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K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Y32" i="12" l="1"/>
  <c r="X27" i="7"/>
  <c r="X24" i="12"/>
  <c r="Y17" i="7"/>
  <c r="X19" i="12"/>
  <c r="Y15" i="7"/>
  <c r="X15" i="7"/>
  <c r="X11" i="12"/>
  <c r="X7" i="12"/>
  <c r="Y31" i="12"/>
  <c r="Y30" i="12"/>
  <c r="Y26" i="12"/>
  <c r="Y22" i="12"/>
  <c r="X22" i="12"/>
  <c r="Y18" i="10"/>
  <c r="X18" i="10"/>
  <c r="Y15" i="8"/>
  <c r="X15" i="8"/>
  <c r="X13" i="12"/>
  <c r="X9" i="12"/>
  <c r="Y8" i="12"/>
  <c r="X8" i="12"/>
  <c r="X6" i="10"/>
  <c r="X4" i="8"/>
  <c r="X31" i="13"/>
  <c r="X29" i="10"/>
  <c r="X27" i="9"/>
  <c r="X26" i="10"/>
  <c r="X25" i="13"/>
  <c r="Y24" i="13"/>
  <c r="X21" i="13"/>
  <c r="Y20" i="13"/>
  <c r="Y19" i="10"/>
  <c r="Y15" i="9"/>
  <c r="X16" i="10"/>
  <c r="X13" i="13"/>
  <c r="Y12" i="13"/>
  <c r="X12" i="13"/>
  <c r="Y11" i="10"/>
  <c r="X11" i="13"/>
  <c r="X9" i="13"/>
  <c r="Y8" i="13"/>
  <c r="X8" i="10"/>
  <c r="Y7" i="10"/>
  <c r="X7" i="13"/>
  <c r="Y6" i="13"/>
  <c r="X5" i="10"/>
  <c r="X32" i="10"/>
  <c r="Y30" i="10"/>
  <c r="X30" i="10"/>
  <c r="X28" i="10"/>
  <c r="X24" i="10"/>
  <c r="Y22" i="10"/>
  <c r="X22" i="10"/>
  <c r="X20" i="10"/>
  <c r="Y14" i="10"/>
  <c r="X14" i="10"/>
  <c r="X13" i="10"/>
  <c r="Y10" i="10"/>
  <c r="X10" i="10"/>
  <c r="X9" i="10"/>
  <c r="Y6" i="10"/>
  <c r="Y30" i="14"/>
  <c r="X30" i="14"/>
  <c r="X29" i="14"/>
  <c r="Y24" i="14"/>
  <c r="Y24" i="17" s="1"/>
  <c r="X24" i="14"/>
  <c r="X24" i="17" s="1"/>
  <c r="Y23" i="14"/>
  <c r="Y23" i="17" s="1"/>
  <c r="X23" i="14"/>
  <c r="X23" i="17" s="1"/>
  <c r="Y22" i="14"/>
  <c r="Y22" i="17" s="1"/>
  <c r="Y19" i="14"/>
  <c r="X18" i="14"/>
  <c r="Y15" i="11"/>
  <c r="X15" i="11"/>
  <c r="Y10" i="14"/>
  <c r="Y10" i="17" s="1"/>
  <c r="Y9" i="14"/>
  <c r="Y9" i="17" s="1"/>
  <c r="Y7" i="14"/>
  <c r="Y6" i="14"/>
  <c r="X6" i="14"/>
  <c r="X4" i="11"/>
  <c r="X32" i="12"/>
  <c r="X30" i="12"/>
  <c r="Y28" i="12"/>
  <c r="X28" i="12"/>
  <c r="X26" i="12"/>
  <c r="Y24" i="12"/>
  <c r="Y20" i="12"/>
  <c r="X20" i="12"/>
  <c r="X18" i="12"/>
  <c r="Y12" i="12"/>
  <c r="X12" i="12"/>
  <c r="X10" i="12"/>
  <c r="X6" i="12"/>
  <c r="X32" i="13"/>
  <c r="Y31" i="13"/>
  <c r="Y30" i="13"/>
  <c r="X30" i="13"/>
  <c r="X29" i="13"/>
  <c r="Y26" i="13"/>
  <c r="X26" i="13"/>
  <c r="X24" i="13"/>
  <c r="Y23" i="13"/>
  <c r="Y22" i="13"/>
  <c r="X22" i="13"/>
  <c r="X20" i="13"/>
  <c r="Y18" i="13"/>
  <c r="X18" i="13"/>
  <c r="Y11" i="13"/>
  <c r="Y10" i="13"/>
  <c r="X10" i="13"/>
  <c r="X6" i="13"/>
  <c r="Y32" i="14"/>
  <c r="Y32" i="17" s="1"/>
  <c r="X32" i="14"/>
  <c r="X32" i="17" s="1"/>
  <c r="Y31" i="14"/>
  <c r="Y31" i="17" s="1"/>
  <c r="X31" i="14"/>
  <c r="X31" i="17" s="1"/>
  <c r="Y28" i="14"/>
  <c r="X28" i="14"/>
  <c r="Y26" i="14"/>
  <c r="Y26" i="17" s="1"/>
  <c r="X26" i="14"/>
  <c r="X26" i="17" s="1"/>
  <c r="Y25" i="14"/>
  <c r="Y25" i="17" s="1"/>
  <c r="X25" i="14"/>
  <c r="X25" i="17" s="1"/>
  <c r="X22" i="14"/>
  <c r="X22" i="17" s="1"/>
  <c r="X21" i="14"/>
  <c r="Y20" i="14"/>
  <c r="X20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Y11" i="14"/>
  <c r="Y11" i="17" s="1"/>
  <c r="X11" i="14"/>
  <c r="X11" i="17" s="1"/>
  <c r="X10" i="14"/>
  <c r="X10" i="17" s="1"/>
  <c r="X9" i="14"/>
  <c r="X9" i="17" s="1"/>
  <c r="Y8" i="14"/>
  <c r="X8" i="14"/>
  <c r="X5" i="14"/>
  <c r="X12" i="17"/>
  <c r="X17" i="18"/>
  <c r="Y15" i="18"/>
  <c r="X15" i="18"/>
  <c r="Y4" i="18"/>
  <c r="Y3" i="18" s="1"/>
  <c r="X4" i="18"/>
  <c r="X3" i="18" s="1"/>
  <c r="X32" i="23"/>
  <c r="X27" i="19"/>
  <c r="X24" i="23"/>
  <c r="X20" i="23"/>
  <c r="X15" i="19"/>
  <c r="Y15" i="19"/>
  <c r="Y10" i="23"/>
  <c r="X10" i="23"/>
  <c r="Y6" i="23"/>
  <c r="X30" i="24"/>
  <c r="Y29" i="21"/>
  <c r="X26" i="24"/>
  <c r="Y25" i="21"/>
  <c r="X25" i="24"/>
  <c r="X22" i="24"/>
  <c r="Y21" i="21"/>
  <c r="X21" i="21"/>
  <c r="Y17" i="20"/>
  <c r="Y14" i="21"/>
  <c r="Y11" i="21"/>
  <c r="X11" i="21"/>
  <c r="X10" i="24"/>
  <c r="Y7" i="21"/>
  <c r="X7" i="21"/>
  <c r="Y6" i="21"/>
  <c r="X6" i="24"/>
  <c r="Y31" i="21"/>
  <c r="X31" i="21"/>
  <c r="Y30" i="21"/>
  <c r="X29" i="21"/>
  <c r="Y23" i="21"/>
  <c r="X23" i="21"/>
  <c r="X22" i="21"/>
  <c r="Y19" i="21"/>
  <c r="X19" i="21"/>
  <c r="X13" i="21"/>
  <c r="Y10" i="21"/>
  <c r="X9" i="21"/>
  <c r="X5" i="21"/>
  <c r="X31" i="25"/>
  <c r="X31" i="28" s="1"/>
  <c r="Y30" i="25"/>
  <c r="X27" i="22"/>
  <c r="Y22" i="25"/>
  <c r="Y22" i="28" s="1"/>
  <c r="Y21" i="25"/>
  <c r="X21" i="25"/>
  <c r="Y19" i="25"/>
  <c r="X17" i="22"/>
  <c r="Y18" i="25"/>
  <c r="Y15" i="22"/>
  <c r="X15" i="22"/>
  <c r="Y10" i="25"/>
  <c r="Y10" i="28" s="1"/>
  <c r="Y9" i="25"/>
  <c r="Y9" i="28" s="1"/>
  <c r="Y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Y23" i="24"/>
  <c r="X23" i="24"/>
  <c r="Y22" i="24"/>
  <c r="Y21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X30" i="25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X22" i="25"/>
  <c r="X22" i="28" s="1"/>
  <c r="Y20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X16" i="28"/>
  <c r="X23" i="29"/>
  <c r="Y19" i="29"/>
  <c r="X19" i="29"/>
  <c r="X6" i="29" s="1"/>
  <c r="X18" i="29"/>
  <c r="Y27" i="29"/>
  <c r="Y14" i="29" s="1"/>
  <c r="X27" i="29"/>
  <c r="X14" i="29" s="1"/>
  <c r="Y26" i="29"/>
  <c r="X26" i="29"/>
  <c r="X24" i="29"/>
  <c r="X11" i="29" s="1"/>
  <c r="Y23" i="29"/>
  <c r="Y10" i="29" s="1"/>
  <c r="Y21" i="29"/>
  <c r="Y8" i="29" s="1"/>
  <c r="X21" i="29"/>
  <c r="X8" i="29" s="1"/>
  <c r="X20" i="29"/>
  <c r="X7" i="29" s="1"/>
  <c r="Y18" i="29"/>
  <c r="Y5" i="29" s="1"/>
  <c r="Y13" i="29"/>
  <c r="X13" i="29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7" i="42"/>
  <c r="Y96" i="42"/>
  <c r="Y93" i="42"/>
  <c r="Y92" i="42"/>
  <c r="X92" i="42"/>
  <c r="Y74" i="42"/>
  <c r="X74" i="42"/>
  <c r="X73" i="42"/>
  <c r="Y55" i="42"/>
  <c r="X55" i="42"/>
  <c r="X54" i="42"/>
  <c r="Y36" i="42"/>
  <c r="X36" i="42"/>
  <c r="X35" i="42"/>
  <c r="X16" i="42"/>
  <c r="Y12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X96" i="42"/>
  <c r="Y95" i="42"/>
  <c r="X95" i="42"/>
  <c r="Y94" i="42"/>
  <c r="X94" i="42"/>
  <c r="X93" i="42"/>
  <c r="Y91" i="42"/>
  <c r="X91" i="42"/>
  <c r="Y90" i="42"/>
  <c r="X90" i="42"/>
  <c r="Y89" i="42"/>
  <c r="Y88" i="42"/>
  <c r="X88" i="42"/>
  <c r="Y72" i="42"/>
  <c r="X72" i="42"/>
  <c r="Y71" i="42"/>
  <c r="X71" i="42"/>
  <c r="Y70" i="42"/>
  <c r="Y69" i="42"/>
  <c r="X69" i="42"/>
  <c r="Y53" i="42"/>
  <c r="X53" i="42"/>
  <c r="Y52" i="42"/>
  <c r="X52" i="42"/>
  <c r="Y51" i="42"/>
  <c r="Y50" i="42"/>
  <c r="X50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X12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Y66" i="44"/>
  <c r="X66" i="44"/>
  <c r="Y63" i="44"/>
  <c r="Y47" i="44"/>
  <c r="X47" i="44"/>
  <c r="Y44" i="44"/>
  <c r="X44" i="44"/>
  <c r="Y28" i="44"/>
  <c r="X28" i="44"/>
  <c r="Y25" i="44"/>
  <c r="Y7" i="44"/>
  <c r="X7" i="44"/>
  <c r="Y4" i="44"/>
  <c r="X177" i="46"/>
  <c r="Y174" i="46"/>
  <c r="X173" i="46"/>
  <c r="Y170" i="46"/>
  <c r="X169" i="46"/>
  <c r="Y166" i="46"/>
  <c r="Y164" i="45"/>
  <c r="X162" i="45"/>
  <c r="Y162" i="45"/>
  <c r="Y157" i="46"/>
  <c r="X156" i="46"/>
  <c r="Y153" i="46"/>
  <c r="X152" i="46"/>
  <c r="Y149" i="46"/>
  <c r="X148" i="46"/>
  <c r="X146" i="45"/>
  <c r="Y146" i="45"/>
  <c r="X144" i="45"/>
  <c r="Y140" i="46"/>
  <c r="X139" i="46"/>
  <c r="Y136" i="46"/>
  <c r="X135" i="46"/>
  <c r="Y132" i="46"/>
  <c r="X131" i="46"/>
  <c r="X128" i="45"/>
  <c r="Y128" i="45"/>
  <c r="Y125" i="45"/>
  <c r="X122" i="46"/>
  <c r="X118" i="46"/>
  <c r="X109" i="45"/>
  <c r="Y109" i="45"/>
  <c r="X106" i="45"/>
  <c r="Y85" i="45"/>
  <c r="X85" i="45"/>
  <c r="X85" i="46" s="1"/>
  <c r="X82" i="45"/>
  <c r="Y82" i="45"/>
  <c r="Y77" i="46"/>
  <c r="Y73" i="46"/>
  <c r="Y69" i="46"/>
  <c r="Y66" i="45"/>
  <c r="X66" i="45"/>
  <c r="X63" i="45"/>
  <c r="Y60" i="46"/>
  <c r="Y56" i="46"/>
  <c r="Y52" i="46"/>
  <c r="Y47" i="45"/>
  <c r="X47" i="45"/>
  <c r="X44" i="45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Y7" i="46" s="1"/>
  <c r="X7" i="45"/>
  <c r="X7" i="46" s="1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4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Y110" i="48"/>
  <c r="Y109" i="48" s="1"/>
  <c r="X110" i="48"/>
  <c r="X109" i="48" s="1"/>
  <c r="Y106" i="48"/>
  <c r="Y86" i="48"/>
  <c r="Y85" i="48" s="1"/>
  <c r="X86" i="48"/>
  <c r="X85" i="48" s="1"/>
  <c r="X82" i="48"/>
  <c r="Y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Y85" i="54"/>
  <c r="X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X164" i="56" s="1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Y106" i="56" s="1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X47" i="55"/>
  <c r="X44" i="55"/>
  <c r="Y28" i="55"/>
  <c r="X28" i="55"/>
  <c r="Y25" i="55"/>
  <c r="X25" i="55"/>
  <c r="Y7" i="55"/>
  <c r="Y7" i="56" s="1"/>
  <c r="X7" i="55"/>
  <c r="X7" i="56" s="1"/>
  <c r="Y4" i="55"/>
  <c r="Y4" i="56" s="1"/>
  <c r="X4" i="55"/>
  <c r="X4" i="56" s="1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355" i="72" s="1"/>
  <c r="X354" i="72" s="1"/>
  <c r="X164" i="58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371" i="65" s="1"/>
  <c r="Y370" i="65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X4" i="60"/>
  <c r="X3" i="60" s="1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X432" i="64"/>
  <c r="X431" i="64" s="1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X323" i="64"/>
  <c r="Y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Y309" i="66" s="1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Y179" i="66"/>
  <c r="Y178" i="66" s="1"/>
  <c r="X179" i="66"/>
  <c r="X178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Y334" i="67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9" i="67"/>
  <c r="Y178" i="67" s="1"/>
  <c r="Y175" i="67"/>
  <c r="X175" i="67"/>
  <c r="Y159" i="67"/>
  <c r="X159" i="67"/>
  <c r="Y156" i="67"/>
  <c r="Y155" i="67" s="1"/>
  <c r="X156" i="67"/>
  <c r="X155" i="67" s="1"/>
  <c r="Y121" i="67"/>
  <c r="X121" i="67"/>
  <c r="X139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X481" i="68"/>
  <c r="Y481" i="68"/>
  <c r="Y457" i="68"/>
  <c r="X457" i="68"/>
  <c r="Y436" i="68"/>
  <c r="X436" i="68"/>
  <c r="Y433" i="68"/>
  <c r="Y432" i="68" s="1"/>
  <c r="X433" i="68"/>
  <c r="X432" i="68" s="1"/>
  <c r="Y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9" i="68"/>
  <c r="Y218" i="68" s="1"/>
  <c r="Y215" i="68"/>
  <c r="X215" i="68"/>
  <c r="Y194" i="68"/>
  <c r="X194" i="68"/>
  <c r="Y191" i="68"/>
  <c r="Y190" i="68" s="1"/>
  <c r="X191" i="68"/>
  <c r="X190" i="68" s="1"/>
  <c r="X146" i="68"/>
  <c r="Y143" i="68"/>
  <c r="X122" i="68"/>
  <c r="Y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71" i="69"/>
  <c r="Y370" i="69" s="1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Y213" i="69"/>
  <c r="Y212" i="69" s="1"/>
  <c r="Y194" i="69"/>
  <c r="X194" i="69"/>
  <c r="X175" i="69"/>
  <c r="Y175" i="69"/>
  <c r="Y159" i="69"/>
  <c r="X159" i="69"/>
  <c r="Y156" i="69"/>
  <c r="Y155" i="69" s="1"/>
  <c r="X156" i="69"/>
  <c r="X155" i="69" s="1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212" i="70" s="1"/>
  <c r="X198" i="70"/>
  <c r="X197" i="70" s="1"/>
  <c r="X194" i="70"/>
  <c r="Y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X326" i="71"/>
  <c r="X323" i="71"/>
  <c r="X322" i="71"/>
  <c r="Y300" i="71"/>
  <c r="X300" i="71"/>
  <c r="Y298" i="71"/>
  <c r="X317" i="71"/>
  <c r="X298" i="71"/>
  <c r="Y282" i="71"/>
  <c r="X282" i="71"/>
  <c r="Y280" i="71"/>
  <c r="X280" i="71"/>
  <c r="Y262" i="71"/>
  <c r="X262" i="71"/>
  <c r="Y208" i="71"/>
  <c r="X208" i="71"/>
  <c r="Y206" i="71"/>
  <c r="X206" i="71"/>
  <c r="X205" i="71" s="1"/>
  <c r="X188" i="71"/>
  <c r="Y188" i="71"/>
  <c r="Y170" i="71"/>
  <c r="X170" i="71"/>
  <c r="Y154" i="71"/>
  <c r="X154" i="71"/>
  <c r="Y152" i="71"/>
  <c r="X152" i="71"/>
  <c r="X151" i="71" s="1"/>
  <c r="X148" i="71"/>
  <c r="Y146" i="71"/>
  <c r="X144" i="71"/>
  <c r="Y142" i="71"/>
  <c r="X140" i="71"/>
  <c r="X139" i="71"/>
  <c r="Y138" i="71"/>
  <c r="Y116" i="71"/>
  <c r="X116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X334" i="72"/>
  <c r="X333" i="72" s="1"/>
  <c r="Y334" i="72"/>
  <c r="Y333" i="72" s="1"/>
  <c r="Y331" i="72"/>
  <c r="X331" i="72"/>
  <c r="X328" i="72"/>
  <c r="Y327" i="72"/>
  <c r="X327" i="72"/>
  <c r="X324" i="72"/>
  <c r="Y323" i="72"/>
  <c r="X323" i="72"/>
  <c r="X320" i="72"/>
  <c r="Y300" i="72"/>
  <c r="Y318" i="72" s="1"/>
  <c r="X300" i="72"/>
  <c r="X318" i="72" s="1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Y152" i="72"/>
  <c r="Y151" i="72" s="1"/>
  <c r="X152" i="72"/>
  <c r="X151" i="72" s="1"/>
  <c r="X118" i="72"/>
  <c r="Y118" i="72"/>
  <c r="X116" i="72"/>
  <c r="Y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21" i="6"/>
  <c r="X21" i="6"/>
  <c r="Y19" i="6"/>
  <c r="Y113" i="6"/>
  <c r="Y143" i="6" s="1"/>
  <c r="Y17" i="6"/>
  <c r="Y159" i="6" s="1"/>
  <c r="X17" i="6"/>
  <c r="X160" i="6" s="1"/>
  <c r="X12" i="6"/>
  <c r="X220" i="64" l="1"/>
  <c r="X219" i="64" s="1"/>
  <c r="Y390" i="65"/>
  <c r="Y389" i="65" s="1"/>
  <c r="Y28" i="58"/>
  <c r="X279" i="72"/>
  <c r="Y105" i="54"/>
  <c r="X105" i="54"/>
  <c r="Y355" i="72"/>
  <c r="Y354" i="72" s="1"/>
  <c r="X179" i="69"/>
  <c r="X178" i="69" s="1"/>
  <c r="Y179" i="69"/>
  <c r="Y178" i="69" s="1"/>
  <c r="X243" i="68"/>
  <c r="X242" i="68" s="1"/>
  <c r="Y220" i="64"/>
  <c r="Y219" i="64" s="1"/>
  <c r="X309" i="66"/>
  <c r="X47" i="56"/>
  <c r="Y390" i="67"/>
  <c r="Y389" i="67" s="1"/>
  <c r="X28" i="56"/>
  <c r="X44" i="56"/>
  <c r="X117" i="65"/>
  <c r="X43" i="45"/>
  <c r="Y66" i="56"/>
  <c r="X371" i="65"/>
  <c r="X370" i="65" s="1"/>
  <c r="Y191" i="72"/>
  <c r="Y190" i="72" s="1"/>
  <c r="X179" i="70"/>
  <c r="X178" i="70" s="1"/>
  <c r="X179" i="67"/>
  <c r="X178" i="67" s="1"/>
  <c r="X98" i="65"/>
  <c r="Y390" i="69"/>
  <c r="Y389" i="69" s="1"/>
  <c r="X371" i="70"/>
  <c r="X370" i="70" s="1"/>
  <c r="Y371" i="70"/>
  <c r="Y370" i="70" s="1"/>
  <c r="Y366" i="70" s="1"/>
  <c r="X351" i="72"/>
  <c r="Y62" i="58"/>
  <c r="X43" i="48"/>
  <c r="X66" i="56"/>
  <c r="X174" i="66"/>
  <c r="X179" i="65"/>
  <c r="X178" i="65" s="1"/>
  <c r="Y146" i="46"/>
  <c r="X198" i="65"/>
  <c r="X197" i="65" s="1"/>
  <c r="Y140" i="66"/>
  <c r="X198" i="66"/>
  <c r="X197" i="66" s="1"/>
  <c r="Y128" i="56"/>
  <c r="Y371" i="67"/>
  <c r="Y370" i="67" s="1"/>
  <c r="X219" i="68"/>
  <c r="X218" i="68" s="1"/>
  <c r="X214" i="68" s="1"/>
  <c r="X173" i="71"/>
  <c r="X172" i="71" s="1"/>
  <c r="Y173" i="71"/>
  <c r="Y172" i="71" s="1"/>
  <c r="Y28" i="56"/>
  <c r="Y461" i="68"/>
  <c r="Y460" i="68" s="1"/>
  <c r="X373" i="71"/>
  <c r="X372" i="71" s="1"/>
  <c r="Y373" i="71"/>
  <c r="Y372" i="71" s="1"/>
  <c r="X461" i="68"/>
  <c r="X460" i="68" s="1"/>
  <c r="X456" i="68" s="1"/>
  <c r="X390" i="66"/>
  <c r="X389" i="66" s="1"/>
  <c r="X191" i="72"/>
  <c r="X190" i="72" s="1"/>
  <c r="Y85" i="46"/>
  <c r="X63" i="56"/>
  <c r="Y24" i="54"/>
  <c r="Y62" i="54"/>
  <c r="Y134" i="72"/>
  <c r="X238" i="68"/>
  <c r="X371" i="66"/>
  <c r="X370" i="66" s="1"/>
  <c r="Y371" i="66"/>
  <c r="Y370" i="66" s="1"/>
  <c r="Y366" i="66" s="1"/>
  <c r="X290" i="65"/>
  <c r="Y105" i="55"/>
  <c r="X28" i="46"/>
  <c r="X85" i="56"/>
  <c r="Y47" i="56"/>
  <c r="Y110" i="64"/>
  <c r="Y124" i="45"/>
  <c r="X124" i="44"/>
  <c r="Y390" i="66"/>
  <c r="Y389" i="66" s="1"/>
  <c r="Y385" i="66" s="1"/>
  <c r="X390" i="70"/>
  <c r="X389" i="70" s="1"/>
  <c r="X173" i="72"/>
  <c r="X172" i="72" s="1"/>
  <c r="X373" i="72"/>
  <c r="X372" i="72" s="1"/>
  <c r="X369" i="72" s="1"/>
  <c r="Y191" i="71"/>
  <c r="Y190" i="71" s="1"/>
  <c r="Y198" i="70"/>
  <c r="Y197" i="70" s="1"/>
  <c r="Y193" i="70" s="1"/>
  <c r="Y390" i="70"/>
  <c r="Y389" i="70" s="1"/>
  <c r="X390" i="69"/>
  <c r="X389" i="69" s="1"/>
  <c r="X385" i="69" s="1"/>
  <c r="X198" i="67"/>
  <c r="X197" i="67" s="1"/>
  <c r="X390" i="67"/>
  <c r="X389" i="67" s="1"/>
  <c r="X385" i="67" s="1"/>
  <c r="Y199" i="64"/>
  <c r="Y198" i="64" s="1"/>
  <c r="Y194" i="64" s="1"/>
  <c r="X161" i="49"/>
  <c r="X24" i="48"/>
  <c r="X62" i="48"/>
  <c r="X25" i="29"/>
  <c r="X191" i="71"/>
  <c r="X190" i="71" s="1"/>
  <c r="X199" i="64"/>
  <c r="X198" i="64" s="1"/>
  <c r="X194" i="64" s="1"/>
  <c r="X128" i="46"/>
  <c r="Y173" i="72"/>
  <c r="Y172" i="72" s="1"/>
  <c r="Y373" i="72"/>
  <c r="Y372" i="72" s="1"/>
  <c r="Y369" i="72" s="1"/>
  <c r="Y118" i="68"/>
  <c r="Y198" i="67"/>
  <c r="Y197" i="67" s="1"/>
  <c r="X390" i="65"/>
  <c r="X389" i="65" s="1"/>
  <c r="X47" i="46"/>
  <c r="Y164" i="46"/>
  <c r="Y198" i="65"/>
  <c r="Y197" i="65" s="1"/>
  <c r="Y193" i="65" s="1"/>
  <c r="X355" i="71"/>
  <c r="X354" i="71" s="1"/>
  <c r="X117" i="70"/>
  <c r="Y193" i="69"/>
  <c r="Y243" i="68"/>
  <c r="Y242" i="68" s="1"/>
  <c r="Y238" i="68" s="1"/>
  <c r="X485" i="68"/>
  <c r="X484" i="68" s="1"/>
  <c r="Y198" i="66"/>
  <c r="Y197" i="66" s="1"/>
  <c r="Y179" i="65"/>
  <c r="Y178" i="65" s="1"/>
  <c r="Y355" i="71"/>
  <c r="Y354" i="71" s="1"/>
  <c r="Y351" i="71" s="1"/>
  <c r="Y117" i="70"/>
  <c r="X198" i="69"/>
  <c r="X197" i="69" s="1"/>
  <c r="X371" i="69"/>
  <c r="X370" i="69" s="1"/>
  <c r="Y456" i="68"/>
  <c r="Y485" i="68"/>
  <c r="Y484" i="68" s="1"/>
  <c r="X371" i="67"/>
  <c r="X370" i="67" s="1"/>
  <c r="Y98" i="66"/>
  <c r="Y85" i="56"/>
  <c r="Y43" i="54"/>
  <c r="X27" i="13"/>
  <c r="Y322" i="64"/>
  <c r="X62" i="49"/>
  <c r="X62" i="45"/>
  <c r="X117" i="69"/>
  <c r="Y12" i="29"/>
  <c r="X105" i="58"/>
  <c r="Y3" i="44"/>
  <c r="X174" i="65"/>
  <c r="Y105" i="48"/>
  <c r="Y351" i="72"/>
  <c r="X62" i="59"/>
  <c r="Y161" i="54"/>
  <c r="Y161" i="49"/>
  <c r="Y62" i="48"/>
  <c r="Y81" i="45"/>
  <c r="Y25" i="29"/>
  <c r="Y279" i="72"/>
  <c r="Y385" i="67"/>
  <c r="X143" i="59"/>
  <c r="Y442" i="72"/>
  <c r="Y462" i="65"/>
  <c r="Y424" i="65"/>
  <c r="Y144" i="63"/>
  <c r="Y162" i="61"/>
  <c r="Y232" i="66"/>
  <c r="X442" i="71"/>
  <c r="X577" i="68"/>
  <c r="X162" i="62"/>
  <c r="X144" i="62"/>
  <c r="Y81" i="58"/>
  <c r="Y187" i="71"/>
  <c r="Y366" i="65"/>
  <c r="Y215" i="64"/>
  <c r="Y432" i="64"/>
  <c r="Y431" i="64" s="1"/>
  <c r="Y62" i="59"/>
  <c r="Y24" i="58"/>
  <c r="Y124" i="58"/>
  <c r="X44" i="46"/>
  <c r="X215" i="64"/>
  <c r="Y3" i="59"/>
  <c r="X24" i="49"/>
  <c r="X81" i="49"/>
  <c r="Y3" i="48"/>
  <c r="Y43" i="48"/>
  <c r="X24" i="45"/>
  <c r="Y15" i="10"/>
  <c r="X174" i="67"/>
  <c r="Y174" i="65"/>
  <c r="Y161" i="59"/>
  <c r="Y81" i="49"/>
  <c r="X146" i="46"/>
  <c r="X17" i="25"/>
  <c r="X17" i="28" s="1"/>
  <c r="X16" i="17"/>
  <c r="X193" i="69"/>
  <c r="Y174" i="67"/>
  <c r="Y411" i="64"/>
  <c r="Y410" i="64" s="1"/>
  <c r="Y406" i="64" s="1"/>
  <c r="Y43" i="59"/>
  <c r="Y81" i="59"/>
  <c r="Y105" i="56"/>
  <c r="Y47" i="46"/>
  <c r="X193" i="70"/>
  <c r="Y174" i="69"/>
  <c r="Y366" i="67"/>
  <c r="X366" i="66"/>
  <c r="Y290" i="65"/>
  <c r="X427" i="64"/>
  <c r="X81" i="59"/>
  <c r="X174" i="69"/>
  <c r="X322" i="64"/>
  <c r="Y343" i="64"/>
  <c r="Y124" i="59"/>
  <c r="Y24" i="44"/>
  <c r="Y109" i="46"/>
  <c r="X81" i="58"/>
  <c r="Y124" i="55"/>
  <c r="X43" i="49"/>
  <c r="X161" i="48"/>
  <c r="X174" i="70"/>
  <c r="Y214" i="68"/>
  <c r="Y193" i="67"/>
  <c r="X193" i="65"/>
  <c r="X366" i="65"/>
  <c r="Y43" i="49"/>
  <c r="Y161" i="48"/>
  <c r="Y28" i="46"/>
  <c r="X13" i="6"/>
  <c r="Y12" i="6"/>
  <c r="Y13" i="6" s="1"/>
  <c r="X30" i="6"/>
  <c r="Y98" i="6"/>
  <c r="Y119" i="6" s="1"/>
  <c r="Y102" i="6"/>
  <c r="Y132" i="6" s="1"/>
  <c r="X141" i="72"/>
  <c r="X145" i="72"/>
  <c r="X149" i="72"/>
  <c r="Y169" i="72"/>
  <c r="Y321" i="72"/>
  <c r="Y325" i="72"/>
  <c r="Y329" i="72"/>
  <c r="X137" i="71"/>
  <c r="X141" i="71"/>
  <c r="X145" i="71"/>
  <c r="X149" i="71"/>
  <c r="X23" i="6"/>
  <c r="X99" i="6"/>
  <c r="X120" i="6" s="1"/>
  <c r="Y145" i="72"/>
  <c r="Y149" i="72"/>
  <c r="X317" i="72"/>
  <c r="X322" i="72"/>
  <c r="X326" i="72"/>
  <c r="X330" i="72"/>
  <c r="Y97" i="71"/>
  <c r="Y137" i="71"/>
  <c r="Y141" i="71"/>
  <c r="Y145" i="71"/>
  <c r="Y149" i="71"/>
  <c r="Y151" i="71"/>
  <c r="Y205" i="71"/>
  <c r="Y323" i="71"/>
  <c r="Y22" i="6"/>
  <c r="Y23" i="6"/>
  <c r="Y99" i="6"/>
  <c r="Y120" i="6" s="1"/>
  <c r="Y115" i="6"/>
  <c r="Y145" i="6" s="1"/>
  <c r="X142" i="72"/>
  <c r="X146" i="72"/>
  <c r="Y317" i="72"/>
  <c r="Y322" i="72"/>
  <c r="Y326" i="72"/>
  <c r="Y330" i="72"/>
  <c r="X138" i="71"/>
  <c r="X142" i="71"/>
  <c r="X146" i="71"/>
  <c r="X135" i="71"/>
  <c r="X320" i="71"/>
  <c r="X324" i="71"/>
  <c r="X100" i="6"/>
  <c r="X154" i="6" s="1"/>
  <c r="Y136" i="6"/>
  <c r="Y138" i="72"/>
  <c r="Y142" i="72"/>
  <c r="Y146" i="72"/>
  <c r="X97" i="71"/>
  <c r="X316" i="71"/>
  <c r="Y320" i="71"/>
  <c r="Y324" i="71"/>
  <c r="Y100" i="6"/>
  <c r="Y130" i="6" s="1"/>
  <c r="X147" i="72"/>
  <c r="X321" i="71"/>
  <c r="X101" i="6"/>
  <c r="X122" i="6" s="1"/>
  <c r="Y143" i="72"/>
  <c r="Y147" i="72"/>
  <c r="Y139" i="71"/>
  <c r="Y143" i="71"/>
  <c r="Y147" i="71"/>
  <c r="Y321" i="71"/>
  <c r="Y325" i="71"/>
  <c r="Y329" i="71"/>
  <c r="Y62" i="44"/>
  <c r="Y66" i="46"/>
  <c r="Y34" i="6"/>
  <c r="Y101" i="6"/>
  <c r="Y131" i="6" s="1"/>
  <c r="Y112" i="6"/>
  <c r="Y142" i="6" s="1"/>
  <c r="X97" i="72"/>
  <c r="X140" i="72"/>
  <c r="X144" i="72"/>
  <c r="X148" i="72"/>
  <c r="Y324" i="72"/>
  <c r="Y328" i="72"/>
  <c r="X187" i="71"/>
  <c r="X279" i="71"/>
  <c r="Y317" i="71"/>
  <c r="Y30" i="6"/>
  <c r="X34" i="6"/>
  <c r="X28" i="6" s="1"/>
  <c r="X98" i="6"/>
  <c r="X152" i="6" s="1"/>
  <c r="X102" i="6"/>
  <c r="X156" i="6" s="1"/>
  <c r="Y104" i="6"/>
  <c r="Y158" i="6" s="1"/>
  <c r="Y138" i="6"/>
  <c r="Y97" i="72"/>
  <c r="Y136" i="72"/>
  <c r="Y140" i="72"/>
  <c r="Y144" i="72"/>
  <c r="Y148" i="72"/>
  <c r="X169" i="72"/>
  <c r="X321" i="72"/>
  <c r="X325" i="72"/>
  <c r="X329" i="72"/>
  <c r="X143" i="71"/>
  <c r="X147" i="71"/>
  <c r="X118" i="71"/>
  <c r="Y140" i="71"/>
  <c r="Y144" i="71"/>
  <c r="Y148" i="71"/>
  <c r="Y322" i="71"/>
  <c r="X170" i="68"/>
  <c r="Y43" i="58"/>
  <c r="X327" i="71"/>
  <c r="X331" i="71"/>
  <c r="Y140" i="70"/>
  <c r="Y144" i="70"/>
  <c r="Y148" i="70"/>
  <c r="Y152" i="70"/>
  <c r="Y385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334" i="65"/>
  <c r="X338" i="65"/>
  <c r="X342" i="65"/>
  <c r="X158" i="64"/>
  <c r="X162" i="64"/>
  <c r="X166" i="64"/>
  <c r="X170" i="64"/>
  <c r="Y367" i="64"/>
  <c r="X372" i="64"/>
  <c r="X376" i="64"/>
  <c r="Y427" i="64"/>
  <c r="X448" i="64"/>
  <c r="Y143" i="58"/>
  <c r="X3" i="55"/>
  <c r="X24" i="55"/>
  <c r="X144" i="56"/>
  <c r="X168" i="56"/>
  <c r="X172" i="56"/>
  <c r="X176" i="56"/>
  <c r="X162" i="46"/>
  <c r="X10" i="46"/>
  <c r="X14" i="46"/>
  <c r="X18" i="46"/>
  <c r="X22" i="46"/>
  <c r="Y16" i="23"/>
  <c r="Y15" i="23" s="1"/>
  <c r="Y15" i="26" s="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334" i="65"/>
  <c r="Y338" i="65"/>
  <c r="Y342" i="65"/>
  <c r="X154" i="64"/>
  <c r="Y158" i="64"/>
  <c r="Y162" i="64"/>
  <c r="Y166" i="64"/>
  <c r="Y170" i="64"/>
  <c r="X161" i="58"/>
  <c r="Y3" i="55"/>
  <c r="Y24" i="49"/>
  <c r="X143" i="49"/>
  <c r="X3" i="48"/>
  <c r="Y106" i="45"/>
  <c r="X4" i="44"/>
  <c r="X3" i="44" s="1"/>
  <c r="X66" i="46"/>
  <c r="X136" i="46"/>
  <c r="X166" i="46"/>
  <c r="X170" i="46"/>
  <c r="X174" i="46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Y174" i="68"/>
  <c r="Y178" i="68"/>
  <c r="Y182" i="68"/>
  <c r="Y186" i="68"/>
  <c r="Y410" i="68"/>
  <c r="Y415" i="68"/>
  <c r="Y419" i="68"/>
  <c r="Y423" i="68"/>
  <c r="Y427" i="68"/>
  <c r="X194" i="66"/>
  <c r="X193" i="66" s="1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X62" i="58"/>
  <c r="X151" i="56"/>
  <c r="X155" i="56"/>
  <c r="X159" i="56"/>
  <c r="Y143" i="49"/>
  <c r="Y328" i="71"/>
  <c r="X142" i="70"/>
  <c r="X146" i="70"/>
  <c r="X150" i="70"/>
  <c r="Y331" i="70"/>
  <c r="Y335" i="70"/>
  <c r="Y339" i="70"/>
  <c r="Y343" i="70"/>
  <c r="Y331" i="69"/>
  <c r="Y335" i="69"/>
  <c r="Y339" i="69"/>
  <c r="Y343" i="69"/>
  <c r="Y386" i="69"/>
  <c r="Y385" i="69" s="1"/>
  <c r="X118" i="68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194" i="66"/>
  <c r="Y193" i="66" s="1"/>
  <c r="Y334" i="66"/>
  <c r="Y338" i="66"/>
  <c r="Y342" i="66"/>
  <c r="Y98" i="65"/>
  <c r="Y138" i="65"/>
  <c r="Y339" i="65"/>
  <c r="Y343" i="65"/>
  <c r="X155" i="64"/>
  <c r="Y159" i="64"/>
  <c r="Y163" i="64"/>
  <c r="Y167" i="64"/>
  <c r="Y171" i="64"/>
  <c r="Y373" i="64"/>
  <c r="Y377" i="64"/>
  <c r="Y381" i="64"/>
  <c r="X143" i="58"/>
  <c r="Y161" i="58"/>
  <c r="X113" i="56"/>
  <c r="X117" i="56"/>
  <c r="X121" i="56"/>
  <c r="X3" i="50"/>
  <c r="X325" i="71"/>
  <c r="X329" i="71"/>
  <c r="X138" i="70"/>
  <c r="X332" i="70"/>
  <c r="X336" i="70"/>
  <c r="X340" i="70"/>
  <c r="X344" i="70"/>
  <c r="X336" i="69"/>
  <c r="X340" i="69"/>
  <c r="X344" i="69"/>
  <c r="Y171" i="68"/>
  <c r="Y175" i="68"/>
  <c r="Y179" i="68"/>
  <c r="Y183" i="68"/>
  <c r="Y187" i="68"/>
  <c r="Y411" i="68"/>
  <c r="Y416" i="68"/>
  <c r="Y420" i="68"/>
  <c r="Y424" i="68"/>
  <c r="Y428" i="68"/>
  <c r="Y338" i="67"/>
  <c r="Y342" i="67"/>
  <c r="Y142" i="66"/>
  <c r="Y146" i="66"/>
  <c r="Y150" i="66"/>
  <c r="X291" i="66"/>
  <c r="X290" i="66" s="1"/>
  <c r="X328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43" i="58"/>
  <c r="Y82" i="55"/>
  <c r="X143" i="55"/>
  <c r="X88" i="56"/>
  <c r="X92" i="56"/>
  <c r="X96" i="56"/>
  <c r="X161" i="54"/>
  <c r="Y3" i="50"/>
  <c r="Y62" i="47"/>
  <c r="Y105" i="47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Y336" i="70"/>
  <c r="Y340" i="70"/>
  <c r="Y344" i="70"/>
  <c r="Y294" i="69"/>
  <c r="Y332" i="69" s="1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3" i="59"/>
  <c r="Y44" i="55"/>
  <c r="Y43" i="55" s="1"/>
  <c r="X143" i="48"/>
  <c r="X109" i="46"/>
  <c r="X31" i="46"/>
  <c r="X35" i="46"/>
  <c r="X39" i="46"/>
  <c r="Y43" i="44"/>
  <c r="X69" i="46"/>
  <c r="X73" i="46"/>
  <c r="X77" i="46"/>
  <c r="Y105" i="44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505" i="68"/>
  <c r="X504" i="68" s="1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3" i="58"/>
  <c r="Y82" i="54"/>
  <c r="Y81" i="54" s="1"/>
  <c r="Y3" i="49"/>
  <c r="Y3" i="47"/>
  <c r="X81" i="45"/>
  <c r="X63" i="44"/>
  <c r="X63" i="46" s="1"/>
  <c r="Y326" i="71"/>
  <c r="Y330" i="71"/>
  <c r="X351" i="71"/>
  <c r="Y369" i="71"/>
  <c r="Y139" i="70"/>
  <c r="X144" i="70"/>
  <c r="X148" i="70"/>
  <c r="X152" i="70"/>
  <c r="Y139" i="69"/>
  <c r="Y143" i="69"/>
  <c r="Y147" i="69"/>
  <c r="Y151" i="69"/>
  <c r="X291" i="69"/>
  <c r="X367" i="69"/>
  <c r="X366" i="69" s="1"/>
  <c r="Y168" i="68"/>
  <c r="X173" i="68"/>
  <c r="X177" i="68"/>
  <c r="X181" i="68"/>
  <c r="X185" i="68"/>
  <c r="X385" i="68"/>
  <c r="X409" i="68" s="1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124" i="58"/>
  <c r="X130" i="56"/>
  <c r="X134" i="56"/>
  <c r="X138" i="56"/>
  <c r="X106" i="48"/>
  <c r="X105" i="48" s="1"/>
  <c r="X125" i="48"/>
  <c r="X124" i="48" s="1"/>
  <c r="Y120" i="46"/>
  <c r="Y150" i="46"/>
  <c r="Y154" i="46"/>
  <c r="Y158" i="46"/>
  <c r="X4" i="22"/>
  <c r="X4" i="25" s="1"/>
  <c r="X4" i="28" s="1"/>
  <c r="X25" i="21"/>
  <c r="X30" i="23"/>
  <c r="X30" i="26" s="1"/>
  <c r="X20" i="25"/>
  <c r="X20" i="28" s="1"/>
  <c r="X27" i="11"/>
  <c r="X27" i="14" s="1"/>
  <c r="Y19" i="12"/>
  <c r="Y19" i="15" s="1"/>
  <c r="Y23" i="12"/>
  <c r="Y23" i="15" s="1"/>
  <c r="Y10" i="42"/>
  <c r="Y16" i="42"/>
  <c r="Y35" i="42"/>
  <c r="Y54" i="42"/>
  <c r="Y73" i="42"/>
  <c r="Y136" i="42"/>
  <c r="Y154" i="42"/>
  <c r="Y172" i="42"/>
  <c r="Y16" i="28"/>
  <c r="Y27" i="22"/>
  <c r="X26" i="21"/>
  <c r="Y5" i="21"/>
  <c r="Y9" i="21"/>
  <c r="Y13" i="21"/>
  <c r="X8" i="23"/>
  <c r="X8" i="26" s="1"/>
  <c r="X12" i="23"/>
  <c r="X12" i="26" s="1"/>
  <c r="Y14" i="18"/>
  <c r="Y14" i="24" s="1"/>
  <c r="Y14" i="27" s="1"/>
  <c r="Y17" i="18"/>
  <c r="Y17" i="24" s="1"/>
  <c r="Y17" i="27" s="1"/>
  <c r="Y7" i="13"/>
  <c r="Y7" i="16" s="1"/>
  <c r="Y19" i="13"/>
  <c r="Y19" i="16" s="1"/>
  <c r="X28" i="13"/>
  <c r="Y27" i="11"/>
  <c r="X12" i="10"/>
  <c r="Y26" i="10"/>
  <c r="X19" i="13"/>
  <c r="X23" i="13"/>
  <c r="X23" i="16" s="1"/>
  <c r="Y7" i="12"/>
  <c r="Y7" i="15" s="1"/>
  <c r="Y11" i="12"/>
  <c r="Y11" i="15" s="1"/>
  <c r="X31" i="12"/>
  <c r="X31" i="15" s="1"/>
  <c r="X22" i="23"/>
  <c r="X22" i="26" s="1"/>
  <c r="X26" i="23"/>
  <c r="X14" i="18"/>
  <c r="X8" i="13"/>
  <c r="X17" i="11"/>
  <c r="X29" i="12"/>
  <c r="X29" i="15" s="1"/>
  <c r="X4" i="7"/>
  <c r="X4" i="12" s="1"/>
  <c r="X23" i="12"/>
  <c r="X23" i="15" s="1"/>
  <c r="X30" i="21"/>
  <c r="Y22" i="23"/>
  <c r="Y22" i="26" s="1"/>
  <c r="Y26" i="23"/>
  <c r="Y26" i="26" s="1"/>
  <c r="X21" i="10"/>
  <c r="X15" i="9"/>
  <c r="X15" i="10" s="1"/>
  <c r="Y27" i="9"/>
  <c r="Y32" i="13"/>
  <c r="Y32" i="16" s="1"/>
  <c r="X21" i="12"/>
  <c r="X25" i="12"/>
  <c r="Y9" i="12"/>
  <c r="Y9" i="15" s="1"/>
  <c r="Y13" i="12"/>
  <c r="Y13" i="15" s="1"/>
  <c r="X17" i="8"/>
  <c r="X15" i="42"/>
  <c r="X51" i="42"/>
  <c r="X70" i="42"/>
  <c r="X89" i="42"/>
  <c r="X97" i="42"/>
  <c r="X116" i="42"/>
  <c r="X135" i="42"/>
  <c r="X153" i="42"/>
  <c r="X171" i="42"/>
  <c r="X8" i="25"/>
  <c r="X8" i="28" s="1"/>
  <c r="X27" i="18"/>
  <c r="X27" i="23" s="1"/>
  <c r="X27" i="26" s="1"/>
  <c r="Y17" i="9"/>
  <c r="Y17" i="13" s="1"/>
  <c r="Y17" i="16" s="1"/>
  <c r="X4" i="20"/>
  <c r="X4" i="24" s="1"/>
  <c r="X4" i="27" s="1"/>
  <c r="Y27" i="18"/>
  <c r="X25" i="10"/>
  <c r="X4" i="9"/>
  <c r="X4" i="13" s="1"/>
  <c r="Y6" i="12"/>
  <c r="Y6" i="15" s="1"/>
  <c r="Y10" i="12"/>
  <c r="Y10" i="15" s="1"/>
  <c r="Y27" i="8"/>
  <c r="Y21" i="12"/>
  <c r="Y21" i="15" s="1"/>
  <c r="Y25" i="12"/>
  <c r="Y25" i="15" s="1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23" i="27"/>
  <c r="Y18" i="27"/>
  <c r="Y7" i="27"/>
  <c r="Y18" i="28"/>
  <c r="Y8" i="26"/>
  <c r="Y22" i="27"/>
  <c r="Y11" i="27"/>
  <c r="Y6" i="27"/>
  <c r="Y31" i="27"/>
  <c r="Y30" i="28"/>
  <c r="Y8" i="28"/>
  <c r="Y26" i="27"/>
  <c r="Y21" i="28"/>
  <c r="Y29" i="26"/>
  <c r="Y10" i="27"/>
  <c r="Y21" i="26"/>
  <c r="Y13" i="26"/>
  <c r="Y129" i="61"/>
  <c r="Y144" i="62"/>
  <c r="Y144" i="61"/>
  <c r="Y86" i="61"/>
  <c r="Y48" i="61"/>
  <c r="Y165" i="62"/>
  <c r="Y165" i="61"/>
  <c r="Y110" i="61"/>
  <c r="Y147" i="62"/>
  <c r="Y147" i="61"/>
  <c r="Y125" i="61"/>
  <c r="Y67" i="61"/>
  <c r="Y29" i="61"/>
  <c r="Y8" i="61"/>
  <c r="Y162" i="62"/>
  <c r="Y129" i="62"/>
  <c r="Y110" i="62"/>
  <c r="Y67" i="62"/>
  <c r="Y29" i="62"/>
  <c r="Y8" i="62"/>
  <c r="Y86" i="62"/>
  <c r="Y48" i="62"/>
  <c r="Y162" i="63"/>
  <c r="Y4" i="63"/>
  <c r="Y529" i="68"/>
  <c r="Y443" i="66"/>
  <c r="Y553" i="68"/>
  <c r="Y443" i="67"/>
  <c r="Y577" i="68"/>
  <c r="Y424" i="71"/>
  <c r="Y424" i="72"/>
  <c r="Y443" i="70"/>
  <c r="Y406" i="71"/>
  <c r="Y406" i="72"/>
  <c r="Y442" i="71"/>
  <c r="Y441" i="71" s="1"/>
  <c r="Y20" i="6"/>
  <c r="Y137" i="6"/>
  <c r="Y31" i="16"/>
  <c r="Y23" i="16"/>
  <c r="Y11" i="16"/>
  <c r="Y19" i="17"/>
  <c r="Y7" i="17"/>
  <c r="Y24" i="16"/>
  <c r="Y22" i="15"/>
  <c r="Y20" i="16"/>
  <c r="Y30" i="17"/>
  <c r="Y165" i="51"/>
  <c r="Y110" i="51"/>
  <c r="Y147" i="51"/>
  <c r="Y162" i="51"/>
  <c r="Y48" i="51"/>
  <c r="Y165" i="52"/>
  <c r="Y162" i="53"/>
  <c r="Y144" i="53"/>
  <c r="Y4" i="51"/>
  <c r="Y147" i="52"/>
  <c r="Y67" i="52"/>
  <c r="Y144" i="51"/>
  <c r="Y86" i="51"/>
  <c r="Y29" i="51"/>
  <c r="Y48" i="52"/>
  <c r="Y44" i="52"/>
  <c r="Y144" i="52"/>
  <c r="Y125" i="53"/>
  <c r="Y63" i="53"/>
  <c r="Y106" i="51"/>
  <c r="Y67" i="51"/>
  <c r="Y86" i="52"/>
  <c r="Y6" i="17"/>
  <c r="Y162" i="52"/>
  <c r="Y129" i="52"/>
  <c r="Y29" i="52"/>
  <c r="Y8" i="52"/>
  <c r="Y106" i="53"/>
  <c r="Y44" i="53"/>
  <c r="Y8" i="51"/>
  <c r="Y82" i="52"/>
  <c r="Y270" i="66"/>
  <c r="Y311" i="68"/>
  <c r="Y232" i="67"/>
  <c r="Y335" i="68"/>
  <c r="Y251" i="66"/>
  <c r="Y224" i="71"/>
  <c r="Y224" i="72"/>
  <c r="Y251" i="69"/>
  <c r="Y251" i="70"/>
  <c r="Y260" i="71"/>
  <c r="Y260" i="72"/>
  <c r="Y232" i="69"/>
  <c r="Y242" i="71"/>
  <c r="Y242" i="72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62" i="61"/>
  <c r="X129" i="61"/>
  <c r="X144" i="61"/>
  <c r="X86" i="61"/>
  <c r="X48" i="61"/>
  <c r="X165" i="62"/>
  <c r="X110" i="62"/>
  <c r="X165" i="61"/>
  <c r="X110" i="61"/>
  <c r="X25" i="61"/>
  <c r="X147" i="62"/>
  <c r="X125" i="62"/>
  <c r="X67" i="62"/>
  <c r="X29" i="62"/>
  <c r="X8" i="62"/>
  <c r="X44" i="62"/>
  <c r="X106" i="63"/>
  <c r="X44" i="63"/>
  <c r="X4" i="63"/>
  <c r="X67" i="61"/>
  <c r="X86" i="62"/>
  <c r="X48" i="62"/>
  <c r="X125" i="61"/>
  <c r="X144" i="63"/>
  <c r="X63" i="62"/>
  <c r="X162" i="63"/>
  <c r="X161" i="63" s="1"/>
  <c r="X147" i="61"/>
  <c r="X462" i="67"/>
  <c r="X424" i="67"/>
  <c r="X529" i="68"/>
  <c r="X462" i="69"/>
  <c r="X461" i="69" s="1"/>
  <c r="X442" i="72"/>
  <c r="X424" i="71"/>
  <c r="X424" i="72"/>
  <c r="X406" i="71"/>
  <c r="X406" i="72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16" i="31"/>
  <c r="Y17" i="31" s="1"/>
  <c r="Y16" i="35"/>
  <c r="Y16" i="36"/>
  <c r="Y17" i="36" s="1"/>
  <c r="Y16" i="34"/>
  <c r="Y17" i="34" s="1"/>
  <c r="Y16" i="30"/>
  <c r="Y17" i="30" s="1"/>
  <c r="Y18" i="6"/>
  <c r="Y116" i="6"/>
  <c r="Y162" i="6"/>
  <c r="Y167" i="6"/>
  <c r="X137" i="72"/>
  <c r="Y279" i="71"/>
  <c r="X318" i="71"/>
  <c r="X297" i="71"/>
  <c r="X19" i="6"/>
  <c r="X7" i="15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167" i="68"/>
  <c r="Y480" i="68"/>
  <c r="Y309" i="67"/>
  <c r="Y329" i="67"/>
  <c r="Y115" i="72"/>
  <c r="Y298" i="72"/>
  <c r="Y319" i="72"/>
  <c r="Y319" i="71"/>
  <c r="Y118" i="69"/>
  <c r="Y330" i="69"/>
  <c r="X480" i="68"/>
  <c r="X99" i="70"/>
  <c r="X98" i="70" s="1"/>
  <c r="X136" i="70" s="1"/>
  <c r="X141" i="70"/>
  <c r="X310" i="69"/>
  <c r="Y99" i="70"/>
  <c r="Y98" i="70" s="1"/>
  <c r="Y294" i="70"/>
  <c r="Y290" i="70" s="1"/>
  <c r="Y102" i="69"/>
  <c r="Y98" i="69" s="1"/>
  <c r="Y409" i="68"/>
  <c r="X140" i="67"/>
  <c r="X136" i="65"/>
  <c r="X291" i="70"/>
  <c r="X290" i="70" s="1"/>
  <c r="X99" i="69"/>
  <c r="X98" i="69" s="1"/>
  <c r="X294" i="69"/>
  <c r="Y140" i="67"/>
  <c r="X193" i="67"/>
  <c r="X366" i="67"/>
  <c r="Y174" i="66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52" i="64" s="1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4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1" i="56" s="1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Y109" i="49"/>
  <c r="Y105" i="49" s="1"/>
  <c r="Y110" i="52"/>
  <c r="Y62" i="49"/>
  <c r="X138" i="29"/>
  <c r="Y30" i="15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4" i="46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Y143" i="44"/>
  <c r="Y16" i="33"/>
  <c r="Y17" i="33" s="1"/>
  <c r="Y138" i="29"/>
  <c r="Y6" i="29"/>
  <c r="Y115" i="29"/>
  <c r="Y128" i="29" s="1"/>
  <c r="Y25" i="27"/>
  <c r="X21" i="26"/>
  <c r="Y8" i="16"/>
  <c r="Y12" i="16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X29" i="28"/>
  <c r="Y5" i="27"/>
  <c r="X29" i="27"/>
  <c r="Y7" i="26"/>
  <c r="X23" i="26"/>
  <c r="Y45" i="46"/>
  <c r="X125" i="45"/>
  <c r="X127" i="46"/>
  <c r="Y18" i="36"/>
  <c r="X18" i="34"/>
  <c r="Y18" i="30"/>
  <c r="X112" i="29"/>
  <c r="X125" i="29" s="1"/>
  <c r="X118" i="29"/>
  <c r="X7" i="28"/>
  <c r="Y21" i="27"/>
  <c r="Y25" i="45"/>
  <c r="Y43" i="45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Y30" i="23"/>
  <c r="Y30" i="26" s="1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2" i="29"/>
  <c r="X110" i="29"/>
  <c r="X123" i="29" s="1"/>
  <c r="Y20" i="26"/>
  <c r="Y22" i="21"/>
  <c r="X6" i="27"/>
  <c r="X10" i="27"/>
  <c r="Y27" i="20"/>
  <c r="Y28" i="24"/>
  <c r="Y28" i="27" s="1"/>
  <c r="Y28" i="21"/>
  <c r="Y32" i="24"/>
  <c r="Y32" i="27" s="1"/>
  <c r="Y32" i="21"/>
  <c r="X17" i="19"/>
  <c r="X17" i="23" s="1"/>
  <c r="X17" i="26" s="1"/>
  <c r="X18" i="23"/>
  <c r="X18" i="26" s="1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31" i="15"/>
  <c r="Y110" i="29"/>
  <c r="Y123" i="29" s="1"/>
  <c r="X20" i="24"/>
  <c r="X20" i="27" s="1"/>
  <c r="X20" i="21"/>
  <c r="X24" i="24"/>
  <c r="X24" i="27" s="1"/>
  <c r="X24" i="21"/>
  <c r="Y17" i="19"/>
  <c r="Y17" i="21" s="1"/>
  <c r="Y18" i="23"/>
  <c r="Y18" i="26" s="1"/>
  <c r="Y6" i="16"/>
  <c r="Y28" i="15"/>
  <c r="X19" i="16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X32" i="26"/>
  <c r="Y18" i="16"/>
  <c r="Y26" i="16"/>
  <c r="Y18" i="21"/>
  <c r="Y15" i="20"/>
  <c r="Y15" i="21" s="1"/>
  <c r="Y16" i="24"/>
  <c r="Y16" i="21"/>
  <c r="X30" i="27"/>
  <c r="X6" i="23"/>
  <c r="X6" i="26" s="1"/>
  <c r="X4" i="19"/>
  <c r="X10" i="26"/>
  <c r="Y20" i="15"/>
  <c r="Y23" i="10"/>
  <c r="X5" i="25"/>
  <c r="X5" i="28" s="1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28" i="25"/>
  <c r="X28" i="28" s="1"/>
  <c r="X18" i="24"/>
  <c r="X18" i="27" s="1"/>
  <c r="X16" i="23"/>
  <c r="X28" i="23"/>
  <c r="X28" i="26" s="1"/>
  <c r="X5" i="12"/>
  <c r="X5" i="15" s="1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5" i="16" s="1"/>
  <c r="X4" i="21" l="1"/>
  <c r="Y153" i="6"/>
  <c r="X443" i="67"/>
  <c r="Y129" i="6"/>
  <c r="X11" i="15"/>
  <c r="X553" i="68"/>
  <c r="X119" i="6"/>
  <c r="X19" i="15"/>
  <c r="X128" i="29"/>
  <c r="Y251" i="65"/>
  <c r="Y328" i="65"/>
  <c r="Y136" i="65"/>
  <c r="Y154" i="6"/>
  <c r="X328" i="65"/>
  <c r="X290" i="69"/>
  <c r="Y121" i="6"/>
  <c r="X133" i="72"/>
  <c r="Y128" i="6"/>
  <c r="X121" i="6"/>
  <c r="X133" i="71"/>
  <c r="X25" i="62"/>
  <c r="Y106" i="63"/>
  <c r="Y105" i="63" s="1"/>
  <c r="X81" i="46"/>
  <c r="X25" i="63"/>
  <c r="X315" i="71"/>
  <c r="X82" i="63"/>
  <c r="Y329" i="66"/>
  <c r="X21" i="16"/>
  <c r="Y156" i="6"/>
  <c r="Y152" i="6"/>
  <c r="Y4" i="53"/>
  <c r="Y3" i="53" s="1"/>
  <c r="Y462" i="67"/>
  <c r="Y127" i="29"/>
  <c r="X143" i="56"/>
  <c r="Y25" i="62"/>
  <c r="X82" i="62"/>
  <c r="Y27" i="23"/>
  <c r="Y27" i="26" s="1"/>
  <c r="Y133" i="72"/>
  <c r="Y82" i="63"/>
  <c r="Y16" i="26"/>
  <c r="X3" i="7"/>
  <c r="Y17" i="25"/>
  <c r="Y17" i="28" s="1"/>
  <c r="X24" i="56"/>
  <c r="X4" i="14"/>
  <c r="X4" i="17" s="1"/>
  <c r="Y124" i="56"/>
  <c r="X443" i="66"/>
  <c r="X4" i="15"/>
  <c r="Y82" i="56"/>
  <c r="Y44" i="56"/>
  <c r="X4" i="16"/>
  <c r="X3" i="11"/>
  <c r="Y17" i="35"/>
  <c r="X25" i="15"/>
  <c r="X424" i="65"/>
  <c r="X462" i="65"/>
  <c r="X461" i="65" s="1"/>
  <c r="Y4" i="62"/>
  <c r="Y63" i="62"/>
  <c r="Y424" i="69"/>
  <c r="X17" i="12"/>
  <c r="X17" i="15" s="1"/>
  <c r="Y27" i="13"/>
  <c r="Y27" i="16" s="1"/>
  <c r="X153" i="6"/>
  <c r="X155" i="6"/>
  <c r="X13" i="16"/>
  <c r="X329" i="66"/>
  <c r="X576" i="68"/>
  <c r="X27" i="15"/>
  <c r="X3" i="9"/>
  <c r="X9" i="15"/>
  <c r="X9" i="16"/>
  <c r="Y136" i="70"/>
  <c r="X27" i="16"/>
  <c r="Y43" i="56"/>
  <c r="Y169" i="6"/>
  <c r="Y576" i="68"/>
  <c r="X13" i="15"/>
  <c r="X11" i="16"/>
  <c r="X62" i="44"/>
  <c r="X62" i="46" s="1"/>
  <c r="X4" i="10"/>
  <c r="X19" i="17"/>
  <c r="Y43" i="46"/>
  <c r="Y166" i="6"/>
  <c r="X25" i="16"/>
  <c r="X3" i="20"/>
  <c r="X27" i="17"/>
  <c r="X3" i="22"/>
  <c r="Y81" i="55"/>
  <c r="Y81" i="56" s="1"/>
  <c r="Y122" i="6"/>
  <c r="Y14" i="23"/>
  <c r="Y14" i="26" s="1"/>
  <c r="Y142" i="68"/>
  <c r="Y166" i="68" s="1"/>
  <c r="X144" i="46"/>
  <c r="X16" i="29"/>
  <c r="X7" i="17"/>
  <c r="X21" i="15"/>
  <c r="X7" i="16"/>
  <c r="Y17" i="23"/>
  <c r="Y17" i="26" s="1"/>
  <c r="X43" i="56"/>
  <c r="Y155" i="6"/>
  <c r="Y131" i="29"/>
  <c r="X130" i="29"/>
  <c r="X130" i="6"/>
  <c r="X242" i="72"/>
  <c r="X260" i="71"/>
  <c r="X259" i="71" s="1"/>
  <c r="X162" i="52"/>
  <c r="X406" i="64"/>
  <c r="Y28" i="6"/>
  <c r="Y315" i="71"/>
  <c r="X14" i="23"/>
  <c r="X14" i="26" s="1"/>
  <c r="X18" i="36"/>
  <c r="X18" i="37"/>
  <c r="Y63" i="61"/>
  <c r="X131" i="29"/>
  <c r="X124" i="55"/>
  <c r="X124" i="56" s="1"/>
  <c r="Y125" i="62"/>
  <c r="Y25" i="61"/>
  <c r="Y290" i="67"/>
  <c r="Y328" i="67" s="1"/>
  <c r="X18" i="35"/>
  <c r="Y130" i="29"/>
  <c r="Y162" i="46"/>
  <c r="X136" i="69"/>
  <c r="Y140" i="69"/>
  <c r="X105" i="63"/>
  <c r="X512" i="64"/>
  <c r="X511" i="64" s="1"/>
  <c r="X63" i="63"/>
  <c r="X62" i="63" s="1"/>
  <c r="Y27" i="25"/>
  <c r="Y27" i="28" s="1"/>
  <c r="Y18" i="32"/>
  <c r="X14" i="24"/>
  <c r="X14" i="27" s="1"/>
  <c r="X27" i="25"/>
  <c r="X27" i="28" s="1"/>
  <c r="Y142" i="29"/>
  <c r="X143" i="46"/>
  <c r="Y3" i="56"/>
  <c r="Y115" i="71"/>
  <c r="Y270" i="70"/>
  <c r="Y269" i="70" s="1"/>
  <c r="Y269" i="66"/>
  <c r="Y251" i="67"/>
  <c r="Y300" i="64"/>
  <c r="Y299" i="64" s="1"/>
  <c r="Y62" i="53"/>
  <c r="Y63" i="52"/>
  <c r="Y82" i="51"/>
  <c r="Y27" i="10"/>
  <c r="Y14" i="12"/>
  <c r="Y14" i="15" s="1"/>
  <c r="Y137" i="29"/>
  <c r="Y18" i="37"/>
  <c r="X491" i="64"/>
  <c r="Y461" i="67"/>
  <c r="Y443" i="65"/>
  <c r="Y106" i="62"/>
  <c r="Y134" i="6"/>
  <c r="X3" i="25"/>
  <c r="X18" i="31"/>
  <c r="Y105" i="45"/>
  <c r="Y105" i="46" s="1"/>
  <c r="Y106" i="46"/>
  <c r="Y16" i="12"/>
  <c r="Y15" i="12" s="1"/>
  <c r="Y15" i="15" s="1"/>
  <c r="X3" i="56"/>
  <c r="X137" i="70"/>
  <c r="X332" i="69"/>
  <c r="X424" i="66"/>
  <c r="Y334" i="68"/>
  <c r="Y279" i="64"/>
  <c r="Y290" i="69"/>
  <c r="Y328" i="69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124" i="61" s="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106" i="51"/>
  <c r="X48" i="51"/>
  <c r="X165" i="52"/>
  <c r="X110" i="52"/>
  <c r="X25" i="52"/>
  <c r="X162" i="53"/>
  <c r="X63" i="51"/>
  <c r="X147" i="52"/>
  <c r="X125" i="52"/>
  <c r="X67" i="52"/>
  <c r="X29" i="52"/>
  <c r="X8" i="52"/>
  <c r="X67" i="51"/>
  <c r="X29" i="51"/>
  <c r="X8" i="51"/>
  <c r="X129" i="52"/>
  <c r="X82" i="52"/>
  <c r="X48" i="52"/>
  <c r="X86" i="51"/>
  <c r="X144" i="52"/>
  <c r="X144" i="53"/>
  <c r="X144" i="51"/>
  <c r="X44" i="51"/>
  <c r="X86" i="52"/>
  <c r="X106" i="52"/>
  <c r="X4" i="53"/>
  <c r="X270" i="66"/>
  <c r="X311" i="68"/>
  <c r="X251" i="65"/>
  <c r="X232" i="67"/>
  <c r="X335" i="68"/>
  <c r="X242" i="71"/>
  <c r="X232" i="70"/>
  <c r="X224" i="71"/>
  <c r="X224" i="72"/>
  <c r="X251" i="70"/>
  <c r="X260" i="72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428" i="65"/>
  <c r="Y427" i="65" s="1"/>
  <c r="Y423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442" i="66" s="1"/>
  <c r="Y85" i="62"/>
  <c r="Y557" i="68"/>
  <c r="Y556" i="68" s="1"/>
  <c r="Y552" i="68" s="1"/>
  <c r="Y7" i="62"/>
  <c r="Y3" i="62" s="1"/>
  <c r="Y495" i="64"/>
  <c r="Y494" i="64" s="1"/>
  <c r="Y128" i="62"/>
  <c r="Y447" i="70"/>
  <c r="Y446" i="70" s="1"/>
  <c r="Y442" i="70" s="1"/>
  <c r="Y109" i="61"/>
  <c r="Y428" i="69"/>
  <c r="Y427" i="69" s="1"/>
  <c r="Y423" i="69" s="1"/>
  <c r="Y124" i="62" l="1"/>
  <c r="Y81" i="51"/>
  <c r="Y62" i="61"/>
  <c r="X490" i="64"/>
  <c r="X25" i="51"/>
  <c r="Y423" i="66"/>
  <c r="Y24" i="52"/>
  <c r="Y278" i="64"/>
  <c r="X44" i="52"/>
  <c r="Y442" i="65"/>
  <c r="Y250" i="67"/>
  <c r="X3" i="24"/>
  <c r="X3" i="27" s="1"/>
  <c r="X334" i="68"/>
  <c r="Y62" i="52"/>
  <c r="Y24" i="51"/>
  <c r="Y24" i="61"/>
  <c r="Y469" i="64"/>
  <c r="Y3" i="61"/>
  <c r="X423" i="66"/>
  <c r="X3" i="29"/>
  <c r="Y124" i="52"/>
  <c r="Y43" i="51"/>
  <c r="X442" i="69"/>
  <c r="Y423" i="70"/>
  <c r="X423" i="70"/>
  <c r="Y105" i="62"/>
  <c r="X62" i="61"/>
  <c r="Y105" i="52"/>
  <c r="Y442" i="69"/>
  <c r="X3" i="62"/>
  <c r="Y16" i="15"/>
  <c r="X136" i="66"/>
  <c r="X270" i="67"/>
  <c r="X269" i="67" s="1"/>
  <c r="X152" i="64"/>
  <c r="X3" i="61"/>
  <c r="Y231" i="65"/>
  <c r="X118" i="6"/>
  <c r="X3" i="23"/>
  <c r="X3" i="46"/>
  <c r="X139" i="29"/>
  <c r="X3" i="16"/>
  <c r="X3" i="28"/>
  <c r="Y133" i="71"/>
  <c r="Y3" i="25"/>
  <c r="X3" i="21"/>
  <c r="X259" i="72"/>
  <c r="X270" i="69"/>
  <c r="X269" i="69" s="1"/>
  <c r="X232" i="65"/>
  <c r="X4" i="51"/>
  <c r="X161" i="53"/>
  <c r="X63" i="52"/>
  <c r="X125" i="51"/>
  <c r="Y286" i="68"/>
  <c r="Y3" i="46"/>
  <c r="X3" i="53"/>
  <c r="Y134" i="29"/>
  <c r="Y3" i="12"/>
  <c r="X251" i="69"/>
  <c r="Y3" i="23"/>
  <c r="Y423" i="67"/>
  <c r="X3" i="17"/>
  <c r="X134" i="29"/>
  <c r="Y3" i="14"/>
  <c r="X3" i="12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47" i="51"/>
  <c r="X43" i="51" s="1"/>
  <c r="X236" i="66"/>
  <c r="X235" i="66" s="1"/>
  <c r="X128" i="5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3" i="51" l="1"/>
  <c r="X250" i="69"/>
  <c r="X124" i="51"/>
  <c r="X133" i="29"/>
  <c r="X250" i="66"/>
  <c r="X62" i="52"/>
  <c r="Y3" i="27"/>
  <c r="Y139" i="29"/>
  <c r="Y133" i="29" s="1"/>
  <c r="Y3" i="17"/>
  <c r="Y3" i="15"/>
  <c r="X3" i="26"/>
  <c r="Y3" i="16"/>
  <c r="X3" i="52"/>
  <c r="X231" i="65"/>
  <c r="Y3" i="28"/>
  <c r="X231" i="66"/>
  <c r="X3" i="15"/>
  <c r="Y3" i="26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L28" i="6" l="1"/>
  <c r="B28" i="6"/>
  <c r="T28" i="6"/>
  <c r="F28" i="6"/>
  <c r="N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7" i="12"/>
  <c r="W164" i="49"/>
  <c r="W161" i="49" s="1"/>
  <c r="W81" i="54"/>
  <c r="W214" i="68"/>
  <c r="W442" i="72"/>
  <c r="W406" i="72"/>
  <c r="W424" i="71"/>
  <c r="W406" i="71"/>
  <c r="W442" i="71"/>
  <c r="W144" i="63"/>
  <c r="W162" i="62"/>
  <c r="W144" i="62"/>
  <c r="W144" i="61"/>
  <c r="W242" i="72"/>
  <c r="W260" i="72"/>
  <c r="W224" i="72"/>
  <c r="W224" i="71"/>
  <c r="W162" i="53"/>
  <c r="W162" i="52"/>
  <c r="W144" i="52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1"/>
  <c r="W162" i="63"/>
  <c r="W12" i="15"/>
  <c r="W162" i="51"/>
  <c r="W242" i="71"/>
  <c r="W260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84" i="4"/>
  <c r="B71" i="4"/>
  <c r="B38" i="4"/>
  <c r="B13" i="4"/>
  <c r="B17" i="4"/>
  <c r="B28" i="4"/>
  <c r="B48" i="4"/>
  <c r="B68" i="4"/>
  <c r="B11" i="4"/>
  <c r="B60" i="4"/>
  <c r="B21" i="4"/>
  <c r="B39" i="4"/>
  <c r="B26" i="4"/>
  <c r="B46" i="4"/>
  <c r="B25" i="4"/>
  <c r="B65" i="4"/>
  <c r="B4" i="4"/>
  <c r="B45" i="4"/>
  <c r="B55" i="4"/>
  <c r="B14" i="4"/>
  <c r="B57" i="4"/>
  <c r="B73" i="4"/>
  <c r="B24" i="4"/>
  <c r="B82" i="4"/>
  <c r="B44" i="4"/>
  <c r="B78" i="4"/>
  <c r="B70" i="4"/>
  <c r="B59" i="4"/>
  <c r="B81" i="4"/>
  <c r="B76" i="4"/>
  <c r="B79" i="4"/>
  <c r="B16" i="4"/>
  <c r="B72" i="4"/>
  <c r="B64" i="4"/>
  <c r="B37" i="4"/>
  <c r="B69" i="4"/>
  <c r="B35" i="4"/>
  <c r="B41" i="4"/>
  <c r="B20" i="4"/>
  <c r="B23" i="4"/>
  <c r="B33" i="4"/>
  <c r="B8" i="4"/>
  <c r="B66" i="4"/>
  <c r="B40" i="4"/>
  <c r="B52" i="4"/>
  <c r="B15" i="4"/>
  <c r="B49" i="4"/>
  <c r="B9" i="4"/>
  <c r="B30" i="4"/>
  <c r="B29" i="4"/>
  <c r="B80" i="4"/>
  <c r="B7" i="4"/>
  <c r="B54" i="4"/>
  <c r="B56" i="4"/>
  <c r="B22" i="4"/>
  <c r="B27" i="4"/>
  <c r="B47" i="4"/>
  <c r="B53" i="4"/>
  <c r="B67" i="4"/>
  <c r="B36" i="4"/>
  <c r="B34" i="4"/>
  <c r="B12" i="4"/>
  <c r="B77" i="4"/>
  <c r="B61" i="4"/>
  <c r="B58" i="4"/>
  <c r="B10" i="4"/>
  <c r="B83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24" i="56" s="1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3" l="1"/>
  <c r="E17" i="16" s="1"/>
  <c r="F3" i="10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Q408" i="68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<sst xmlns="http://schemas.openxmlformats.org/spreadsheetml/2006/main" count="18216" uniqueCount="4948">
  <si>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</si>
  <si>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</si>
  <si>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</si>
  <si>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</si>
  <si>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</si>
  <si>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</si>
  <si>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</si>
  <si>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</si>
  <si>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</si>
  <si>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</si>
  <si>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</si>
  <si>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</si>
  <si>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</si>
  <si>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</si>
  <si>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</si>
  <si>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</si>
  <si>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</si>
  <si>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</si>
  <si>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</si>
  <si>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</si>
  <si>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</si>
  <si>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</si>
  <si>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</si>
  <si>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</si>
  <si>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</si>
  <si>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</si>
  <si>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</si>
  <si>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</si>
  <si>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</si>
  <si>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</si>
  <si>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</si>
  <si>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</si>
  <si>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</si>
  <si>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</si>
  <si>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</si>
  <si>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</si>
  <si>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</si>
  <si>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</si>
  <si>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</si>
  <si>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</si>
  <si>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</si>
  <si>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</si>
  <si>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</si>
  <si>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</si>
  <si>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</si>
  <si>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</si>
  <si>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</si>
  <si>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</si>
  <si>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</si>
  <si>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</si>
  <si>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</si>
  <si>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</si>
  <si>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</si>
  <si>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</si>
  <si>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</si>
  <si>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</si>
  <si>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</si>
  <si>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</si>
  <si>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</si>
  <si>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</si>
  <si>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</si>
  <si>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</si>
  <si>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</si>
  <si>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</si>
  <si>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</si>
  <si>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</si>
  <si>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</si>
  <si>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</si>
  <si>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</si>
  <si>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</si>
  <si>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</si>
  <si>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</si>
  <si>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</si>
  <si>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</si>
  <si>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</si>
  <si>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</si>
  <si>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</si>
  <si>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</si>
  <si>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</si>
  <si>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</si>
  <si>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</si>
  <si>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</si>
  <si>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</si>
  <si>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</si>
  <si>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</si>
  <si>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</si>
  <si>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</si>
  <si>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</si>
  <si>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</si>
  <si>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</si>
  <si>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</si>
  <si>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</si>
  <si>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</si>
  <si>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</si>
  <si>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</si>
  <si>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</si>
  <si>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</si>
  <si>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</si>
  <si>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</si>
  <si>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</si>
  <si>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</si>
  <si>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</si>
  <si>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</si>
  <si>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</si>
  <si>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</si>
  <si>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</si>
  <si>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</si>
  <si>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</si>
  <si>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</si>
  <si>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</si>
  <si>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</si>
  <si>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</si>
  <si>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</si>
  <si>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</si>
  <si>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</si>
  <si>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</si>
  <si>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</si>
  <si>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</si>
  <si>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</si>
  <si>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</si>
  <si>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</si>
  <si>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</si>
  <si>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</si>
  <si>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</si>
  <si>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</si>
  <si>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</si>
  <si>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</si>
  <si>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</si>
  <si>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</si>
  <si>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</si>
  <si>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</si>
  <si>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</si>
  <si>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</si>
  <si>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</si>
  <si>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</si>
  <si>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</si>
  <si>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</si>
  <si>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</si>
  <si>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</si>
  <si>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</si>
  <si>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</si>
  <si>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</si>
  <si>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</si>
  <si>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</si>
  <si>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</si>
  <si>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</si>
  <si>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</si>
  <si>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</si>
  <si>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</si>
  <si>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</si>
  <si>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</si>
  <si>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</si>
  <si>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</si>
  <si>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</si>
  <si>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</si>
  <si>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</si>
  <si>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</si>
  <si>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</si>
  <si>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</si>
  <si>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</si>
  <si>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</si>
  <si>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</si>
  <si>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</si>
  <si>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</si>
  <si>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</si>
  <si>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</si>
  <si>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</si>
  <si>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</si>
  <si>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</si>
  <si>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</si>
  <si>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</si>
  <si>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</si>
  <si>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</si>
  <si>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</si>
  <si>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</si>
  <si>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</si>
  <si>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</si>
  <si>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</si>
  <si>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</si>
  <si>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</si>
  <si>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</si>
  <si>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</si>
  <si>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</si>
  <si>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</si>
  <si>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</si>
  <si>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</si>
  <si>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</si>
  <si>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</si>
  <si>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</si>
  <si>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</si>
  <si>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</si>
  <si>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</si>
  <si>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</si>
  <si>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</si>
  <si>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</si>
  <si>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</si>
  <si>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</si>
  <si>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</si>
  <si>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</si>
  <si>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</si>
  <si>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</si>
  <si>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</si>
  <si>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</si>
  <si>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</si>
  <si>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</si>
  <si>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</si>
  <si>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</si>
  <si>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</si>
  <si>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</si>
  <si>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</si>
  <si>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</si>
  <si>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</si>
  <si>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</si>
  <si>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</si>
  <si>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</si>
  <si>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</si>
  <si>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DK</t>
  </si>
  <si>
    <t>Denmark</t>
  </si>
  <si>
    <t>Household consumption expenditure (M€2023)</t>
  </si>
  <si>
    <t>Household consumption expenditure per capita (€2023)</t>
  </si>
  <si>
    <t>Household consumption expenditure per household (€2023)</t>
  </si>
  <si>
    <t>DK - Residential sector summary</t>
  </si>
  <si>
    <t>Macro.Meuro2015.DK.ConsumptionExpenditure</t>
  </si>
  <si>
    <t>Macro.number.DK.Population</t>
  </si>
  <si>
    <t>NUM.number.DK.Res.HH</t>
  </si>
  <si>
    <t>SurfaceArea.ksqm.DK.Res.HH</t>
  </si>
  <si>
    <t>NUM.number.DK.Res.HHnew</t>
  </si>
  <si>
    <t>SurfaceArea.ksqm.DK.Res.HHnew</t>
  </si>
  <si>
    <t>HDD.Celsius.DK.Actual</t>
  </si>
  <si>
    <t>HDD.Celsius.DK.Mean</t>
  </si>
  <si>
    <t>HDD.ratio.DK.Relative</t>
  </si>
  <si>
    <t>FEC.ktoe.DK.ES.Res</t>
  </si>
  <si>
    <t>FEC.ktoe.DK.ES.Res.Solids</t>
  </si>
  <si>
    <t>FEC.ktoe.DK.ES.Res.LPG</t>
  </si>
  <si>
    <t>FEC.ktoe.DK.ES.Res.Oil</t>
  </si>
  <si>
    <t>FEC.ktoe.DK.ES.Res.NG</t>
  </si>
  <si>
    <t>FEC.ktoe.DK.ES.Res.Biomass_Waste</t>
  </si>
  <si>
    <t>FEC.ktoe.DK.ES.Res.Biogas</t>
  </si>
  <si>
    <t>FEC.ktoe.DK.ES.Res.LiqBio</t>
  </si>
  <si>
    <t>FEC.ktoe.DK.ES.Res.Solar</t>
  </si>
  <si>
    <t>FEC.ktoe.DK.ES.Res.Geo</t>
  </si>
  <si>
    <t>FEC.ktoe.DK.ES.Res.Ambient</t>
  </si>
  <si>
    <t>FEC.ktoe.DK.ES.Res.Steam_Distr</t>
  </si>
  <si>
    <t>FEC.ktoe.DK.ES.Res.Elec</t>
  </si>
  <si>
    <t>FEC.ktoe.DK.Res.HH</t>
  </si>
  <si>
    <t>FEC.ktoe.DK.Res.HH.Thermal</t>
  </si>
  <si>
    <t>FEC.ktoe.DK.Res.HH.Thermal.SH</t>
  </si>
  <si>
    <t>FEC.ktoe.DK.Res.HH.Thermal.SC</t>
  </si>
  <si>
    <t>FEC.ktoe.DK.Res.HH.Thermal.WH</t>
  </si>
  <si>
    <t>FEC.ktoe.DK.Res.HH.Thermal.CO</t>
  </si>
  <si>
    <t>FEC.ktoe.DK.Res.HH.Appl</t>
  </si>
  <si>
    <t>EMI.ktCO2.DK.ES.Res</t>
  </si>
  <si>
    <t>EMI.ktCO2.DK.ES.Res.Solids</t>
  </si>
  <si>
    <t>EMI.ktCO2.DK.ES.Res.LPG</t>
  </si>
  <si>
    <t>EMI.ktCO2.DK.ES.Res.Oil</t>
  </si>
  <si>
    <t>EMI.ktCO2.DK.ES.Res.NG</t>
  </si>
  <si>
    <t>EMI.ktCO2.DK.ES.Res.Biomass_Waste</t>
  </si>
  <si>
    <t>EMI.ktCO2.DK.ES.Res.Biogas</t>
  </si>
  <si>
    <t>EMI.ktCO2.DK.ES.Res.LiqBio</t>
  </si>
  <si>
    <t>EMI.ktCO2.DK.ES.Res.Solar</t>
  </si>
  <si>
    <t>EMI.ktCO2.DK.ES.Res.Geo</t>
  </si>
  <si>
    <t>EMI.ktCO2.DK.ES.Res.Ambient</t>
  </si>
  <si>
    <t>EMI.ktCO2.DK.ES.Res.Steam_Distr</t>
  </si>
  <si>
    <t>EMI.ktCO2.DK.ES.Res.Elec</t>
  </si>
  <si>
    <t>EMI.ktCO2.DK.Res.HH</t>
  </si>
  <si>
    <t>EMI.ktCO2.DK.Res.HH.Thermal</t>
  </si>
  <si>
    <t>EMI.ktCO2.DK.Res.HH.Thermal.SH</t>
  </si>
  <si>
    <t>EMI.ktCO2.DK.Res.HH.Thermal.SC</t>
  </si>
  <si>
    <t>EMI.ktCO2.DK.Res.HH.Thermal.WH</t>
  </si>
  <si>
    <t>EMI.ktCO2.DK.Res.HH.Thermal.CO</t>
  </si>
  <si>
    <t>EMI.ktCO2.DK.Res.HH.Appl</t>
  </si>
  <si>
    <t>FEC_per_household.kWh.DK.Res.HH</t>
  </si>
  <si>
    <t>FEC_per_household.kWh.DK.Res.HH.Thermal</t>
  </si>
  <si>
    <t>FEC_per_household.kWh.DK.Res.HH.Thermal.SH</t>
  </si>
  <si>
    <t>FEC_per_household.kWh.DK.Res.HH.Thermal.SC</t>
  </si>
  <si>
    <t>FEC_per_household.kWh.DK.Res.HH.Thermal.WH</t>
  </si>
  <si>
    <t>FEC_per_household.kWh.DK.Res.HH.Thermal.CO</t>
  </si>
  <si>
    <t>FEC_per_household.kWh.DK.Res.HH.Appl</t>
  </si>
  <si>
    <t>TES_per_household.kWh.DK.Res.HH.Thermal</t>
  </si>
  <si>
    <t>TES_per_household.kWh.DK.Res.HH.Thermal.SH</t>
  </si>
  <si>
    <t>TES_per_household.kWh.DK.Res.HH.Thermal.SC</t>
  </si>
  <si>
    <t>TES_per_household.kWh.DK.Res.HH.Thermal.WH</t>
  </si>
  <si>
    <t>TES_per_household.kWh.DK.Res.HH.Thermal.CO</t>
  </si>
  <si>
    <t>EMI_per_household.kgCO2.DK.Res.HH</t>
  </si>
  <si>
    <t>EMI_per_household.kgCO2.DK.Res.HH.Thermal</t>
  </si>
  <si>
    <t>EMI_per_household.kgCO2.DK.Res.HH.Thermal.SH</t>
  </si>
  <si>
    <t>EMI_per_household.kgCO2.DK.Res.HH.Thermal.SC</t>
  </si>
  <si>
    <t>EMI_per_household.kgCO2.DK.Res.HH.Thermal.WH</t>
  </si>
  <si>
    <t>EMI_per_household.kgCO2.DK.Res.HH.Thermal.CO</t>
  </si>
  <si>
    <t>EMI_per_household.kgCO2.DK.Res.HH.Appl</t>
  </si>
  <si>
    <t>Eff.ratio.DK.Res.HH.Thermal</t>
  </si>
  <si>
    <t>Eff.ratio.DK.Res.HH.Thermal.SH</t>
  </si>
  <si>
    <t>Eff.ratio.DK.Res.HH.Thermal.SC</t>
  </si>
  <si>
    <t>Eff.ratio.DK.Res.HH.Thermal.WH</t>
  </si>
  <si>
    <t>Eff.ratio.DK.Res.HH.Thermal.CO</t>
  </si>
  <si>
    <t>FEC_per_sqm.kWh.DK.Res.HH</t>
  </si>
  <si>
    <t>FEC_per_sqm.kWh.DK.Res.HH.Thermal</t>
  </si>
  <si>
    <t>FEC_per_sqm.kWh.DK.Res.HH.Thermal.SH</t>
  </si>
  <si>
    <t>FEC_per_sqm.kWh.DK.Res.HH.Thermal.SC</t>
  </si>
  <si>
    <t>FEC_per_sqm.kWh.DK.Res.HH.Thermal.WH</t>
  </si>
  <si>
    <t>FEC_per_sqm.kWh.DK.Res.HH.Thermal.CO</t>
  </si>
  <si>
    <t>FEC_per_sqm.kWh.DK.Res.HH.Appl</t>
  </si>
  <si>
    <t>TES_per_sqm.kWh.DK.Res.HH.Thermal</t>
  </si>
  <si>
    <t>TES_per_sqm.kWh.DK.Res.HH.Thermal.SH</t>
  </si>
  <si>
    <t>TES_per_sqm.kWh.DK.Res.HH.Thermal.SC</t>
  </si>
  <si>
    <t>TES_per_sqm.kWh.DK.Res.HH.Thermal.WH</t>
  </si>
  <si>
    <t>TES_per_sqm.kWh.DK.Res.HH.Thermal.CO</t>
  </si>
  <si>
    <t>EMI_per_sqm.kgCO2.DK.Res.HH</t>
  </si>
  <si>
    <t>EMI_per_sqm.kgCO2.DK.Res.HH.Thermal</t>
  </si>
  <si>
    <t>EMI_per_sqm.kgCO2.DK.Res.HH.Thermal.SH</t>
  </si>
  <si>
    <t>EMI_per_sqm.kgCO2.DK.Res.HH.Thermal.SC</t>
  </si>
  <si>
    <t>EMI_per_sqm.kgCO2.DK.Res.HH.Thermal.WH</t>
  </si>
  <si>
    <t>EMI_per_sqm.kgCO2.DK.Res.HH.Thermal.CO</t>
  </si>
  <si>
    <t>EMI_per_sqm.kgCO2.DK.Res.HH.Appl</t>
  </si>
  <si>
    <t>FEC_per_capita.kWh.DK.Res.HH</t>
  </si>
  <si>
    <t>FEC_per_capita.kWh.DK.Res.HH.Thermal</t>
  </si>
  <si>
    <t>FEC_per_capita.kWh.DK.Res.HH.Thermal.SH</t>
  </si>
  <si>
    <t>FEC_per_capita.kWh.DK.Res.HH.Thermal.SC</t>
  </si>
  <si>
    <t>FEC_per_capita.kWh.DK.Res.HH.Thermal.WH</t>
  </si>
  <si>
    <t>FEC_per_capita.kWh.DK.Res.HH.Thermal.CO</t>
  </si>
  <si>
    <t>FEC_per_capita.kWh.DK.Res.HH.Appl</t>
  </si>
  <si>
    <t>TES_per_capita.kWh.DK.Res.HH.Thermal</t>
  </si>
  <si>
    <t>TES_per_capita.kWh.DK.Res.HH.Thermal.SH</t>
  </si>
  <si>
    <t>TES_per_capita.kWh.DK.Res.HH.Thermal.SC</t>
  </si>
  <si>
    <t>TES_per_capita.kWh.DK.Res.HH.Thermal.WH</t>
  </si>
  <si>
    <t>TES_per_capita.kWh.DK.Res.HH.Thermal.CO</t>
  </si>
  <si>
    <t>EMI_per_capita.kgCO2.DK.Res.HH</t>
  </si>
  <si>
    <t>EMI_per_capita.kgCO2.DK.Res.HH.Thermal</t>
  </si>
  <si>
    <t>EMI_per_capita.kgCO2.DK.Res.HH.Thermal.SH</t>
  </si>
  <si>
    <t>EMI_per_capita.kgCO2.DK.Res.HH.Thermal.SC</t>
  </si>
  <si>
    <t>EMI_per_capita.kgCO2.DK.Res.HH.Thermal.WH</t>
  </si>
  <si>
    <t>EMI_per_capita.kgCO2.DK.Res.HH.Thermal.CO</t>
  </si>
  <si>
    <t>EMI_per_capita.kgCO2.DK.Res.HH.Appl</t>
  </si>
  <si>
    <t>DK - Number of households</t>
  </si>
  <si>
    <t>NUM.number.DK.Res.HH.Thermal</t>
  </si>
  <si>
    <t>NUM.number.DK.Res.HH.Thermal.SH</t>
  </si>
  <si>
    <t>NUM.number.DK.Res.HH.Thermal.SH.Solids</t>
  </si>
  <si>
    <t>NUM.number.DK.Res.HH.Thermal.SH.LPG</t>
  </si>
  <si>
    <t>NUM.number.DK.Res.HH.Thermal.SH.Oil</t>
  </si>
  <si>
    <t>NUM.number.DK.Res.HH.Thermal.SH.Gas</t>
  </si>
  <si>
    <t>NUM.number.DK.Res.HH.Thermal.SH.Biomass</t>
  </si>
  <si>
    <t>NUM.number.DK.Res.HH.Thermal.SH.Geo</t>
  </si>
  <si>
    <t>NUM.number.DK.Res.HH.Thermal.SH.DistrHeat</t>
  </si>
  <si>
    <t>NUM.number.DK.Res.HH.Thermal.SH.AdvElc</t>
  </si>
  <si>
    <t>NUM.number.DK.Res.HH.Thermal.SH.ConvElc</t>
  </si>
  <si>
    <t>NUM.number.DK.Res.HH.Thermal.SC</t>
  </si>
  <si>
    <t>NUM.number.DK.Res.HH.Thermal.SC.AC</t>
  </si>
  <si>
    <t>NUM.number.DK.Res.HH.Thermal.WH</t>
  </si>
  <si>
    <t>NUM.number.DK.Res.HH.Thermal.WH.Solids</t>
  </si>
  <si>
    <t>NUM.number.DK.Res.HH.Thermal.WH.LPG</t>
  </si>
  <si>
    <t>NUM.number.DK.Res.HH.Thermal.WH.Oil</t>
  </si>
  <si>
    <t>NUM.number.DK.Res.HH.Thermal.WH.Gas</t>
  </si>
  <si>
    <t>NUM.number.DK.Res.HH.Thermal.WH.Biomass</t>
  </si>
  <si>
    <t>NUM.number.DK.Res.HH.Thermal.WH.Geo</t>
  </si>
  <si>
    <t>NUM.number.DK.Res.HH.Thermal.WH.DistrHeat</t>
  </si>
  <si>
    <t>NUM.number.DK.Res.HH.Thermal.WH.Elc</t>
  </si>
  <si>
    <t>NUM.number.DK.Res.HH.Thermal.WH.Solar</t>
  </si>
  <si>
    <t>NUM.number.DK.Res.HH.Thermal.CO</t>
  </si>
  <si>
    <t>NUM.number.DK.Res.HH.Thermal.CO.Solids</t>
  </si>
  <si>
    <t>NUM.number.DK.Res.HH.Thermal.CO.LPG</t>
  </si>
  <si>
    <t>NUM.number.DK.Res.HH.Thermal.CO.Gas</t>
  </si>
  <si>
    <t>NUM.number.DK.Res.HH.Thermal.CO.Biomass</t>
  </si>
  <si>
    <t>NUM.number.DK.Res.HH.Thermal.CO.Elc</t>
  </si>
  <si>
    <t>DK - Final energy consumption</t>
  </si>
  <si>
    <t>FEC.ktoe.DK.Res.HH.Thermal.SH.Solids.Solids</t>
  </si>
  <si>
    <t>FEC.ktoe.DK.Res.HH.Thermal.SH.LPG.LPG</t>
  </si>
  <si>
    <t>FEC.ktoe.DK.Res.HH.Thermal.SH.Oil.Oil_LiqBio</t>
  </si>
  <si>
    <t>FEC.ktoe.DK.Res.HH.Thermal.SH.Gas.NG_Biogas</t>
  </si>
  <si>
    <t>FEC.ktoe.DK.Res.HH.Thermal.SH.Biomass.Biomass_Waste</t>
  </si>
  <si>
    <t>FEC.ktoe.DK.Res.HH.Thermal.SH.Geo.Geo</t>
  </si>
  <si>
    <t>FEC.ktoe.DK.Res.HH.Thermal.SH.DistrHeat.Steam_Distr</t>
  </si>
  <si>
    <t>FEC.ktoe.DK.Res.HH.Thermal.SH.AdvElc.Elec</t>
  </si>
  <si>
    <t>FEC.ktoe.DK.Res.HH.Thermal.SH.ConvElc.Elec</t>
  </si>
  <si>
    <t>FEC.ktoe.DK.Res.HH.Thermal.SH.TotalCirculation.Elec</t>
  </si>
  <si>
    <t>FEC.ktoe.DK.Res.HH.Thermal.SC.AC.Elec</t>
  </si>
  <si>
    <t>FEC.ktoe.DK.Res.HH.Thermal.WH.Solids.Solids</t>
  </si>
  <si>
    <t>FEC.ktoe.DK.Res.HH.Thermal.WH.LPG.LPG</t>
  </si>
  <si>
    <t>FEC.ktoe.DK.Res.HH.Thermal.WH.Oil.Oil_LiqBio</t>
  </si>
  <si>
    <t>FEC.ktoe.DK.Res.HH.Thermal.WH.Gas.NG_Biogas</t>
  </si>
  <si>
    <t>FEC.ktoe.DK.Res.HH.Thermal.WH.Biomass.Biomass_Waste</t>
  </si>
  <si>
    <t>FEC.ktoe.DK.Res.HH.Thermal.WH.Geo.Geo</t>
  </si>
  <si>
    <t>FEC.ktoe.DK.Res.HH.Thermal.WH.DistrHeat.Steam_Distr</t>
  </si>
  <si>
    <t>FEC.ktoe.DK.Res.HH.Thermal.WH.Elc.Elec</t>
  </si>
  <si>
    <t>FEC.ktoe.DK.Res.HH.Thermal.WH.TotalSolar.Solar</t>
  </si>
  <si>
    <t>FEC.ktoe.DK.Res.HH.Thermal.CO.Solids.Solids</t>
  </si>
  <si>
    <t>FEC.ktoe.DK.Res.HH.Thermal.CO.LPG.LPG</t>
  </si>
  <si>
    <t>FEC.ktoe.DK.Res.HH.Thermal.CO.Gas.NG_Biogas</t>
  </si>
  <si>
    <t>FEC.ktoe.DK.Res.HH.Thermal.CO.Biomass.Biomass_Waste</t>
  </si>
  <si>
    <t>FEC.ktoe.DK.Res.HH.Thermal.CO.Elc.Elec</t>
  </si>
  <si>
    <t>DK - Thermal energy service</t>
  </si>
  <si>
    <t>TES.ktoe.DK.Res.HH.Thermal</t>
  </si>
  <si>
    <t>TES.ktoe.DK.Res.HH.Thermal.SH</t>
  </si>
  <si>
    <t>TES.ktoe.DK.Res.HH.Thermal.SH.Solids.Solids</t>
  </si>
  <si>
    <t>TES.ktoe.DK.Res.HH.Thermal.SH.LPG.LPG</t>
  </si>
  <si>
    <t>TES.ktoe.DK.Res.HH.Thermal.SH.Oil.Oil_LiqBio</t>
  </si>
  <si>
    <t>TES.ktoe.DK.Res.HH.Thermal.SH.Gas.NG_Biogas</t>
  </si>
  <si>
    <t>TES.ktoe.DK.Res.HH.Thermal.SH.Biomass.Biomass_Waste</t>
  </si>
  <si>
    <t>TES.ktoe.DK.Res.HH.Thermal.SH.Geo.Geo</t>
  </si>
  <si>
    <t>TES.ktoe.DK.Res.HH.Thermal.SH.DistrHeat.Steam_Distr</t>
  </si>
  <si>
    <t>TES.ktoe.DK.Res.HH.Thermal.SH.AdvElc.Elec</t>
  </si>
  <si>
    <t>TES.ktoe.DK.Res.HH.Thermal.SH.ConvElc.Elec</t>
  </si>
  <si>
    <t>TES.ktoe.DK.Res.HH.Thermal.SH.TotalCirculation.Elec</t>
  </si>
  <si>
    <t>TES.ktoe.DK.Res.HH.Thermal.SC</t>
  </si>
  <si>
    <t>TES.ktoe.DK.Res.HH.Thermal.SC.AC.Elec</t>
  </si>
  <si>
    <t>TES.ktoe.DK.Res.HH.Thermal.WH</t>
  </si>
  <si>
    <t>TES.ktoe.DK.Res.HH.Thermal.WH.Solids.Solids</t>
  </si>
  <si>
    <t>TES.ktoe.DK.Res.HH.Thermal.WH.LPG.LPG</t>
  </si>
  <si>
    <t>TES.ktoe.DK.Res.HH.Thermal.WH.Oil.Oil_LiqBio</t>
  </si>
  <si>
    <t>TES.ktoe.DK.Res.HH.Thermal.WH.Gas.NG_Biogas</t>
  </si>
  <si>
    <t>TES.ktoe.DK.Res.HH.Thermal.WH.Biomass.Biomass_Waste</t>
  </si>
  <si>
    <t>TES.ktoe.DK.Res.HH.Thermal.WH.Geo.Geo</t>
  </si>
  <si>
    <t>TES.ktoe.DK.Res.HH.Thermal.WH.DistrHeat.Steam_Distr</t>
  </si>
  <si>
    <t>TES.ktoe.DK.Res.HH.Thermal.WH.Elc.Elec</t>
  </si>
  <si>
    <t>TES.ktoe.DK.Res.HH.Thermal.WH.TotalSolar.Solar</t>
  </si>
  <si>
    <t>TES.ktoe.DK.Res.HH.Thermal.CO</t>
  </si>
  <si>
    <t>TES.ktoe.DK.Res.HH.Thermal.CO.Solids.Solids</t>
  </si>
  <si>
    <t>TES.ktoe.DK.Res.HH.Thermal.CO.LPG.LPG</t>
  </si>
  <si>
    <t>TES.ktoe.DK.Res.HH.Thermal.CO.Gas.NG_Biogas</t>
  </si>
  <si>
    <t>TES.ktoe.DK.Res.HH.Thermal.CO.Biomass.Biomass_Waste</t>
  </si>
  <si>
    <t>TES.ktoe.DK.Res.HH.Thermal.CO.Elc.Elec</t>
  </si>
  <si>
    <t>DK - System efficiency indicator of total stock</t>
  </si>
  <si>
    <t>Eff.ratio.DK.Res.HH.Thermal.SH.Solids.Solids</t>
  </si>
  <si>
    <t>Eff.ratio.DK.Res.HH.Thermal.SH.LPG.LPG</t>
  </si>
  <si>
    <t>Eff.ratio.DK.Res.HH.Thermal.SH.Oil.Oil_LiqBio</t>
  </si>
  <si>
    <t>Eff.ratio.DK.Res.HH.Thermal.SH.Gas.NG_Biogas</t>
  </si>
  <si>
    <t>Eff.ratio.DK.Res.HH.Thermal.SH.Biomass.Biomass_Waste</t>
  </si>
  <si>
    <t>Eff.ratio.DK.Res.HH.Thermal.SH.Geo.Geo</t>
  </si>
  <si>
    <t>Eff.ratio.DK.Res.HH.Thermal.SH.DistrHeat.Steam_Distr</t>
  </si>
  <si>
    <t>Eff.ratio.DK.Res.HH.Thermal.SH.AdvElc.Elec</t>
  </si>
  <si>
    <t>Eff.ratio.DK.Res.HH.Thermal.SH.ConvElc.Elec</t>
  </si>
  <si>
    <t>Eff.ratio.DK.Res.HH.Thermal.SH.TotalCirculation.Elec</t>
  </si>
  <si>
    <t>Eff.ratio.DK.Res.HH.Thermal.SC.AC.Elec</t>
  </si>
  <si>
    <t>Eff.ratio.DK.Res.HH.Thermal.WH.Solids.Solids</t>
  </si>
  <si>
    <t>Eff.ratio.DK.Res.HH.Thermal.WH.LPG.LPG</t>
  </si>
  <si>
    <t>Eff.ratio.DK.Res.HH.Thermal.WH.Oil.Oil_LiqBio</t>
  </si>
  <si>
    <t>Eff.ratio.DK.Res.HH.Thermal.WH.Gas.NG_Biogas</t>
  </si>
  <si>
    <t>Eff.ratio.DK.Res.HH.Thermal.WH.Biomass.Biomass_Waste</t>
  </si>
  <si>
    <t>Eff.ratio.DK.Res.HH.Thermal.WH.Geo.Geo</t>
  </si>
  <si>
    <t>Eff.ratio.DK.Res.HH.Thermal.WH.DistrHeat.Steam_Distr</t>
  </si>
  <si>
    <t>Eff.ratio.DK.Res.HH.Thermal.WH.Elc.Elec</t>
  </si>
  <si>
    <t>Eff.ratio.DK.Res.HH.Thermal.WH.TotalSolar.Solar</t>
  </si>
  <si>
    <t>Eff.ratio.DK.Res.HH.Thermal.CO.Solids.Solids</t>
  </si>
  <si>
    <t>Eff.ratio.DK.Res.HH.Thermal.CO.LPG.LPG</t>
  </si>
  <si>
    <t>Eff.ratio.DK.Res.HH.Thermal.CO.Gas.NG_Biogas</t>
  </si>
  <si>
    <t>Eff.ratio.DK.Res.HH.Thermal.CO.Biomass.Biomass_Waste</t>
  </si>
  <si>
    <t>Eff.ratio.DK.Res.HH.Thermal.CO.Elc.Elec</t>
  </si>
  <si>
    <t>DK - CO2 emissions</t>
  </si>
  <si>
    <t>EMI.ktCO2.DK.Res.HH.Thermal.SH.Solids.Solids</t>
  </si>
  <si>
    <t>EMI.ktCO2.DK.Res.HH.Thermal.SH.LPG.LPG</t>
  </si>
  <si>
    <t>EMI.ktCO2.DK.Res.HH.Thermal.SH.Oil.Oil_LiqBio</t>
  </si>
  <si>
    <t>EMI.ktCO2.DK.Res.HH.Thermal.SH.Gas.NG_Biogas</t>
  </si>
  <si>
    <t>EMI.ktCO2.DK.Res.HH.Thermal.SH.Biomass.Biomass_Waste</t>
  </si>
  <si>
    <t>EMI.ktCO2.DK.Res.HH.Thermal.SH.Geo.Geo</t>
  </si>
  <si>
    <t>EMI.ktCO2.DK.Res.HH.Thermal.SH.DistrHeat.Steam_Distr</t>
  </si>
  <si>
    <t>EMI.ktCO2.DK.Res.HH.Thermal.SH.AdvElc.Elec</t>
  </si>
  <si>
    <t>EMI.ktCO2.DK.Res.HH.Thermal.SH.ConvElc.Elec</t>
  </si>
  <si>
    <t>EMI.ktCO2.DK.Res.HH.Thermal.SH.TotalCirculation.Elec</t>
  </si>
  <si>
    <t>EMI.ktCO2.DK.Res.HH.Thermal.SC.AC.Elec</t>
  </si>
  <si>
    <t>EMI.ktCO2.DK.Res.HH.Thermal.WH.Solids.Solids</t>
  </si>
  <si>
    <t>EMI.ktCO2.DK.Res.HH.Thermal.WH.LPG.LPG</t>
  </si>
  <si>
    <t>EMI.ktCO2.DK.Res.HH.Thermal.WH.Oil.Oil_LiqBio</t>
  </si>
  <si>
    <t>EMI.ktCO2.DK.Res.HH.Thermal.WH.Gas.NG_Biogas</t>
  </si>
  <si>
    <t>EMI.ktCO2.DK.Res.HH.Thermal.WH.Biomass.Biomass_Waste</t>
  </si>
  <si>
    <t>EMI.ktCO2.DK.Res.HH.Thermal.WH.Geo.Geo</t>
  </si>
  <si>
    <t>EMI.ktCO2.DK.Res.HH.Thermal.WH.DistrHeat.Steam_Distr</t>
  </si>
  <si>
    <t>EMI.ktCO2.DK.Res.HH.Thermal.WH.Elc.Elec</t>
  </si>
  <si>
    <t>EMI.ktCO2.DK.Res.HH.Thermal.WH.TotalSolar.Solar</t>
  </si>
  <si>
    <t>EMI.ktCO2.DK.Res.HH.Thermal.CO.Solids.Solids</t>
  </si>
  <si>
    <t>EMI.ktCO2.DK.Res.HH.Thermal.CO.LPG.LPG</t>
  </si>
  <si>
    <t>EMI.ktCO2.DK.Res.HH.Thermal.CO.Gas.NG_Biogas</t>
  </si>
  <si>
    <t>EMI.ktCO2.DK.Res.HH.Thermal.CO.Biomass.Biomass_Waste</t>
  </si>
  <si>
    <t>EMI.ktCO2.DK.Res.HH.Thermal.CO.Elc.Elec</t>
  </si>
  <si>
    <t>DK - Final energy consumption per household</t>
  </si>
  <si>
    <t>FEC_per_household.kWh.DK.Res.HH.Thermal.SH.Solids.Solids</t>
  </si>
  <si>
    <t>FEC_per_household.kWh.DK.Res.HH.Thermal.SH.LPG.LPG</t>
  </si>
  <si>
    <t>FEC_per_household.kWh.DK.Res.HH.Thermal.SH.Oil.Oil_LiqBio</t>
  </si>
  <si>
    <t>FEC_per_household.kWh.DK.Res.HH.Thermal.SH.Gas.NG_Biogas</t>
  </si>
  <si>
    <t>FEC_per_household.kWh.DK.Res.HH.Thermal.SH.Biomass.Biomass_Waste</t>
  </si>
  <si>
    <t>FEC_per_household.kWh.DK.Res.HH.Thermal.SH.Geo.Geo</t>
  </si>
  <si>
    <t>FEC_per_household.kWh.DK.Res.HH.Thermal.SH.DistrHeat.Steam_Distr</t>
  </si>
  <si>
    <t>FEC_per_household.kWh.DK.Res.HH.Thermal.SH.AdvElc.Elec</t>
  </si>
  <si>
    <t>FEC_per_household.kWh.DK.Res.HH.Thermal.SH.ConvElc.Elec</t>
  </si>
  <si>
    <t>FEC_per_household.kWh.DK.Res.HH.Thermal.SH.TotalCirculation.Elec</t>
  </si>
  <si>
    <t>FEC_per_household.kWh.DK.Res.HH.Thermal.SC.AC.Elec</t>
  </si>
  <si>
    <t>FEC_per_household.kWh.DK.Res.HH.Thermal.WH.Solids.Solids</t>
  </si>
  <si>
    <t>FEC_per_household.kWh.DK.Res.HH.Thermal.WH.LPG.LPG</t>
  </si>
  <si>
    <t>FEC_per_household.kWh.DK.Res.HH.Thermal.WH.Oil.Oil_LiqBio</t>
  </si>
  <si>
    <t>FEC_per_household.kWh.DK.Res.HH.Thermal.WH.Gas.NG_Biogas</t>
  </si>
  <si>
    <t>FEC_per_household.kWh.DK.Res.HH.Thermal.WH.Biomass.Biomass_Waste</t>
  </si>
  <si>
    <t>FEC_per_household.kWh.DK.Res.HH.Thermal.WH.Geo.Geo</t>
  </si>
  <si>
    <t>FEC_per_household.kWh.DK.Res.HH.Thermal.WH.DistrHeat.Steam_Distr</t>
  </si>
  <si>
    <t>FEC_per_household.kWh.DK.Res.HH.Thermal.WH.Elc.Elec</t>
  </si>
  <si>
    <t>FEC_per_household.kWh.DK.Res.HH.Thermal.WH.TotalSolar.Solar</t>
  </si>
  <si>
    <t>FEC_per_household.kWh.DK.Res.HH.Thermal.CO.Solids.Solids</t>
  </si>
  <si>
    <t>FEC_per_household.kWh.DK.Res.HH.Thermal.CO.LPG.LPG</t>
  </si>
  <si>
    <t>FEC_per_household.kWh.DK.Res.HH.Thermal.CO.Gas.NG_Biogas</t>
  </si>
  <si>
    <t>FEC_per_household.kWh.DK.Res.HH.Thermal.CO.Biomass.Biomass_Waste</t>
  </si>
  <si>
    <t>FEC_per_household.kWh.DK.Res.HH.Thermal.CO.Elc.Elec</t>
  </si>
  <si>
    <t>DK - Thermal energy service per household</t>
  </si>
  <si>
    <t>TES_per_household.kWh.DK.Res.HH.Thermal.SH.Solids.Solids</t>
  </si>
  <si>
    <t>TES_per_household.kWh.DK.Res.HH.Thermal.SH.LPG.LPG</t>
  </si>
  <si>
    <t>TES_per_household.kWh.DK.Res.HH.Thermal.SH.Oil.Oil_LiqBio</t>
  </si>
  <si>
    <t>TES_per_household.kWh.DK.Res.HH.Thermal.SH.Gas.NG_Biogas</t>
  </si>
  <si>
    <t>TES_per_household.kWh.DK.Res.HH.Thermal.SH.Biomass.Biomass_Waste</t>
  </si>
  <si>
    <t>TES_per_household.kWh.DK.Res.HH.Thermal.SH.Geo.Geo</t>
  </si>
  <si>
    <t>TES_per_household.kWh.DK.Res.HH.Thermal.SH.DistrHeat.Steam_Distr</t>
  </si>
  <si>
    <t>TES_per_household.kWh.DK.Res.HH.Thermal.SH.AdvElc.Elec</t>
  </si>
  <si>
    <t>TES_per_household.kWh.DK.Res.HH.Thermal.SH.ConvElc.Elec</t>
  </si>
  <si>
    <t>TES_per_household.kWh.DK.Res.HH.Thermal.SH.TotalCirculation.Elec</t>
  </si>
  <si>
    <t>TES_per_household.kWh.DK.Res.HH.Thermal.SC.AC.Elec</t>
  </si>
  <si>
    <t>TES_per_household.kWh.DK.Res.HH.Thermal.WH.Solids.Solids</t>
  </si>
  <si>
    <t>TES_per_household.kWh.DK.Res.HH.Thermal.WH.LPG.LPG</t>
  </si>
  <si>
    <t>TES_per_household.kWh.DK.Res.HH.Thermal.WH.Oil.Oil_LiqBio</t>
  </si>
  <si>
    <t>TES_per_household.kWh.DK.Res.HH.Thermal.WH.Gas.NG_Biogas</t>
  </si>
  <si>
    <t>TES_per_household.kWh.DK.Res.HH.Thermal.WH.Biomass.Biomass_Waste</t>
  </si>
  <si>
    <t>TES_per_household.kWh.DK.Res.HH.Thermal.WH.Geo.Geo</t>
  </si>
  <si>
    <t>TES_per_household.kWh.DK.Res.HH.Thermal.WH.DistrHeat.Steam_Distr</t>
  </si>
  <si>
    <t>TES_per_household.kWh.DK.Res.HH.Thermal.WH.Elc.Elec</t>
  </si>
  <si>
    <t>TES_per_household.kWh.DK.Res.HH.Thermal.WH.TotalSolar.Solar</t>
  </si>
  <si>
    <t>TES_per_household.kWh.DK.Res.HH.Thermal.CO.Solids.Solids</t>
  </si>
  <si>
    <t>TES_per_household.kWh.DK.Res.HH.Thermal.CO.LPG.LPG</t>
  </si>
  <si>
    <t>TES_per_household.kWh.DK.Res.HH.Thermal.CO.Gas.NG_Biogas</t>
  </si>
  <si>
    <t>TES_per_household.kWh.DK.Res.HH.Thermal.CO.Biomass.Biomass_Waste</t>
  </si>
  <si>
    <t>TES_per_household.kWh.DK.Res.HH.Thermal.CO.Elc.Elec</t>
  </si>
  <si>
    <t>DK - CO2 emissions per household</t>
  </si>
  <si>
    <t>EMI_per_household.kgCO2.DK.Res.HH.Thermal.SH.Solids.Solids</t>
  </si>
  <si>
    <t>EMI_per_household.kgCO2.DK.Res.HH.Thermal.SH.LPG.LPG</t>
  </si>
  <si>
    <t>EMI_per_household.kgCO2.DK.Res.HH.Thermal.SH.Oil.Oil_LiqBio</t>
  </si>
  <si>
    <t>EMI_per_household.kgCO2.DK.Res.HH.Thermal.SH.Gas.NG_Biogas</t>
  </si>
  <si>
    <t>EMI_per_household.kgCO2.DK.Res.HH.Thermal.SH.Biomass.Biomass_Waste</t>
  </si>
  <si>
    <t>EMI_per_household.kgCO2.DK.Res.HH.Thermal.SH.Geo.Geo</t>
  </si>
  <si>
    <t>EMI_per_household.kgCO2.DK.Res.HH.Thermal.SH.DistrHeat.Steam_Distr</t>
  </si>
  <si>
    <t>EMI_per_household.kgCO2.DK.Res.HH.Thermal.SH.AdvElc.Elec</t>
  </si>
  <si>
    <t>EMI_per_household.kgCO2.DK.Res.HH.Thermal.SH.ConvElc.Elec</t>
  </si>
  <si>
    <t>EMI_per_household.kgCO2.DK.Res.HH.Thermal.SH.TotalCirculation.Elec</t>
  </si>
  <si>
    <t>EMI_per_household.kgCO2.DK.Res.HH.Thermal.SC.AC.Elec</t>
  </si>
  <si>
    <t>EMI_per_household.kgCO2.DK.Res.HH.Thermal.WH.Solids.Solids</t>
  </si>
  <si>
    <t>EMI_per_household.kgCO2.DK.Res.HH.Thermal.WH.LPG.LPG</t>
  </si>
  <si>
    <t>EMI_per_household.kgCO2.DK.Res.HH.Thermal.WH.Oil.Oil_LiqBio</t>
  </si>
  <si>
    <t>EMI_per_household.kgCO2.DK.Res.HH.Thermal.WH.Gas.NG_Biogas</t>
  </si>
  <si>
    <t>EMI_per_household.kgCO2.DK.Res.HH.Thermal.WH.Biomass.Biomass_Waste</t>
  </si>
  <si>
    <t>EMI_per_household.kgCO2.DK.Res.HH.Thermal.WH.Geo.Geo</t>
  </si>
  <si>
    <t>EMI_per_household.kgCO2.DK.Res.HH.Thermal.WH.DistrHeat.Steam_Distr</t>
  </si>
  <si>
    <t>EMI_per_household.kgCO2.DK.Res.HH.Thermal.WH.Elc.Elec</t>
  </si>
  <si>
    <t>EMI_per_household.kgCO2.DK.Res.HH.Thermal.WH.TotalSolar.Solar</t>
  </si>
  <si>
    <t>EMI_per_household.kgCO2.DK.Res.HH.Thermal.CO.Solids.Solids</t>
  </si>
  <si>
    <t>EMI_per_household.kgCO2.DK.Res.HH.Thermal.CO.LPG.LPG</t>
  </si>
  <si>
    <t>EMI_per_household.kgCO2.DK.Res.HH.Thermal.CO.Gas.NG_Biogas</t>
  </si>
  <si>
    <t>EMI_per_household.kgCO2.DK.Res.HH.Thermal.CO.Biomass.Biomass_Waste</t>
  </si>
  <si>
    <t>EMI_per_household.kgCO2.DK.Res.HH.Thermal.CO.Elc.Elec</t>
  </si>
  <si>
    <t>DK - Final energy consumption per surface area</t>
  </si>
  <si>
    <t>FEC_per_sqm.kWh.DK.Res.HH.Thermal.SH.Solids.Solids</t>
  </si>
  <si>
    <t>FEC_per_sqm.kWh.DK.Res.HH.Thermal.SH.LPG.LPG</t>
  </si>
  <si>
    <t>FEC_per_sqm.kWh.DK.Res.HH.Thermal.SH.Oil.Oil_LiqBio</t>
  </si>
  <si>
    <t>FEC_per_sqm.kWh.DK.Res.HH.Thermal.SH.Gas.NG_Biogas</t>
  </si>
  <si>
    <t>FEC_per_sqm.kWh.DK.Res.HH.Thermal.SH.Biomass.Biomass_Waste</t>
  </si>
  <si>
    <t>FEC_per_sqm.kWh.DK.Res.HH.Thermal.SH.Geo.Geo</t>
  </si>
  <si>
    <t>FEC_per_sqm.kWh.DK.Res.HH.Thermal.SH.DistrHeat.Steam_Distr</t>
  </si>
  <si>
    <t>FEC_per_sqm.kWh.DK.Res.HH.Thermal.SH.AdvElc.Elec</t>
  </si>
  <si>
    <t>FEC_per_sqm.kWh.DK.Res.HH.Thermal.SH.ConvElc.Elec</t>
  </si>
  <si>
    <t>FEC_per_sqm.kWh.DK.Res.HH.Thermal.SH.TotalCirculation.Elec</t>
  </si>
  <si>
    <t>FEC_per_sqm.kWh.DK.Res.HH.Thermal.SC.AC.Elec</t>
  </si>
  <si>
    <t>FEC_per_sqm.kWh.DK.Res.HH.Thermal.WH.Solids.Solids</t>
  </si>
  <si>
    <t>FEC_per_sqm.kWh.DK.Res.HH.Thermal.WH.LPG.LPG</t>
  </si>
  <si>
    <t>FEC_per_sqm.kWh.DK.Res.HH.Thermal.WH.Oil.Oil_LiqBio</t>
  </si>
  <si>
    <t>FEC_per_sqm.kWh.DK.Res.HH.Thermal.WH.Gas.NG_Biogas</t>
  </si>
  <si>
    <t>FEC_per_sqm.kWh.DK.Res.HH.Thermal.WH.Biomass.Biomass_Waste</t>
  </si>
  <si>
    <t>FEC_per_sqm.kWh.DK.Res.HH.Thermal.WH.Geo.Geo</t>
  </si>
  <si>
    <t>FEC_per_sqm.kWh.DK.Res.HH.Thermal.WH.DistrHeat.Steam_Distr</t>
  </si>
  <si>
    <t>FEC_per_sqm.kWh.DK.Res.HH.Thermal.WH.Elc.Elec</t>
  </si>
  <si>
    <t>FEC_per_sqm.kWh.DK.Res.HH.Thermal.WH.TotalSolar.Solar</t>
  </si>
  <si>
    <t>FEC_per_sqm.kWh.DK.Res.HH.Thermal.CO.Solids.Solids</t>
  </si>
  <si>
    <t>FEC_per_sqm.kWh.DK.Res.HH.Thermal.CO.LPG.LPG</t>
  </si>
  <si>
    <t>FEC_per_sqm.kWh.DK.Res.HH.Thermal.CO.Gas.NG_Biogas</t>
  </si>
  <si>
    <t>FEC_per_sqm.kWh.DK.Res.HH.Thermal.CO.Biomass.Biomass_Waste</t>
  </si>
  <si>
    <t>FEC_per_sqm.kWh.DK.Res.HH.Thermal.CO.Elc.Elec</t>
  </si>
  <si>
    <t>DK - Thermal energy service per surface area</t>
  </si>
  <si>
    <t>TES_per_sqm.kWh.DK.Res.HH.Thermal.SH.Solids.Solids</t>
  </si>
  <si>
    <t>TES_per_sqm.kWh.DK.Res.HH.Thermal.SH.LPG.LPG</t>
  </si>
  <si>
    <t>TES_per_sqm.kWh.DK.Res.HH.Thermal.SH.Oil.Oil_LiqBio</t>
  </si>
  <si>
    <t>TES_per_sqm.kWh.DK.Res.HH.Thermal.SH.Gas.NG_Biogas</t>
  </si>
  <si>
    <t>TES_per_sqm.kWh.DK.Res.HH.Thermal.SH.Biomass.Biomass_Waste</t>
  </si>
  <si>
    <t>TES_per_sqm.kWh.DK.Res.HH.Thermal.SH.Geo.Geo</t>
  </si>
  <si>
    <t>TES_per_sqm.kWh.DK.Res.HH.Thermal.SH.DistrHeat.Steam_Distr</t>
  </si>
  <si>
    <t>TES_per_sqm.kWh.DK.Res.HH.Thermal.SH.AdvElc.Elec</t>
  </si>
  <si>
    <t>TES_per_sqm.kWh.DK.Res.HH.Thermal.SH.ConvElc.Elec</t>
  </si>
  <si>
    <t>TES_per_sqm.kWh.DK.Res.HH.Thermal.SH.TotalCirculation.Elec</t>
  </si>
  <si>
    <t>TES_per_sqm.kWh.DK.Res.HH.Thermal.SC.AC.Elec</t>
  </si>
  <si>
    <t>TES_per_sqm.kWh.DK.Res.HH.Thermal.WH.Solids.Solids</t>
  </si>
  <si>
    <t>TES_per_sqm.kWh.DK.Res.HH.Thermal.WH.LPG.LPG</t>
  </si>
  <si>
    <t>TES_per_sqm.kWh.DK.Res.HH.Thermal.WH.Oil.Oil_LiqBio</t>
  </si>
  <si>
    <t>TES_per_sqm.kWh.DK.Res.HH.Thermal.WH.Gas.NG_Biogas</t>
  </si>
  <si>
    <t>TES_per_sqm.kWh.DK.Res.HH.Thermal.WH.Biomass.Biomass_Waste</t>
  </si>
  <si>
    <t>TES_per_sqm.kWh.DK.Res.HH.Thermal.WH.Geo.Geo</t>
  </si>
  <si>
    <t>TES_per_sqm.kWh.DK.Res.HH.Thermal.WH.DistrHeat.Steam_Distr</t>
  </si>
  <si>
    <t>TES_per_sqm.kWh.DK.Res.HH.Thermal.WH.Elc.Elec</t>
  </si>
  <si>
    <t>TES_per_sqm.kWh.DK.Res.HH.Thermal.WH.TotalSolar.Solar</t>
  </si>
  <si>
    <t>TES_per_sqm.kWh.DK.Res.HH.Thermal.CO.Solids.Solids</t>
  </si>
  <si>
    <t>TES_per_sqm.kWh.DK.Res.HH.Thermal.CO.LPG.LPG</t>
  </si>
  <si>
    <t>TES_per_sqm.kWh.DK.Res.HH.Thermal.CO.Gas.NG_Biogas</t>
  </si>
  <si>
    <t>TES_per_sqm.kWh.DK.Res.HH.Thermal.CO.Biomass.Biomass_Waste</t>
  </si>
  <si>
    <t>TES_per_sqm.kWh.DK.Res.HH.Thermal.CO.Elc.Elec</t>
  </si>
  <si>
    <t>DK - CO2 emissions per surface area</t>
  </si>
  <si>
    <t>EMI_per_sqm.kgCO2.DK.Res.HH.Thermal.SH.Solids.Solids</t>
  </si>
  <si>
    <t>EMI_per_sqm.kgCO2.DK.Res.HH.Thermal.SH.LPG.LPG</t>
  </si>
  <si>
    <t>EMI_per_sqm.kgCO2.DK.Res.HH.Thermal.SH.Oil.Oil_LiqBio</t>
  </si>
  <si>
    <t>EMI_per_sqm.kgCO2.DK.Res.HH.Thermal.SH.Gas.NG_Biogas</t>
  </si>
  <si>
    <t>EMI_per_sqm.kgCO2.DK.Res.HH.Thermal.SH.Biomass.Biomass_Waste</t>
  </si>
  <si>
    <t>EMI_per_sqm.kgCO2.DK.Res.HH.Thermal.SH.Geo.Geo</t>
  </si>
  <si>
    <t>EMI_per_sqm.kgCO2.DK.Res.HH.Thermal.SH.DistrHeat.Steam_Distr</t>
  </si>
  <si>
    <t>EMI_per_sqm.kgCO2.DK.Res.HH.Thermal.SH.AdvElc.Elec</t>
  </si>
  <si>
    <t>EMI_per_sqm.kgCO2.DK.Res.HH.Thermal.SH.ConvElc.Elec</t>
  </si>
  <si>
    <t>EMI_per_sqm.kgCO2.DK.Res.HH.Thermal.SH.TotalCirculation.Elec</t>
  </si>
  <si>
    <t>EMI_per_sqm.kgCO2.DK.Res.HH.Thermal.SC.AC.Elec</t>
  </si>
  <si>
    <t>EMI_per_sqm.kgCO2.DK.Res.HH.Thermal.WH.Solids.Solids</t>
  </si>
  <si>
    <t>EMI_per_sqm.kgCO2.DK.Res.HH.Thermal.WH.LPG.LPG</t>
  </si>
  <si>
    <t>EMI_per_sqm.kgCO2.DK.Res.HH.Thermal.WH.Oil.Oil_LiqBio</t>
  </si>
  <si>
    <t>EMI_per_sqm.kgCO2.DK.Res.HH.Thermal.WH.Gas.NG_Biogas</t>
  </si>
  <si>
    <t>EMI_per_sqm.kgCO2.DK.Res.HH.Thermal.WH.Biomass.Biomass_Waste</t>
  </si>
  <si>
    <t>EMI_per_sqm.kgCO2.DK.Res.HH.Thermal.WH.Geo.Geo</t>
  </si>
  <si>
    <t>EMI_per_sqm.kgCO2.DK.Res.HH.Thermal.WH.DistrHeat.Steam_Distr</t>
  </si>
  <si>
    <t>EMI_per_sqm.kgCO2.DK.Res.HH.Thermal.WH.Elc.Elec</t>
  </si>
  <si>
    <t>EMI_per_sqm.kgCO2.DK.Res.HH.Thermal.WH.TotalSolar.Solar</t>
  </si>
  <si>
    <t>EMI_per_sqm.kgCO2.DK.Res.HH.Thermal.CO.Solids.Solids</t>
  </si>
  <si>
    <t>EMI_per_sqm.kgCO2.DK.Res.HH.Thermal.CO.LPG.LPG</t>
  </si>
  <si>
    <t>EMI_per_sqm.kgCO2.DK.Res.HH.Thermal.CO.Gas.NG_Biogas</t>
  </si>
  <si>
    <t>EMI_per_sqm.kgCO2.DK.Res.HH.Thermal.CO.Biomass.Biomass_Waste</t>
  </si>
  <si>
    <t>EMI_per_sqm.kgCO2.DK.Res.HH.Thermal.CO.Elc.Elec</t>
  </si>
  <si>
    <t>DK - Number of new and renovated households</t>
  </si>
  <si>
    <t>NUM.number.DK.Res.HHnew.Thermal</t>
  </si>
  <si>
    <t>NUM.number.DK.Res.HHnew.Thermal.SH</t>
  </si>
  <si>
    <t>NUM.number.DK.Res.HHnew.Thermal.SH.Solids</t>
  </si>
  <si>
    <t>NUM.number.DK.Res.HHnew.Thermal.SH.LPG</t>
  </si>
  <si>
    <t>NUM.number.DK.Res.HHnew.Thermal.SH.Oil</t>
  </si>
  <si>
    <t>NUM.number.DK.Res.HHnew.Thermal.SH.Gas</t>
  </si>
  <si>
    <t>NUM.number.DK.Res.HHnew.Thermal.SH.Biomass</t>
  </si>
  <si>
    <t>NUM.number.DK.Res.HHnew.Thermal.SH.Geo</t>
  </si>
  <si>
    <t>NUM.number.DK.Res.HHnew.Thermal.SH.DistrHeat</t>
  </si>
  <si>
    <t>NUM.number.DK.Res.HHnew.Thermal.SH.AdvElc</t>
  </si>
  <si>
    <t>NUM.number.DK.Res.HHnew.Thermal.SH.ConvElc</t>
  </si>
  <si>
    <t>NUM.number.DK.Res.HHnew.Thermal.SC</t>
  </si>
  <si>
    <t>NUM.number.DK.Res.HHnew.Thermal.SC.AC</t>
  </si>
  <si>
    <t>NUM.number.DK.Res.HHnew.Thermal.WH</t>
  </si>
  <si>
    <t>NUM.number.DK.Res.HHnew.Thermal.WH.Solids</t>
  </si>
  <si>
    <t>NUM.number.DK.Res.HHnew.Thermal.WH.LPG</t>
  </si>
  <si>
    <t>NUM.number.DK.Res.HHnew.Thermal.WH.Oil</t>
  </si>
  <si>
    <t>NUM.number.DK.Res.HHnew.Thermal.WH.Gas</t>
  </si>
  <si>
    <t>NUM.number.DK.Res.HHnew.Thermal.WH.Biomass</t>
  </si>
  <si>
    <t>NUM.number.DK.Res.HHnew.Thermal.WH.Geo</t>
  </si>
  <si>
    <t>NUM.number.DK.Res.HHnew.Thermal.WH.DistrHeat</t>
  </si>
  <si>
    <t>NUM.number.DK.Res.HHnew.Thermal.WH.Elc</t>
  </si>
  <si>
    <t>NUM.number.DK.Res.HHnew.Thermal.WH.Solar</t>
  </si>
  <si>
    <t>NUM.number.DK.Res.HHnew.Thermal.CO</t>
  </si>
  <si>
    <t>NUM.number.DK.Res.HHnew.Thermal.CO.Solids</t>
  </si>
  <si>
    <t>NUM.number.DK.Res.HHnew.Thermal.CO.LPG</t>
  </si>
  <si>
    <t>NUM.number.DK.Res.HHnew.Thermal.CO.Gas</t>
  </si>
  <si>
    <t>NUM.number.DK.Res.HHnew.Thermal.CO.Biomass</t>
  </si>
  <si>
    <t>NUM.number.DK.Res.HHnew.Thermal.CO.Elc</t>
  </si>
  <si>
    <t>DK - Final energy consumption in new and renovated households</t>
  </si>
  <si>
    <t>FEC.ktoe.DK.Res.HHnew.Thermal</t>
  </si>
  <si>
    <t>FEC.ktoe.DK.Res.HHnew.Thermal.SH</t>
  </si>
  <si>
    <t>FEC.ktoe.DK.Res.HHnew.Thermal.SH.Solids.Solids</t>
  </si>
  <si>
    <t>FEC.ktoe.DK.Res.HHnew.Thermal.SH.LPG.LPG</t>
  </si>
  <si>
    <t>FEC.ktoe.DK.Res.HHnew.Thermal.SH.Oil.Oil_LiqBio</t>
  </si>
  <si>
    <t>FEC.ktoe.DK.Res.HHnew.Thermal.SH.Gas.NG_Biogas</t>
  </si>
  <si>
    <t>FEC.ktoe.DK.Res.HHnew.Thermal.SH.Biomass.Biomass_Waste</t>
  </si>
  <si>
    <t>FEC.ktoe.DK.Res.HHnew.Thermal.SH.Geo.Geo</t>
  </si>
  <si>
    <t>FEC.ktoe.DK.Res.HHnew.Thermal.SH.DistrHeat.Steam_Distr</t>
  </si>
  <si>
    <t>FEC.ktoe.DK.Res.HHnew.Thermal.SH.AdvElc.Elec</t>
  </si>
  <si>
    <t>FEC.ktoe.DK.Res.HHnew.Thermal.SH.ConvElc.Elec</t>
  </si>
  <si>
    <t>FEC.ktoe.DK.Res.HHnew.Thermal.SH.TotalCirculation.Elec</t>
  </si>
  <si>
    <t>FEC.ktoe.DK.Res.HHnew.Thermal.SC</t>
  </si>
  <si>
    <t>FEC.ktoe.DK.Res.HHnew.Thermal.SC.AC.Elec</t>
  </si>
  <si>
    <t>FEC.ktoe.DK.Res.HHnew.Thermal.WH</t>
  </si>
  <si>
    <t>FEC.ktoe.DK.Res.HHnew.Thermal.WH.Solids.Solids</t>
  </si>
  <si>
    <t>FEC.ktoe.DK.Res.HHnew.Thermal.WH.LPG.LPG</t>
  </si>
  <si>
    <t>FEC.ktoe.DK.Res.HHnew.Thermal.WH.Oil.Oil_LiqBio</t>
  </si>
  <si>
    <t>FEC.ktoe.DK.Res.HHnew.Thermal.WH.Gas.NG_Biogas</t>
  </si>
  <si>
    <t>FEC.ktoe.DK.Res.HHnew.Thermal.WH.Biomass.Biomass_Waste</t>
  </si>
  <si>
    <t>FEC.ktoe.DK.Res.HHnew.Thermal.WH.Geo.Geo</t>
  </si>
  <si>
    <t>FEC.ktoe.DK.Res.HHnew.Thermal.WH.DistrHeat.Steam_Distr</t>
  </si>
  <si>
    <t>FEC.ktoe.DK.Res.HHnew.Thermal.WH.Elc.Elec</t>
  </si>
  <si>
    <t>FEC.ktoe.DK.Res.HHnew.Thermal.WH.TotalSolar.Solar</t>
  </si>
  <si>
    <t>FEC.ktoe.DK.Res.HHnew.Thermal.CO</t>
  </si>
  <si>
    <t>FEC.ktoe.DK.Res.HHnew.Thermal.CO.Solids.Solids</t>
  </si>
  <si>
    <t>FEC.ktoe.DK.Res.HHnew.Thermal.CO.LPG.LPG</t>
  </si>
  <si>
    <t>FEC.ktoe.DK.Res.HHnew.Thermal.CO.Gas.NG_Biogas</t>
  </si>
  <si>
    <t>FEC.ktoe.DK.Res.HHnew.Thermal.CO.Biomass.Biomass_Waste</t>
  </si>
  <si>
    <t>FEC.ktoe.DK.Res.HHnew.Thermal.CO.Elc.Elec</t>
  </si>
  <si>
    <t>DK - Thermal energy service in new and renovated households</t>
  </si>
  <si>
    <t>TES.ktoe.DK.Res.HHnew.Thermal</t>
  </si>
  <si>
    <t>TES.ktoe.DK.Res.HHnew.Thermal.SH</t>
  </si>
  <si>
    <t>TES.ktoe.DK.Res.HHnew.Thermal.SH.Solids.Solids</t>
  </si>
  <si>
    <t>TES.ktoe.DK.Res.HHnew.Thermal.SH.LPG.LPG</t>
  </si>
  <si>
    <t>TES.ktoe.DK.Res.HHnew.Thermal.SH.Oil.Oil_LiqBio</t>
  </si>
  <si>
    <t>TES.ktoe.DK.Res.HHnew.Thermal.SH.Gas.NG_Biogas</t>
  </si>
  <si>
    <t>TES.ktoe.DK.Res.HHnew.Thermal.SH.Biomass.Biomass_Waste</t>
  </si>
  <si>
    <t>TES.ktoe.DK.Res.HHnew.Thermal.SH.Geo.Geo</t>
  </si>
  <si>
    <t>TES.ktoe.DK.Res.HHnew.Thermal.SH.DistrHeat.Steam_Distr</t>
  </si>
  <si>
    <t>TES.ktoe.DK.Res.HHnew.Thermal.SH.AdvElc.Elec</t>
  </si>
  <si>
    <t>TES.ktoe.DK.Res.HHnew.Thermal.SH.ConvElc.Elec</t>
  </si>
  <si>
    <t>TES.ktoe.DK.Res.HHnew.Thermal.SH.TotalCirculation.Elec</t>
  </si>
  <si>
    <t>TES.ktoe.DK.Res.HHnew.Thermal.SC</t>
  </si>
  <si>
    <t>TES.ktoe.DK.Res.HHnew.Thermal.SC.AC.Elec</t>
  </si>
  <si>
    <t>TES.ktoe.DK.Res.HHnew.Thermal.WH</t>
  </si>
  <si>
    <t>TES.ktoe.DK.Res.HHnew.Thermal.WH.Solids.Solids</t>
  </si>
  <si>
    <t>TES.ktoe.DK.Res.HHnew.Thermal.WH.LPG.LPG</t>
  </si>
  <si>
    <t>TES.ktoe.DK.Res.HHnew.Thermal.WH.Oil.Oil_LiqBio</t>
  </si>
  <si>
    <t>TES.ktoe.DK.Res.HHnew.Thermal.WH.Gas.NG_Biogas</t>
  </si>
  <si>
    <t>TES.ktoe.DK.Res.HHnew.Thermal.WH.Biomass.Biomass_Waste</t>
  </si>
  <si>
    <t>TES.ktoe.DK.Res.HHnew.Thermal.WH.Geo.Geo</t>
  </si>
  <si>
    <t>TES.ktoe.DK.Res.HHnew.Thermal.WH.DistrHeat.Steam_Distr</t>
  </si>
  <si>
    <t>TES.ktoe.DK.Res.HHnew.Thermal.WH.Elc.Elec</t>
  </si>
  <si>
    <t>TES.ktoe.DK.Res.HHnew.Thermal.WH.TotalSolar.Solar</t>
  </si>
  <si>
    <t>TES.ktoe.DK.Res.HHnew.Thermal.CO</t>
  </si>
  <si>
    <t>TES.ktoe.DK.Res.HHnew.Thermal.CO.Solids.Solids</t>
  </si>
  <si>
    <t>TES.ktoe.DK.Res.HHnew.Thermal.CO.LPG.LPG</t>
  </si>
  <si>
    <t>TES.ktoe.DK.Res.HHnew.Thermal.CO.Gas.NG_Biogas</t>
  </si>
  <si>
    <t>TES.ktoe.DK.Res.HHnew.Thermal.CO.Biomass.Biomass_Waste</t>
  </si>
  <si>
    <t>TES.ktoe.DK.Res.HHnew.Thermal.CO.Elc.Elec</t>
  </si>
  <si>
    <t>DK - System efficiency indicator of new and renovated households</t>
  </si>
  <si>
    <t>Eff.ratio.DK.Res.HHnew.Thermal</t>
  </si>
  <si>
    <t>Eff.ratio.DK.Res.HHnew.Thermal.SH</t>
  </si>
  <si>
    <t>Eff.ratio.DK.Res.HHnew.Thermal.SH.Solids.Solids</t>
  </si>
  <si>
    <t>Eff.ratio.DK.Res.HHnew.Thermal.SH.LPG.LPG</t>
  </si>
  <si>
    <t>Eff.ratio.DK.Res.HHnew.Thermal.SH.Oil.Oil_LiqBio</t>
  </si>
  <si>
    <t>Eff.ratio.DK.Res.HHnew.Thermal.SH.Gas.NG_Biogas</t>
  </si>
  <si>
    <t>Eff.ratio.DK.Res.HHnew.Thermal.SH.Biomass.Biomass_Waste</t>
  </si>
  <si>
    <t>Eff.ratio.DK.Res.HHnew.Thermal.SH.Geo.Geo</t>
  </si>
  <si>
    <t>Eff.ratio.DK.Res.HHnew.Thermal.SH.DistrHeat.Steam_Distr</t>
  </si>
  <si>
    <t>Eff.ratio.DK.Res.HHnew.Thermal.SH.AdvElc.Elec</t>
  </si>
  <si>
    <t>Eff.ratio.DK.Res.HHnew.Thermal.SH.ConvElc.Elec</t>
  </si>
  <si>
    <t>Eff.ratio.DK.Res.HHnew.Thermal.SH.TotalCirculation.Elec</t>
  </si>
  <si>
    <t>Eff.ratio.DK.Res.HHnew.Thermal.SC</t>
  </si>
  <si>
    <t>Eff.ratio.DK.Res.HHnew.Thermal.SC.AC.Elec</t>
  </si>
  <si>
    <t>Eff.ratio.DK.Res.HHnew.Thermal.WH</t>
  </si>
  <si>
    <t>Eff.ratio.DK.Res.HHnew.Thermal.WH.Solids.Solids</t>
  </si>
  <si>
    <t>Eff.ratio.DK.Res.HHnew.Thermal.WH.LPG.LPG</t>
  </si>
  <si>
    <t>Eff.ratio.DK.Res.HHnew.Thermal.WH.Oil.Oil_LiqBio</t>
  </si>
  <si>
    <t>Eff.ratio.DK.Res.HHnew.Thermal.WH.Gas.NG_Biogas</t>
  </si>
  <si>
    <t>Eff.ratio.DK.Res.HHnew.Thermal.WH.Biomass.Biomass_Waste</t>
  </si>
  <si>
    <t>Eff.ratio.DK.Res.HHnew.Thermal.WH.Geo.Geo</t>
  </si>
  <si>
    <t>Eff.ratio.DK.Res.HHnew.Thermal.WH.DistrHeat.Steam_Distr</t>
  </si>
  <si>
    <t>Eff.ratio.DK.Res.HHnew.Thermal.WH.Elc.Elec</t>
  </si>
  <si>
    <t>Eff.ratio.DK.Res.HHnew.Thermal.WH.TotalSolar.Solar</t>
  </si>
  <si>
    <t>Eff.ratio.DK.Res.HHnew.Thermal.CO</t>
  </si>
  <si>
    <t>Eff.ratio.DK.Res.HHnew.Thermal.CO.Solids.Solids</t>
  </si>
  <si>
    <t>Eff.ratio.DK.Res.HHnew.Thermal.CO.LPG.LPG</t>
  </si>
  <si>
    <t>Eff.ratio.DK.Res.HHnew.Thermal.CO.Gas.NG_Biogas</t>
  </si>
  <si>
    <t>Eff.ratio.DK.Res.HHnew.Thermal.CO.Biomass.Biomass_Waste</t>
  </si>
  <si>
    <t>Eff.ratio.DK.Res.HHnew.Thermal.CO.Elc.Elec</t>
  </si>
  <si>
    <t>DK - CO2 emissions in new and renovated households</t>
  </si>
  <si>
    <t>EMI.ktCO2.DK.Res.HHnew.Thermal</t>
  </si>
  <si>
    <t>EMI.ktCO2.DK.Res.HHnew.Thermal.SH</t>
  </si>
  <si>
    <t>EMI.ktCO2.DK.Res.HHnew.Thermal.SH.Solids.Solids</t>
  </si>
  <si>
    <t>EMI.ktCO2.DK.Res.HHnew.Thermal.SH.LPG.LPG</t>
  </si>
  <si>
    <t>EMI.ktCO2.DK.Res.HHnew.Thermal.SH.Oil.Oil_LiqBio</t>
  </si>
  <si>
    <t>EMI.ktCO2.DK.Res.HHnew.Thermal.SH.Gas.NG_Biogas</t>
  </si>
  <si>
    <t>EMI.ktCO2.DK.Res.HHnew.Thermal.SH.Biomass.Biomass_Waste</t>
  </si>
  <si>
    <t>EMI.ktCO2.DK.Res.HHnew.Thermal.SH.Geo.Geo</t>
  </si>
  <si>
    <t>EMI.ktCO2.DK.Res.HHnew.Thermal.SH.DistrHeat.Steam_Distr</t>
  </si>
  <si>
    <t>EMI.ktCO2.DK.Res.HHnew.Thermal.SH.AdvElc.Elec</t>
  </si>
  <si>
    <t>EMI.ktCO2.DK.Res.HHnew.Thermal.SH.ConvElc.Elec</t>
  </si>
  <si>
    <t>EMI.ktCO2.DK.Res.HHnew.Thermal.SH.TotalCirculation.Elec</t>
  </si>
  <si>
    <t>EMI.ktCO2.DK.Res.HHnew.Thermal.SC</t>
  </si>
  <si>
    <t>EMI.ktCO2.DK.Res.HHnew.Thermal.SC.AC.Elec</t>
  </si>
  <si>
    <t>EMI.ktCO2.DK.Res.HHnew.Thermal.WH</t>
  </si>
  <si>
    <t>EMI.ktCO2.DK.Res.HHnew.Thermal.WH.Solids.Solids</t>
  </si>
  <si>
    <t>EMI.ktCO2.DK.Res.HHnew.Thermal.WH.LPG.LPG</t>
  </si>
  <si>
    <t>EMI.ktCO2.DK.Res.HHnew.Thermal.WH.Oil.Oil_LiqBio</t>
  </si>
  <si>
    <t>EMI.ktCO2.DK.Res.HHnew.Thermal.WH.Gas.NG_Biogas</t>
  </si>
  <si>
    <t>EMI.ktCO2.DK.Res.HHnew.Thermal.WH.Biomass.Biomass_Waste</t>
  </si>
  <si>
    <t>EMI.ktCO2.DK.Res.HHnew.Thermal.WH.Geo.Geo</t>
  </si>
  <si>
    <t>EMI.ktCO2.DK.Res.HHnew.Thermal.WH.DistrHeat.Steam_Distr</t>
  </si>
  <si>
    <t>EMI.ktCO2.DK.Res.HHnew.Thermal.WH.Elc.Elec</t>
  </si>
  <si>
    <t>EMI.ktCO2.DK.Res.HHnew.Thermal.WH.TotalSolar.Solar</t>
  </si>
  <si>
    <t>EMI.ktCO2.DK.Res.HHnew.Thermal.CO</t>
  </si>
  <si>
    <t>EMI.ktCO2.DK.Res.HHnew.Thermal.CO.Solids.Solids</t>
  </si>
  <si>
    <t>EMI.ktCO2.DK.Res.HHnew.Thermal.CO.LPG.LPG</t>
  </si>
  <si>
    <t>EMI.ktCO2.DK.Res.HHnew.Thermal.CO.Gas.NG_Biogas</t>
  </si>
  <si>
    <t>EMI.ktCO2.DK.Res.HHnew.Thermal.CO.Biomass.Biomass_Waste</t>
  </si>
  <si>
    <t>EMI.ktCO2.DK.Res.HHnew.Thermal.CO.Elc.Elec</t>
  </si>
  <si>
    <t>DK - Final energy consumption of new and renovated households (per household)</t>
  </si>
  <si>
    <t>FEC_per_household.kWh.DK.Res.HHnew.Thermal</t>
  </si>
  <si>
    <t>FEC_per_household.kWh.DK.Res.HHnew.Thermal.SH</t>
  </si>
  <si>
    <t>FEC_per_household.kWh.DK.Res.HHnew.Thermal.SH.Solids.Solids</t>
  </si>
  <si>
    <t>FEC_per_household.kWh.DK.Res.HHnew.Thermal.SH.LPG.LPG</t>
  </si>
  <si>
    <t>FEC_per_household.kWh.DK.Res.HHnew.Thermal.SH.Oil.Oil_LiqBio</t>
  </si>
  <si>
    <t>FEC_per_household.kWh.DK.Res.HHnew.Thermal.SH.Gas.NG_Biogas</t>
  </si>
  <si>
    <t>FEC_per_household.kWh.DK.Res.HHnew.Thermal.SH.Biomass.Biomass_Waste</t>
  </si>
  <si>
    <t>FEC_per_household.kWh.DK.Res.HHnew.Thermal.SH.Geo.Geo</t>
  </si>
  <si>
    <t>FEC_per_household.kWh.DK.Res.HHnew.Thermal.SH.DistrHeat.Steam_Distr</t>
  </si>
  <si>
    <t>FEC_per_household.kWh.DK.Res.HHnew.Thermal.SH.AdvElc.Elec</t>
  </si>
  <si>
    <t>FEC_per_household.kWh.DK.Res.HHnew.Thermal.SH.ConvElc.Elec</t>
  </si>
  <si>
    <t>FEC_per_household.kWh.DK.Res.HHnew.Thermal.SH.TotalCirculation.Elec</t>
  </si>
  <si>
    <t>FEC_per_household.kWh.DK.Res.HHnew.Thermal.SC</t>
  </si>
  <si>
    <t>FEC_per_household.kWh.DK.Res.HHnew.Thermal.SC.AC.Elec</t>
  </si>
  <si>
    <t>FEC_per_household.kWh.DK.Res.HHnew.Thermal.WH</t>
  </si>
  <si>
    <t>FEC_per_household.kWh.DK.Res.HHnew.Thermal.WH.Solids.Solids</t>
  </si>
  <si>
    <t>FEC_per_household.kWh.DK.Res.HHnew.Thermal.WH.LPG.LPG</t>
  </si>
  <si>
    <t>FEC_per_household.kWh.DK.Res.HHnew.Thermal.WH.Oil.Oil_LiqBio</t>
  </si>
  <si>
    <t>FEC_per_household.kWh.DK.Res.HHnew.Thermal.WH.Gas.NG_Biogas</t>
  </si>
  <si>
    <t>FEC_per_household.kWh.DK.Res.HHnew.Thermal.WH.Biomass.Biomass_Waste</t>
  </si>
  <si>
    <t>FEC_per_household.kWh.DK.Res.HHnew.Thermal.WH.Geo.Geo</t>
  </si>
  <si>
    <t>FEC_per_household.kWh.DK.Res.HHnew.Thermal.WH.DistrHeat.Steam_Distr</t>
  </si>
  <si>
    <t>FEC_per_household.kWh.DK.Res.HHnew.Thermal.WH.Elc.Elec</t>
  </si>
  <si>
    <t>FEC_per_household.kWh.DK.Res.HHnew.Thermal.WH.TotalSolar.Solar</t>
  </si>
  <si>
    <t>FEC_per_household.kWh.DK.Res.HHnew.Thermal.CO</t>
  </si>
  <si>
    <t>FEC_per_household.kWh.DK.Res.HHnew.Thermal.CO.Solids.Solids</t>
  </si>
  <si>
    <t>FEC_per_household.kWh.DK.Res.HHnew.Thermal.CO.LPG.LPG</t>
  </si>
  <si>
    <t>FEC_per_household.kWh.DK.Res.HHnew.Thermal.CO.Gas.NG_Biogas</t>
  </si>
  <si>
    <t>FEC_per_household.kWh.DK.Res.HHnew.Thermal.CO.Biomass.Biomass_Waste</t>
  </si>
  <si>
    <t>FEC_per_household.kWh.DK.Res.HHnew.Thermal.CO.Elc.Elec</t>
  </si>
  <si>
    <t>DK - Thermal energy service of new and renovated households (per household)</t>
  </si>
  <si>
    <t>TES_per_household.kWh.DK.Res.HHnew.Thermal</t>
  </si>
  <si>
    <t>TES_per_household.kWh.DK.Res.HHnew.Thermal.SH</t>
  </si>
  <si>
    <t>TES_per_household.kWh.DK.Res.HHnew.Thermal.SH.Solids.Solids</t>
  </si>
  <si>
    <t>TES_per_household.kWh.DK.Res.HHnew.Thermal.SH.LPG.LPG</t>
  </si>
  <si>
    <t>TES_per_household.kWh.DK.Res.HHnew.Thermal.SH.Oil.Oil_LiqBio</t>
  </si>
  <si>
    <t>TES_per_household.kWh.DK.Res.HHnew.Thermal.SH.Gas.NG_Biogas</t>
  </si>
  <si>
    <t>TES_per_household.kWh.DK.Res.HHnew.Thermal.SH.Biomass.Biomass_Waste</t>
  </si>
  <si>
    <t>TES_per_household.kWh.DK.Res.HHnew.Thermal.SH.Geo.Geo</t>
  </si>
  <si>
    <t>TES_per_household.kWh.DK.Res.HHnew.Thermal.SH.DistrHeat.Steam_Distr</t>
  </si>
  <si>
    <t>TES_per_household.kWh.DK.Res.HHnew.Thermal.SH.AdvElc.Elec</t>
  </si>
  <si>
    <t>TES_per_household.kWh.DK.Res.HHnew.Thermal.SH.ConvElc.Elec</t>
  </si>
  <si>
    <t>TES_per_household.kWh.DK.Res.HHnew.Thermal.SH.TotalCirculation.Elec</t>
  </si>
  <si>
    <t>TES_per_household.kWh.DK.Res.HHnew.Thermal.SC</t>
  </si>
  <si>
    <t>TES_per_household.kWh.DK.Res.HHnew.Thermal.SC.AC.Elec</t>
  </si>
  <si>
    <t>TES_per_household.kWh.DK.Res.HHnew.Thermal.WH</t>
  </si>
  <si>
    <t>TES_per_household.kWh.DK.Res.HHnew.Thermal.WH.Solids.Solids</t>
  </si>
  <si>
    <t>TES_per_household.kWh.DK.Res.HHnew.Thermal.WH.LPG.LPG</t>
  </si>
  <si>
    <t>TES_per_household.kWh.DK.Res.HHnew.Thermal.WH.Oil.Oil_LiqBio</t>
  </si>
  <si>
    <t>TES_per_household.kWh.DK.Res.HHnew.Thermal.WH.Gas.NG_Biogas</t>
  </si>
  <si>
    <t>TES_per_household.kWh.DK.Res.HHnew.Thermal.WH.Biomass.Biomass_Waste</t>
  </si>
  <si>
    <t>TES_per_household.kWh.DK.Res.HHnew.Thermal.WH.Geo.Geo</t>
  </si>
  <si>
    <t>TES_per_household.kWh.DK.Res.HHnew.Thermal.WH.DistrHeat.Steam_Distr</t>
  </si>
  <si>
    <t>TES_per_household.kWh.DK.Res.HHnew.Thermal.WH.Elc.Elec</t>
  </si>
  <si>
    <t>TES_per_household.kWh.DK.Res.HHnew.Thermal.WH.TotalSolar.Solar</t>
  </si>
  <si>
    <t>TES_per_household.kWh.DK.Res.HHnew.Thermal.CO</t>
  </si>
  <si>
    <t>TES_per_household.kWh.DK.Res.HHnew.Thermal.CO.Solids.Solids</t>
  </si>
  <si>
    <t>TES_per_household.kWh.DK.Res.HHnew.Thermal.CO.LPG.LPG</t>
  </si>
  <si>
    <t>TES_per_household.kWh.DK.Res.HHnew.Thermal.CO.Gas.NG_Biogas</t>
  </si>
  <si>
    <t>TES_per_household.kWh.DK.Res.HHnew.Thermal.CO.Biomass.Biomass_Waste</t>
  </si>
  <si>
    <t>TES_per_household.kWh.DK.Res.HHnew.Thermal.CO.Elc.Elec</t>
  </si>
  <si>
    <t>DK - CO2 emissions in new and renovated households (per household)</t>
  </si>
  <si>
    <t>EMI_per_household.kgCO2.DK.Res.HHnew.Thermal</t>
  </si>
  <si>
    <t>EMI_per_household.kgCO2.DK.Res.HHnew.Thermal.SH</t>
  </si>
  <si>
    <t>EMI_per_household.kgCO2.DK.Res.HHnew.Thermal.SH.Solids.Solids</t>
  </si>
  <si>
    <t>EMI_per_household.kgCO2.DK.Res.HHnew.Thermal.SH.LPG.LPG</t>
  </si>
  <si>
    <t>EMI_per_household.kgCO2.DK.Res.HHnew.Thermal.SH.Oil.Oil_LiqBio</t>
  </si>
  <si>
    <t>EMI_per_household.kgCO2.DK.Res.HHnew.Thermal.SH.Gas.NG_Biogas</t>
  </si>
  <si>
    <t>EMI_per_household.kgCO2.DK.Res.HHnew.Thermal.SH.Biomass.Biomass_Waste</t>
  </si>
  <si>
    <t>EMI_per_household.kgCO2.DK.Res.HHnew.Thermal.SH.Geo.Geo</t>
  </si>
  <si>
    <t>EMI_per_household.kgCO2.DK.Res.HHnew.Thermal.SH.DistrHeat.Steam_Distr</t>
  </si>
  <si>
    <t>EMI_per_household.kgCO2.DK.Res.HHnew.Thermal.SH.AdvElc.Elec</t>
  </si>
  <si>
    <t>EMI_per_household.kgCO2.DK.Res.HHnew.Thermal.SH.ConvElc.Elec</t>
  </si>
  <si>
    <t>EMI_per_household.kgCO2.DK.Res.HHnew.Thermal.SH.TotalCirculation.Elec</t>
  </si>
  <si>
    <t>EMI_per_household.kgCO2.DK.Res.HHnew.Thermal.SC</t>
  </si>
  <si>
    <t>EMI_per_household.kgCO2.DK.Res.HHnew.Thermal.SC.AC.Elec</t>
  </si>
  <si>
    <t>EMI_per_household.kgCO2.DK.Res.HHnew.Thermal.WH</t>
  </si>
  <si>
    <t>EMI_per_household.kgCO2.DK.Res.HHnew.Thermal.WH.Solids.Solids</t>
  </si>
  <si>
    <t>EMI_per_household.kgCO2.DK.Res.HHnew.Thermal.WH.LPG.LPG</t>
  </si>
  <si>
    <t>EMI_per_household.kgCO2.DK.Res.HHnew.Thermal.WH.Oil.Oil_LiqBio</t>
  </si>
  <si>
    <t>EMI_per_household.kgCO2.DK.Res.HHnew.Thermal.WH.Gas.NG_Biogas</t>
  </si>
  <si>
    <t>EMI_per_household.kgCO2.DK.Res.HHnew.Thermal.WH.Biomass.Biomass_Waste</t>
  </si>
  <si>
    <t>EMI_per_household.kgCO2.DK.Res.HHnew.Thermal.WH.Geo.Geo</t>
  </si>
  <si>
    <t>EMI_per_household.kgCO2.DK.Res.HHnew.Thermal.WH.DistrHeat.Steam_Distr</t>
  </si>
  <si>
    <t>EMI_per_household.kgCO2.DK.Res.HHnew.Thermal.WH.Elc.Elec</t>
  </si>
  <si>
    <t>EMI_per_household.kgCO2.DK.Res.HHnew.Thermal.WH.TotalSolar.Solar</t>
  </si>
  <si>
    <t>EMI_per_household.kgCO2.DK.Res.HHnew.Thermal.CO</t>
  </si>
  <si>
    <t>EMI_per_household.kgCO2.DK.Res.HHnew.Thermal.CO.Solids.Solids</t>
  </si>
  <si>
    <t>EMI_per_household.kgCO2.DK.Res.HHnew.Thermal.CO.LPG.LPG</t>
  </si>
  <si>
    <t>EMI_per_household.kgCO2.DK.Res.HHnew.Thermal.CO.Gas.NG_Biogas</t>
  </si>
  <si>
    <t>EMI_per_household.kgCO2.DK.Res.HHnew.Thermal.CO.Biomass.Biomass_Waste</t>
  </si>
  <si>
    <t>EMI_per_household.kgCO2.DK.Res.HHnew.Thermal.CO.Elc.Elec</t>
  </si>
  <si>
    <t>DK - Final energy consumption in new and renovated households per surface area</t>
  </si>
  <si>
    <t>FEC_per_sqm.kWh.DK.Res.HHnew.Thermal</t>
  </si>
  <si>
    <t>FEC_per_sqm.kWh.DK.Res.HHnew.Thermal.SH</t>
  </si>
  <si>
    <t>FEC_per_sqm.kWh.DK.Res.HHnew.Thermal.SH.Solids.Solids</t>
  </si>
  <si>
    <t>FEC_per_sqm.kWh.DK.Res.HHnew.Thermal.SH.LPG.LPG</t>
  </si>
  <si>
    <t>FEC_per_sqm.kWh.DK.Res.HHnew.Thermal.SH.Oil.Oil_LiqBio</t>
  </si>
  <si>
    <t>FEC_per_sqm.kWh.DK.Res.HHnew.Thermal.SH.Gas.NG_Biogas</t>
  </si>
  <si>
    <t>FEC_per_sqm.kWh.DK.Res.HHnew.Thermal.SH.Biomass.Biomass_Waste</t>
  </si>
  <si>
    <t>FEC_per_sqm.kWh.DK.Res.HHnew.Thermal.SH.Geo.Geo</t>
  </si>
  <si>
    <t>FEC_per_sqm.kWh.DK.Res.HHnew.Thermal.SH.DistrHeat.Steam_Distr</t>
  </si>
  <si>
    <t>FEC_per_sqm.kWh.DK.Res.HHnew.Thermal.SH.AdvElc.Elec</t>
  </si>
  <si>
    <t>FEC_per_sqm.kWh.DK.Res.HHnew.Thermal.SH.ConvElc.Elec</t>
  </si>
  <si>
    <t>FEC_per_sqm.kWh.DK.Res.HHnew.Thermal.SH.TotalCirculation.Elec</t>
  </si>
  <si>
    <t>FEC_per_sqm.kWh.DK.Res.HHnew.Thermal.SC</t>
  </si>
  <si>
    <t>FEC_per_sqm.kWh.DK.Res.HHnew.Thermal.SC.AC.Elec</t>
  </si>
  <si>
    <t>FEC_per_sqm.kWh.DK.Res.HHnew.Thermal.WH</t>
  </si>
  <si>
    <t>FEC_per_sqm.kWh.DK.Res.HHnew.Thermal.WH.Solids.Solids</t>
  </si>
  <si>
    <t>FEC_per_sqm.kWh.DK.Res.HHnew.Thermal.WH.LPG.LPG</t>
  </si>
  <si>
    <t>FEC_per_sqm.kWh.DK.Res.HHnew.Thermal.WH.Oil.Oil_LiqBio</t>
  </si>
  <si>
    <t>FEC_per_sqm.kWh.DK.Res.HHnew.Thermal.WH.Gas.NG_Biogas</t>
  </si>
  <si>
    <t>FEC_per_sqm.kWh.DK.Res.HHnew.Thermal.WH.Biomass.Biomass_Waste</t>
  </si>
  <si>
    <t>FEC_per_sqm.kWh.DK.Res.HHnew.Thermal.WH.Geo.Geo</t>
  </si>
  <si>
    <t>FEC_per_sqm.kWh.DK.Res.HHnew.Thermal.WH.DistrHeat.Steam_Distr</t>
  </si>
  <si>
    <t>FEC_per_sqm.kWh.DK.Res.HHnew.Thermal.WH.Elc.Elec</t>
  </si>
  <si>
    <t>FEC_per_sqm.kWh.DK.Res.HHnew.Thermal.WH.TotalSolar.Solar</t>
  </si>
  <si>
    <t>FEC_per_sqm.kWh.DK.Res.HHnew.Thermal.CO</t>
  </si>
  <si>
    <t>FEC_per_sqm.kWh.DK.Res.HHnew.Thermal.CO.Solids.Solids</t>
  </si>
  <si>
    <t>FEC_per_sqm.kWh.DK.Res.HHnew.Thermal.CO.LPG.LPG</t>
  </si>
  <si>
    <t>FEC_per_sqm.kWh.DK.Res.HHnew.Thermal.CO.Gas.NG_Biogas</t>
  </si>
  <si>
    <t>FEC_per_sqm.kWh.DK.Res.HHnew.Thermal.CO.Biomass.Biomass_Waste</t>
  </si>
  <si>
    <t>FEC_per_sqm.kWh.DK.Res.HHnew.Thermal.CO.Elc.Elec</t>
  </si>
  <si>
    <t>DK - Thermal energy service in new and renovated households per surface area</t>
  </si>
  <si>
    <t>TES_per_sqm.kWh.DK.Res.HHnew.Thermal</t>
  </si>
  <si>
    <t>TES_per_sqm.kWh.DK.Res.HHnew.Thermal.SH</t>
  </si>
  <si>
    <t>TES_per_sqm.kWh.DK.Res.HHnew.Thermal.SH.Solids.Solids</t>
  </si>
  <si>
    <t>TES_per_sqm.kWh.DK.Res.HHnew.Thermal.SH.LPG.LPG</t>
  </si>
  <si>
    <t>TES_per_sqm.kWh.DK.Res.HHnew.Thermal.SH.Oil.Oil_LiqBio</t>
  </si>
  <si>
    <t>TES_per_sqm.kWh.DK.Res.HHnew.Thermal.SH.Gas.NG_Biogas</t>
  </si>
  <si>
    <t>TES_per_sqm.kWh.DK.Res.HHnew.Thermal.SH.Biomass.Biomass_Waste</t>
  </si>
  <si>
    <t>TES_per_sqm.kWh.DK.Res.HHnew.Thermal.SH.Geo.Geo</t>
  </si>
  <si>
    <t>TES_per_sqm.kWh.DK.Res.HHnew.Thermal.SH.DistrHeat.Steam_Distr</t>
  </si>
  <si>
    <t>TES_per_sqm.kWh.DK.Res.HHnew.Thermal.SH.AdvElc.Elec</t>
  </si>
  <si>
    <t>TES_per_sqm.kWh.DK.Res.HHnew.Thermal.SH.ConvElc.Elec</t>
  </si>
  <si>
    <t>TES_per_sqm.kWh.DK.Res.HHnew.Thermal.SH.TotalCirculation.Elec</t>
  </si>
  <si>
    <t>TES_per_sqm.kWh.DK.Res.HHnew.Thermal.SC</t>
  </si>
  <si>
    <t>TES_per_sqm.kWh.DK.Res.HHnew.Thermal.SC.AC.Elec</t>
  </si>
  <si>
    <t>TES_per_sqm.kWh.DK.Res.HHnew.Thermal.WH</t>
  </si>
  <si>
    <t>TES_per_sqm.kWh.DK.Res.HHnew.Thermal.WH.Solids.Solids</t>
  </si>
  <si>
    <t>TES_per_sqm.kWh.DK.Res.HHnew.Thermal.WH.LPG.LPG</t>
  </si>
  <si>
    <t>TES_per_sqm.kWh.DK.Res.HHnew.Thermal.WH.Oil.Oil_LiqBio</t>
  </si>
  <si>
    <t>TES_per_sqm.kWh.DK.Res.HHnew.Thermal.WH.Gas.NG_Biogas</t>
  </si>
  <si>
    <t>TES_per_sqm.kWh.DK.Res.HHnew.Thermal.WH.Biomass.Biomass_Waste</t>
  </si>
  <si>
    <t>TES_per_sqm.kWh.DK.Res.HHnew.Thermal.WH.Geo.Geo</t>
  </si>
  <si>
    <t>TES_per_sqm.kWh.DK.Res.HHnew.Thermal.WH.DistrHeat.Steam_Distr</t>
  </si>
  <si>
    <t>TES_per_sqm.kWh.DK.Res.HHnew.Thermal.WH.Elc.Elec</t>
  </si>
  <si>
    <t>TES_per_sqm.kWh.DK.Res.HHnew.Thermal.WH.TotalSolar.Solar</t>
  </si>
  <si>
    <t>TES_per_sqm.kWh.DK.Res.HHnew.Thermal.CO</t>
  </si>
  <si>
    <t>TES_per_sqm.kWh.DK.Res.HHnew.Thermal.CO.Solids.Solids</t>
  </si>
  <si>
    <t>TES_per_sqm.kWh.DK.Res.HHnew.Thermal.CO.LPG.LPG</t>
  </si>
  <si>
    <t>TES_per_sqm.kWh.DK.Res.HHnew.Thermal.CO.Gas.NG_Biogas</t>
  </si>
  <si>
    <t>TES_per_sqm.kWh.DK.Res.HHnew.Thermal.CO.Biomass.Biomass_Waste</t>
  </si>
  <si>
    <t>TES_per_sqm.kWh.DK.Res.HHnew.Thermal.CO.Elc.Elec</t>
  </si>
  <si>
    <t>DK - CO2 emissions in new and renovated households per surface area</t>
  </si>
  <si>
    <t>EMI_per_sqm.kgCO2.DK.Res.HHnew.Thermal</t>
  </si>
  <si>
    <t>EMI_per_sqm.kgCO2.DK.Res.HHnew.Thermal.SH</t>
  </si>
  <si>
    <t>EMI_per_sqm.kgCO2.DK.Res.HHnew.Thermal.SH.Solids.Solids</t>
  </si>
  <si>
    <t>EMI_per_sqm.kgCO2.DK.Res.HHnew.Thermal.SH.LPG.LPG</t>
  </si>
  <si>
    <t>EMI_per_sqm.kgCO2.DK.Res.HHnew.Thermal.SH.Oil.Oil_LiqBio</t>
  </si>
  <si>
    <t>EMI_per_sqm.kgCO2.DK.Res.HHnew.Thermal.SH.Gas.NG_Biogas</t>
  </si>
  <si>
    <t>EMI_per_sqm.kgCO2.DK.Res.HHnew.Thermal.SH.Biomass.Biomass_Waste</t>
  </si>
  <si>
    <t>EMI_per_sqm.kgCO2.DK.Res.HHnew.Thermal.SH.Geo.Geo</t>
  </si>
  <si>
    <t>EMI_per_sqm.kgCO2.DK.Res.HHnew.Thermal.SH.DistrHeat.Steam_Distr</t>
  </si>
  <si>
    <t>EMI_per_sqm.kgCO2.DK.Res.HHnew.Thermal.SH.AdvElc.Elec</t>
  </si>
  <si>
    <t>EMI_per_sqm.kgCO2.DK.Res.HHnew.Thermal.SH.ConvElc.Elec</t>
  </si>
  <si>
    <t>EMI_per_sqm.kgCO2.DK.Res.HHnew.Thermal.SH.TotalCirculation.Elec</t>
  </si>
  <si>
    <t>EMI_per_sqm.kgCO2.DK.Res.HHnew.Thermal.SC</t>
  </si>
  <si>
    <t>EMI_per_sqm.kgCO2.DK.Res.HHnew.Thermal.SC.AC.Elec</t>
  </si>
  <si>
    <t>EMI_per_sqm.kgCO2.DK.Res.HHnew.Thermal.WH</t>
  </si>
  <si>
    <t>EMI_per_sqm.kgCO2.DK.Res.HHnew.Thermal.WH.Solids.Solids</t>
  </si>
  <si>
    <t>EMI_per_sqm.kgCO2.DK.Res.HHnew.Thermal.WH.LPG.LPG</t>
  </si>
  <si>
    <t>EMI_per_sqm.kgCO2.DK.Res.HHnew.Thermal.WH.Oil.Oil_LiqBio</t>
  </si>
  <si>
    <t>EMI_per_sqm.kgCO2.DK.Res.HHnew.Thermal.WH.Gas.NG_Biogas</t>
  </si>
  <si>
    <t>EMI_per_sqm.kgCO2.DK.Res.HHnew.Thermal.WH.Biomass.Biomass_Waste</t>
  </si>
  <si>
    <t>EMI_per_sqm.kgCO2.DK.Res.HHnew.Thermal.WH.Geo.Geo</t>
  </si>
  <si>
    <t>EMI_per_sqm.kgCO2.DK.Res.HHnew.Thermal.WH.DistrHeat.Steam_Distr</t>
  </si>
  <si>
    <t>EMI_per_sqm.kgCO2.DK.Res.HHnew.Thermal.WH.Elc.Elec</t>
  </si>
  <si>
    <t>EMI_per_sqm.kgCO2.DK.Res.HHnew.Thermal.WH.TotalSolar.Solar</t>
  </si>
  <si>
    <t>EMI_per_sqm.kgCO2.DK.Res.HHnew.Thermal.CO</t>
  </si>
  <si>
    <t>EMI_per_sqm.kgCO2.DK.Res.HHnew.Thermal.CO.Solids.Solids</t>
  </si>
  <si>
    <t>EMI_per_sqm.kgCO2.DK.Res.HHnew.Thermal.CO.LPG.LPG</t>
  </si>
  <si>
    <t>EMI_per_sqm.kgCO2.DK.Res.HHnew.Thermal.CO.Gas.NG_Biogas</t>
  </si>
  <si>
    <t>EMI_per_sqm.kgCO2.DK.Res.HHnew.Thermal.CO.Biomass.Biomass_Waste</t>
  </si>
  <si>
    <t>EMI_per_sqm.kgCO2.DK.Res.HHnew.Thermal.CO.Elc.Elec</t>
  </si>
  <si>
    <t>FEC.ktoe.DK.Res.HH.Appl.RF</t>
  </si>
  <si>
    <t>FEC.ktoe.DK.Res.HH.Appl.WM</t>
  </si>
  <si>
    <t>FEC.ktoe.DK.Res.HH.Appl.DR</t>
  </si>
  <si>
    <t>FEC.ktoe.DK.Res.HH.Appl.DW</t>
  </si>
  <si>
    <t>FEC.ktoe.DK.Res.HH.Appl.TV</t>
  </si>
  <si>
    <t>FEC.ktoe.DK.Res.HH.Appl.IT</t>
  </si>
  <si>
    <t>FEC.ktoe.DK.Res.HH.Appl.LI</t>
  </si>
  <si>
    <t>FEC.ktoe.DK.Res.HH.Appl.OA</t>
  </si>
  <si>
    <t>Size.MW.DK.Res.HH.Appl</t>
  </si>
  <si>
    <t>Size.MW.DK.Res.HH.Appl.RF</t>
  </si>
  <si>
    <t>Size.MW.DK.Res.HH.Appl.WM</t>
  </si>
  <si>
    <t>Size.MW.DK.Res.HH.Appl.DR</t>
  </si>
  <si>
    <t>Size.MW.DK.Res.HH.Appl.DW</t>
  </si>
  <si>
    <t>Size.MW.DK.Res.HH.Appl.TV</t>
  </si>
  <si>
    <t>Size.MW.DK.Res.HH.Appl.IT</t>
  </si>
  <si>
    <t>Size.MW.DK.Res.HH.Appl.LI</t>
  </si>
  <si>
    <t>Size.MW.DK.Res.HH.Appl.OA</t>
  </si>
  <si>
    <t>NUM.number.DK.Res.HH.Appl.RF</t>
  </si>
  <si>
    <t>NUM.number.DK.Res.HH.Appl.WM</t>
  </si>
  <si>
    <t>NUM.number.DK.Res.HH.Appl.DR</t>
  </si>
  <si>
    <t>NUM.number.DK.Res.HH.Appl.DW</t>
  </si>
  <si>
    <t>NUM.number.DK.Res.HH.Appl.TV</t>
  </si>
  <si>
    <t>NUM.number.DK.Res.HH.Appl.IT</t>
  </si>
  <si>
    <t>NUM.number.DK.Res.HH.Appl.LI</t>
  </si>
  <si>
    <t>NUM.number.DK.Res.HH.Appl.OA</t>
  </si>
  <si>
    <t>NUM.number.DK.Res.HH.Applnew.RF</t>
  </si>
  <si>
    <t>NUM.number.DK.Res.HH.Applnew.WM</t>
  </si>
  <si>
    <t>NUM.number.DK.Res.HH.Applnew.DR</t>
  </si>
  <si>
    <t>NUM.number.DK.Res.HH.Applnew.DW</t>
  </si>
  <si>
    <t>NUM.number.DK.Res.HH.Applnew.TV</t>
  </si>
  <si>
    <t>NUM.number.DK.Res.HH.Applnew.IT</t>
  </si>
  <si>
    <t>NUM.number.DK.Res.HH.Applnew.LI</t>
  </si>
  <si>
    <t>NUM.number.DK.Res.HH.Applnew.OA</t>
  </si>
  <si>
    <t>NUM.number.DK.Res.HH.Applrepl.RF</t>
  </si>
  <si>
    <t>NUM.number.DK.Res.HH.Applrepl.WM</t>
  </si>
  <si>
    <t>NUM.number.DK.Res.HH.Applrepl.DR</t>
  </si>
  <si>
    <t>NUM.number.DK.Res.HH.Applrepl.DW</t>
  </si>
  <si>
    <t>NUM.number.DK.Res.HH.Applrepl.TV</t>
  </si>
  <si>
    <t>NUM.number.DK.Res.HH.Applrepl.IT</t>
  </si>
  <si>
    <t>NUM.number.DK.Res.HH.Applrepl.LI</t>
  </si>
  <si>
    <t>NUM.number.DK.Res.HH.Applrepl.OA</t>
  </si>
  <si>
    <t>Op.hours.DK.Res.HH.Appl.RF</t>
  </si>
  <si>
    <t>Op.hours.DK.Res.HH.Appl.WM</t>
  </si>
  <si>
    <t>Op.hours.DK.Res.HH.Appl.DR</t>
  </si>
  <si>
    <t>Op.hours.DK.Res.HH.Appl.DW</t>
  </si>
  <si>
    <t>Op.hours.DK.Res.HH.Appl.TV</t>
  </si>
  <si>
    <t>Op.hours.DK.Res.HH.Appl.IT</t>
  </si>
  <si>
    <t>Op.hours.DK.Res.HH.Appl.LI</t>
  </si>
  <si>
    <t>Op.hours.DK.Res.HH.Appl.OA</t>
  </si>
  <si>
    <t>Size_per_appl.W.DK.Res.HH.Appl.RF</t>
  </si>
  <si>
    <t>Size_per_appl.W.DK.Res.HH.Appl.WM</t>
  </si>
  <si>
    <t>Size_per_appl.W.DK.Res.HH.Appl.DR</t>
  </si>
  <si>
    <t>Size_per_appl.W.DK.Res.HH.Appl.DW</t>
  </si>
  <si>
    <t>Size_per_appl.W.DK.Res.HH.Appl.TV</t>
  </si>
  <si>
    <t>Size_per_appl.W.DK.Res.HH.Appl.IT</t>
  </si>
  <si>
    <t>Size_per_appl.W.DK.Res.HH.Appl.LI</t>
  </si>
  <si>
    <t>Size_per_appl.W.DK.Res.HH.Appl.OA</t>
  </si>
  <si>
    <t>Size_per_appl.W.DK.Res.HH.Applnew.RF</t>
  </si>
  <si>
    <t>Size_per_appl.W.DK.Res.HH.Applnew.WM</t>
  </si>
  <si>
    <t>Size_per_appl.W.DK.Res.HH.Applnew.DR</t>
  </si>
  <si>
    <t>Size_per_appl.W.DK.Res.HH.Applnew.DW</t>
  </si>
  <si>
    <t>Size_per_appl.W.DK.Res.HH.Applnew.TV</t>
  </si>
  <si>
    <t>Size_per_appl.W.DK.Res.HH.Applnew.IT</t>
  </si>
  <si>
    <t>Size_per_appl.W.DK.Res.HH.Applnew.LI</t>
  </si>
  <si>
    <t>Size_per_appl.W.DK.Res.HH.Applnew.OA</t>
  </si>
  <si>
    <t>NUM.number_per_household.DK.Res.HH.Appl.RF</t>
  </si>
  <si>
    <t>NUM.number_per_household.DK.Res.HH.Appl.WM</t>
  </si>
  <si>
    <t>NUM.number_per_household.DK.Res.HH.Appl.DR</t>
  </si>
  <si>
    <t>NUM.number_per_household.DK.Res.HH.Appl.DW</t>
  </si>
  <si>
    <t>NUM.number_per_household.DK.Res.HH.Appl.TV</t>
  </si>
  <si>
    <t>NUM.number_per_household.DK.Res.HH.Appl.IT</t>
  </si>
  <si>
    <t>NUM.number_per_household.DK.Res.HH.Appl.LI</t>
  </si>
  <si>
    <t>NUM.number_per_household.DK.Res.HH.Appl.OA</t>
  </si>
  <si>
    <t>Size_per_household.W.DK.Res.HH.Appl.RF</t>
  </si>
  <si>
    <t>Size_per_household.W.DK.Res.HH.Appl.WM</t>
  </si>
  <si>
    <t>Size_per_household.W.DK.Res.HH.Appl.DR</t>
  </si>
  <si>
    <t>Size_per_household.W.DK.Res.HH.Appl.DW</t>
  </si>
  <si>
    <t>Size_per_household.W.DK.Res.HH.Appl.TV</t>
  </si>
  <si>
    <t>Size_per_household.W.DK.Res.HH.Appl.IT</t>
  </si>
  <si>
    <t>Size_per_household.W.DK.Res.HH.Appl.LI</t>
  </si>
  <si>
    <t>Size_per_household.W.DK.Res.HH.Appl.OA</t>
  </si>
  <si>
    <t>FEC_per_household.kWh.DK.Res.HH.Appl.RF</t>
  </si>
  <si>
    <t>FEC_per_household.kWh.DK.Res.HH.Appl.WM</t>
  </si>
  <si>
    <t>FEC_per_household.kWh.DK.Res.HH.Appl.DR</t>
  </si>
  <si>
    <t>FEC_per_household.kWh.DK.Res.HH.Appl.DW</t>
  </si>
  <si>
    <t>FEC_per_household.kWh.DK.Res.HH.Appl.TV</t>
  </si>
  <si>
    <t>FEC_per_household.kWh.DK.Res.HH.Appl.IT</t>
  </si>
  <si>
    <t>FEC_per_household.kWh.DK.Res.HH.Appl.LI</t>
  </si>
  <si>
    <t>FEC_per_household.kWh.DK.Res.HH.Appl.OA</t>
  </si>
  <si>
    <t>Lumens_per_household.lumen.DK.Res.HH.Appl.LI</t>
  </si>
  <si>
    <t>DK - Number of households (detailed structure)</t>
  </si>
  <si>
    <t>NUM.number.DK.Res.HH.Thermal.SH.Solids.SH</t>
  </si>
  <si>
    <t>NUM.number.DK.Res.HH.Thermal.SH.Solids.SC.AC</t>
  </si>
  <si>
    <t>NUM.number.DK.Res.HH.Thermal.SH.Solids.WH.Solids.NoSolar</t>
  </si>
  <si>
    <t>NUM.number.DK.Res.HH.Thermal.SH.Solids.WH.LPG.NoSolar</t>
  </si>
  <si>
    <t>NUM.number.DK.Res.HH.Thermal.SH.Solids.WH.LPG.Solar</t>
  </si>
  <si>
    <t>NUM.number.DK.Res.HH.Thermal.SH.Solids.WH.Elc.NoSolar</t>
  </si>
  <si>
    <t>NUM.number.DK.Res.HH.Thermal.SH.Solids.WH.Elc.Solar</t>
  </si>
  <si>
    <t>NUM.number.DK.Res.HH.Thermal.SH.Solids.CO.Solids</t>
  </si>
  <si>
    <t>NUM.number.DK.Res.HH.Thermal.SH.Solids.CO.LPG</t>
  </si>
  <si>
    <t>NUM.number.DK.Res.HH.Thermal.SH.Solids.CO.Elc</t>
  </si>
  <si>
    <t>NUM.number.DK.Res.HH.Thermal.SH.LPG.SH</t>
  </si>
  <si>
    <t>NUM.number.DK.Res.HH.Thermal.SH.LPG.SC.AC</t>
  </si>
  <si>
    <t>NUM.number.DK.Res.HH.Thermal.SH.LPG.WH.LPG.NoSolar</t>
  </si>
  <si>
    <t>NUM.number.DK.Res.HH.Thermal.SH.LPG.WH.LPG.Solar</t>
  </si>
  <si>
    <t>NUM.number.DK.Res.HH.Thermal.SH.LPG.WH.Elc.NoSolar</t>
  </si>
  <si>
    <t>NUM.number.DK.Res.HH.Thermal.SH.LPG.WH.Elc.Solar</t>
  </si>
  <si>
    <t>NUM.number.DK.Res.HH.Thermal.SH.LPG.CO.LPG</t>
  </si>
  <si>
    <t>NUM.number.DK.Res.HH.Thermal.SH.LPG.CO.Elc</t>
  </si>
  <si>
    <t>NUM.number.DK.Res.HH.Thermal.SH.Oil.SH</t>
  </si>
  <si>
    <t>NUM.number.DK.Res.HH.Thermal.SH.Oil.SC.AC</t>
  </si>
  <si>
    <t>NUM.number.DK.Res.HH.Thermal.SH.Oil.WH.Oil.NoSolar</t>
  </si>
  <si>
    <t>NUM.number.DK.Res.HH.Thermal.SH.Oil.WH.Oil.Solar</t>
  </si>
  <si>
    <t>NUM.number.DK.Res.HH.Thermal.SH.Oil.WH.Elc.NoSolar</t>
  </si>
  <si>
    <t>NUM.number.DK.Res.HH.Thermal.SH.Oil.WH.Elc.Solar</t>
  </si>
  <si>
    <t>NUM.number.DK.Res.HH.Thermal.SH.Oil.CO.LPG</t>
  </si>
  <si>
    <t>NUM.number.DK.Res.HH.Thermal.SH.Oil.CO.Elc</t>
  </si>
  <si>
    <t>NUM.number.DK.Res.HH.Thermal.SH.Gas.SH</t>
  </si>
  <si>
    <t>NUM.number.DK.Res.HH.Thermal.SH.Gas.SC.AC</t>
  </si>
  <si>
    <t>NUM.number.DK.Res.HH.Thermal.SH.Gas.WH.Gas.NoSolar</t>
  </si>
  <si>
    <t>NUM.number.DK.Res.HH.Thermal.SH.Gas.WH.Gas.Solar</t>
  </si>
  <si>
    <t>NUM.number.DK.Res.HH.Thermal.SH.Gas.WH.Elc.NoSolar</t>
  </si>
  <si>
    <t>NUM.number.DK.Res.HH.Thermal.SH.Gas.WH.Elc.Solar</t>
  </si>
  <si>
    <t>NUM.number.DK.Res.HH.Thermal.SH.Gas.CO.Gas</t>
  </si>
  <si>
    <t>NUM.number.DK.Res.HH.Thermal.SH.Gas.CO.Elc</t>
  </si>
  <si>
    <t>NUM.number.DK.Res.HH.Thermal.SH.Biomass.SH</t>
  </si>
  <si>
    <t>NUM.number.DK.Res.HH.Thermal.SH.Biomass.SC.AC</t>
  </si>
  <si>
    <t>NUM.number.DK.Res.HH.Thermal.SH.Biomass.WH.Biomass.NoSolar</t>
  </si>
  <si>
    <t>NUM.number.DK.Res.HH.Thermal.SH.Biomass.WH.Biomass.Solar</t>
  </si>
  <si>
    <t>NUM.number.DK.Res.HH.Thermal.SH.Biomass.WH.LPG.NoSolar</t>
  </si>
  <si>
    <t>NUM.number.DK.Res.HH.Thermal.SH.Biomass.WH.LPG.Solar</t>
  </si>
  <si>
    <t>NUM.number.DK.Res.HH.Thermal.SH.Biomass.WH.Elc.NoSolar</t>
  </si>
  <si>
    <t>NUM.number.DK.Res.HH.Thermal.SH.Biomass.WH.Elc.Solar</t>
  </si>
  <si>
    <t>NUM.number.DK.Res.HH.Thermal.SH.Biomass.CO.Biomass</t>
  </si>
  <si>
    <t>NUM.number.DK.Res.HH.Thermal.SH.Biomass.CO.LPG</t>
  </si>
  <si>
    <t>NUM.number.DK.Res.HH.Thermal.SH.Biomass.CO.Elc</t>
  </si>
  <si>
    <t>NUM.number.DK.Res.HH.Thermal.SH.Geo.SH</t>
  </si>
  <si>
    <t>NUM.number.DK.Res.HH.Thermal.SH.Geo.SC.AC</t>
  </si>
  <si>
    <t>NUM.number.DK.Res.HH.Thermal.SH.Geo.WH.Geo.NoSolar</t>
  </si>
  <si>
    <t>NUM.number.DK.Res.HH.Thermal.SH.Geo.WH.Geo.Solar</t>
  </si>
  <si>
    <t>NUM.number.DK.Res.HH.Thermal.SH.Geo.WH.Elc.NoSolar</t>
  </si>
  <si>
    <t>NUM.number.DK.Res.HH.Thermal.SH.Geo.WH.Elc.Solar</t>
  </si>
  <si>
    <t>NUM.number.DK.Res.HH.Thermal.SH.Geo.CO.LPG</t>
  </si>
  <si>
    <t>NUM.number.DK.Res.HH.Thermal.SH.Geo.CO.Elc</t>
  </si>
  <si>
    <t>NUM.number.DK.Res.HH.Thermal.SH.DistrHeat.SH</t>
  </si>
  <si>
    <t>NUM.number.DK.Res.HH.Thermal.SH.DistrHeat.SC.AC</t>
  </si>
  <si>
    <t>NUM.number.DK.Res.HH.Thermal.SH.DistrHeat.WH.DistrHeat.NoSolar</t>
  </si>
  <si>
    <t>NUM.number.DK.Res.HH.Thermal.SH.DistrHeat.WH.DistrHeat.Solar</t>
  </si>
  <si>
    <t>NUM.number.DK.Res.HH.Thermal.SH.DistrHeat.WH.Elc.NoSolar</t>
  </si>
  <si>
    <t>NUM.number.DK.Res.HH.Thermal.SH.DistrHeat.WH.Elc.Solar</t>
  </si>
  <si>
    <t>NUM.number.DK.Res.HH.Thermal.SH.DistrHeat.CO.LPG</t>
  </si>
  <si>
    <t>NUM.number.DK.Res.HH.Thermal.SH.DistrHeat.CO.Elc</t>
  </si>
  <si>
    <t>NUM.number.DK.Res.HH.Thermal.SH.AdvElc.SH</t>
  </si>
  <si>
    <t>NUM.number.DK.Res.HH.Thermal.SH.AdvElc.SC.AC</t>
  </si>
  <si>
    <t>NUM.number.DK.Res.HH.Thermal.SH.AdvElc.WH.LPG.NoSolar</t>
  </si>
  <si>
    <t>NUM.number.DK.Res.HH.Thermal.SH.AdvElc.WH.LPG.Solar</t>
  </si>
  <si>
    <t>NUM.number.DK.Res.HH.Thermal.SH.AdvElc.WH.Elc.NoSolar</t>
  </si>
  <si>
    <t>NUM.number.DK.Res.HH.Thermal.SH.AdvElc.WH.Elc.Solar</t>
  </si>
  <si>
    <t>NUM.number.DK.Res.HH.Thermal.SH.AdvElc.CO.LPG</t>
  </si>
  <si>
    <t>NUM.number.DK.Res.HH.Thermal.SH.AdvElc.CO.Elc</t>
  </si>
  <si>
    <t>NUM.number.DK.Res.HH.Thermal.SH.ConvElc.SH</t>
  </si>
  <si>
    <t>NUM.number.DK.Res.HH.Thermal.SH.ConvElc.SC.AC</t>
  </si>
  <si>
    <t>NUM.number.DK.Res.HH.Thermal.SH.ConvElc.WH.LPG.NoSolar</t>
  </si>
  <si>
    <t>NUM.number.DK.Res.HH.Thermal.SH.ConvElc.WH.LPG.Solar</t>
  </si>
  <si>
    <t>NUM.number.DK.Res.HH.Thermal.SH.ConvElc.WH.Elc.NoSolar</t>
  </si>
  <si>
    <t>NUM.number.DK.Res.HH.Thermal.SH.ConvElc.WH.Elc.Solar</t>
  </si>
  <si>
    <t>NUM.number.DK.Res.HH.Thermal.SH.ConvElc.CO.LPG</t>
  </si>
  <si>
    <t>NUM.number.DK.Res.HH.Thermal.SH.ConvElc.CO.Elc</t>
  </si>
  <si>
    <t>DK - Retired equipment (detailed structure)</t>
  </si>
  <si>
    <t>NUM.number.DK.Res.HH.ThermalOut.SH.Solids</t>
  </si>
  <si>
    <t>NUM.number.DK.Res.HH.ThermalOut.SH.Solids.SH</t>
  </si>
  <si>
    <t>NUM.number.DK.Res.HH.ThermalOut.SH.Solids.SC.AC</t>
  </si>
  <si>
    <t>NUM.number.DK.Res.HH.ThermalOut.SH.Solids.WH.Solids.NoSolar</t>
  </si>
  <si>
    <t>NUM.number.DK.Res.HH.ThermalOut.SH.Solids.WH.LPG.NoSolar</t>
  </si>
  <si>
    <t>NUM.number.DK.Res.HH.ThermalOut.SH.Solids.WH.LPG.Solar</t>
  </si>
  <si>
    <t>NUM.number.DK.Res.HH.ThermalOut.SH.Solids.WH.Elc.NoSolar</t>
  </si>
  <si>
    <t>NUM.number.DK.Res.HH.ThermalOut.SH.Solids.WH.Elc.Solar</t>
  </si>
  <si>
    <t>NUM.number.DK.Res.HH.ThermalOut.SH.Solids.CO.Solids</t>
  </si>
  <si>
    <t>NUM.number.DK.Res.HH.ThermalOut.SH.Solids.CO.LPG</t>
  </si>
  <si>
    <t>NUM.number.DK.Res.HH.ThermalOut.SH.Solids.CO.Elc</t>
  </si>
  <si>
    <t>NUM.number.DK.Res.HH.ThermalOut.SH.LPG</t>
  </si>
  <si>
    <t>NUM.number.DK.Res.HH.ThermalOut.SH.LPG.SH</t>
  </si>
  <si>
    <t>NUM.number.DK.Res.HH.ThermalOut.SH.LPG.SC.AC</t>
  </si>
  <si>
    <t>NUM.number.DK.Res.HH.ThermalOut.SH.LPG.WH.LPG.NoSolar</t>
  </si>
  <si>
    <t>NUM.number.DK.Res.HH.ThermalOut.SH.LPG.WH.LPG.Solar</t>
  </si>
  <si>
    <t>NUM.number.DK.Res.HH.ThermalOut.SH.LPG.WH.Elc.NoSolar</t>
  </si>
  <si>
    <t>NUM.number.DK.Res.HH.ThermalOut.SH.LPG.WH.Elc.Solar</t>
  </si>
  <si>
    <t>NUM.number.DK.Res.HH.ThermalOut.SH.LPG.CO.LPG</t>
  </si>
  <si>
    <t>NUM.number.DK.Res.HH.ThermalOut.SH.LPG.CO.Elc</t>
  </si>
  <si>
    <t>NUM.number.DK.Res.HH.ThermalOut.SH.Oil</t>
  </si>
  <si>
    <t>NUM.number.DK.Res.HH.ThermalOut.SH.Oil.SH</t>
  </si>
  <si>
    <t>NUM.number.DK.Res.HH.ThermalOut.SH.Oil.SC.AC</t>
  </si>
  <si>
    <t>NUM.number.DK.Res.HH.ThermalOut.SH.Oil.WH.Oil.NoSolar</t>
  </si>
  <si>
    <t>NUM.number.DK.Res.HH.ThermalOut.SH.Oil.WH.Oil.Solar</t>
  </si>
  <si>
    <t>NUM.number.DK.Res.HH.ThermalOut.SH.Oil.WH.Elc.NoSolar</t>
  </si>
  <si>
    <t>NUM.number.DK.Res.HH.ThermalOut.SH.Oil.WH.Elc.Solar</t>
  </si>
  <si>
    <t>NUM.number.DK.Res.HH.ThermalOut.SH.Oil.CO.LPG</t>
  </si>
  <si>
    <t>NUM.number.DK.Res.HH.ThermalOut.SH.Oil.CO.Elc</t>
  </si>
  <si>
    <t>NUM.number.DK.Res.HH.ThermalOut.SH.Gas</t>
  </si>
  <si>
    <t>NUM.number.DK.Res.HH.ThermalOut.SH.Gas.SH</t>
  </si>
  <si>
    <t>NUM.number.DK.Res.HH.ThermalOut.SH.Gas.SC.AC</t>
  </si>
  <si>
    <t>NUM.number.DK.Res.HH.ThermalOut.SH.Gas.WH.Gas.NoSolar</t>
  </si>
  <si>
    <t>NUM.number.DK.Res.HH.ThermalOut.SH.Gas.WH.Gas.Solar</t>
  </si>
  <si>
    <t>NUM.number.DK.Res.HH.ThermalOut.SH.Gas.WH.Elc.NoSolar</t>
  </si>
  <si>
    <t>NUM.number.DK.Res.HH.ThermalOut.SH.Gas.WH.Elc.Solar</t>
  </si>
  <si>
    <t>NUM.number.DK.Res.HH.ThermalOut.SH.Gas.CO.Gas</t>
  </si>
  <si>
    <t>NUM.number.DK.Res.HH.ThermalOut.SH.Gas.CO.Elc</t>
  </si>
  <si>
    <t>NUM.number.DK.Res.HH.ThermalOut.SH.Biomass</t>
  </si>
  <si>
    <t>NUM.number.DK.Res.HH.ThermalOut.SH.Biomass.SH</t>
  </si>
  <si>
    <t>NUM.number.DK.Res.HH.ThermalOut.SH.Biomass.SC.AC</t>
  </si>
  <si>
    <t>NUM.number.DK.Res.HH.ThermalOut.SH.Biomass.WH.Biomass.NoSolar</t>
  </si>
  <si>
    <t>NUM.number.DK.Res.HH.ThermalOut.SH.Biomass.WH.Biomass.Solar</t>
  </si>
  <si>
    <t>NUM.number.DK.Res.HH.ThermalOut.SH.Biomass.WH.LPG.NoSolar</t>
  </si>
  <si>
    <t>NUM.number.DK.Res.HH.ThermalOut.SH.Biomass.WH.LPG.Solar</t>
  </si>
  <si>
    <t>NUM.number.DK.Res.HH.ThermalOut.SH.Biomass.WH.Elc.NoSolar</t>
  </si>
  <si>
    <t>NUM.number.DK.Res.HH.ThermalOut.SH.Biomass.WH.Elc.Solar</t>
  </si>
  <si>
    <t>NUM.number.DK.Res.HH.ThermalOut.SH.Biomass.CO.Biomass</t>
  </si>
  <si>
    <t>NUM.number.DK.Res.HH.ThermalOut.SH.Biomass.CO.LPG</t>
  </si>
  <si>
    <t>NUM.number.DK.Res.HH.ThermalOut.SH.Biomass.CO.Elc</t>
  </si>
  <si>
    <t>NUM.number.DK.Res.HH.ThermalOut.SH.Geo</t>
  </si>
  <si>
    <t>NUM.number.DK.Res.HH.ThermalOut.SH.Geo.SH</t>
  </si>
  <si>
    <t>NUM.number.DK.Res.HH.ThermalOut.SH.Geo.SC.AC</t>
  </si>
  <si>
    <t>NUM.number.DK.Res.HH.ThermalOut.SH.Geo.WH.Geo.NoSolar</t>
  </si>
  <si>
    <t>NUM.number.DK.Res.HH.ThermalOut.SH.Geo.WH.Geo.Solar</t>
  </si>
  <si>
    <t>NUM.number.DK.Res.HH.ThermalOut.SH.Geo.WH.Elc.NoSolar</t>
  </si>
  <si>
    <t>NUM.number.DK.Res.HH.ThermalOut.SH.Geo.WH.Elc.Solar</t>
  </si>
  <si>
    <t>NUM.number.DK.Res.HH.ThermalOut.SH.Geo.CO.LPG</t>
  </si>
  <si>
    <t>NUM.number.DK.Res.HH.ThermalOut.SH.Geo.CO.Elc</t>
  </si>
  <si>
    <t>NUM.number.DK.Res.HH.ThermalOut.SH.DistrHeat</t>
  </si>
  <si>
    <t>NUM.number.DK.Res.HH.ThermalOut.SH.DistrHeat.SH</t>
  </si>
  <si>
    <t>NUM.number.DK.Res.HH.ThermalOut.SH.DistrHeat.SC.AC</t>
  </si>
  <si>
    <t>NUM.number.DK.Res.HH.ThermalOut.SH.DistrHeat.WH.DistrHeat.NoSolar</t>
  </si>
  <si>
    <t>NUM.number.DK.Res.HH.ThermalOut.SH.DistrHeat.WH.DistrHeat.Solar</t>
  </si>
  <si>
    <t>NUM.number.DK.Res.HH.ThermalOut.SH.DistrHeat.WH.Elc.NoSolar</t>
  </si>
  <si>
    <t>NUM.number.DK.Res.HH.ThermalOut.SH.DistrHeat.WH.Elc.Solar</t>
  </si>
  <si>
    <t>NUM.number.DK.Res.HH.ThermalOut.SH.DistrHeat.CO.LPG</t>
  </si>
  <si>
    <t>NUM.number.DK.Res.HH.ThermalOut.SH.DistrHeat.CO.Elc</t>
  </si>
  <si>
    <t>NUM.number.DK.Res.HH.ThermalOut.SH.AdvElc</t>
  </si>
  <si>
    <t>NUM.number.DK.Res.HH.ThermalOut.SH.AdvElc.SH</t>
  </si>
  <si>
    <t>NUM.number.DK.Res.HH.ThermalOut.SH.AdvElc.SC.AC</t>
  </si>
  <si>
    <t>NUM.number.DK.Res.HH.ThermalOut.SH.AdvElc.WH.LPG.NoSolar</t>
  </si>
  <si>
    <t>NUM.number.DK.Res.HH.ThermalOut.SH.AdvElc.WH.LPG.Solar</t>
  </si>
  <si>
    <t>NUM.number.DK.Res.HH.ThermalOut.SH.AdvElc.WH.Elc.NoSolar</t>
  </si>
  <si>
    <t>NUM.number.DK.Res.HH.ThermalOut.SH.AdvElc.WH.Elc.Solar</t>
  </si>
  <si>
    <t>NUM.number.DK.Res.HH.ThermalOut.SH.AdvElc.CO.LPG</t>
  </si>
  <si>
    <t>NUM.number.DK.Res.HH.ThermalOut.SH.AdvElc.CO.Elc</t>
  </si>
  <si>
    <t>NUM.number.DK.Res.HH.ThermalOut.SH.ConvElc</t>
  </si>
  <si>
    <t>NUM.number.DK.Res.HH.ThermalOut.SH.ConvElc.SH</t>
  </si>
  <si>
    <t>NUM.number.DK.Res.HH.ThermalOut.SH.ConvElc.SC.AC</t>
  </si>
  <si>
    <t>NUM.number.DK.Res.HH.ThermalOut.SH.ConvElc.WH.LPG.NoSolar</t>
  </si>
  <si>
    <t>NUM.number.DK.Res.HH.ThermalOut.SH.ConvElc.WH.LPG.Solar</t>
  </si>
  <si>
    <t>NUM.number.DK.Res.HH.ThermalOut.SH.ConvElc.WH.Elc.NoSolar</t>
  </si>
  <si>
    <t>NUM.number.DK.Res.HH.ThermalOut.SH.ConvElc.WH.Elc.Solar</t>
  </si>
  <si>
    <t>NUM.number.DK.Res.HH.ThermalOut.SH.ConvElc.CO.LPG</t>
  </si>
  <si>
    <t>NUM.number.DK.Res.HH.ThermalOut.SH.ConvElc.CO.Elc</t>
  </si>
  <si>
    <t>DK - New equipment installations (detailed structure)</t>
  </si>
  <si>
    <t>NUM.number.DK.Res.HH.ThermalNew.SH.Solids</t>
  </si>
  <si>
    <t>NUM.number.DK.Res.HH.ThermalNew.SH.Solids.SH</t>
  </si>
  <si>
    <t>NUM.number.DK.Res.HH.ThermalNew.SH.Solids.SC.AC</t>
  </si>
  <si>
    <t>NUM.number.DK.Res.HH.ThermalNew.SH.Solids.WH.Solids.NoSolar</t>
  </si>
  <si>
    <t>NUM.number.DK.Res.HH.ThermalNew.SH.Solids.WH.LPG.NoSolar</t>
  </si>
  <si>
    <t>NUM.number.DK.Res.HH.ThermalNew.SH.Solids.WH.LPG.Solar</t>
  </si>
  <si>
    <t>NUM.number.DK.Res.HH.ThermalNew.SH.Solids.WH.Elc.NoSolar</t>
  </si>
  <si>
    <t>NUM.number.DK.Res.HH.ThermalNew.SH.Solids.WH.Elc.Solar</t>
  </si>
  <si>
    <t>NUM.number.DK.Res.HH.ThermalNew.SH.Solids.CO.Solids</t>
  </si>
  <si>
    <t>NUM.number.DK.Res.HH.ThermalNew.SH.Solids.CO.LPG</t>
  </si>
  <si>
    <t>NUM.number.DK.Res.HH.ThermalNew.SH.Solids.CO.Elc</t>
  </si>
  <si>
    <t>NUM.number.DK.Res.HH.ThermalNew.SH.LPG</t>
  </si>
  <si>
    <t>NUM.number.DK.Res.HH.ThermalNew.SH.LPG.SH</t>
  </si>
  <si>
    <t>NUM.number.DK.Res.HH.ThermalNew.SH.LPG.SC.AC</t>
  </si>
  <si>
    <t>NUM.number.DK.Res.HH.ThermalNew.SH.LPG.WH.LPG.NoSolar</t>
  </si>
  <si>
    <t>NUM.number.DK.Res.HH.ThermalNew.SH.LPG.WH.LPG.Solar</t>
  </si>
  <si>
    <t>NUM.number.DK.Res.HH.ThermalNew.SH.LPG.WH.Elc.NoSolar</t>
  </si>
  <si>
    <t>NUM.number.DK.Res.HH.ThermalNew.SH.LPG.WH.Elc.Solar</t>
  </si>
  <si>
    <t>NUM.number.DK.Res.HH.ThermalNew.SH.LPG.CO.LPG</t>
  </si>
  <si>
    <t>NUM.number.DK.Res.HH.ThermalNew.SH.LPG.CO.Elc</t>
  </si>
  <si>
    <t>NUM.number.DK.Res.HH.ThermalNew.SH.Oil</t>
  </si>
  <si>
    <t>NUM.number.DK.Res.HH.ThermalNew.SH.Oil.SH</t>
  </si>
  <si>
    <t>NUM.number.DK.Res.HH.ThermalNew.SH.Oil.SC.AC</t>
  </si>
  <si>
    <t>NUM.number.DK.Res.HH.ThermalNew.SH.Oil.WH.Oil.NoSolar</t>
  </si>
  <si>
    <t>NUM.number.DK.Res.HH.ThermalNew.SH.Oil.WH.Oil.Solar</t>
  </si>
  <si>
    <t>NUM.number.DK.Res.HH.ThermalNew.SH.Oil.WH.Elc.NoSolar</t>
  </si>
  <si>
    <t>NUM.number.DK.Res.HH.ThermalNew.SH.Oil.WH.Elc.Solar</t>
  </si>
  <si>
    <t>NUM.number.DK.Res.HH.ThermalNew.SH.Oil.CO.LPG</t>
  </si>
  <si>
    <t>NUM.number.DK.Res.HH.ThermalNew.SH.Oil.CO.Elc</t>
  </si>
  <si>
    <t>NUM.number.DK.Res.HH.ThermalNew.SH.Gas</t>
  </si>
  <si>
    <t>NUM.number.DK.Res.HH.ThermalNew.SH.Gas.SH</t>
  </si>
  <si>
    <t>NUM.number.DK.Res.HH.ThermalNew.SH.Gas.SC.AC</t>
  </si>
  <si>
    <t>NUM.number.DK.Res.HH.ThermalNew.SH.Gas.WH.Gas.NoSolar</t>
  </si>
  <si>
    <t>NUM.number.DK.Res.HH.ThermalNew.SH.Gas.WH.Gas.Solar</t>
  </si>
  <si>
    <t>NUM.number.DK.Res.HH.ThermalNew.SH.Gas.WH.Elc.NoSolar</t>
  </si>
  <si>
    <t>NUM.number.DK.Res.HH.ThermalNew.SH.Gas.WH.Elc.Solar</t>
  </si>
  <si>
    <t>NUM.number.DK.Res.HH.ThermalNew.SH.Gas.CO.Gas</t>
  </si>
  <si>
    <t>NUM.number.DK.Res.HH.ThermalNew.SH.Gas.CO.Elc</t>
  </si>
  <si>
    <t>NUM.number.DK.Res.HH.ThermalNew.SH.Biomass</t>
  </si>
  <si>
    <t>NUM.number.DK.Res.HH.ThermalNew.SH.Biomass.SH</t>
  </si>
  <si>
    <t>NUM.number.DK.Res.HH.ThermalNew.SH.Biomass.SC.AC</t>
  </si>
  <si>
    <t>NUM.number.DK.Res.HH.ThermalNew.SH.Biomass.WH.Biomass.NoSolar</t>
  </si>
  <si>
    <t>NUM.number.DK.Res.HH.ThermalNew.SH.Biomass.WH.Biomass.Solar</t>
  </si>
  <si>
    <t>NUM.number.DK.Res.HH.ThermalNew.SH.Biomass.WH.LPG.NoSolar</t>
  </si>
  <si>
    <t>NUM.number.DK.Res.HH.ThermalNew.SH.Biomass.WH.LPG.Solar</t>
  </si>
  <si>
    <t>NUM.number.DK.Res.HH.ThermalNew.SH.Biomass.WH.Elc.NoSolar</t>
  </si>
  <si>
    <t>NUM.number.DK.Res.HH.ThermalNew.SH.Biomass.WH.Elc.Solar</t>
  </si>
  <si>
    <t>NUM.number.DK.Res.HH.ThermalNew.SH.Biomass.CO.Biomass</t>
  </si>
  <si>
    <t>NUM.number.DK.Res.HH.ThermalNew.SH.Biomass.CO.LPG</t>
  </si>
  <si>
    <t>NUM.number.DK.Res.HH.ThermalNew.SH.Biomass.CO.Elc</t>
  </si>
  <si>
    <t>NUM.number.DK.Res.HH.ThermalNew.SH.Geo</t>
  </si>
  <si>
    <t>NUM.number.DK.Res.HH.ThermalNew.SH.Geo.SH</t>
  </si>
  <si>
    <t>NUM.number.DK.Res.HH.ThermalNew.SH.Geo.SC.AC</t>
  </si>
  <si>
    <t>NUM.number.DK.Res.HH.ThermalNew.SH.Geo.WH.Geo.NoSolar</t>
  </si>
  <si>
    <t>NUM.number.DK.Res.HH.ThermalNew.SH.Geo.WH.Geo.Solar</t>
  </si>
  <si>
    <t>NUM.number.DK.Res.HH.ThermalNew.SH.Geo.WH.Elc.NoSolar</t>
  </si>
  <si>
    <t>NUM.number.DK.Res.HH.ThermalNew.SH.Geo.WH.Elc.Solar</t>
  </si>
  <si>
    <t>NUM.number.DK.Res.HH.ThermalNew.SH.Geo.CO.LPG</t>
  </si>
  <si>
    <t>NUM.number.DK.Res.HH.ThermalNew.SH.Geo.CO.Elc</t>
  </si>
  <si>
    <t>NUM.number.DK.Res.HH.ThermalNew.SH.DistrHeat</t>
  </si>
  <si>
    <t>NUM.number.DK.Res.HH.ThermalNew.SH.DistrHeat.SH</t>
  </si>
  <si>
    <t>NUM.number.DK.Res.HH.ThermalNew.SH.DistrHeat.SC.AC</t>
  </si>
  <si>
    <t>NUM.number.DK.Res.HH.ThermalNew.SH.DistrHeat.WH.DistrHeat.NoSolar</t>
  </si>
  <si>
    <t>NUM.number.DK.Res.HH.ThermalNew.SH.DistrHeat.WH.DistrHeat.Solar</t>
  </si>
  <si>
    <t>NUM.number.DK.Res.HH.ThermalNew.SH.DistrHeat.WH.Elc.NoSolar</t>
  </si>
  <si>
    <t>NUM.number.DK.Res.HH.ThermalNew.SH.DistrHeat.WH.Elc.Solar</t>
  </si>
  <si>
    <t>NUM.number.DK.Res.HH.ThermalNew.SH.DistrHeat.CO.LPG</t>
  </si>
  <si>
    <t>NUM.number.DK.Res.HH.ThermalNew.SH.DistrHeat.CO.Elc</t>
  </si>
  <si>
    <t>NUM.number.DK.Res.HH.ThermalNew.SH.AdvElc</t>
  </si>
  <si>
    <t>NUM.number.DK.Res.HH.ThermalNew.SH.AdvElc.SH</t>
  </si>
  <si>
    <t>NUM.number.DK.Res.HH.ThermalNew.SH.AdvElc.SC.AC</t>
  </si>
  <si>
    <t>NUM.number.DK.Res.HH.ThermalNew.SH.AdvElc.WH.LPG.NoSolar</t>
  </si>
  <si>
    <t>NUM.number.DK.Res.HH.ThermalNew.SH.AdvElc.WH.LPG.Solar</t>
  </si>
  <si>
    <t>NUM.number.DK.Res.HH.ThermalNew.SH.AdvElc.WH.Elc.NoSolar</t>
  </si>
  <si>
    <t>NUM.number.DK.Res.HH.ThermalNew.SH.AdvElc.WH.Elc.Solar</t>
  </si>
  <si>
    <t>NUM.number.DK.Res.HH.ThermalNew.SH.AdvElc.CO.LPG</t>
  </si>
  <si>
    <t>NUM.number.DK.Res.HH.ThermalNew.SH.AdvElc.CO.Elc</t>
  </si>
  <si>
    <t>NUM.number.DK.Res.HH.ThermalNew.SH.ConvElc</t>
  </si>
  <si>
    <t>NUM.number.DK.Res.HH.ThermalNew.SH.ConvElc.SH</t>
  </si>
  <si>
    <t>NUM.number.DK.Res.HH.ThermalNew.SH.ConvElc.SC.AC</t>
  </si>
  <si>
    <t>NUM.number.DK.Res.HH.ThermalNew.SH.ConvElc.WH.LPG.NoSolar</t>
  </si>
  <si>
    <t>NUM.number.DK.Res.HH.ThermalNew.SH.ConvElc.WH.LPG.Solar</t>
  </si>
  <si>
    <t>NUM.number.DK.Res.HH.ThermalNew.SH.ConvElc.WH.Elc.NoSolar</t>
  </si>
  <si>
    <t>NUM.number.DK.Res.HH.ThermalNew.SH.ConvElc.WH.Elc.Solar</t>
  </si>
  <si>
    <t>NUM.number.DK.Res.HH.ThermalNew.SH.ConvElc.CO.LPG</t>
  </si>
  <si>
    <t>NUM.number.DK.Res.HH.ThermalNew.SH.ConvElc.CO.Elc</t>
  </si>
  <si>
    <t>DK - New equipment installations in new and renovated households (detailed structure)</t>
  </si>
  <si>
    <t>NUM.number.DK.Res.HHnew.ThermalNew.SH.Solids</t>
  </si>
  <si>
    <t>NUM.number.DK.Res.HHnew.ThermalNew.SH.Solids.SH</t>
  </si>
  <si>
    <t>NUM.number.DK.Res.HHnew.ThermalNew.SH.Solids.SC.AC</t>
  </si>
  <si>
    <t>NUM.number.DK.Res.HHnew.ThermalNew.SH.Solids.WH.Solids.NoSolar</t>
  </si>
  <si>
    <t>NUM.number.DK.Res.HHnew.ThermalNew.SH.Solids.WH.LPG.NoSolar</t>
  </si>
  <si>
    <t>NUM.number.DK.Res.HHnew.ThermalNew.SH.Solids.WH.LPG.Solar</t>
  </si>
  <si>
    <t>NUM.number.DK.Res.HHnew.ThermalNew.SH.Solids.WH.Elc.NoSolar</t>
  </si>
  <si>
    <t>NUM.number.DK.Res.HHnew.ThermalNew.SH.Solids.WH.Elc.Solar</t>
  </si>
  <si>
    <t>NUM.number.DK.Res.HHnew.ThermalNew.SH.Solids.CO.Solids</t>
  </si>
  <si>
    <t>NUM.number.DK.Res.HHnew.ThermalNew.SH.Solids.CO.LPG</t>
  </si>
  <si>
    <t>NUM.number.DK.Res.HHnew.ThermalNew.SH.Solids.CO.Elc</t>
  </si>
  <si>
    <t>NUM.number.DK.Res.HHnew.ThermalNew.SH.LPG</t>
  </si>
  <si>
    <t>NUM.number.DK.Res.HHnew.ThermalNew.SH.LPG.SH</t>
  </si>
  <si>
    <t>NUM.number.DK.Res.HHnew.ThermalNew.SH.LPG.SC.AC</t>
  </si>
  <si>
    <t>NUM.number.DK.Res.HHnew.ThermalNew.SH.LPG.WH.LPG.NoSolar</t>
  </si>
  <si>
    <t>NUM.number.DK.Res.HHnew.ThermalNew.SH.LPG.WH.LPG.Solar</t>
  </si>
  <si>
    <t>NUM.number.DK.Res.HHnew.ThermalNew.SH.LPG.WH.Elc.NoSolar</t>
  </si>
  <si>
    <t>NUM.number.DK.Res.HHnew.ThermalNew.SH.LPG.WH.Elc.Solar</t>
  </si>
  <si>
    <t>NUM.number.DK.Res.HHnew.ThermalNew.SH.LPG.CO.LPG</t>
  </si>
  <si>
    <t>NUM.number.DK.Res.HHnew.ThermalNew.SH.LPG.CO.Elc</t>
  </si>
  <si>
    <t>NUM.number.DK.Res.HHnew.ThermalNew.SH.Oil</t>
  </si>
  <si>
    <t>NUM.number.DK.Res.HHnew.ThermalNew.SH.Oil.SH</t>
  </si>
  <si>
    <t>NUM.number.DK.Res.HHnew.ThermalNew.SH.Oil.SC.AC</t>
  </si>
  <si>
    <t>NUM.number.DK.Res.HHnew.ThermalNew.SH.Oil.WH.Oil.NoSolar</t>
  </si>
  <si>
    <t>NUM.number.DK.Res.HHnew.ThermalNew.SH.Oil.WH.Oil.Solar</t>
  </si>
  <si>
    <t>NUM.number.DK.Res.HHnew.ThermalNew.SH.Oil.WH.Elc.NoSolar</t>
  </si>
  <si>
    <t>NUM.number.DK.Res.HHnew.ThermalNew.SH.Oil.WH.Elc.Solar</t>
  </si>
  <si>
    <t>NUM.number.DK.Res.HHnew.ThermalNew.SH.Oil.CO.LPG</t>
  </si>
  <si>
    <t>NUM.number.DK.Res.HHnew.ThermalNew.SH.Oil.CO.Elc</t>
  </si>
  <si>
    <t>NUM.number.DK.Res.HHnew.ThermalNew.SH.Gas</t>
  </si>
  <si>
    <t>NUM.number.DK.Res.HHnew.ThermalNew.SH.Gas.SH</t>
  </si>
  <si>
    <t>NUM.number.DK.Res.HHnew.ThermalNew.SH.Gas.SC.AC</t>
  </si>
  <si>
    <t>NUM.number.DK.Res.HHnew.ThermalNew.SH.Gas.WH.Gas.NoSolar</t>
  </si>
  <si>
    <t>NUM.number.DK.Res.HHnew.ThermalNew.SH.Gas.WH.Gas.Solar</t>
  </si>
  <si>
    <t>NUM.number.DK.Res.HHnew.ThermalNew.SH.Gas.WH.Elc.NoSolar</t>
  </si>
  <si>
    <t>NUM.number.DK.Res.HHnew.ThermalNew.SH.Gas.WH.Elc.Solar</t>
  </si>
  <si>
    <t>NUM.number.DK.Res.HHnew.ThermalNew.SH.Gas.CO.Gas</t>
  </si>
  <si>
    <t>NUM.number.DK.Res.HHnew.ThermalNew.SH.Gas.CO.Elc</t>
  </si>
  <si>
    <t>NUM.number.DK.Res.HHnew.ThermalNew.SH.Biomass</t>
  </si>
  <si>
    <t>NUM.number.DK.Res.HHnew.ThermalNew.SH.Biomass.SH</t>
  </si>
  <si>
    <t>NUM.number.DK.Res.HHnew.ThermalNew.SH.Biomass.SC.AC</t>
  </si>
  <si>
    <t>NUM.number.DK.Res.HHnew.ThermalNew.SH.Biomass.WH.Biomass.NoSolar</t>
  </si>
  <si>
    <t>NUM.number.DK.Res.HHnew.ThermalNew.SH.Biomass.WH.Biomass.Solar</t>
  </si>
  <si>
    <t>NUM.number.DK.Res.HHnew.ThermalNew.SH.Biomass.WH.LPG.NoSolar</t>
  </si>
  <si>
    <t>NUM.number.DK.Res.HHnew.ThermalNew.SH.Biomass.WH.LPG.Solar</t>
  </si>
  <si>
    <t>NUM.number.DK.Res.HHnew.ThermalNew.SH.Biomass.WH.Elc.NoSolar</t>
  </si>
  <si>
    <t>NUM.number.DK.Res.HHnew.ThermalNew.SH.Biomass.WH.Elc.Solar</t>
  </si>
  <si>
    <t>NUM.number.DK.Res.HHnew.ThermalNew.SH.Biomass.CO.Biomass</t>
  </si>
  <si>
    <t>NUM.number.DK.Res.HHnew.ThermalNew.SH.Biomass.CO.LPG</t>
  </si>
  <si>
    <t>NUM.number.DK.Res.HHnew.ThermalNew.SH.Biomass.CO.Elc</t>
  </si>
  <si>
    <t>NUM.number.DK.Res.HHnew.ThermalNew.SH.Geo</t>
  </si>
  <si>
    <t>NUM.number.DK.Res.HHnew.ThermalNew.SH.Geo.SH</t>
  </si>
  <si>
    <t>NUM.number.DK.Res.HHnew.ThermalNew.SH.Geo.SC.AC</t>
  </si>
  <si>
    <t>NUM.number.DK.Res.HHnew.ThermalNew.SH.Geo.WH.Geo.NoSolar</t>
  </si>
  <si>
    <t>NUM.number.DK.Res.HHnew.ThermalNew.SH.Geo.WH.Geo.Solar</t>
  </si>
  <si>
    <t>NUM.number.DK.Res.HHnew.ThermalNew.SH.Geo.WH.Elc.NoSolar</t>
  </si>
  <si>
    <t>NUM.number.DK.Res.HHnew.ThermalNew.SH.Geo.WH.Elc.Solar</t>
  </si>
  <si>
    <t>NUM.number.DK.Res.HHnew.ThermalNew.SH.Geo.CO.LPG</t>
  </si>
  <si>
    <t>NUM.number.DK.Res.HHnew.ThermalNew.SH.Geo.CO.Elc</t>
  </si>
  <si>
    <t>NUM.number.DK.Res.HHnew.ThermalNew.SH.DistrHeat</t>
  </si>
  <si>
    <t>NUM.number.DK.Res.HHnew.ThermalNew.SH.DistrHeat.SH</t>
  </si>
  <si>
    <t>NUM.number.DK.Res.HHnew.ThermalNew.SH.DistrHeat.SC.AC</t>
  </si>
  <si>
    <t>NUM.number.DK.Res.HHnew.ThermalNew.SH.DistrHeat.WH.DistrHeat.NoSolar</t>
  </si>
  <si>
    <t>NUM.number.DK.Res.HHnew.ThermalNew.SH.DistrHeat.WH.DistrHeat.Solar</t>
  </si>
  <si>
    <t>NUM.number.DK.Res.HHnew.ThermalNew.SH.DistrHeat.WH.Elc.NoSolar</t>
  </si>
  <si>
    <t>NUM.number.DK.Res.HHnew.ThermalNew.SH.DistrHeat.WH.Elc.Solar</t>
  </si>
  <si>
    <t>NUM.number.DK.Res.HHnew.ThermalNew.SH.DistrHeat.CO.LPG</t>
  </si>
  <si>
    <t>NUM.number.DK.Res.HHnew.ThermalNew.SH.DistrHeat.CO.Elc</t>
  </si>
  <si>
    <t>NUM.number.DK.Res.HHnew.ThermalNew.SH.AdvElc</t>
  </si>
  <si>
    <t>NUM.number.DK.Res.HHnew.ThermalNew.SH.AdvElc.SH</t>
  </si>
  <si>
    <t>NUM.number.DK.Res.HHnew.ThermalNew.SH.AdvElc.SC.AC</t>
  </si>
  <si>
    <t>NUM.number.DK.Res.HHnew.ThermalNew.SH.AdvElc.WH.LPG.NoSolar</t>
  </si>
  <si>
    <t>NUM.number.DK.Res.HHnew.ThermalNew.SH.AdvElc.WH.LPG.Solar</t>
  </si>
  <si>
    <t>NUM.number.DK.Res.HHnew.ThermalNew.SH.AdvElc.WH.Elc.NoSolar</t>
  </si>
  <si>
    <t>NUM.number.DK.Res.HHnew.ThermalNew.SH.AdvElc.WH.Elc.Solar</t>
  </si>
  <si>
    <t>NUM.number.DK.Res.HHnew.ThermalNew.SH.AdvElc.CO.LPG</t>
  </si>
  <si>
    <t>NUM.number.DK.Res.HHnew.ThermalNew.SH.AdvElc.CO.Elc</t>
  </si>
  <si>
    <t>NUM.number.DK.Res.HHnew.ThermalNew.SH.ConvElc</t>
  </si>
  <si>
    <t>NUM.number.DK.Res.HHnew.ThermalNew.SH.ConvElc.SH</t>
  </si>
  <si>
    <t>NUM.number.DK.Res.HHnew.ThermalNew.SH.ConvElc.SC.AC</t>
  </si>
  <si>
    <t>NUM.number.DK.Res.HHnew.ThermalNew.SH.ConvElc.WH.LPG.NoSolar</t>
  </si>
  <si>
    <t>NUM.number.DK.Res.HHnew.ThermalNew.SH.ConvElc.WH.LPG.Solar</t>
  </si>
  <si>
    <t>NUM.number.DK.Res.HHnew.ThermalNew.SH.ConvElc.WH.Elc.NoSolar</t>
  </si>
  <si>
    <t>NUM.number.DK.Res.HHnew.ThermalNew.SH.ConvElc.WH.Elc.Solar</t>
  </si>
  <si>
    <t>NUM.number.DK.Res.HHnew.ThermalNew.SH.ConvElc.CO.LPG</t>
  </si>
  <si>
    <t>NUM.number.DK.Res.HHnew.ThermalNew.SH.ConvElc.CO.Elc</t>
  </si>
  <si>
    <t>DK - New equipment installations via replacement (detailed structure)</t>
  </si>
  <si>
    <t>NUM.number.DK.Res.HH.ThermalRepl.SH.Solids</t>
  </si>
  <si>
    <t>NUM.number.DK.Res.HH.ThermalRepl.SH.Solids.SH</t>
  </si>
  <si>
    <t>NUM.number.DK.Res.HH.ThermalRepl.SH.Solids.SC.AC</t>
  </si>
  <si>
    <t>NUM.number.DK.Res.HH.ThermalRepl.SH.Solids.WH.Solids.NoSolar</t>
  </si>
  <si>
    <t>NUM.number.DK.Res.HH.ThermalRepl.SH.Solids.WH.LPG.NoSolar</t>
  </si>
  <si>
    <t>NUM.number.DK.Res.HH.ThermalRepl.SH.Solids.WH.LPG.Solar</t>
  </si>
  <si>
    <t>NUM.number.DK.Res.HH.ThermalRepl.SH.Solids.WH.Elc.NoSolar</t>
  </si>
  <si>
    <t>NUM.number.DK.Res.HH.ThermalRepl.SH.Solids.WH.Elc.Solar</t>
  </si>
  <si>
    <t>NUM.number.DK.Res.HH.ThermalRepl.SH.Solids.CO.Solids</t>
  </si>
  <si>
    <t>NUM.number.DK.Res.HH.ThermalRepl.SH.Solids.CO.LPG</t>
  </si>
  <si>
    <t>NUM.number.DK.Res.HH.ThermalRepl.SH.Solids.CO.Elc</t>
  </si>
  <si>
    <t>NUM.number.DK.Res.HH.ThermalRepl.SH.LPG</t>
  </si>
  <si>
    <t>NUM.number.DK.Res.HH.ThermalRepl.SH.LPG.SH</t>
  </si>
  <si>
    <t>NUM.number.DK.Res.HH.ThermalRepl.SH.LPG.SC.AC</t>
  </si>
  <si>
    <t>NUM.number.DK.Res.HH.ThermalRepl.SH.LPG.WH.LPG.NoSolar</t>
  </si>
  <si>
    <t>NUM.number.DK.Res.HH.ThermalRepl.SH.LPG.WH.LPG.Solar</t>
  </si>
  <si>
    <t>NUM.number.DK.Res.HH.ThermalRepl.SH.LPG.WH.Elc.NoSolar</t>
  </si>
  <si>
    <t>NUM.number.DK.Res.HH.ThermalRepl.SH.LPG.WH.Elc.Solar</t>
  </si>
  <si>
    <t>NUM.number.DK.Res.HH.ThermalRepl.SH.LPG.CO.LPG</t>
  </si>
  <si>
    <t>NUM.number.DK.Res.HH.ThermalRepl.SH.LPG.CO.Elc</t>
  </si>
  <si>
    <t>NUM.number.DK.Res.HH.ThermalRepl.SH.Oil</t>
  </si>
  <si>
    <t>NUM.number.DK.Res.HH.ThermalRepl.SH.Oil.SH</t>
  </si>
  <si>
    <t>NUM.number.DK.Res.HH.ThermalRepl.SH.Oil.SC.AC</t>
  </si>
  <si>
    <t>NUM.number.DK.Res.HH.ThermalRepl.SH.Oil.WH.Oil.NoSolar</t>
  </si>
  <si>
    <t>NUM.number.DK.Res.HH.ThermalRepl.SH.Oil.WH.Oil.Solar</t>
  </si>
  <si>
    <t>NUM.number.DK.Res.HH.ThermalRepl.SH.Oil.WH.Elc.NoSolar</t>
  </si>
  <si>
    <t>NUM.number.DK.Res.HH.ThermalRepl.SH.Oil.WH.Elc.Solar</t>
  </si>
  <si>
    <t>NUM.number.DK.Res.HH.ThermalRepl.SH.Oil.CO.LPG</t>
  </si>
  <si>
    <t>NUM.number.DK.Res.HH.ThermalRepl.SH.Oil.CO.Elc</t>
  </si>
  <si>
    <t>NUM.number.DK.Res.HH.ThermalRepl.SH.Gas</t>
  </si>
  <si>
    <t>NUM.number.DK.Res.HH.ThermalRepl.SH.Gas.SH</t>
  </si>
  <si>
    <t>NUM.number.DK.Res.HH.ThermalRepl.SH.Gas.SC.AC</t>
  </si>
  <si>
    <t>NUM.number.DK.Res.HH.ThermalRepl.SH.Gas.WH.Gas.NoSolar</t>
  </si>
  <si>
    <t>NUM.number.DK.Res.HH.ThermalRepl.SH.Gas.WH.Gas.Solar</t>
  </si>
  <si>
    <t>NUM.number.DK.Res.HH.ThermalRepl.SH.Gas.WH.Elc.NoSolar</t>
  </si>
  <si>
    <t>NUM.number.DK.Res.HH.ThermalRepl.SH.Gas.WH.Elc.Solar</t>
  </si>
  <si>
    <t>NUM.number.DK.Res.HH.ThermalRepl.SH.Gas.CO.Gas</t>
  </si>
  <si>
    <t>NUM.number.DK.Res.HH.ThermalRepl.SH.Gas.CO.Elc</t>
  </si>
  <si>
    <t>NUM.number.DK.Res.HH.ThermalRepl.SH.Biomass</t>
  </si>
  <si>
    <t>NUM.number.DK.Res.HH.ThermalRepl.SH.Biomass.SH</t>
  </si>
  <si>
    <t>NUM.number.DK.Res.HH.ThermalRepl.SH.Biomass.SC.AC</t>
  </si>
  <si>
    <t>NUM.number.DK.Res.HH.ThermalRepl.SH.Biomass.WH.Biomass.NoSolar</t>
  </si>
  <si>
    <t>NUM.number.DK.Res.HH.ThermalRepl.SH.Biomass.WH.Biomass.Solar</t>
  </si>
  <si>
    <t>NUM.number.DK.Res.HH.ThermalRepl.SH.Biomass.WH.LPG.NoSolar</t>
  </si>
  <si>
    <t>NUM.number.DK.Res.HH.ThermalRepl.SH.Biomass.WH.LPG.Solar</t>
  </si>
  <si>
    <t>NUM.number.DK.Res.HH.ThermalRepl.SH.Biomass.WH.Elc.NoSolar</t>
  </si>
  <si>
    <t>NUM.number.DK.Res.HH.ThermalRepl.SH.Biomass.WH.Elc.Solar</t>
  </si>
  <si>
    <t>NUM.number.DK.Res.HH.ThermalRepl.SH.Biomass.CO.Biomass</t>
  </si>
  <si>
    <t>NUM.number.DK.Res.HH.ThermalRepl.SH.Biomass.CO.LPG</t>
  </si>
  <si>
    <t>NUM.number.DK.Res.HH.ThermalRepl.SH.Biomass.CO.Elc</t>
  </si>
  <si>
    <t>NUM.number.DK.Res.HH.ThermalRepl.SH.Geo</t>
  </si>
  <si>
    <t>NUM.number.DK.Res.HH.ThermalRepl.SH.Geo.SH</t>
  </si>
  <si>
    <t>NUM.number.DK.Res.HH.ThermalRepl.SH.Geo.SC.AC</t>
  </si>
  <si>
    <t>NUM.number.DK.Res.HH.ThermalRepl.SH.Geo.WH.Geo.NoSolar</t>
  </si>
  <si>
    <t>NUM.number.DK.Res.HH.ThermalRepl.SH.Geo.WH.Geo.Solar</t>
  </si>
  <si>
    <t>NUM.number.DK.Res.HH.ThermalRepl.SH.Geo.WH.Elc.NoSolar</t>
  </si>
  <si>
    <t>NUM.number.DK.Res.HH.ThermalRepl.SH.Geo.WH.Elc.Solar</t>
  </si>
  <si>
    <t>NUM.number.DK.Res.HH.ThermalRepl.SH.Geo.CO.LPG</t>
  </si>
  <si>
    <t>NUM.number.DK.Res.HH.ThermalRepl.SH.Geo.CO.Elc</t>
  </si>
  <si>
    <t>NUM.number.DK.Res.HH.ThermalRepl.SH.DistrHeat</t>
  </si>
  <si>
    <t>NUM.number.DK.Res.HH.ThermalRepl.SH.DistrHeat.SH</t>
  </si>
  <si>
    <t>NUM.number.DK.Res.HH.ThermalRepl.SH.DistrHeat.SC.AC</t>
  </si>
  <si>
    <t>NUM.number.DK.Res.HH.ThermalRepl.SH.DistrHeat.WH.DistrHeat.NoSolar</t>
  </si>
  <si>
    <t>NUM.number.DK.Res.HH.ThermalRepl.SH.DistrHeat.WH.DistrHeat.Solar</t>
  </si>
  <si>
    <t>NUM.number.DK.Res.HH.ThermalRepl.SH.DistrHeat.WH.Elc.NoSolar</t>
  </si>
  <si>
    <t>NUM.number.DK.Res.HH.ThermalRepl.SH.DistrHeat.WH.Elc.Solar</t>
  </si>
  <si>
    <t>NUM.number.DK.Res.HH.ThermalRepl.SH.DistrHeat.CO.LPG</t>
  </si>
  <si>
    <t>NUM.number.DK.Res.HH.ThermalRepl.SH.DistrHeat.CO.Elc</t>
  </si>
  <si>
    <t>NUM.number.DK.Res.HH.ThermalRepl.SH.AdvElc</t>
  </si>
  <si>
    <t>NUM.number.DK.Res.HH.ThermalRepl.SH.AdvElc.SH</t>
  </si>
  <si>
    <t>NUM.number.DK.Res.HH.ThermalRepl.SH.AdvElc.SC.AC</t>
  </si>
  <si>
    <t>NUM.number.DK.Res.HH.ThermalRepl.SH.AdvElc.WH.LPG.NoSolar</t>
  </si>
  <si>
    <t>NUM.number.DK.Res.HH.ThermalRepl.SH.AdvElc.WH.LPG.Solar</t>
  </si>
  <si>
    <t>NUM.number.DK.Res.HH.ThermalRepl.SH.AdvElc.WH.Elc.NoSolar</t>
  </si>
  <si>
    <t>NUM.number.DK.Res.HH.ThermalRepl.SH.AdvElc.WH.Elc.Solar</t>
  </si>
  <si>
    <t>NUM.number.DK.Res.HH.ThermalRepl.SH.AdvElc.CO.LPG</t>
  </si>
  <si>
    <t>NUM.number.DK.Res.HH.ThermalRepl.SH.AdvElc.CO.Elc</t>
  </si>
  <si>
    <t>NUM.number.DK.Res.HH.ThermalRepl.SH.ConvElc</t>
  </si>
  <si>
    <t>NUM.number.DK.Res.HH.ThermalRepl.SH.ConvElc.SH</t>
  </si>
  <si>
    <t>NUM.number.DK.Res.HH.ThermalRepl.SH.ConvElc.SC.AC</t>
  </si>
  <si>
    <t>NUM.number.DK.Res.HH.ThermalRepl.SH.ConvElc.WH.LPG.NoSolar</t>
  </si>
  <si>
    <t>NUM.number.DK.Res.HH.ThermalRepl.SH.ConvElc.WH.LPG.Solar</t>
  </si>
  <si>
    <t>NUM.number.DK.Res.HH.ThermalRepl.SH.ConvElc.WH.Elc.NoSolar</t>
  </si>
  <si>
    <t>NUM.number.DK.Res.HH.ThermalRepl.SH.ConvElc.WH.Elc.Solar</t>
  </si>
  <si>
    <t>NUM.number.DK.Res.HH.ThermalRepl.SH.ConvElc.CO.LPG</t>
  </si>
  <si>
    <t>NUM.number.DK.Res.HH.ThermalRepl.SH.ConvElc.CO.Elc</t>
  </si>
  <si>
    <t>DK - Equipment installations in 2021 - vintage structure</t>
  </si>
  <si>
    <t>VIN.number.DK.Res.HH.Thermal.SH.Solids</t>
  </si>
  <si>
    <t>VIN.number.DK.Res.HH.Thermal.SH.Solids.SH</t>
  </si>
  <si>
    <t>VIN.number.DK.Res.HH.Thermal.SH.Solids.SC.AC</t>
  </si>
  <si>
    <t>VIN.number.DK.Res.HH.Thermal.SH.Solids.WH.Solids.NoSolar</t>
  </si>
  <si>
    <t>VIN.number.DK.Res.HH.Thermal.SH.Solids.WH.LPG.NoSolar</t>
  </si>
  <si>
    <t>VIN.number.DK.Res.HH.Thermal.SH.Solids.WH.LPG.Solar</t>
  </si>
  <si>
    <t>VIN.number.DK.Res.HH.Thermal.SH.Solids.WH.Elc.NoSolar</t>
  </si>
  <si>
    <t>VIN.number.DK.Res.HH.Thermal.SH.Solids.WH.Elc.Solar</t>
  </si>
  <si>
    <t>VIN.number.DK.Res.HH.Thermal.SH.Solids.CO.Solids</t>
  </si>
  <si>
    <t>VIN.number.DK.Res.HH.Thermal.SH.Solids.CO.LPG</t>
  </si>
  <si>
    <t>VIN.number.DK.Res.HH.Thermal.SH.Solids.CO.Elc</t>
  </si>
  <si>
    <t>VIN.number.DK.Res.HH.Thermal.SH.LPG</t>
  </si>
  <si>
    <t>VIN.number.DK.Res.HH.Thermal.SH.LPG.SH</t>
  </si>
  <si>
    <t>VIN.number.DK.Res.HH.Thermal.SH.LPG.SC.AC</t>
  </si>
  <si>
    <t>VIN.number.DK.Res.HH.Thermal.SH.LPG.WH.LPG.NoSolar</t>
  </si>
  <si>
    <t>VIN.number.DK.Res.HH.Thermal.SH.LPG.WH.LPG.Solar</t>
  </si>
  <si>
    <t>VIN.number.DK.Res.HH.Thermal.SH.LPG.WH.Elc.NoSolar</t>
  </si>
  <si>
    <t>VIN.number.DK.Res.HH.Thermal.SH.LPG.WH.Elc.Solar</t>
  </si>
  <si>
    <t>VIN.number.DK.Res.HH.Thermal.SH.LPG.CO.LPG</t>
  </si>
  <si>
    <t>VIN.number.DK.Res.HH.Thermal.SH.LPG.CO.Elc</t>
  </si>
  <si>
    <t>VIN.number.DK.Res.HH.Thermal.SH.Oil</t>
  </si>
  <si>
    <t>VIN.number.DK.Res.HH.Thermal.SH.Oil.SH</t>
  </si>
  <si>
    <t>VIN.number.DK.Res.HH.Thermal.SH.Oil.SC.AC</t>
  </si>
  <si>
    <t>VIN.number.DK.Res.HH.Thermal.SH.Oil.WH.Oil.NoSolar</t>
  </si>
  <si>
    <t>VIN.number.DK.Res.HH.Thermal.SH.Oil.WH.Oil.Solar</t>
  </si>
  <si>
    <t>VIN.number.DK.Res.HH.Thermal.SH.Oil.WH.Elc.NoSolar</t>
  </si>
  <si>
    <t>VIN.number.DK.Res.HH.Thermal.SH.Oil.WH.Elc.Solar</t>
  </si>
  <si>
    <t>VIN.number.DK.Res.HH.Thermal.SH.Oil.CO.LPG</t>
  </si>
  <si>
    <t>VIN.number.DK.Res.HH.Thermal.SH.Oil.CO.Elc</t>
  </si>
  <si>
    <t>VIN.number.DK.Res.HH.Thermal.SH.Gas</t>
  </si>
  <si>
    <t>VIN.number.DK.Res.HH.Thermal.SH.Gas.SH</t>
  </si>
  <si>
    <t>VIN.number.DK.Res.HH.Thermal.SH.Gas.SC.AC</t>
  </si>
  <si>
    <t>VIN.number.DK.Res.HH.Thermal.SH.Gas.WH.Gas.NoSolar</t>
  </si>
  <si>
    <t>VIN.number.DK.Res.HH.Thermal.SH.Gas.WH.Gas.Solar</t>
  </si>
  <si>
    <t>VIN.number.DK.Res.HH.Thermal.SH.Gas.WH.Elc.NoSolar</t>
  </si>
  <si>
    <t>VIN.number.DK.Res.HH.Thermal.SH.Gas.WH.Elc.Solar</t>
  </si>
  <si>
    <t>VIN.number.DK.Res.HH.Thermal.SH.Gas.CO.Gas</t>
  </si>
  <si>
    <t>VIN.number.DK.Res.HH.Thermal.SH.Gas.CO.Elc</t>
  </si>
  <si>
    <t>VIN.number.DK.Res.HH.Thermal.SH.Biomass</t>
  </si>
  <si>
    <t>VIN.number.DK.Res.HH.Thermal.SH.Biomass.SH</t>
  </si>
  <si>
    <t>VIN.number.DK.Res.HH.Thermal.SH.Biomass.SC.AC</t>
  </si>
  <si>
    <t>VIN.number.DK.Res.HH.Thermal.SH.Biomass.WH.Biomass.NoSolar</t>
  </si>
  <si>
    <t>VIN.number.DK.Res.HH.Thermal.SH.Biomass.WH.Biomass.Solar</t>
  </si>
  <si>
    <t>VIN.number.DK.Res.HH.Thermal.SH.Biomass.WH.LPG.NoSolar</t>
  </si>
  <si>
    <t>VIN.number.DK.Res.HH.Thermal.SH.Biomass.WH.LPG.Solar</t>
  </si>
  <si>
    <t>VIN.number.DK.Res.HH.Thermal.SH.Biomass.WH.Elc.NoSolar</t>
  </si>
  <si>
    <t>VIN.number.DK.Res.HH.Thermal.SH.Biomass.WH.Elc.Solar</t>
  </si>
  <si>
    <t>VIN.number.DK.Res.HH.Thermal.SH.Biomass.CO.Biomass</t>
  </si>
  <si>
    <t>VIN.number.DK.Res.HH.Thermal.SH.Biomass.CO.LPG</t>
  </si>
  <si>
    <t>VIN.number.DK.Res.HH.Thermal.SH.Biomass.CO.Elc</t>
  </si>
  <si>
    <t>VIN.number.DK.Res.HH.Thermal.SH.Geo</t>
  </si>
  <si>
    <t>VIN.number.DK.Res.HH.Thermal.SH.Geo.SH</t>
  </si>
  <si>
    <t>VIN.number.DK.Res.HH.Thermal.SH.Geo.SC.AC</t>
  </si>
  <si>
    <t>VIN.number.DK.Res.HH.Thermal.SH.Geo.WH.Geo.NoSolar</t>
  </si>
  <si>
    <t>VIN.number.DK.Res.HH.Thermal.SH.Geo.WH.Geo.Solar</t>
  </si>
  <si>
    <t>VIN.number.DK.Res.HH.Thermal.SH.Geo.WH.Elc.NoSolar</t>
  </si>
  <si>
    <t>VIN.number.DK.Res.HH.Thermal.SH.Geo.WH.Elc.Solar</t>
  </si>
  <si>
    <t>VIN.number.DK.Res.HH.Thermal.SH.Geo.CO.LPG</t>
  </si>
  <si>
    <t>VIN.number.DK.Res.HH.Thermal.SH.Geo.CO.Elc</t>
  </si>
  <si>
    <t>VIN.number.DK.Res.HH.Thermal.SH.DistrHeat</t>
  </si>
  <si>
    <t>VIN.number.DK.Res.HH.Thermal.SH.DistrHeat.SH</t>
  </si>
  <si>
    <t>VIN.number.DK.Res.HH.Thermal.SH.DistrHeat.SC.AC</t>
  </si>
  <si>
    <t>VIN.number.DK.Res.HH.Thermal.SH.DistrHeat.WH.DistrHeat.NoSolar</t>
  </si>
  <si>
    <t>VIN.number.DK.Res.HH.Thermal.SH.DistrHeat.WH.DistrHeat.Solar</t>
  </si>
  <si>
    <t>VIN.number.DK.Res.HH.Thermal.SH.DistrHeat.WH.Elc.NoSolar</t>
  </si>
  <si>
    <t>VIN.number.DK.Res.HH.Thermal.SH.DistrHeat.WH.Elc.Solar</t>
  </si>
  <si>
    <t>VIN.number.DK.Res.HH.Thermal.SH.DistrHeat.CO.LPG</t>
  </si>
  <si>
    <t>VIN.number.DK.Res.HH.Thermal.SH.DistrHeat.CO.Elc</t>
  </si>
  <si>
    <t>VIN.number.DK.Res.HH.Thermal.SH.AdvElc</t>
  </si>
  <si>
    <t>VIN.number.DK.Res.HH.Thermal.SH.AdvElc.SH</t>
  </si>
  <si>
    <t>VIN.number.DK.Res.HH.Thermal.SH.AdvElc.SC.AC</t>
  </si>
  <si>
    <t>VIN.number.DK.Res.HH.Thermal.SH.AdvElc.WH.LPG.NoSolar</t>
  </si>
  <si>
    <t>VIN.number.DK.Res.HH.Thermal.SH.AdvElc.WH.LPG.Solar</t>
  </si>
  <si>
    <t>VIN.number.DK.Res.HH.Thermal.SH.AdvElc.WH.Elc.NoSolar</t>
  </si>
  <si>
    <t>VIN.number.DK.Res.HH.Thermal.SH.AdvElc.WH.Elc.Solar</t>
  </si>
  <si>
    <t>VIN.number.DK.Res.HH.Thermal.SH.AdvElc.CO.LPG</t>
  </si>
  <si>
    <t>VIN.number.DK.Res.HH.Thermal.SH.AdvElc.CO.Elc</t>
  </si>
  <si>
    <t>VIN.number.DK.Res.HH.Thermal.SH.ConvElc</t>
  </si>
  <si>
    <t>VIN.number.DK.Res.HH.Thermal.SH.ConvElc.SH</t>
  </si>
  <si>
    <t>VIN.number.DK.Res.HH.Thermal.SH.ConvElc.SC.AC</t>
  </si>
  <si>
    <t>VIN.number.DK.Res.HH.Thermal.SH.ConvElc.WH.LPG.NoSolar</t>
  </si>
  <si>
    <t>VIN.number.DK.Res.HH.Thermal.SH.ConvElc.WH.LPG.Solar</t>
  </si>
  <si>
    <t>VIN.number.DK.Res.HH.Thermal.SH.ConvElc.WH.Elc.NoSolar</t>
  </si>
  <si>
    <t>VIN.number.DK.Res.HH.Thermal.SH.ConvElc.WH.Elc.Solar</t>
  </si>
  <si>
    <t>VIN.number.DK.Res.HH.Thermal.SH.ConvElc.CO.LPG</t>
  </si>
  <si>
    <t>VIN.number.DK.Res.HH.Thermal.SH.ConvElc.CO.Elc</t>
  </si>
  <si>
    <t>DK - Final energy consumption (detailed structure)</t>
  </si>
  <si>
    <t>FEC.ktoe.DK.Res.HH.Thermal.SH.Solids</t>
  </si>
  <si>
    <t>FEC.ktoe.DK.Res.HH.Thermal.SH.Solids.SH</t>
  </si>
  <si>
    <t>FEC.ktoe.DK.Res.HH.Thermal.SH.Solids.SH.Solids</t>
  </si>
  <si>
    <t>FEC.ktoe.DK.Res.HH.Thermal.SH.Solids.SH.Elec</t>
  </si>
  <si>
    <t>FEC.ktoe.DK.Res.HH.Thermal.SH.Solids.SC</t>
  </si>
  <si>
    <t>FEC.ktoe.DK.Res.HH.Thermal.SH.Solids.SC.AC.Elec</t>
  </si>
  <si>
    <t>FEC.ktoe.DK.Res.HH.Thermal.SH.Solids.WH</t>
  </si>
  <si>
    <t>FEC.ktoe.DK.Res.HH.Thermal.SH.Solids.WH.Solids.NoSolar.Solids</t>
  </si>
  <si>
    <t>FEC.ktoe.DK.Res.HH.Thermal.SH.Solids.WH.LPG.NoSolar.LPG</t>
  </si>
  <si>
    <t>FEC.ktoe.DK.Res.HH.Thermal.SH.Solids.WH.LPG.Solar</t>
  </si>
  <si>
    <t>FEC.ktoe.DK.Res.HH.Thermal.SH.Solids.WH.LPG.Solar.LPG</t>
  </si>
  <si>
    <t>FEC.ktoe.DK.Res.HH.Thermal.SH.Solids.WH.LPG.Solar.Solar</t>
  </si>
  <si>
    <t>FEC.ktoe.DK.Res.HH.Thermal.SH.Solids.WH.Elc.NoSolar.Elec</t>
  </si>
  <si>
    <t>FEC.ktoe.DK.Res.HH.Thermal.SH.Solids.WH.Elc.Solar</t>
  </si>
  <si>
    <t>FEC.ktoe.DK.Res.HH.Thermal.SH.Solids.WH.Elc.Solar.Elec</t>
  </si>
  <si>
    <t>FEC.ktoe.DK.Res.HH.Thermal.SH.Solids.WH.Elc.Solar.Solar</t>
  </si>
  <si>
    <t>FEC.ktoe.DK.Res.HH.Thermal.SH.Solids.CO</t>
  </si>
  <si>
    <t>FEC.ktoe.DK.Res.HH.Thermal.SH.Solids.CO.Solids.Solids</t>
  </si>
  <si>
    <t>FEC.ktoe.DK.Res.HH.Thermal.SH.Solids.CO.LPG.LPG</t>
  </si>
  <si>
    <t>FEC.ktoe.DK.Res.HH.Thermal.SH.Solids.CO.Elc.Elec</t>
  </si>
  <si>
    <t>FEC.ktoe.DK.Res.HH.Thermal.SH.LPG</t>
  </si>
  <si>
    <t>FEC.ktoe.DK.Res.HH.Thermal.SH.LPG.SH</t>
  </si>
  <si>
    <t>FEC.ktoe.DK.Res.HH.Thermal.SH.LPG.SH.LPG</t>
  </si>
  <si>
    <t>FEC.ktoe.DK.Res.HH.Thermal.SH.LPG.SH.Elec</t>
  </si>
  <si>
    <t>FEC.ktoe.DK.Res.HH.Thermal.SH.LPG.SC</t>
  </si>
  <si>
    <t>FEC.ktoe.DK.Res.HH.Thermal.SH.LPG.SC.AC.Elec</t>
  </si>
  <si>
    <t>FEC.ktoe.DK.Res.HH.Thermal.SH.LPG.WH</t>
  </si>
  <si>
    <t>FEC.ktoe.DK.Res.HH.Thermal.SH.LPG.WH.LPG.NoSolar.LPG</t>
  </si>
  <si>
    <t>FEC.ktoe.DK.Res.HH.Thermal.SH.LPG.WH.LPG.Solar</t>
  </si>
  <si>
    <t>FEC.ktoe.DK.Res.HH.Thermal.SH.LPG.WH.LPG.Solar.LPG</t>
  </si>
  <si>
    <t>FEC.ktoe.DK.Res.HH.Thermal.SH.LPG.WH.LPG.Solar.Solar</t>
  </si>
  <si>
    <t>FEC.ktoe.DK.Res.HH.Thermal.SH.LPG.WH.Elc.NoSolar.Elec</t>
  </si>
  <si>
    <t>FEC.ktoe.DK.Res.HH.Thermal.SH.LPG.WH.Elc.Solar</t>
  </si>
  <si>
    <t>FEC.ktoe.DK.Res.HH.Thermal.SH.LPG.WH.Elc.Solar.Elec</t>
  </si>
  <si>
    <t>FEC.ktoe.DK.Res.HH.Thermal.SH.LPG.WH.Elc.Solar.Solar</t>
  </si>
  <si>
    <t>FEC.ktoe.DK.Res.HH.Thermal.SH.LPG.CO</t>
  </si>
  <si>
    <t>FEC.ktoe.DK.Res.HH.Thermal.SH.LPG.CO.LPG.LPG</t>
  </si>
  <si>
    <t>FEC.ktoe.DK.Res.HH.Thermal.SH.LPG.CO.Elc.Elec</t>
  </si>
  <si>
    <t>FEC.ktoe.DK.Res.HH.Thermal.SH.Oil</t>
  </si>
  <si>
    <t>FEC.ktoe.DK.Res.HH.Thermal.SH.Oil.SH</t>
  </si>
  <si>
    <t>FEC.ktoe.DK.Res.HH.Thermal.SH.Oil.SH.Oil</t>
  </si>
  <si>
    <t>FEC.ktoe.DK.Res.HH.Thermal.SH.Oil.SH.Elec</t>
  </si>
  <si>
    <t>FEC.ktoe.DK.Res.HH.Thermal.SH.Oil.SC</t>
  </si>
  <si>
    <t>FEC.ktoe.DK.Res.HH.Thermal.SH.Oil.SC.AC.Elec</t>
  </si>
  <si>
    <t>FEC.ktoe.DK.Res.HH.Thermal.SH.Oil.WH</t>
  </si>
  <si>
    <t>FEC.ktoe.DK.Res.HH.Thermal.SH.Oil.WH.Oil.NoSolar.Oil</t>
  </si>
  <si>
    <t>FEC.ktoe.DK.Res.HH.Thermal.SH.Oil.WH.Oil.Solar</t>
  </si>
  <si>
    <t>FEC.ktoe.DK.Res.HH.Thermal.SH.Oil.WH.Oil.Solar.Oil</t>
  </si>
  <si>
    <t>FEC.ktoe.DK.Res.HH.Thermal.SH.Oil.WH.Oil.Solar.Solar</t>
  </si>
  <si>
    <t>FEC.ktoe.DK.Res.HH.Thermal.SH.Oil.WH.Elc.NoSolar.Elec</t>
  </si>
  <si>
    <t>FEC.ktoe.DK.Res.HH.Thermal.SH.Oil.WH.Elc.Solar</t>
  </si>
  <si>
    <t>FEC.ktoe.DK.Res.HH.Thermal.SH.Oil.WH.Elc.Solar.Elec</t>
  </si>
  <si>
    <t>FEC.ktoe.DK.Res.HH.Thermal.SH.Oil.WH.Elc.Solar.Solar</t>
  </si>
  <si>
    <t>FEC.ktoe.DK.Res.HH.Thermal.SH.Oil.CO</t>
  </si>
  <si>
    <t>FEC.ktoe.DK.Res.HH.Thermal.SH.Oil.CO.LPG.LPG</t>
  </si>
  <si>
    <t>FEC.ktoe.DK.Res.HH.Thermal.SH.Oil.CO.Elc.Elec</t>
  </si>
  <si>
    <t>FEC.ktoe.DK.Res.HH.Thermal.SH.Gas</t>
  </si>
  <si>
    <t>FEC.ktoe.DK.Res.HH.Thermal.SH.Gas.SH</t>
  </si>
  <si>
    <t>FEC.ktoe.DK.Res.HH.Thermal.SH.Gas.SH.Gas</t>
  </si>
  <si>
    <t>FEC.ktoe.DK.Res.HH.Thermal.SH.Gas.SH.Elec</t>
  </si>
  <si>
    <t>FEC.ktoe.DK.Res.HH.Thermal.SH.Gas.SC</t>
  </si>
  <si>
    <t>FEC.ktoe.DK.Res.HH.Thermal.SH.Gas.SC.AC.Elec</t>
  </si>
  <si>
    <t>FEC.ktoe.DK.Res.HH.Thermal.SH.Gas.WH</t>
  </si>
  <si>
    <t>FEC.ktoe.DK.Res.HH.Thermal.SH.Gas.WH.Gas.NoSolar.Gas</t>
  </si>
  <si>
    <t>FEC.ktoe.DK.Res.HH.Thermal.SH.Gas.WH.Gas.Solar</t>
  </si>
  <si>
    <t>FEC.ktoe.DK.Res.HH.Thermal.SH.Gas.WH.Gas.Solar.Gas</t>
  </si>
  <si>
    <t>FEC.ktoe.DK.Res.HH.Thermal.SH.Gas.WH.Gas.Solar.Solar</t>
  </si>
  <si>
    <t>FEC.ktoe.DK.Res.HH.Thermal.SH.Gas.WH.Elc.NoSolar.Elec</t>
  </si>
  <si>
    <t>FEC.ktoe.DK.Res.HH.Thermal.SH.Gas.WH.Elc.Solar</t>
  </si>
  <si>
    <t>FEC.ktoe.DK.Res.HH.Thermal.SH.Gas.WH.Elc.Solar.Elec</t>
  </si>
  <si>
    <t>FEC.ktoe.DK.Res.HH.Thermal.SH.Gas.WH.Elc.Solar.Solar</t>
  </si>
  <si>
    <t>FEC.ktoe.DK.Res.HH.Thermal.SH.Gas.CO</t>
  </si>
  <si>
    <t>FEC.ktoe.DK.Res.HH.Thermal.SH.Gas.CO.Gas.Gas</t>
  </si>
  <si>
    <t>FEC.ktoe.DK.Res.HH.Thermal.SH.Gas.CO.Elc.Elec</t>
  </si>
  <si>
    <t>FEC.ktoe.DK.Res.HH.Thermal.SH.Biomass</t>
  </si>
  <si>
    <t>FEC.ktoe.DK.Res.HH.Thermal.SH.Biomass.SH</t>
  </si>
  <si>
    <t>FEC.ktoe.DK.Res.HH.Thermal.SH.Biomass.SH.Biomass</t>
  </si>
  <si>
    <t>FEC.ktoe.DK.Res.HH.Thermal.SH.Biomass.SH.Elec</t>
  </si>
  <si>
    <t>FEC.ktoe.DK.Res.HH.Thermal.SH.Biomass.SC</t>
  </si>
  <si>
    <t>FEC.ktoe.DK.Res.HH.Thermal.SH.Biomass.SC.AC.Elec</t>
  </si>
  <si>
    <t>FEC.ktoe.DK.Res.HH.Thermal.SH.Biomass.WH</t>
  </si>
  <si>
    <t>FEC.ktoe.DK.Res.HH.Thermal.SH.Biomass.WH.Biomass.NoSolar.Biomass</t>
  </si>
  <si>
    <t>FEC.ktoe.DK.Res.HH.Thermal.SH.Biomass.WH.Biomass.Solar</t>
  </si>
  <si>
    <t>FEC.ktoe.DK.Res.HH.Thermal.SH.Biomass.WH.Biomass.Solar.Biomass</t>
  </si>
  <si>
    <t>FEC.ktoe.DK.Res.HH.Thermal.SH.Biomass.WH.Biomass.Solar.Solar</t>
  </si>
  <si>
    <t>FEC.ktoe.DK.Res.HH.Thermal.SH.Biomass.WH.LPG.NoSolar.LPG</t>
  </si>
  <si>
    <t>FEC.ktoe.DK.Res.HH.Thermal.SH.Biomass.WH.LPG.Solar</t>
  </si>
  <si>
    <t>FEC.ktoe.DK.Res.HH.Thermal.SH.Biomass.WH.LPG.Solar.LPG</t>
  </si>
  <si>
    <t>FEC.ktoe.DK.Res.HH.Thermal.SH.Biomass.WH.LPG.Solar.Solar</t>
  </si>
  <si>
    <t>FEC.ktoe.DK.Res.HH.Thermal.SH.Biomass.WH.Elc.NoSolar.Elec</t>
  </si>
  <si>
    <t>FEC.ktoe.DK.Res.HH.Thermal.SH.Biomass.WH.Elc.Solar</t>
  </si>
  <si>
    <t>FEC.ktoe.DK.Res.HH.Thermal.SH.Biomass.WH.Elc.Solar.Elec</t>
  </si>
  <si>
    <t>FEC.ktoe.DK.Res.HH.Thermal.SH.Biomass.WH.Elc.Solar.Solar</t>
  </si>
  <si>
    <t>FEC.ktoe.DK.Res.HH.Thermal.SH.Biomass.CO</t>
  </si>
  <si>
    <t>FEC.ktoe.DK.Res.HH.Thermal.SH.Biomass.CO.Biomass.Biomass</t>
  </si>
  <si>
    <t>FEC.ktoe.DK.Res.HH.Thermal.SH.Biomass.CO.LPG.LPG</t>
  </si>
  <si>
    <t>FEC.ktoe.DK.Res.HH.Thermal.SH.Biomass.CO.Elc.Elec</t>
  </si>
  <si>
    <t>FEC.ktoe.DK.Res.HH.Thermal.SH.Geo</t>
  </si>
  <si>
    <t>FEC.ktoe.DK.Res.HH.Thermal.SH.Geo.SH</t>
  </si>
  <si>
    <t>FEC.ktoe.DK.Res.HH.Thermal.SH.Geo.SH.Geo</t>
  </si>
  <si>
    <t>FEC.ktoe.DK.Res.HH.Thermal.SH.Geo.SH.Elec</t>
  </si>
  <si>
    <t>FEC.ktoe.DK.Res.HH.Thermal.SH.Geo.SC</t>
  </si>
  <si>
    <t>FEC.ktoe.DK.Res.HH.Thermal.SH.Geo.SC.AC.Elec</t>
  </si>
  <si>
    <t>FEC.ktoe.DK.Res.HH.Thermal.SH.Geo.WH</t>
  </si>
  <si>
    <t>FEC.ktoe.DK.Res.HH.Thermal.SH.Geo.WH.Geo.NoSolar.Geo</t>
  </si>
  <si>
    <t>FEC.ktoe.DK.Res.HH.Thermal.SH.Geo.WH.Geo.Solar</t>
  </si>
  <si>
    <t>FEC.ktoe.DK.Res.HH.Thermal.SH.Geo.WH.Geo.Solar.Geo</t>
  </si>
  <si>
    <t>FEC.ktoe.DK.Res.HH.Thermal.SH.Geo.WH.Geo.Solar.Solar</t>
  </si>
  <si>
    <t>FEC.ktoe.DK.Res.HH.Thermal.SH.Geo.WH.Elc.NoSolar.Elec</t>
  </si>
  <si>
    <t>FEC.ktoe.DK.Res.HH.Thermal.SH.Geo.WH.Elc.Solar</t>
  </si>
  <si>
    <t>FEC.ktoe.DK.Res.HH.Thermal.SH.Geo.WH.Elc.Solar.Elec</t>
  </si>
  <si>
    <t>FEC.ktoe.DK.Res.HH.Thermal.SH.Geo.WH.Elc.Solar.Solar</t>
  </si>
  <si>
    <t>FEC.ktoe.DK.Res.HH.Thermal.SH.Geo.CO</t>
  </si>
  <si>
    <t>FEC.ktoe.DK.Res.HH.Thermal.SH.Geo.CO.LPG.LPG</t>
  </si>
  <si>
    <t>FEC.ktoe.DK.Res.HH.Thermal.SH.Geo.CO.Elc.Elec</t>
  </si>
  <si>
    <t>FEC.ktoe.DK.Res.HH.Thermal.SH.DistrHeat</t>
  </si>
  <si>
    <t>FEC.ktoe.DK.Res.HH.Thermal.SH.DistrHeat.SH</t>
  </si>
  <si>
    <t>FEC.ktoe.DK.Res.HH.Thermal.SH.DistrHeat.SH.Steam_Distr</t>
  </si>
  <si>
    <t>FEC.ktoe.DK.Res.HH.Thermal.SH.DistrHeat.SH.Elec</t>
  </si>
  <si>
    <t>FEC.ktoe.DK.Res.HH.Thermal.SH.DistrHeat.SC</t>
  </si>
  <si>
    <t>FEC.ktoe.DK.Res.HH.Thermal.SH.DistrHeat.SC.AC.Elec</t>
  </si>
  <si>
    <t>FEC.ktoe.DK.Res.HH.Thermal.SH.DistrHeat.WH</t>
  </si>
  <si>
    <t>FEC.ktoe.DK.Res.HH.Thermal.SH.DistrHeat.WH.DistrHeat.NoSolar.Steam_Distr</t>
  </si>
  <si>
    <t>FEC.ktoe.DK.Res.HH.Thermal.SH.DistrHeat.WH.DistrHeat.Solar</t>
  </si>
  <si>
    <t>FEC.ktoe.DK.Res.HH.Thermal.SH.DistrHeat.WH.DistrHeat.Solar.Steam_Distr</t>
  </si>
  <si>
    <t>FEC.ktoe.DK.Res.HH.Thermal.SH.DistrHeat.WH.DistrHeat.Solar.Solar</t>
  </si>
  <si>
    <t>FEC.ktoe.DK.Res.HH.Thermal.SH.DistrHeat.WH.Elc.NoSolar.Elec</t>
  </si>
  <si>
    <t>FEC.ktoe.DK.Res.HH.Thermal.SH.DistrHeat.WH.Elc.Solar</t>
  </si>
  <si>
    <t>FEC.ktoe.DK.Res.HH.Thermal.SH.DistrHeat.WH.Elc.Solar.Elec</t>
  </si>
  <si>
    <t>FEC.ktoe.DK.Res.HH.Thermal.SH.DistrHeat.WH.Elc.Solar.Solar</t>
  </si>
  <si>
    <t>FEC.ktoe.DK.Res.HH.Thermal.SH.DistrHeat.CO</t>
  </si>
  <si>
    <t>FEC.ktoe.DK.Res.HH.Thermal.SH.DistrHeat.CO.LPG.LPG</t>
  </si>
  <si>
    <t>FEC.ktoe.DK.Res.HH.Thermal.SH.DistrHeat.CO.Elc.Elec</t>
  </si>
  <si>
    <t>FEC.ktoe.DK.Res.HH.Thermal.SH.AdvElc</t>
  </si>
  <si>
    <t>FEC.ktoe.DK.Res.HH.Thermal.SH.AdvElc.SH</t>
  </si>
  <si>
    <t>FEC.ktoe.DK.Res.HH.Thermal.SH.AdvElc.SH.Elec</t>
  </si>
  <si>
    <t>FEC.ktoe.DK.Res.HH.Thermal.SH.AdvElc.SC</t>
  </si>
  <si>
    <t>FEC.ktoe.DK.Res.HH.Thermal.SH.AdvElc.SC.AC.Elec</t>
  </si>
  <si>
    <t>FEC.ktoe.DK.Res.HH.Thermal.SH.AdvElc.WH</t>
  </si>
  <si>
    <t>FEC.ktoe.DK.Res.HH.Thermal.SH.AdvElc.WH.LPG.NoSolar.LPG</t>
  </si>
  <si>
    <t>FEC.ktoe.DK.Res.HH.Thermal.SH.AdvElc.WH.LPG.Solar</t>
  </si>
  <si>
    <t>FEC.ktoe.DK.Res.HH.Thermal.SH.AdvElc.WH.LPG.Solar.LPG</t>
  </si>
  <si>
    <t>FEC.ktoe.DK.Res.HH.Thermal.SH.AdvElc.WH.LPG.Solar.Solar</t>
  </si>
  <si>
    <t>FEC.ktoe.DK.Res.HH.Thermal.SH.AdvElc.WH.Elc.NoSolar.Elec</t>
  </si>
  <si>
    <t>FEC.ktoe.DK.Res.HH.Thermal.SH.AdvElc.WH.Elc.Solar</t>
  </si>
  <si>
    <t>FEC.ktoe.DK.Res.HH.Thermal.SH.AdvElc.WH.Elc.Solar.Elec</t>
  </si>
  <si>
    <t>FEC.ktoe.DK.Res.HH.Thermal.SH.AdvElc.WH.Elc.Solar.Solar</t>
  </si>
  <si>
    <t>FEC.ktoe.DK.Res.HH.Thermal.SH.AdvElc.CO</t>
  </si>
  <si>
    <t>FEC.ktoe.DK.Res.HH.Thermal.SH.AdvElc.CO.LPG.LPG</t>
  </si>
  <si>
    <t>FEC.ktoe.DK.Res.HH.Thermal.SH.AdvElc.CO.Elc.Elec</t>
  </si>
  <si>
    <t>FEC.ktoe.DK.Res.HH.Thermal.SH.ConvElc</t>
  </si>
  <si>
    <t>FEC.ktoe.DK.Res.HH.Thermal.SH.ConvElc.SH</t>
  </si>
  <si>
    <t>FEC.ktoe.DK.Res.HH.Thermal.SH.ConvElc.SH.Elec</t>
  </si>
  <si>
    <t>FEC.ktoe.DK.Res.HH.Thermal.SH.ConvElc.SC</t>
  </si>
  <si>
    <t>FEC.ktoe.DK.Res.HH.Thermal.SH.ConvElc.SC.AC.Elec</t>
  </si>
  <si>
    <t>FEC.ktoe.DK.Res.HH.Thermal.SH.ConvElc.WH</t>
  </si>
  <si>
    <t>FEC.ktoe.DK.Res.HH.Thermal.SH.ConvElc.WH.LPG.NoSolar.LPG</t>
  </si>
  <si>
    <t>FEC.ktoe.DK.Res.HH.Thermal.SH.ConvElc.WH.LPG.Solar</t>
  </si>
  <si>
    <t>FEC.ktoe.DK.Res.HH.Thermal.SH.ConvElc.WH.LPG.Solar.LPG</t>
  </si>
  <si>
    <t>FEC.ktoe.DK.Res.HH.Thermal.SH.ConvElc.WH.LPG.Solar.Solar</t>
  </si>
  <si>
    <t>FEC.ktoe.DK.Res.HH.Thermal.SH.ConvElc.WH.Elc.NoSolar.Elec</t>
  </si>
  <si>
    <t>FEC.ktoe.DK.Res.HH.Thermal.SH.ConvElc.WH.Elc.Solar</t>
  </si>
  <si>
    <t>FEC.ktoe.DK.Res.HH.Thermal.SH.ConvElc.WH.Elc.Solar.Elec</t>
  </si>
  <si>
    <t>FEC.ktoe.DK.Res.HH.Thermal.SH.ConvElc.WH.Elc.Solar.Solar</t>
  </si>
  <si>
    <t>FEC.ktoe.DK.Res.HH.Thermal.SH.ConvElc.CO</t>
  </si>
  <si>
    <t>FEC.ktoe.DK.Res.HH.Thermal.SH.ConvElc.CO.LPG.LPG</t>
  </si>
  <si>
    <t>FEC.ktoe.DK.Res.HH.Thermal.SH.ConvElc.CO.Elc.Elec</t>
  </si>
  <si>
    <t>DK - Thermal energy service (detailed structure)</t>
  </si>
  <si>
    <t>TES.ktoe.DK.Res.HH.Thermal.SH.Solids</t>
  </si>
  <si>
    <t>TES.ktoe.DK.Res.HH.Thermal.SH.Solids.SH</t>
  </si>
  <si>
    <t>TES.ktoe.DK.Res.HH.Thermal.SH.Solids.SH.Solids</t>
  </si>
  <si>
    <t>TES.ktoe.DK.Res.HH.Thermal.SH.Solids.SH.Elec</t>
  </si>
  <si>
    <t>TES.ktoe.DK.Res.HH.Thermal.SH.Solids.SC</t>
  </si>
  <si>
    <t>TES.ktoe.DK.Res.HH.Thermal.SH.Solids.SC.AC.Elec</t>
  </si>
  <si>
    <t>TES.ktoe.DK.Res.HH.Thermal.SH.Solids.WH</t>
  </si>
  <si>
    <t>TES.ktoe.DK.Res.HH.Thermal.SH.Solids.WH.Solids.NoSolar.Solids</t>
  </si>
  <si>
    <t>TES.ktoe.DK.Res.HH.Thermal.SH.Solids.WH.LPG.NoSolar.LPG</t>
  </si>
  <si>
    <t>TES.ktoe.DK.Res.HH.Thermal.SH.Solids.WH.LPG.Solar</t>
  </si>
  <si>
    <t>TES.ktoe.DK.Res.HH.Thermal.SH.Solids.WH.LPG.Solar.LPG</t>
  </si>
  <si>
    <t>TES.ktoe.DK.Res.HH.Thermal.SH.Solids.WH.LPG.Solar.Solar</t>
  </si>
  <si>
    <t>TES.ktoe.DK.Res.HH.Thermal.SH.Solids.WH.Elc.NoSolar.Elec</t>
  </si>
  <si>
    <t>TES.ktoe.DK.Res.HH.Thermal.SH.Solids.WH.Elc.Solar</t>
  </si>
  <si>
    <t>TES.ktoe.DK.Res.HH.Thermal.SH.Solids.WH.Elc.Solar.Elec</t>
  </si>
  <si>
    <t>TES.ktoe.DK.Res.HH.Thermal.SH.Solids.WH.Elc.Solar.Solar</t>
  </si>
  <si>
    <t>TES.ktoe.DK.Res.HH.Thermal.SH.Solids.CO</t>
  </si>
  <si>
    <t>TES.ktoe.DK.Res.HH.Thermal.SH.Solids.CO.Solids.Solids</t>
  </si>
  <si>
    <t>TES.ktoe.DK.Res.HH.Thermal.SH.Solids.CO.LPG.LPG</t>
  </si>
  <si>
    <t>TES.ktoe.DK.Res.HH.Thermal.SH.Solids.CO.Elc.Elec</t>
  </si>
  <si>
    <t>TES.ktoe.DK.Res.HH.Thermal.SH.LPG</t>
  </si>
  <si>
    <t>TES.ktoe.DK.Res.HH.Thermal.SH.LPG.SH</t>
  </si>
  <si>
    <t>TES.ktoe.DK.Res.HH.Thermal.SH.LPG.SH.LPG</t>
  </si>
  <si>
    <t>TES.ktoe.DK.Res.HH.Thermal.SH.LPG.SH.Elec</t>
  </si>
  <si>
    <t>TES.ktoe.DK.Res.HH.Thermal.SH.LPG.SC</t>
  </si>
  <si>
    <t>TES.ktoe.DK.Res.HH.Thermal.SH.LPG.SC.AC.Elec</t>
  </si>
  <si>
    <t>TES.ktoe.DK.Res.HH.Thermal.SH.LPG.WH</t>
  </si>
  <si>
    <t>TES.ktoe.DK.Res.HH.Thermal.SH.LPG.WH.LPG.NoSolar.LPG</t>
  </si>
  <si>
    <t>TES.ktoe.DK.Res.HH.Thermal.SH.LPG.WH.LPG.Solar</t>
  </si>
  <si>
    <t>TES.ktoe.DK.Res.HH.Thermal.SH.LPG.WH.LPG.Solar.LPG</t>
  </si>
  <si>
    <t>TES.ktoe.DK.Res.HH.Thermal.SH.LPG.WH.LPG.Solar.Solar</t>
  </si>
  <si>
    <t>TES.ktoe.DK.Res.HH.Thermal.SH.LPG.WH.Elc.NoSolar.Elec</t>
  </si>
  <si>
    <t>TES.ktoe.DK.Res.HH.Thermal.SH.LPG.WH.Elc.Solar</t>
  </si>
  <si>
    <t>TES.ktoe.DK.Res.HH.Thermal.SH.LPG.WH.Elc.Solar.Elec</t>
  </si>
  <si>
    <t>TES.ktoe.DK.Res.HH.Thermal.SH.LPG.WH.Elc.Solar.Solar</t>
  </si>
  <si>
    <t>TES.ktoe.DK.Res.HH.Thermal.SH.LPG.CO</t>
  </si>
  <si>
    <t>TES.ktoe.DK.Res.HH.Thermal.SH.LPG.CO.LPG.LPG</t>
  </si>
  <si>
    <t>TES.ktoe.DK.Res.HH.Thermal.SH.LPG.CO.Elc.Elec</t>
  </si>
  <si>
    <t>TES.ktoe.DK.Res.HH.Thermal.SH.Oil</t>
  </si>
  <si>
    <t>TES.ktoe.DK.Res.HH.Thermal.SH.Oil.SH</t>
  </si>
  <si>
    <t>TES.ktoe.DK.Res.HH.Thermal.SH.Oil.SH.Oil</t>
  </si>
  <si>
    <t>TES.ktoe.DK.Res.HH.Thermal.SH.Oil.SH.Elec</t>
  </si>
  <si>
    <t>TES.ktoe.DK.Res.HH.Thermal.SH.Oil.SC</t>
  </si>
  <si>
    <t>TES.ktoe.DK.Res.HH.Thermal.SH.Oil.SC.AC.Elec</t>
  </si>
  <si>
    <t>TES.ktoe.DK.Res.HH.Thermal.SH.Oil.WH</t>
  </si>
  <si>
    <t>TES.ktoe.DK.Res.HH.Thermal.SH.Oil.WH.Oil.NoSolar.Oil</t>
  </si>
  <si>
    <t>TES.ktoe.DK.Res.HH.Thermal.SH.Oil.WH.Oil.Solar</t>
  </si>
  <si>
    <t>TES.ktoe.DK.Res.HH.Thermal.SH.Oil.WH.Oil.Solar.Oil</t>
  </si>
  <si>
    <t>TES.ktoe.DK.Res.HH.Thermal.SH.Oil.WH.Oil.Solar.Solar</t>
  </si>
  <si>
    <t>TES.ktoe.DK.Res.HH.Thermal.SH.Oil.WH.Elc.NoSolar.Elec</t>
  </si>
  <si>
    <t>TES.ktoe.DK.Res.HH.Thermal.SH.Oil.WH.Elc.Solar</t>
  </si>
  <si>
    <t>TES.ktoe.DK.Res.HH.Thermal.SH.Oil.WH.Elc.Solar.Elec</t>
  </si>
  <si>
    <t>TES.ktoe.DK.Res.HH.Thermal.SH.Oil.WH.Elc.Solar.Solar</t>
  </si>
  <si>
    <t>TES.ktoe.DK.Res.HH.Thermal.SH.Oil.CO</t>
  </si>
  <si>
    <t>TES.ktoe.DK.Res.HH.Thermal.SH.Oil.CO.LPG.LPG</t>
  </si>
  <si>
    <t>TES.ktoe.DK.Res.HH.Thermal.SH.Oil.CO.Elc.Elec</t>
  </si>
  <si>
    <t>TES.ktoe.DK.Res.HH.Thermal.SH.Gas</t>
  </si>
  <si>
    <t>TES.ktoe.DK.Res.HH.Thermal.SH.Gas.SH</t>
  </si>
  <si>
    <t>TES.ktoe.DK.Res.HH.Thermal.SH.Gas.SH.Gas</t>
  </si>
  <si>
    <t>TES.ktoe.DK.Res.HH.Thermal.SH.Gas.SH.Elec</t>
  </si>
  <si>
    <t>TES.ktoe.DK.Res.HH.Thermal.SH.Gas.SC</t>
  </si>
  <si>
    <t>TES.ktoe.DK.Res.HH.Thermal.SH.Gas.SC.AC.Elec</t>
  </si>
  <si>
    <t>TES.ktoe.DK.Res.HH.Thermal.SH.Gas.WH</t>
  </si>
  <si>
    <t>TES.ktoe.DK.Res.HH.Thermal.SH.Gas.WH.Gas.NoSolar.Gas</t>
  </si>
  <si>
    <t>TES.ktoe.DK.Res.HH.Thermal.SH.Gas.WH.Gas.Solar</t>
  </si>
  <si>
    <t>TES.ktoe.DK.Res.HH.Thermal.SH.Gas.WH.Gas.Solar.Gas</t>
  </si>
  <si>
    <t>TES.ktoe.DK.Res.HH.Thermal.SH.Gas.WH.Gas.Solar.Solar</t>
  </si>
  <si>
    <t>TES.ktoe.DK.Res.HH.Thermal.SH.Gas.WH.Elc.NoSolar.Elec</t>
  </si>
  <si>
    <t>TES.ktoe.DK.Res.HH.Thermal.SH.Gas.WH.Elc.Solar</t>
  </si>
  <si>
    <t>TES.ktoe.DK.Res.HH.Thermal.SH.Gas.WH.Elc.Solar.Elec</t>
  </si>
  <si>
    <t>TES.ktoe.DK.Res.HH.Thermal.SH.Gas.WH.Elc.Solar.Solar</t>
  </si>
  <si>
    <t>TES.ktoe.DK.Res.HH.Thermal.SH.Gas.CO</t>
  </si>
  <si>
    <t>TES.ktoe.DK.Res.HH.Thermal.SH.Gas.CO.Gas.Gas</t>
  </si>
  <si>
    <t>TES.ktoe.DK.Res.HH.Thermal.SH.Gas.CO.Elc.Elec</t>
  </si>
  <si>
    <t>TES.ktoe.DK.Res.HH.Thermal.SH.Biomass</t>
  </si>
  <si>
    <t>TES.ktoe.DK.Res.HH.Thermal.SH.Biomass.SH</t>
  </si>
  <si>
    <t>TES.ktoe.DK.Res.HH.Thermal.SH.Biomass.SH.Biomass</t>
  </si>
  <si>
    <t>TES.ktoe.DK.Res.HH.Thermal.SH.Biomass.SH.Elec</t>
  </si>
  <si>
    <t>TES.ktoe.DK.Res.HH.Thermal.SH.Biomass.SC</t>
  </si>
  <si>
    <t>TES.ktoe.DK.Res.HH.Thermal.SH.Biomass.SC.AC.Elec</t>
  </si>
  <si>
    <t>TES.ktoe.DK.Res.HH.Thermal.SH.Biomass.WH</t>
  </si>
  <si>
    <t>TES.ktoe.DK.Res.HH.Thermal.SH.Biomass.WH.Biomass.NoSolar.Biomass</t>
  </si>
  <si>
    <t>TES.ktoe.DK.Res.HH.Thermal.SH.Biomass.WH.Biomass.Solar</t>
  </si>
  <si>
    <t>TES.ktoe.DK.Res.HH.Thermal.SH.Biomass.WH.Biomass.Solar.Biomass</t>
  </si>
  <si>
    <t>TES.ktoe.DK.Res.HH.Thermal.SH.Biomass.WH.Biomass.Solar.Solar</t>
  </si>
  <si>
    <t>TES.ktoe.DK.Res.HH.Thermal.SH.Biomass.WH.LPG.NoSolar.LPG</t>
  </si>
  <si>
    <t>TES.ktoe.DK.Res.HH.Thermal.SH.Biomass.WH.LPG.Solar</t>
  </si>
  <si>
    <t>TES.ktoe.DK.Res.HH.Thermal.SH.Biomass.WH.LPG.Solar.LPG</t>
  </si>
  <si>
    <t>TES.ktoe.DK.Res.HH.Thermal.SH.Biomass.WH.LPG.Solar.Solar</t>
  </si>
  <si>
    <t>TES.ktoe.DK.Res.HH.Thermal.SH.Biomass.WH.Elc.NoSolar.Elec</t>
  </si>
  <si>
    <t>TES.ktoe.DK.Res.HH.Thermal.SH.Biomass.WH.Elc.Solar</t>
  </si>
  <si>
    <t>TES.ktoe.DK.Res.HH.Thermal.SH.Biomass.WH.Elc.Solar.Elec</t>
  </si>
  <si>
    <t>TES.ktoe.DK.Res.HH.Thermal.SH.Biomass.WH.Elc.Solar.Solar</t>
  </si>
  <si>
    <t>TES.ktoe.DK.Res.HH.Thermal.SH.Biomass.CO</t>
  </si>
  <si>
    <t>TES.ktoe.DK.Res.HH.Thermal.SH.Biomass.CO.Biomass.Biomass</t>
  </si>
  <si>
    <t>TES.ktoe.DK.Res.HH.Thermal.SH.Biomass.CO.LPG.LPG</t>
  </si>
  <si>
    <t>TES.ktoe.DK.Res.HH.Thermal.SH.Biomass.CO.Elc.Elec</t>
  </si>
  <si>
    <t>TES.ktoe.DK.Res.HH.Thermal.SH.Geo</t>
  </si>
  <si>
    <t>TES.ktoe.DK.Res.HH.Thermal.SH.Geo.SH</t>
  </si>
  <si>
    <t>TES.ktoe.DK.Res.HH.Thermal.SH.Geo.SH.Geo</t>
  </si>
  <si>
    <t>TES.ktoe.DK.Res.HH.Thermal.SH.Geo.SH.Elec</t>
  </si>
  <si>
    <t>TES.ktoe.DK.Res.HH.Thermal.SH.Geo.SC</t>
  </si>
  <si>
    <t>TES.ktoe.DK.Res.HH.Thermal.SH.Geo.SC.AC.Elec</t>
  </si>
  <si>
    <t>TES.ktoe.DK.Res.HH.Thermal.SH.Geo.WH</t>
  </si>
  <si>
    <t>TES.ktoe.DK.Res.HH.Thermal.SH.Geo.WH.Geo.NoSolar.Geo</t>
  </si>
  <si>
    <t>TES.ktoe.DK.Res.HH.Thermal.SH.Geo.WH.Geo.Solar</t>
  </si>
  <si>
    <t>TES.ktoe.DK.Res.HH.Thermal.SH.Geo.WH.Geo.Solar.Geo</t>
  </si>
  <si>
    <t>TES.ktoe.DK.Res.HH.Thermal.SH.Geo.WH.Geo.Solar.Solar</t>
  </si>
  <si>
    <t>TES.ktoe.DK.Res.HH.Thermal.SH.Geo.WH.Elc.NoSolar.Elec</t>
  </si>
  <si>
    <t>TES.ktoe.DK.Res.HH.Thermal.SH.Geo.WH.Elc.Solar</t>
  </si>
  <si>
    <t>TES.ktoe.DK.Res.HH.Thermal.SH.Geo.WH.Elc.Solar.Elec</t>
  </si>
  <si>
    <t>TES.ktoe.DK.Res.HH.Thermal.SH.Geo.WH.Elc.Solar.Solar</t>
  </si>
  <si>
    <t>TES.ktoe.DK.Res.HH.Thermal.SH.Geo.CO</t>
  </si>
  <si>
    <t>TES.ktoe.DK.Res.HH.Thermal.SH.Geo.CO.LPG.LPG</t>
  </si>
  <si>
    <t>TES.ktoe.DK.Res.HH.Thermal.SH.Geo.CO.Elc.Elec</t>
  </si>
  <si>
    <t>TES.ktoe.DK.Res.HH.Thermal.SH.DistrHeat</t>
  </si>
  <si>
    <t>TES.ktoe.DK.Res.HH.Thermal.SH.DistrHeat.SH</t>
  </si>
  <si>
    <t>TES.ktoe.DK.Res.HH.Thermal.SH.DistrHeat.SH.Steam_Distr</t>
  </si>
  <si>
    <t>TES.ktoe.DK.Res.HH.Thermal.SH.DistrHeat.SH.Elec</t>
  </si>
  <si>
    <t>TES.ktoe.DK.Res.HH.Thermal.SH.DistrHeat.SC</t>
  </si>
  <si>
    <t>TES.ktoe.DK.Res.HH.Thermal.SH.DistrHeat.SC.AC.Elec</t>
  </si>
  <si>
    <t>TES.ktoe.DK.Res.HH.Thermal.SH.DistrHeat.WH</t>
  </si>
  <si>
    <t>TES.ktoe.DK.Res.HH.Thermal.SH.DistrHeat.WH.DistrHeat.NoSolar.Steam_Distr</t>
  </si>
  <si>
    <t>TES.ktoe.DK.Res.HH.Thermal.SH.DistrHeat.WH.DistrHeat.Solar</t>
  </si>
  <si>
    <t>TES.ktoe.DK.Res.HH.Thermal.SH.DistrHeat.WH.DistrHeat.Solar.Steam_Distr</t>
  </si>
  <si>
    <t>TES.ktoe.DK.Res.HH.Thermal.SH.DistrHeat.WH.DistrHeat.Solar.Solar</t>
  </si>
  <si>
    <t>TES.ktoe.DK.Res.HH.Thermal.SH.DistrHeat.WH.Elc.NoSolar.Elec</t>
  </si>
  <si>
    <t>TES.ktoe.DK.Res.HH.Thermal.SH.DistrHeat.WH.Elc.Solar</t>
  </si>
  <si>
    <t>TES.ktoe.DK.Res.HH.Thermal.SH.DistrHeat.WH.Elc.Solar.Elec</t>
  </si>
  <si>
    <t>TES.ktoe.DK.Res.HH.Thermal.SH.DistrHeat.WH.Elc.Solar.Solar</t>
  </si>
  <si>
    <t>TES.ktoe.DK.Res.HH.Thermal.SH.DistrHeat.CO</t>
  </si>
  <si>
    <t>TES.ktoe.DK.Res.HH.Thermal.SH.DistrHeat.CO.LPG.LPG</t>
  </si>
  <si>
    <t>TES.ktoe.DK.Res.HH.Thermal.SH.DistrHeat.CO.Elc.Elec</t>
  </si>
  <si>
    <t>TES.ktoe.DK.Res.HH.Thermal.SH.AdvElc</t>
  </si>
  <si>
    <t>TES.ktoe.DK.Res.HH.Thermal.SH.AdvElc.SH</t>
  </si>
  <si>
    <t>TES.ktoe.DK.Res.HH.Thermal.SH.AdvElc.SH.Elec</t>
  </si>
  <si>
    <t>TES.ktoe.DK.Res.HH.Thermal.SH.AdvElc.SC</t>
  </si>
  <si>
    <t>TES.ktoe.DK.Res.HH.Thermal.SH.AdvElc.SC.AC.Elec</t>
  </si>
  <si>
    <t>TES.ktoe.DK.Res.HH.Thermal.SH.AdvElc.WH</t>
  </si>
  <si>
    <t>TES.ktoe.DK.Res.HH.Thermal.SH.AdvElc.WH.LPG.NoSolar.LPG</t>
  </si>
  <si>
    <t>TES.ktoe.DK.Res.HH.Thermal.SH.AdvElc.WH.LPG.Solar</t>
  </si>
  <si>
    <t>TES.ktoe.DK.Res.HH.Thermal.SH.AdvElc.WH.LPG.Solar.LPG</t>
  </si>
  <si>
    <t>TES.ktoe.DK.Res.HH.Thermal.SH.AdvElc.WH.LPG.Solar.Solar</t>
  </si>
  <si>
    <t>TES.ktoe.DK.Res.HH.Thermal.SH.AdvElc.WH.Elc.NoSolar.Elec</t>
  </si>
  <si>
    <t>TES.ktoe.DK.Res.HH.Thermal.SH.AdvElc.WH.Elc.Solar</t>
  </si>
  <si>
    <t>TES.ktoe.DK.Res.HH.Thermal.SH.AdvElc.WH.Elc.Solar.Elec</t>
  </si>
  <si>
    <t>TES.ktoe.DK.Res.HH.Thermal.SH.AdvElc.WH.Elc.Solar.Solar</t>
  </si>
  <si>
    <t>TES.ktoe.DK.Res.HH.Thermal.SH.AdvElc.CO</t>
  </si>
  <si>
    <t>TES.ktoe.DK.Res.HH.Thermal.SH.AdvElc.CO.LPG.LPG</t>
  </si>
  <si>
    <t>TES.ktoe.DK.Res.HH.Thermal.SH.AdvElc.CO.Elc.Elec</t>
  </si>
  <si>
    <t>TES.ktoe.DK.Res.HH.Thermal.SH.ConvElc</t>
  </si>
  <si>
    <t>TES.ktoe.DK.Res.HH.Thermal.SH.ConvElc.SH</t>
  </si>
  <si>
    <t>TES.ktoe.DK.Res.HH.Thermal.SH.ConvElc.SH.Elec</t>
  </si>
  <si>
    <t>TES.ktoe.DK.Res.HH.Thermal.SH.ConvElc.SC</t>
  </si>
  <si>
    <t>TES.ktoe.DK.Res.HH.Thermal.SH.ConvElc.SC.AC.Elec</t>
  </si>
  <si>
    <t>TES.ktoe.DK.Res.HH.Thermal.SH.ConvElc.WH</t>
  </si>
  <si>
    <t>TES.ktoe.DK.Res.HH.Thermal.SH.ConvElc.WH.LPG.NoSolar.LPG</t>
  </si>
  <si>
    <t>TES.ktoe.DK.Res.HH.Thermal.SH.ConvElc.WH.LPG.Solar</t>
  </si>
  <si>
    <t>TES.ktoe.DK.Res.HH.Thermal.SH.ConvElc.WH.LPG.Solar.LPG</t>
  </si>
  <si>
    <t>TES.ktoe.DK.Res.HH.Thermal.SH.ConvElc.WH.LPG.Solar.Solar</t>
  </si>
  <si>
    <t>TES.ktoe.DK.Res.HH.Thermal.SH.ConvElc.WH.Elc.NoSolar.Elec</t>
  </si>
  <si>
    <t>TES.ktoe.DK.Res.HH.Thermal.SH.ConvElc.WH.Elc.Solar</t>
  </si>
  <si>
    <t>TES.ktoe.DK.Res.HH.Thermal.SH.ConvElc.WH.Elc.Solar.Elec</t>
  </si>
  <si>
    <t>TES.ktoe.DK.Res.HH.Thermal.SH.ConvElc.WH.Elc.Solar.Solar</t>
  </si>
  <si>
    <t>TES.ktoe.DK.Res.HH.Thermal.SH.ConvElc.CO</t>
  </si>
  <si>
    <t>TES.ktoe.DK.Res.HH.Thermal.SH.ConvElc.CO.LPG.LPG</t>
  </si>
  <si>
    <t>TES.ktoe.DK.Res.HH.Thermal.SH.ConvElc.CO.Elc.Elec</t>
  </si>
  <si>
    <t>DK - System efficiency indicator (detailed structure)</t>
  </si>
  <si>
    <t>Eff.ratio.DK.Res.HH.Thermal.SH.Solids</t>
  </si>
  <si>
    <t>Eff.ratio.DK.Res.HH.Thermal.SH.Solids.SH</t>
  </si>
  <si>
    <t>Eff.ratio.DK.Res.HH.Thermal.SH.Solids.SH.Solids</t>
  </si>
  <si>
    <t>Eff.ratio.DK.Res.HH.Thermal.SH.Solids.SH.Elec</t>
  </si>
  <si>
    <t>Eff.ratio.DK.Res.HH.Thermal.SH.Solids.SC</t>
  </si>
  <si>
    <t>Eff.ratio.DK.Res.HH.Thermal.SH.Solids.SC.AC.Elec</t>
  </si>
  <si>
    <t>Eff.ratio.DK.Res.HH.Thermal.SH.Solids.WH</t>
  </si>
  <si>
    <t>Eff.ratio.DK.Res.HH.Thermal.SH.Solids.WH.Solids.NoSolar.Solids</t>
  </si>
  <si>
    <t>Eff.ratio.DK.Res.HH.Thermal.SH.Solids.WH.LPG.NoSolar.LPG</t>
  </si>
  <si>
    <t>Eff.ratio.DK.Res.HH.Thermal.SH.Solids.WH.LPG.Solar</t>
  </si>
  <si>
    <t>Eff.ratio.DK.Res.HH.Thermal.SH.Solids.WH.LPG.Solar.LPG</t>
  </si>
  <si>
    <t>Eff.ratio.DK.Res.HH.Thermal.SH.Solids.WH.LPG.Solar.Solar</t>
  </si>
  <si>
    <t>Eff.ratio.DK.Res.HH.Thermal.SH.Solids.WH.Elc.NoSolar.Elec</t>
  </si>
  <si>
    <t>Eff.ratio.DK.Res.HH.Thermal.SH.Solids.WH.Elc.Solar</t>
  </si>
  <si>
    <t>Eff.ratio.DK.Res.HH.Thermal.SH.Solids.WH.Elc.Solar.Elec</t>
  </si>
  <si>
    <t>Eff.ratio.DK.Res.HH.Thermal.SH.Solids.WH.Elc.Solar.Solar</t>
  </si>
  <si>
    <t>Eff.ratio.DK.Res.HH.Thermal.SH.Solids.CO</t>
  </si>
  <si>
    <t>Eff.ratio.DK.Res.HH.Thermal.SH.Solids.CO.Solids.Solids</t>
  </si>
  <si>
    <t>Eff.ratio.DK.Res.HH.Thermal.SH.Solids.CO.LPG.LPG</t>
  </si>
  <si>
    <t>Eff.ratio.DK.Res.HH.Thermal.SH.Solids.CO.Elc.Elec</t>
  </si>
  <si>
    <t>Eff.ratio.DK.Res.HH.Thermal.SH.LPG</t>
  </si>
  <si>
    <t>Eff.ratio.DK.Res.HH.Thermal.SH.LPG.SH</t>
  </si>
  <si>
    <t>Eff.ratio.DK.Res.HH.Thermal.SH.LPG.SH.LPG</t>
  </si>
  <si>
    <t>Eff.ratio.DK.Res.HH.Thermal.SH.LPG.SH.Elec</t>
  </si>
  <si>
    <t>Eff.ratio.DK.Res.HH.Thermal.SH.LPG.SC</t>
  </si>
  <si>
    <t>Eff.ratio.DK.Res.HH.Thermal.SH.LPG.SC.AC.Elec</t>
  </si>
  <si>
    <t>Eff.ratio.DK.Res.HH.Thermal.SH.LPG.WH</t>
  </si>
  <si>
    <t>Eff.ratio.DK.Res.HH.Thermal.SH.LPG.WH.LPG.NoSolar.LPG</t>
  </si>
  <si>
    <t>Eff.ratio.DK.Res.HH.Thermal.SH.LPG.WH.LPG.Solar</t>
  </si>
  <si>
    <t>Eff.ratio.DK.Res.HH.Thermal.SH.LPG.WH.LPG.Solar.LPG</t>
  </si>
  <si>
    <t>Eff.ratio.DK.Res.HH.Thermal.SH.LPG.WH.LPG.Solar.Solar</t>
  </si>
  <si>
    <t>Eff.ratio.DK.Res.HH.Thermal.SH.LPG.WH.Elc.NoSolar.Elec</t>
  </si>
  <si>
    <t>Eff.ratio.DK.Res.HH.Thermal.SH.LPG.WH.Elc.Solar</t>
  </si>
  <si>
    <t>Eff.ratio.DK.Res.HH.Thermal.SH.LPG.WH.Elc.Solar.Elec</t>
  </si>
  <si>
    <t>Eff.ratio.DK.Res.HH.Thermal.SH.LPG.WH.Elc.Solar.Solar</t>
  </si>
  <si>
    <t>Eff.ratio.DK.Res.HH.Thermal.SH.LPG.CO</t>
  </si>
  <si>
    <t>Eff.ratio.DK.Res.HH.Thermal.SH.LPG.CO.LPG.LPG</t>
  </si>
  <si>
    <t>Eff.ratio.DK.Res.HH.Thermal.SH.LPG.CO.Elc.Elec</t>
  </si>
  <si>
    <t>Eff.ratio.DK.Res.HH.Thermal.SH.Oil</t>
  </si>
  <si>
    <t>Eff.ratio.DK.Res.HH.Thermal.SH.Oil.SH</t>
  </si>
  <si>
    <t>Eff.ratio.DK.Res.HH.Thermal.SH.Oil.SH.Oil</t>
  </si>
  <si>
    <t>Eff.ratio.DK.Res.HH.Thermal.SH.Oil.SH.Elec</t>
  </si>
  <si>
    <t>Eff.ratio.DK.Res.HH.Thermal.SH.Oil.SC</t>
  </si>
  <si>
    <t>Eff.ratio.DK.Res.HH.Thermal.SH.Oil.SC.AC.Elec</t>
  </si>
  <si>
    <t>Eff.ratio.DK.Res.HH.Thermal.SH.Oil.WH</t>
  </si>
  <si>
    <t>Eff.ratio.DK.Res.HH.Thermal.SH.Oil.WH.Oil.NoSolar.Oil</t>
  </si>
  <si>
    <t>Eff.ratio.DK.Res.HH.Thermal.SH.Oil.WH.Oil.Solar</t>
  </si>
  <si>
    <t>Eff.ratio.DK.Res.HH.Thermal.SH.Oil.WH.Oil.Solar.Oil</t>
  </si>
  <si>
    <t>Eff.ratio.DK.Res.HH.Thermal.SH.Oil.WH.Oil.Solar.Solar</t>
  </si>
  <si>
    <t>Eff.ratio.DK.Res.HH.Thermal.SH.Oil.WH.Elc.NoSolar.Elec</t>
  </si>
  <si>
    <t>Eff.ratio.DK.Res.HH.Thermal.SH.Oil.WH.Elc.Solar</t>
  </si>
  <si>
    <t>Eff.ratio.DK.Res.HH.Thermal.SH.Oil.WH.Elc.Solar.Elec</t>
  </si>
  <si>
    <t>Eff.ratio.DK.Res.HH.Thermal.SH.Oil.WH.Elc.Solar.Solar</t>
  </si>
  <si>
    <t>Eff.ratio.DK.Res.HH.Thermal.SH.Oil.CO</t>
  </si>
  <si>
    <t>Eff.ratio.DK.Res.HH.Thermal.SH.Oil.CO.LPG.LPG</t>
  </si>
  <si>
    <t>Eff.ratio.DK.Res.HH.Thermal.SH.Oil.CO.Elc.Elec</t>
  </si>
  <si>
    <t>Eff.ratio.DK.Res.HH.Thermal.SH.Gas</t>
  </si>
  <si>
    <t>Eff.ratio.DK.Res.HH.Thermal.SH.Gas.SH</t>
  </si>
  <si>
    <t>Eff.ratio.DK.Res.HH.Thermal.SH.Gas.SH.Gas</t>
  </si>
  <si>
    <t>Eff.ratio.DK.Res.HH.Thermal.SH.Gas.SH.Elec</t>
  </si>
  <si>
    <t>Eff.ratio.DK.Res.HH.Thermal.SH.Gas.SC</t>
  </si>
  <si>
    <t>Eff.ratio.DK.Res.HH.Thermal.SH.Gas.SC.AC.Elec</t>
  </si>
  <si>
    <t>Eff.ratio.DK.Res.HH.Thermal.SH.Gas.WH</t>
  </si>
  <si>
    <t>Eff.ratio.DK.Res.HH.Thermal.SH.Gas.WH.Gas.NoSolar.Gas</t>
  </si>
  <si>
    <t>Eff.ratio.DK.Res.HH.Thermal.SH.Gas.WH.Gas.Solar</t>
  </si>
  <si>
    <t>Eff.ratio.DK.Res.HH.Thermal.SH.Gas.WH.Gas.Solar.Gas</t>
  </si>
  <si>
    <t>Eff.ratio.DK.Res.HH.Thermal.SH.Gas.WH.Gas.Solar.Solar</t>
  </si>
  <si>
    <t>Eff.ratio.DK.Res.HH.Thermal.SH.Gas.WH.Elc.NoSolar.Elec</t>
  </si>
  <si>
    <t>Eff.ratio.DK.Res.HH.Thermal.SH.Gas.WH.Elc.Solar</t>
  </si>
  <si>
    <t>Eff.ratio.DK.Res.HH.Thermal.SH.Gas.WH.Elc.Solar.Elec</t>
  </si>
  <si>
    <t>Eff.ratio.DK.Res.HH.Thermal.SH.Gas.WH.Elc.Solar.Solar</t>
  </si>
  <si>
    <t>Eff.ratio.DK.Res.HH.Thermal.SH.Gas.CO</t>
  </si>
  <si>
    <t>Eff.ratio.DK.Res.HH.Thermal.SH.Gas.CO.Gas.Gas</t>
  </si>
  <si>
    <t>Eff.ratio.DK.Res.HH.Thermal.SH.Gas.CO.Elc.Elec</t>
  </si>
  <si>
    <t>Eff.ratio.DK.Res.HH.Thermal.SH.Biomass</t>
  </si>
  <si>
    <t>Eff.ratio.DK.Res.HH.Thermal.SH.Biomass.SH</t>
  </si>
  <si>
    <t>Eff.ratio.DK.Res.HH.Thermal.SH.Biomass.SH.Biomass</t>
  </si>
  <si>
    <t>Eff.ratio.DK.Res.HH.Thermal.SH.Biomass.SH.Elec</t>
  </si>
  <si>
    <t>Eff.ratio.DK.Res.HH.Thermal.SH.Biomass.SC</t>
  </si>
  <si>
    <t>Eff.ratio.DK.Res.HH.Thermal.SH.Biomass.SC.AC.Elec</t>
  </si>
  <si>
    <t>Eff.ratio.DK.Res.HH.Thermal.SH.Biomass.WH</t>
  </si>
  <si>
    <t>Eff.ratio.DK.Res.HH.Thermal.SH.Biomass.WH.Biomass.NoSolar.Biomass</t>
  </si>
  <si>
    <t>Eff.ratio.DK.Res.HH.Thermal.SH.Biomass.WH.Biomass.Solar</t>
  </si>
  <si>
    <t>Eff.ratio.DK.Res.HH.Thermal.SH.Biomass.WH.Biomass.Solar.Biomass</t>
  </si>
  <si>
    <t>Eff.ratio.DK.Res.HH.Thermal.SH.Biomass.WH.Biomass.Solar.Solar</t>
  </si>
  <si>
    <t>Eff.ratio.DK.Res.HH.Thermal.SH.Biomass.WH.LPG.NoSolar.LPG</t>
  </si>
  <si>
    <t>Eff.ratio.DK.Res.HH.Thermal.SH.Biomass.WH.LPG.Solar</t>
  </si>
  <si>
    <t>Eff.ratio.DK.Res.HH.Thermal.SH.Biomass.WH.LPG.Solar.LPG</t>
  </si>
  <si>
    <t>Eff.ratio.DK.Res.HH.Thermal.SH.Biomass.WH.LPG.Solar.Solar</t>
  </si>
  <si>
    <t>Eff.ratio.DK.Res.HH.Thermal.SH.Biomass.WH.Elc.NoSolar.Elec</t>
  </si>
  <si>
    <t>Eff.ratio.DK.Res.HH.Thermal.SH.Biomass.WH.Elc.Solar</t>
  </si>
  <si>
    <t>Eff.ratio.DK.Res.HH.Thermal.SH.Biomass.WH.Elc.Solar.Elec</t>
  </si>
  <si>
    <t>Eff.ratio.DK.Res.HH.Thermal.SH.Biomass.WH.Elc.Solar.Solar</t>
  </si>
  <si>
    <t>Eff.ratio.DK.Res.HH.Thermal.SH.Biomass.CO</t>
  </si>
  <si>
    <t>Eff.ratio.DK.Res.HH.Thermal.SH.Biomass.CO.Biomass.Biomass</t>
  </si>
  <si>
    <t>Eff.ratio.DK.Res.HH.Thermal.SH.Biomass.CO.LPG.LPG</t>
  </si>
  <si>
    <t>Eff.ratio.DK.Res.HH.Thermal.SH.Biomass.CO.Elc.Elec</t>
  </si>
  <si>
    <t>Eff.ratio.DK.Res.HH.Thermal.SH.Geo</t>
  </si>
  <si>
    <t>Eff.ratio.DK.Res.HH.Thermal.SH.Geo.SH</t>
  </si>
  <si>
    <t>Eff.ratio.DK.Res.HH.Thermal.SH.Geo.SH.Geo</t>
  </si>
  <si>
    <t>Eff.ratio.DK.Res.HH.Thermal.SH.Geo.SH.Elec</t>
  </si>
  <si>
    <t>Eff.ratio.DK.Res.HH.Thermal.SH.Geo.SC</t>
  </si>
  <si>
    <t>Eff.ratio.DK.Res.HH.Thermal.SH.Geo.SC.AC.Elec</t>
  </si>
  <si>
    <t>Eff.ratio.DK.Res.HH.Thermal.SH.Geo.WH</t>
  </si>
  <si>
    <t>Eff.ratio.DK.Res.HH.Thermal.SH.Geo.WH.Geo.NoSolar.Geo</t>
  </si>
  <si>
    <t>Eff.ratio.DK.Res.HH.Thermal.SH.Geo.WH.Geo.Solar</t>
  </si>
  <si>
    <t>Eff.ratio.DK.Res.HH.Thermal.SH.Geo.WH.Geo.Solar.Geo</t>
  </si>
  <si>
    <t>Eff.ratio.DK.Res.HH.Thermal.SH.Geo.WH.Geo.Solar.Solar</t>
  </si>
  <si>
    <t>Eff.ratio.DK.Res.HH.Thermal.SH.Geo.WH.Elc.NoSolar.Elec</t>
  </si>
  <si>
    <t>Eff.ratio.DK.Res.HH.Thermal.SH.Geo.WH.Elc.Solar</t>
  </si>
  <si>
    <t>Eff.ratio.DK.Res.HH.Thermal.SH.Geo.WH.Elc.Solar.Elec</t>
  </si>
  <si>
    <t>Eff.ratio.DK.Res.HH.Thermal.SH.Geo.WH.Elc.Solar.Solar</t>
  </si>
  <si>
    <t>Eff.ratio.DK.Res.HH.Thermal.SH.Geo.CO</t>
  </si>
  <si>
    <t>Eff.ratio.DK.Res.HH.Thermal.SH.Geo.CO.LPG.LPG</t>
  </si>
  <si>
    <t>Eff.ratio.DK.Res.HH.Thermal.SH.Geo.CO.Elc.Elec</t>
  </si>
  <si>
    <t>Eff.ratio.DK.Res.HH.Thermal.SH.DistrHeat</t>
  </si>
  <si>
    <t>Eff.ratio.DK.Res.HH.Thermal.SH.DistrHeat.SH</t>
  </si>
  <si>
    <t>Eff.ratio.DK.Res.HH.Thermal.SH.DistrHeat.SH.Steam_Distr</t>
  </si>
  <si>
    <t>Eff.ratio.DK.Res.HH.Thermal.SH.DistrHeat.SH.Elec</t>
  </si>
  <si>
    <t>Eff.ratio.DK.Res.HH.Thermal.SH.DistrHeat.SC</t>
  </si>
  <si>
    <t>Eff.ratio.DK.Res.HH.Thermal.SH.DistrHeat.SC.AC.Elec</t>
  </si>
  <si>
    <t>Eff.ratio.DK.Res.HH.Thermal.SH.DistrHeat.WH</t>
  </si>
  <si>
    <t>Eff.ratio.DK.Res.HH.Thermal.SH.DistrHeat.WH.DistrHeat.NoSolar.Steam_Distr</t>
  </si>
  <si>
    <t>Eff.ratio.DK.Res.HH.Thermal.SH.DistrHeat.WH.DistrHeat.Solar</t>
  </si>
  <si>
    <t>Eff.ratio.DK.Res.HH.Thermal.SH.DistrHeat.WH.DistrHeat.Solar.Steam_Distr</t>
  </si>
  <si>
    <t>Eff.ratio.DK.Res.HH.Thermal.SH.DistrHeat.WH.DistrHeat.Solar.Solar</t>
  </si>
  <si>
    <t>Eff.ratio.DK.Res.HH.Thermal.SH.DistrHeat.WH.Elc.NoSolar.Elec</t>
  </si>
  <si>
    <t>Eff.ratio.DK.Res.HH.Thermal.SH.DistrHeat.WH.Elc.Solar</t>
  </si>
  <si>
    <t>Eff.ratio.DK.Res.HH.Thermal.SH.DistrHeat.WH.Elc.Solar.Elec</t>
  </si>
  <si>
    <t>Eff.ratio.DK.Res.HH.Thermal.SH.DistrHeat.WH.Elc.Solar.Solar</t>
  </si>
  <si>
    <t>Eff.ratio.DK.Res.HH.Thermal.SH.DistrHeat.CO</t>
  </si>
  <si>
    <t>Eff.ratio.DK.Res.HH.Thermal.SH.DistrHeat.CO.LPG.LPG</t>
  </si>
  <si>
    <t>Eff.ratio.DK.Res.HH.Thermal.SH.DistrHeat.CO.Elc.Elec</t>
  </si>
  <si>
    <t>Eff.ratio.DK.Res.HH.Thermal.SH.AdvElc</t>
  </si>
  <si>
    <t>Eff.ratio.DK.Res.HH.Thermal.SH.AdvElc.SH</t>
  </si>
  <si>
    <t>Eff.ratio.DK.Res.HH.Thermal.SH.AdvElc.SH.Elec</t>
  </si>
  <si>
    <t>Eff.ratio.DK.Res.HH.Thermal.SH.AdvElc.SC</t>
  </si>
  <si>
    <t>Eff.ratio.DK.Res.HH.Thermal.SH.AdvElc.SC.AC.Elec</t>
  </si>
  <si>
    <t>Eff.ratio.DK.Res.HH.Thermal.SH.AdvElc.WH</t>
  </si>
  <si>
    <t>Eff.ratio.DK.Res.HH.Thermal.SH.AdvElc.WH.LPG.NoSolar.LPG</t>
  </si>
  <si>
    <t>Eff.ratio.DK.Res.HH.Thermal.SH.AdvElc.WH.LPG.Solar</t>
  </si>
  <si>
    <t>Eff.ratio.DK.Res.HH.Thermal.SH.AdvElc.WH.LPG.Solar.LPG</t>
  </si>
  <si>
    <t>Eff.ratio.DK.Res.HH.Thermal.SH.AdvElc.WH.LPG.Solar.Solar</t>
  </si>
  <si>
    <t>Eff.ratio.DK.Res.HH.Thermal.SH.AdvElc.WH.Elc.NoSolar.Elec</t>
  </si>
  <si>
    <t>Eff.ratio.DK.Res.HH.Thermal.SH.AdvElc.WH.Elc.Solar</t>
  </si>
  <si>
    <t>Eff.ratio.DK.Res.HH.Thermal.SH.AdvElc.WH.Elc.Solar.Elec</t>
  </si>
  <si>
    <t>Eff.ratio.DK.Res.HH.Thermal.SH.AdvElc.WH.Elc.Solar.Solar</t>
  </si>
  <si>
    <t>Eff.ratio.DK.Res.HH.Thermal.SH.AdvElc.CO</t>
  </si>
  <si>
    <t>Eff.ratio.DK.Res.HH.Thermal.SH.AdvElc.CO.LPG.LPG</t>
  </si>
  <si>
    <t>Eff.ratio.DK.Res.HH.Thermal.SH.AdvElc.CO.Elc.Elec</t>
  </si>
  <si>
    <t>Eff.ratio.DK.Res.HH.Thermal.SH.ConvElc</t>
  </si>
  <si>
    <t>Eff.ratio.DK.Res.HH.Thermal.SH.ConvElc.SH</t>
  </si>
  <si>
    <t>Eff.ratio.DK.Res.HH.Thermal.SH.ConvElc.SH.Elec</t>
  </si>
  <si>
    <t>Eff.ratio.DK.Res.HH.Thermal.SH.ConvElc.SC</t>
  </si>
  <si>
    <t>Eff.ratio.DK.Res.HH.Thermal.SH.ConvElc.SC.AC.Elec</t>
  </si>
  <si>
    <t>Eff.ratio.DK.Res.HH.Thermal.SH.ConvElc.WH</t>
  </si>
  <si>
    <t>Eff.ratio.DK.Res.HH.Thermal.SH.ConvElc.WH.LPG.NoSolar.LPG</t>
  </si>
  <si>
    <t>Eff.ratio.DK.Res.HH.Thermal.SH.ConvElc.WH.LPG.Solar</t>
  </si>
  <si>
    <t>Eff.ratio.DK.Res.HH.Thermal.SH.ConvElc.WH.LPG.Solar.LPG</t>
  </si>
  <si>
    <t>Eff.ratio.DK.Res.HH.Thermal.SH.ConvElc.WH.LPG.Solar.Solar</t>
  </si>
  <si>
    <t>Eff.ratio.DK.Res.HH.Thermal.SH.ConvElc.WH.Elc.NoSolar.Elec</t>
  </si>
  <si>
    <t>Eff.ratio.DK.Res.HH.Thermal.SH.ConvElc.WH.Elc.Solar</t>
  </si>
  <si>
    <t>Eff.ratio.DK.Res.HH.Thermal.SH.ConvElc.WH.Elc.Solar.Elec</t>
  </si>
  <si>
    <t>Eff.ratio.DK.Res.HH.Thermal.SH.ConvElc.WH.Elc.Solar.Solar</t>
  </si>
  <si>
    <t>Eff.ratio.DK.Res.HH.Thermal.SH.ConvElc.CO</t>
  </si>
  <si>
    <t>Eff.ratio.DK.Res.HH.Thermal.SH.ConvElc.CO.LPG.LPG</t>
  </si>
  <si>
    <t>Eff.ratio.DK.Res.HH.Thermal.SH.ConvElc.CO.Elc.Elec</t>
  </si>
  <si>
    <t>DK - CO2 emissions (detailed structure)</t>
  </si>
  <si>
    <t>EMI.ktCO2.DK.Res.HH.Thermal.SH.Solids</t>
  </si>
  <si>
    <t>EMI.ktCO2.DK.Res.HH.Thermal.SH.Solids.SH</t>
  </si>
  <si>
    <t>EMI.ktCO2.DK.Res.HH.Thermal.SH.Solids.SH.Solids</t>
  </si>
  <si>
    <t>EMI.ktCO2.DK.Res.HH.Thermal.SH.Solids.SH.Elec</t>
  </si>
  <si>
    <t>EMI.ktCO2.DK.Res.HH.Thermal.SH.Solids.SC</t>
  </si>
  <si>
    <t>EMI.ktCO2.DK.Res.HH.Thermal.SH.Solids.SC.AC.Elec</t>
  </si>
  <si>
    <t>EMI.ktCO2.DK.Res.HH.Thermal.SH.Solids.WH</t>
  </si>
  <si>
    <t>EMI.ktCO2.DK.Res.HH.Thermal.SH.Solids.WH.Solids.NoSolar.Solids</t>
  </si>
  <si>
    <t>EMI.ktCO2.DK.Res.HH.Thermal.SH.Solids.WH.LPG.NoSolar.LPG</t>
  </si>
  <si>
    <t>EMI.ktCO2.DK.Res.HH.Thermal.SH.Solids.WH.LPG.Solar</t>
  </si>
  <si>
    <t>EMI.ktCO2.DK.Res.HH.Thermal.SH.Solids.WH.LPG.Solar.LPG</t>
  </si>
  <si>
    <t>EMI.ktCO2.DK.Res.HH.Thermal.SH.Solids.WH.LPG.Solar.Solar</t>
  </si>
  <si>
    <t>EMI.ktCO2.DK.Res.HH.Thermal.SH.Solids.WH.Elc.NoSolar.Elec</t>
  </si>
  <si>
    <t>EMI.ktCO2.DK.Res.HH.Thermal.SH.Solids.WH.Elc.Solar</t>
  </si>
  <si>
    <t>EMI.ktCO2.DK.Res.HH.Thermal.SH.Solids.WH.Elc.Solar.Elec</t>
  </si>
  <si>
    <t>EMI.ktCO2.DK.Res.HH.Thermal.SH.Solids.WH.Elc.Solar.Solar</t>
  </si>
  <si>
    <t>EMI.ktCO2.DK.Res.HH.Thermal.SH.Solids.CO</t>
  </si>
  <si>
    <t>EMI.ktCO2.DK.Res.HH.Thermal.SH.Solids.CO.Solids.Solids</t>
  </si>
  <si>
    <t>EMI.ktCO2.DK.Res.HH.Thermal.SH.Solids.CO.LPG.LPG</t>
  </si>
  <si>
    <t>EMI.ktCO2.DK.Res.HH.Thermal.SH.Solids.CO.Elc.Elec</t>
  </si>
  <si>
    <t>EMI.ktCO2.DK.Res.HH.Thermal.SH.LPG</t>
  </si>
  <si>
    <t>EMI.ktCO2.DK.Res.HH.Thermal.SH.LPG.SH</t>
  </si>
  <si>
    <t>EMI.ktCO2.DK.Res.HH.Thermal.SH.LPG.SH.LPG</t>
  </si>
  <si>
    <t>EMI.ktCO2.DK.Res.HH.Thermal.SH.LPG.SH.Elec</t>
  </si>
  <si>
    <t>EMI.ktCO2.DK.Res.HH.Thermal.SH.LPG.SC</t>
  </si>
  <si>
    <t>EMI.ktCO2.DK.Res.HH.Thermal.SH.LPG.SC.AC.Elec</t>
  </si>
  <si>
    <t>EMI.ktCO2.DK.Res.HH.Thermal.SH.LPG.WH</t>
  </si>
  <si>
    <t>EMI.ktCO2.DK.Res.HH.Thermal.SH.LPG.WH.LPG.NoSolar.LPG</t>
  </si>
  <si>
    <t>EMI.ktCO2.DK.Res.HH.Thermal.SH.LPG.WH.LPG.Solar</t>
  </si>
  <si>
    <t>EMI.ktCO2.DK.Res.HH.Thermal.SH.LPG.WH.LPG.Solar.LPG</t>
  </si>
  <si>
    <t>EMI.ktCO2.DK.Res.HH.Thermal.SH.LPG.WH.LPG.Solar.Solar</t>
  </si>
  <si>
    <t>EMI.ktCO2.DK.Res.HH.Thermal.SH.LPG.WH.Elc.NoSolar.Elec</t>
  </si>
  <si>
    <t>EMI.ktCO2.DK.Res.HH.Thermal.SH.LPG.WH.Elc.Solar</t>
  </si>
  <si>
    <t>EMI.ktCO2.DK.Res.HH.Thermal.SH.LPG.WH.Elc.Solar.Elec</t>
  </si>
  <si>
    <t>EMI.ktCO2.DK.Res.HH.Thermal.SH.LPG.WH.Elc.Solar.Solar</t>
  </si>
  <si>
    <t>EMI.ktCO2.DK.Res.HH.Thermal.SH.LPG.CO</t>
  </si>
  <si>
    <t>EMI.ktCO2.DK.Res.HH.Thermal.SH.LPG.CO.LPG.LPG</t>
  </si>
  <si>
    <t>EMI.ktCO2.DK.Res.HH.Thermal.SH.LPG.CO.Elc.Elec</t>
  </si>
  <si>
    <t>EMI.ktCO2.DK.Res.HH.Thermal.SH.Oil</t>
  </si>
  <si>
    <t>EMI.ktCO2.DK.Res.HH.Thermal.SH.Oil.SH</t>
  </si>
  <si>
    <t>EMI.ktCO2.DK.Res.HH.Thermal.SH.Oil.SH.Oil</t>
  </si>
  <si>
    <t>EMI.ktCO2.DK.Res.HH.Thermal.SH.Oil.SH.Elec</t>
  </si>
  <si>
    <t>EMI.ktCO2.DK.Res.HH.Thermal.SH.Oil.SC</t>
  </si>
  <si>
    <t>EMI.ktCO2.DK.Res.HH.Thermal.SH.Oil.SC.AC.Elec</t>
  </si>
  <si>
    <t>EMI.ktCO2.DK.Res.HH.Thermal.SH.Oil.WH</t>
  </si>
  <si>
    <t>EMI.ktCO2.DK.Res.HH.Thermal.SH.Oil.WH.Oil.NoSolar.Oil</t>
  </si>
  <si>
    <t>EMI.ktCO2.DK.Res.HH.Thermal.SH.Oil.WH.Oil.Solar</t>
  </si>
  <si>
    <t>EMI.ktCO2.DK.Res.HH.Thermal.SH.Oil.WH.Oil.Solar.Oil</t>
  </si>
  <si>
    <t>EMI.ktCO2.DK.Res.HH.Thermal.SH.Oil.WH.Oil.Solar.Solar</t>
  </si>
  <si>
    <t>EMI.ktCO2.DK.Res.HH.Thermal.SH.Oil.WH.Elc.NoSolar.Elec</t>
  </si>
  <si>
    <t>EMI.ktCO2.DK.Res.HH.Thermal.SH.Oil.WH.Elc.Solar</t>
  </si>
  <si>
    <t>EMI.ktCO2.DK.Res.HH.Thermal.SH.Oil.WH.Elc.Solar.Elec</t>
  </si>
  <si>
    <t>EMI.ktCO2.DK.Res.HH.Thermal.SH.Oil.WH.Elc.Solar.Solar</t>
  </si>
  <si>
    <t>EMI.ktCO2.DK.Res.HH.Thermal.SH.Oil.CO</t>
  </si>
  <si>
    <t>EMI.ktCO2.DK.Res.HH.Thermal.SH.Oil.CO.LPG.LPG</t>
  </si>
  <si>
    <t>EMI.ktCO2.DK.Res.HH.Thermal.SH.Oil.CO.Elc.Elec</t>
  </si>
  <si>
    <t>EMI.ktCO2.DK.Res.HH.Thermal.SH.Gas</t>
  </si>
  <si>
    <t>EMI.ktCO2.DK.Res.HH.Thermal.SH.Gas.SH</t>
  </si>
  <si>
    <t>EMI.ktCO2.DK.Res.HH.Thermal.SH.Gas.SH.Gas</t>
  </si>
  <si>
    <t>EMI.ktCO2.DK.Res.HH.Thermal.SH.Gas.SH.Elec</t>
  </si>
  <si>
    <t>EMI.ktCO2.DK.Res.HH.Thermal.SH.Gas.SC</t>
  </si>
  <si>
    <t>EMI.ktCO2.DK.Res.HH.Thermal.SH.Gas.SC.AC.Elec</t>
  </si>
  <si>
    <t>EMI.ktCO2.DK.Res.HH.Thermal.SH.Gas.WH</t>
  </si>
  <si>
    <t>EMI.ktCO2.DK.Res.HH.Thermal.SH.Gas.WH.Gas.NoSolar.Gas</t>
  </si>
  <si>
    <t>EMI.ktCO2.DK.Res.HH.Thermal.SH.Gas.WH.Gas.Solar</t>
  </si>
  <si>
    <t>EMI.ktCO2.DK.Res.HH.Thermal.SH.Gas.WH.Gas.Solar.Gas</t>
  </si>
  <si>
    <t>EMI.ktCO2.DK.Res.HH.Thermal.SH.Gas.WH.Gas.Solar.Solar</t>
  </si>
  <si>
    <t>EMI.ktCO2.DK.Res.HH.Thermal.SH.Gas.WH.Elc.NoSolar.Elec</t>
  </si>
  <si>
    <t>EMI.ktCO2.DK.Res.HH.Thermal.SH.Gas.WH.Elc.Solar</t>
  </si>
  <si>
    <t>EMI.ktCO2.DK.Res.HH.Thermal.SH.Gas.WH.Elc.Solar.Elec</t>
  </si>
  <si>
    <t>EMI.ktCO2.DK.Res.HH.Thermal.SH.Gas.WH.Elc.Solar.Solar</t>
  </si>
  <si>
    <t>EMI.ktCO2.DK.Res.HH.Thermal.SH.Gas.CO</t>
  </si>
  <si>
    <t>EMI.ktCO2.DK.Res.HH.Thermal.SH.Gas.CO.Gas.Gas</t>
  </si>
  <si>
    <t>EMI.ktCO2.DK.Res.HH.Thermal.SH.Gas.CO.Elc.Elec</t>
  </si>
  <si>
    <t>EMI.ktCO2.DK.Res.HH.Thermal.SH.Biomass</t>
  </si>
  <si>
    <t>EMI.ktCO2.DK.Res.HH.Thermal.SH.Biomass.SH</t>
  </si>
  <si>
    <t>EMI.ktCO2.DK.Res.HH.Thermal.SH.Biomass.SH.Biomass</t>
  </si>
  <si>
    <t>EMI.ktCO2.DK.Res.HH.Thermal.SH.Biomass.SH.Elec</t>
  </si>
  <si>
    <t>EMI.ktCO2.DK.Res.HH.Thermal.SH.Biomass.SC</t>
  </si>
  <si>
    <t>EMI.ktCO2.DK.Res.HH.Thermal.SH.Biomass.SC.AC.Elec</t>
  </si>
  <si>
    <t>EMI.ktCO2.DK.Res.HH.Thermal.SH.Biomass.WH</t>
  </si>
  <si>
    <t>EMI.ktCO2.DK.Res.HH.Thermal.SH.Biomass.WH.Biomass.NoSolar.Biomass</t>
  </si>
  <si>
    <t>EMI.ktCO2.DK.Res.HH.Thermal.SH.Biomass.WH.Biomass.Solar</t>
  </si>
  <si>
    <t>EMI.ktCO2.DK.Res.HH.Thermal.SH.Biomass.WH.Biomass.Solar.Biomass</t>
  </si>
  <si>
    <t>EMI.ktCO2.DK.Res.HH.Thermal.SH.Biomass.WH.Biomass.Solar.Solar</t>
  </si>
  <si>
    <t>EMI.ktCO2.DK.Res.HH.Thermal.SH.Biomass.WH.LPG.NoSolar.LPG</t>
  </si>
  <si>
    <t>EMI.ktCO2.DK.Res.HH.Thermal.SH.Biomass.WH.LPG.Solar</t>
  </si>
  <si>
    <t>EMI.ktCO2.DK.Res.HH.Thermal.SH.Biomass.WH.LPG.Solar.LPG</t>
  </si>
  <si>
    <t>EMI.ktCO2.DK.Res.HH.Thermal.SH.Biomass.WH.LPG.Solar.Solar</t>
  </si>
  <si>
    <t>EMI.ktCO2.DK.Res.HH.Thermal.SH.Biomass.WH.Elc.NoSolar.Elec</t>
  </si>
  <si>
    <t>EMI.ktCO2.DK.Res.HH.Thermal.SH.Biomass.WH.Elc.Solar</t>
  </si>
  <si>
    <t>EMI.ktCO2.DK.Res.HH.Thermal.SH.Biomass.WH.Elc.Solar.Elec</t>
  </si>
  <si>
    <t>EMI.ktCO2.DK.Res.HH.Thermal.SH.Biomass.WH.Elc.Solar.Solar</t>
  </si>
  <si>
    <t>EMI.ktCO2.DK.Res.HH.Thermal.SH.Biomass.CO</t>
  </si>
  <si>
    <t>EMI.ktCO2.DK.Res.HH.Thermal.SH.Biomass.CO.Biomass.Biomass</t>
  </si>
  <si>
    <t>EMI.ktCO2.DK.Res.HH.Thermal.SH.Biomass.CO.LPG.LPG</t>
  </si>
  <si>
    <t>EMI.ktCO2.DK.Res.HH.Thermal.SH.Biomass.CO.Elc.Elec</t>
  </si>
  <si>
    <t>EMI.ktCO2.DK.Res.HH.Thermal.SH.Geo</t>
  </si>
  <si>
    <t>EMI.ktCO2.DK.Res.HH.Thermal.SH.Geo.SH</t>
  </si>
  <si>
    <t>EMI.ktCO2.DK.Res.HH.Thermal.SH.Geo.SH.Geo</t>
  </si>
  <si>
    <t>EMI.ktCO2.DK.Res.HH.Thermal.SH.Geo.SH.Elec</t>
  </si>
  <si>
    <t>EMI.ktCO2.DK.Res.HH.Thermal.SH.Geo.SC</t>
  </si>
  <si>
    <t>EMI.ktCO2.DK.Res.HH.Thermal.SH.Geo.SC.AC.Elec</t>
  </si>
  <si>
    <t>EMI.ktCO2.DK.Res.HH.Thermal.SH.Geo.WH</t>
  </si>
  <si>
    <t>EMI.ktCO2.DK.Res.HH.Thermal.SH.Geo.WH.Geo.NoSolar.Geo</t>
  </si>
  <si>
    <t>EMI.ktCO2.DK.Res.HH.Thermal.SH.Geo.WH.Geo.Solar</t>
  </si>
  <si>
    <t>EMI.ktCO2.DK.Res.HH.Thermal.SH.Geo.WH.Geo.Solar.Geo</t>
  </si>
  <si>
    <t>EMI.ktCO2.DK.Res.HH.Thermal.SH.Geo.WH.Geo.Solar.Solar</t>
  </si>
  <si>
    <t>EMI.ktCO2.DK.Res.HH.Thermal.SH.Geo.WH.Elc.NoSolar.Elec</t>
  </si>
  <si>
    <t>EMI.ktCO2.DK.Res.HH.Thermal.SH.Geo.WH.Elc.Solar</t>
  </si>
  <si>
    <t>EMI.ktCO2.DK.Res.HH.Thermal.SH.Geo.WH.Elc.Solar.Elec</t>
  </si>
  <si>
    <t>EMI.ktCO2.DK.Res.HH.Thermal.SH.Geo.WH.Elc.Solar.Solar</t>
  </si>
  <si>
    <t>EMI.ktCO2.DK.Res.HH.Thermal.SH.Geo.CO</t>
  </si>
  <si>
    <t>EMI.ktCO2.DK.Res.HH.Thermal.SH.Geo.CO.LPG.LPG</t>
  </si>
  <si>
    <t>EMI.ktCO2.DK.Res.HH.Thermal.SH.Geo.CO.Elc.Elec</t>
  </si>
  <si>
    <t>EMI.ktCO2.DK.Res.HH.Thermal.SH.DistrHeat</t>
  </si>
  <si>
    <t>EMI.ktCO2.DK.Res.HH.Thermal.SH.DistrHeat.SH</t>
  </si>
  <si>
    <t>EMI.ktCO2.DK.Res.HH.Thermal.SH.DistrHeat.SH.Steam_Distr</t>
  </si>
  <si>
    <t>EMI.ktCO2.DK.Res.HH.Thermal.SH.DistrHeat.SH.Elec</t>
  </si>
  <si>
    <t>EMI.ktCO2.DK.Res.HH.Thermal.SH.DistrHeat.SC</t>
  </si>
  <si>
    <t>EMI.ktCO2.DK.Res.HH.Thermal.SH.DistrHeat.SC.AC.Elec</t>
  </si>
  <si>
    <t>EMI.ktCO2.DK.Res.HH.Thermal.SH.DistrHeat.WH</t>
  </si>
  <si>
    <t>EMI.ktCO2.DK.Res.HH.Thermal.SH.DistrHeat.WH.DistrHeat.NoSolar.Steam_Distr</t>
  </si>
  <si>
    <t>EMI.ktCO2.DK.Res.HH.Thermal.SH.DistrHeat.WH.DistrHeat.Solar</t>
  </si>
  <si>
    <t>EMI.ktCO2.DK.Res.HH.Thermal.SH.DistrHeat.WH.DistrHeat.Solar.Steam_Distr</t>
  </si>
  <si>
    <t>EMI.ktCO2.DK.Res.HH.Thermal.SH.DistrHeat.WH.DistrHeat.Solar.Solar</t>
  </si>
  <si>
    <t>EMI.ktCO2.DK.Res.HH.Thermal.SH.DistrHeat.WH.Elc.NoSolar.Elec</t>
  </si>
  <si>
    <t>EMI.ktCO2.DK.Res.HH.Thermal.SH.DistrHeat.WH.Elc.Solar</t>
  </si>
  <si>
    <t>EMI.ktCO2.DK.Res.HH.Thermal.SH.DistrHeat.WH.Elc.Solar.Elec</t>
  </si>
  <si>
    <t>EMI.ktCO2.DK.Res.HH.Thermal.SH.DistrHeat.WH.Elc.Solar.Solar</t>
  </si>
  <si>
    <t>EMI.ktCO2.DK.Res.HH.Thermal.SH.DistrHeat.CO</t>
  </si>
  <si>
    <t>EMI.ktCO2.DK.Res.HH.Thermal.SH.DistrHeat.CO.LPG.LPG</t>
  </si>
  <si>
    <t>EMI.ktCO2.DK.Res.HH.Thermal.SH.DistrHeat.CO.Elc.Elec</t>
  </si>
  <si>
    <t>EMI.ktCO2.DK.Res.HH.Thermal.SH.AdvElc</t>
  </si>
  <si>
    <t>EMI.ktCO2.DK.Res.HH.Thermal.SH.AdvElc.SH</t>
  </si>
  <si>
    <t>EMI.ktCO2.DK.Res.HH.Thermal.SH.AdvElc.SH.Elec</t>
  </si>
  <si>
    <t>EMI.ktCO2.DK.Res.HH.Thermal.SH.AdvElc.SC</t>
  </si>
  <si>
    <t>EMI.ktCO2.DK.Res.HH.Thermal.SH.AdvElc.SC.AC.Elec</t>
  </si>
  <si>
    <t>EMI.ktCO2.DK.Res.HH.Thermal.SH.AdvElc.WH</t>
  </si>
  <si>
    <t>EMI.ktCO2.DK.Res.HH.Thermal.SH.AdvElc.WH.LPG.NoSolar.LPG</t>
  </si>
  <si>
    <t>EMI.ktCO2.DK.Res.HH.Thermal.SH.AdvElc.WH.LPG.Solar</t>
  </si>
  <si>
    <t>EMI.ktCO2.DK.Res.HH.Thermal.SH.AdvElc.WH.LPG.Solar.LPG</t>
  </si>
  <si>
    <t>EMI.ktCO2.DK.Res.HH.Thermal.SH.AdvElc.WH.LPG.Solar.Solar</t>
  </si>
  <si>
    <t>EMI.ktCO2.DK.Res.HH.Thermal.SH.AdvElc.WH.Elc.NoSolar.Elec</t>
  </si>
  <si>
    <t>EMI.ktCO2.DK.Res.HH.Thermal.SH.AdvElc.WH.Elc.Solar</t>
  </si>
  <si>
    <t>EMI.ktCO2.DK.Res.HH.Thermal.SH.AdvElc.WH.Elc.Solar.Elec</t>
  </si>
  <si>
    <t>EMI.ktCO2.DK.Res.HH.Thermal.SH.AdvElc.WH.Elc.Solar.Solar</t>
  </si>
  <si>
    <t>EMI.ktCO2.DK.Res.HH.Thermal.SH.AdvElc.CO</t>
  </si>
  <si>
    <t>EMI.ktCO2.DK.Res.HH.Thermal.SH.AdvElc.CO.LPG.LPG</t>
  </si>
  <si>
    <t>EMI.ktCO2.DK.Res.HH.Thermal.SH.AdvElc.CO.Elc.Elec</t>
  </si>
  <si>
    <t>EMI.ktCO2.DK.Res.HH.Thermal.SH.ConvElc</t>
  </si>
  <si>
    <t>EMI.ktCO2.DK.Res.HH.Thermal.SH.ConvElc.SH</t>
  </si>
  <si>
    <t>EMI.ktCO2.DK.Res.HH.Thermal.SH.ConvElc.SH.Elec</t>
  </si>
  <si>
    <t>EMI.ktCO2.DK.Res.HH.Thermal.SH.ConvElc.SC</t>
  </si>
  <si>
    <t>EMI.ktCO2.DK.Res.HH.Thermal.SH.ConvElc.SC.AC.Elec</t>
  </si>
  <si>
    <t>EMI.ktCO2.DK.Res.HH.Thermal.SH.ConvElc.WH</t>
  </si>
  <si>
    <t>EMI.ktCO2.DK.Res.HH.Thermal.SH.ConvElc.WH.LPG.NoSolar.LPG</t>
  </si>
  <si>
    <t>EMI.ktCO2.DK.Res.HH.Thermal.SH.ConvElc.WH.LPG.Solar</t>
  </si>
  <si>
    <t>EMI.ktCO2.DK.Res.HH.Thermal.SH.ConvElc.WH.LPG.Solar.LPG</t>
  </si>
  <si>
    <t>EMI.ktCO2.DK.Res.HH.Thermal.SH.ConvElc.WH.LPG.Solar.Solar</t>
  </si>
  <si>
    <t>EMI.ktCO2.DK.Res.HH.Thermal.SH.ConvElc.WH.Elc.NoSolar.Elec</t>
  </si>
  <si>
    <t>EMI.ktCO2.DK.Res.HH.Thermal.SH.ConvElc.WH.Elc.Solar</t>
  </si>
  <si>
    <t>EMI.ktCO2.DK.Res.HH.Thermal.SH.ConvElc.WH.Elc.Solar.Elec</t>
  </si>
  <si>
    <t>EMI.ktCO2.DK.Res.HH.Thermal.SH.ConvElc.WH.Elc.Solar.Solar</t>
  </si>
  <si>
    <t>EMI.ktCO2.DK.Res.HH.Thermal.SH.ConvElc.CO</t>
  </si>
  <si>
    <t>EMI.ktCO2.DK.Res.HH.Thermal.SH.ConvElc.CO.LPG.LPG</t>
  </si>
  <si>
    <t>EMI.ktCO2.DK.Res.HH.Thermal.SH.ConvElc.CO.Elc.Elec</t>
  </si>
  <si>
    <t>DK - Final energy consumption per household (detailed structure)</t>
  </si>
  <si>
    <t>FEC_per_household.kWh.DK.Res.HH.Thermal.SH.Solids</t>
  </si>
  <si>
    <t>FEC_per_household.kWh.DK.Res.HH.Thermal.SH.Solids.SH</t>
  </si>
  <si>
    <t>FEC_per_household.kWh.DK.Res.HH.Thermal.SH.Solids.SH.Solids</t>
  </si>
  <si>
    <t>FEC_per_household.kWh.DK.Res.HH.Thermal.SH.Solids.SH.Elec</t>
  </si>
  <si>
    <t>FEC_per_household.kWh.DK.Res.HH.Thermal.SH.Solids.SC</t>
  </si>
  <si>
    <t>FEC_per_household.kWh.DK.Res.HH.Thermal.SH.Solids.SC.AC.Elec</t>
  </si>
  <si>
    <t>FEC_per_household.kWh.DK.Res.HH.Thermal.SH.Solids.WH</t>
  </si>
  <si>
    <t>FEC_per_household.kWh.DK.Res.HH.Thermal.SH.Solids.WH.Solids.NoSolar.Solids</t>
  </si>
  <si>
    <t>FEC_per_household.kWh.DK.Res.HH.Thermal.SH.Solids.WH.LPG.NoSolar.LPG</t>
  </si>
  <si>
    <t>FEC_per_household.kWh.DK.Res.HH.Thermal.SH.Solids.WH.LPG.Solar</t>
  </si>
  <si>
    <t>FEC_per_household.kWh.DK.Res.HH.Thermal.SH.Solids.WH.LPG.Solar.LPG</t>
  </si>
  <si>
    <t>FEC_per_household.kWh.DK.Res.HH.Thermal.SH.Solids.WH.LPG.Solar.Solar</t>
  </si>
  <si>
    <t>FEC_per_household.kWh.DK.Res.HH.Thermal.SH.Solids.WH.Elc.NoSolar.Elec</t>
  </si>
  <si>
    <t>FEC_per_household.kWh.DK.Res.HH.Thermal.SH.Solids.WH.Elc.Solar</t>
  </si>
  <si>
    <t>FEC_per_household.kWh.DK.Res.HH.Thermal.SH.Solids.WH.Elc.Solar.Elec</t>
  </si>
  <si>
    <t>FEC_per_household.kWh.DK.Res.HH.Thermal.SH.Solids.WH.Elc.Solar.Solar</t>
  </si>
  <si>
    <t>FEC_per_household.kWh.DK.Res.HH.Thermal.SH.Solids.CO</t>
  </si>
  <si>
    <t>FEC_per_household.kWh.DK.Res.HH.Thermal.SH.Solids.CO.Solids.Solids</t>
  </si>
  <si>
    <t>FEC_per_household.kWh.DK.Res.HH.Thermal.SH.Solids.CO.LPG.LPG</t>
  </si>
  <si>
    <t>FEC_per_household.kWh.DK.Res.HH.Thermal.SH.Solids.CO.Elc.Elec</t>
  </si>
  <si>
    <t>FEC_per_household.kWh.DK.Res.HH.Thermal.SH.LPG</t>
  </si>
  <si>
    <t>FEC_per_household.kWh.DK.Res.HH.Thermal.SH.LPG.SH</t>
  </si>
  <si>
    <t>FEC_per_household.kWh.DK.Res.HH.Thermal.SH.LPG.SH.LPG</t>
  </si>
  <si>
    <t>FEC_per_household.kWh.DK.Res.HH.Thermal.SH.LPG.SH.Elec</t>
  </si>
  <si>
    <t>FEC_per_household.kWh.DK.Res.HH.Thermal.SH.LPG.SC</t>
  </si>
  <si>
    <t>FEC_per_household.kWh.DK.Res.HH.Thermal.SH.LPG.SC.AC.Elec</t>
  </si>
  <si>
    <t>FEC_per_household.kWh.DK.Res.HH.Thermal.SH.LPG.WH</t>
  </si>
  <si>
    <t>FEC_per_household.kWh.DK.Res.HH.Thermal.SH.LPG.WH.LPG.NoSolar.LPG</t>
  </si>
  <si>
    <t>FEC_per_household.kWh.DK.Res.HH.Thermal.SH.LPG.WH.LPG.Solar</t>
  </si>
  <si>
    <t>FEC_per_household.kWh.DK.Res.HH.Thermal.SH.LPG.WH.LPG.Solar.LPG</t>
  </si>
  <si>
    <t>FEC_per_household.kWh.DK.Res.HH.Thermal.SH.LPG.WH.LPG.Solar.Solar</t>
  </si>
  <si>
    <t>FEC_per_household.kWh.DK.Res.HH.Thermal.SH.LPG.WH.Elc.NoSolar.Elec</t>
  </si>
  <si>
    <t>FEC_per_household.kWh.DK.Res.HH.Thermal.SH.LPG.WH.Elc.Solar</t>
  </si>
  <si>
    <t>FEC_per_household.kWh.DK.Res.HH.Thermal.SH.LPG.WH.Elc.Solar.Elec</t>
  </si>
  <si>
    <t>FEC_per_household.kWh.DK.Res.HH.Thermal.SH.LPG.WH.Elc.Solar.Solar</t>
  </si>
  <si>
    <t>FEC_per_household.kWh.DK.Res.HH.Thermal.SH.LPG.CO</t>
  </si>
  <si>
    <t>FEC_per_household.kWh.DK.Res.HH.Thermal.SH.LPG.CO.LPG.LPG</t>
  </si>
  <si>
    <t>FEC_per_household.kWh.DK.Res.HH.Thermal.SH.LPG.CO.Elc.Elec</t>
  </si>
  <si>
    <t>FEC_per_household.kWh.DK.Res.HH.Thermal.SH.Oil</t>
  </si>
  <si>
    <t>FEC_per_household.kWh.DK.Res.HH.Thermal.SH.Oil.SH</t>
  </si>
  <si>
    <t>FEC_per_household.kWh.DK.Res.HH.Thermal.SH.Oil.SH.Oil</t>
  </si>
  <si>
    <t>FEC_per_household.kWh.DK.Res.HH.Thermal.SH.Oil.SH.Elec</t>
  </si>
  <si>
    <t>FEC_per_household.kWh.DK.Res.HH.Thermal.SH.Oil.SC</t>
  </si>
  <si>
    <t>FEC_per_household.kWh.DK.Res.HH.Thermal.SH.Oil.SC.AC.Elec</t>
  </si>
  <si>
    <t>FEC_per_household.kWh.DK.Res.HH.Thermal.SH.Oil.WH</t>
  </si>
  <si>
    <t>FEC_per_household.kWh.DK.Res.HH.Thermal.SH.Oil.WH.Oil.NoSolar.Oil</t>
  </si>
  <si>
    <t>FEC_per_household.kWh.DK.Res.HH.Thermal.SH.Oil.WH.Oil.Solar</t>
  </si>
  <si>
    <t>FEC_per_household.kWh.DK.Res.HH.Thermal.SH.Oil.WH.Oil.Solar.Oil</t>
  </si>
  <si>
    <t>FEC_per_household.kWh.DK.Res.HH.Thermal.SH.Oil.WH.Oil.Solar.Solar</t>
  </si>
  <si>
    <t>FEC_per_household.kWh.DK.Res.HH.Thermal.SH.Oil.WH.Elc.NoSolar.Elec</t>
  </si>
  <si>
    <t>FEC_per_household.kWh.DK.Res.HH.Thermal.SH.Oil.WH.Elc.Solar</t>
  </si>
  <si>
    <t>FEC_per_household.kWh.DK.Res.HH.Thermal.SH.Oil.WH.Elc.Solar.Elec</t>
  </si>
  <si>
    <t>FEC_per_household.kWh.DK.Res.HH.Thermal.SH.Oil.WH.Elc.Solar.Solar</t>
  </si>
  <si>
    <t>FEC_per_household.kWh.DK.Res.HH.Thermal.SH.Oil.CO</t>
  </si>
  <si>
    <t>FEC_per_household.kWh.DK.Res.HH.Thermal.SH.Oil.CO.LPG.LPG</t>
  </si>
  <si>
    <t>FEC_per_household.kWh.DK.Res.HH.Thermal.SH.Oil.CO.Elc.Elec</t>
  </si>
  <si>
    <t>FEC_per_household.kWh.DK.Res.HH.Thermal.SH.Gas</t>
  </si>
  <si>
    <t>FEC_per_household.kWh.DK.Res.HH.Thermal.SH.Gas.SH</t>
  </si>
  <si>
    <t>FEC_per_household.kWh.DK.Res.HH.Thermal.SH.Gas.SH.Gas</t>
  </si>
  <si>
    <t>FEC_per_household.kWh.DK.Res.HH.Thermal.SH.Gas.SH.Elec</t>
  </si>
  <si>
    <t>FEC_per_household.kWh.DK.Res.HH.Thermal.SH.Gas.SC</t>
  </si>
  <si>
    <t>FEC_per_household.kWh.DK.Res.HH.Thermal.SH.Gas.SC.AC.Elec</t>
  </si>
  <si>
    <t>FEC_per_household.kWh.DK.Res.HH.Thermal.SH.Gas.WH</t>
  </si>
  <si>
    <t>FEC_per_household.kWh.DK.Res.HH.Thermal.SH.Gas.WH.Gas.NoSolar.Gas</t>
  </si>
  <si>
    <t>FEC_per_household.kWh.DK.Res.HH.Thermal.SH.Gas.WH.Gas.Solar</t>
  </si>
  <si>
    <t>FEC_per_household.kWh.DK.Res.HH.Thermal.SH.Gas.WH.Gas.Solar.Gas</t>
  </si>
  <si>
    <t>FEC_per_household.kWh.DK.Res.HH.Thermal.SH.Gas.WH.Gas.Solar.Solar</t>
  </si>
  <si>
    <t>FEC_per_household.kWh.DK.Res.HH.Thermal.SH.Gas.WH.Elc.NoSolar.Elec</t>
  </si>
  <si>
    <t>FEC_per_household.kWh.DK.Res.HH.Thermal.SH.Gas.WH.Elc.Solar</t>
  </si>
  <si>
    <t>FEC_per_household.kWh.DK.Res.HH.Thermal.SH.Gas.WH.Elc.Solar.Elec</t>
  </si>
  <si>
    <t>FEC_per_household.kWh.DK.Res.HH.Thermal.SH.Gas.WH.Elc.Solar.Solar</t>
  </si>
  <si>
    <t>FEC_per_household.kWh.DK.Res.HH.Thermal.SH.Gas.CO</t>
  </si>
  <si>
    <t>FEC_per_household.kWh.DK.Res.HH.Thermal.SH.Gas.CO.Gas.Gas</t>
  </si>
  <si>
    <t>FEC_per_household.kWh.DK.Res.HH.Thermal.SH.Gas.CO.Elc.Elec</t>
  </si>
  <si>
    <t>FEC_per_household.kWh.DK.Res.HH.Thermal.SH.Biomass</t>
  </si>
  <si>
    <t>FEC_per_household.kWh.DK.Res.HH.Thermal.SH.Biomass.SH</t>
  </si>
  <si>
    <t>FEC_per_household.kWh.DK.Res.HH.Thermal.SH.Biomass.SH.Biomass</t>
  </si>
  <si>
    <t>FEC_per_household.kWh.DK.Res.HH.Thermal.SH.Biomass.SH.Elec</t>
  </si>
  <si>
    <t>FEC_per_household.kWh.DK.Res.HH.Thermal.SH.Biomass.SC</t>
  </si>
  <si>
    <t>FEC_per_household.kWh.DK.Res.HH.Thermal.SH.Biomass.SC.AC.Elec</t>
  </si>
  <si>
    <t>FEC_per_household.kWh.DK.Res.HH.Thermal.SH.Biomass.WH</t>
  </si>
  <si>
    <t>FEC_per_household.kWh.DK.Res.HH.Thermal.SH.Biomass.WH.Biomass.NoSolar.Biomass</t>
  </si>
  <si>
    <t>FEC_per_household.kWh.DK.Res.HH.Thermal.SH.Biomass.WH.Biomass.Solar</t>
  </si>
  <si>
    <t>FEC_per_household.kWh.DK.Res.HH.Thermal.SH.Biomass.WH.Biomass.Solar.Biomass</t>
  </si>
  <si>
    <t>FEC_per_household.kWh.DK.Res.HH.Thermal.SH.Biomass.WH.Biomass.Solar.Solar</t>
  </si>
  <si>
    <t>FEC_per_household.kWh.DK.Res.HH.Thermal.SH.Biomass.WH.LPG.NoSolar.LPG</t>
  </si>
  <si>
    <t>FEC_per_household.kWh.DK.Res.HH.Thermal.SH.Biomass.WH.LPG.Solar</t>
  </si>
  <si>
    <t>FEC_per_household.kWh.DK.Res.HH.Thermal.SH.Biomass.WH.LPG.Solar.LPG</t>
  </si>
  <si>
    <t>FEC_per_household.kWh.DK.Res.HH.Thermal.SH.Biomass.WH.LPG.Solar.Solar</t>
  </si>
  <si>
    <t>FEC_per_household.kWh.DK.Res.HH.Thermal.SH.Biomass.WH.Elc.NoSolar.Elec</t>
  </si>
  <si>
    <t>FEC_per_household.kWh.DK.Res.HH.Thermal.SH.Biomass.WH.Elc.Solar</t>
  </si>
  <si>
    <t>FEC_per_household.kWh.DK.Res.HH.Thermal.SH.Biomass.WH.Elc.Solar.Elec</t>
  </si>
  <si>
    <t>FEC_per_household.kWh.DK.Res.HH.Thermal.SH.Biomass.WH.Elc.Solar.Solar</t>
  </si>
  <si>
    <t>FEC_per_household.kWh.DK.Res.HH.Thermal.SH.Biomass.CO</t>
  </si>
  <si>
    <t>FEC_per_household.kWh.DK.Res.HH.Thermal.SH.Biomass.CO.Biomass.Biomass</t>
  </si>
  <si>
    <t>FEC_per_household.kWh.DK.Res.HH.Thermal.SH.Biomass.CO.LPG.LPG</t>
  </si>
  <si>
    <t>FEC_per_household.kWh.DK.Res.HH.Thermal.SH.Biomass.CO.Elc.Elec</t>
  </si>
  <si>
    <t>FEC_per_household.kWh.DK.Res.HH.Thermal.SH.Geo</t>
  </si>
  <si>
    <t>FEC_per_household.kWh.DK.Res.HH.Thermal.SH.Geo.SH</t>
  </si>
  <si>
    <t>FEC_per_household.kWh.DK.Res.HH.Thermal.SH.Geo.SH.Geo</t>
  </si>
  <si>
    <t>FEC_per_household.kWh.DK.Res.HH.Thermal.SH.Geo.SH.Elec</t>
  </si>
  <si>
    <t>FEC_per_household.kWh.DK.Res.HH.Thermal.SH.Geo.SC</t>
  </si>
  <si>
    <t>FEC_per_household.kWh.DK.Res.HH.Thermal.SH.Geo.SC.AC.Elec</t>
  </si>
  <si>
    <t>FEC_per_household.kWh.DK.Res.HH.Thermal.SH.Geo.WH</t>
  </si>
  <si>
    <t>FEC_per_household.kWh.DK.Res.HH.Thermal.SH.Geo.WH.Geo.NoSolar.Geo</t>
  </si>
  <si>
    <t>FEC_per_household.kWh.DK.Res.HH.Thermal.SH.Geo.WH.Geo.Solar</t>
  </si>
  <si>
    <t>FEC_per_household.kWh.DK.Res.HH.Thermal.SH.Geo.WH.Geo.Solar.Geo</t>
  </si>
  <si>
    <t>FEC_per_household.kWh.DK.Res.HH.Thermal.SH.Geo.WH.Geo.Solar.Solar</t>
  </si>
  <si>
    <t>FEC_per_household.kWh.DK.Res.HH.Thermal.SH.Geo.WH.Elc.NoSolar.Elec</t>
  </si>
  <si>
    <t>FEC_per_household.kWh.DK.Res.HH.Thermal.SH.Geo.WH.Elc.Solar</t>
  </si>
  <si>
    <t>FEC_per_household.kWh.DK.Res.HH.Thermal.SH.Geo.WH.Elc.Solar.Elec</t>
  </si>
  <si>
    <t>FEC_per_household.kWh.DK.Res.HH.Thermal.SH.Geo.WH.Elc.Solar.Solar</t>
  </si>
  <si>
    <t>FEC_per_household.kWh.DK.Res.HH.Thermal.SH.Geo.CO</t>
  </si>
  <si>
    <t>FEC_per_household.kWh.DK.Res.HH.Thermal.SH.Geo.CO.LPG.LPG</t>
  </si>
  <si>
    <t>FEC_per_household.kWh.DK.Res.HH.Thermal.SH.Geo.CO.Elc.Elec</t>
  </si>
  <si>
    <t>FEC_per_household.kWh.DK.Res.HH.Thermal.SH.DistrHeat</t>
  </si>
  <si>
    <t>FEC_per_household.kWh.DK.Res.HH.Thermal.SH.DistrHeat.SH</t>
  </si>
  <si>
    <t>FEC_per_household.kWh.DK.Res.HH.Thermal.SH.DistrHeat.SH.Steam_Distr</t>
  </si>
  <si>
    <t>FEC_per_household.kWh.DK.Res.HH.Thermal.SH.DistrHeat.SH.Elec</t>
  </si>
  <si>
    <t>FEC_per_household.kWh.DK.Res.HH.Thermal.SH.DistrHeat.SC</t>
  </si>
  <si>
    <t>FEC_per_household.kWh.DK.Res.HH.Thermal.SH.DistrHeat.SC.AC.Elec</t>
  </si>
  <si>
    <t>FEC_per_household.kWh.DK.Res.HH.Thermal.SH.DistrHeat.WH</t>
  </si>
  <si>
    <t>FEC_per_household.kWh.DK.Res.HH.Thermal.SH.DistrHeat.WH.DistrHeat.NoSolar.Steam_Distr</t>
  </si>
  <si>
    <t>FEC_per_household.kWh.DK.Res.HH.Thermal.SH.DistrHeat.WH.DistrHeat.Solar</t>
  </si>
  <si>
    <t>FEC_per_household.kWh.DK.Res.HH.Thermal.SH.DistrHeat.WH.DistrHeat.Solar.Steam_Distr</t>
  </si>
  <si>
    <t>FEC_per_household.kWh.DK.Res.HH.Thermal.SH.DistrHeat.WH.DistrHeat.Solar.Solar</t>
  </si>
  <si>
    <t>FEC_per_household.kWh.DK.Res.HH.Thermal.SH.DistrHeat.WH.Elc.NoSolar.Elec</t>
  </si>
  <si>
    <t>FEC_per_household.kWh.DK.Res.HH.Thermal.SH.DistrHeat.WH.Elc.Solar</t>
  </si>
  <si>
    <t>FEC_per_household.kWh.DK.Res.HH.Thermal.SH.DistrHeat.WH.Elc.Solar.Elec</t>
  </si>
  <si>
    <t>FEC_per_household.kWh.DK.Res.HH.Thermal.SH.DistrHeat.WH.Elc.Solar.Solar</t>
  </si>
  <si>
    <t>FEC_per_household.kWh.DK.Res.HH.Thermal.SH.DistrHeat.CO</t>
  </si>
  <si>
    <t>FEC_per_household.kWh.DK.Res.HH.Thermal.SH.DistrHeat.CO.LPG.LPG</t>
  </si>
  <si>
    <t>FEC_per_household.kWh.DK.Res.HH.Thermal.SH.DistrHeat.CO.Elc.Elec</t>
  </si>
  <si>
    <t>FEC_per_household.kWh.DK.Res.HH.Thermal.SH.AdvElc</t>
  </si>
  <si>
    <t>FEC_per_household.kWh.DK.Res.HH.Thermal.SH.AdvElc.SH</t>
  </si>
  <si>
    <t>FEC_per_household.kWh.DK.Res.HH.Thermal.SH.AdvElc.SH.Elec</t>
  </si>
  <si>
    <t>FEC_per_household.kWh.DK.Res.HH.Thermal.SH.AdvElc.SC</t>
  </si>
  <si>
    <t>FEC_per_household.kWh.DK.Res.HH.Thermal.SH.AdvElc.SC.AC.Elec</t>
  </si>
  <si>
    <t>FEC_per_household.kWh.DK.Res.HH.Thermal.SH.AdvElc.WH</t>
  </si>
  <si>
    <t>FEC_per_household.kWh.DK.Res.HH.Thermal.SH.AdvElc.WH.LPG.NoSolar.LPG</t>
  </si>
  <si>
    <t>FEC_per_household.kWh.DK.Res.HH.Thermal.SH.AdvElc.WH.LPG.Solar</t>
  </si>
  <si>
    <t>FEC_per_household.kWh.DK.Res.HH.Thermal.SH.AdvElc.WH.LPG.Solar.LPG</t>
  </si>
  <si>
    <t>FEC_per_household.kWh.DK.Res.HH.Thermal.SH.AdvElc.WH.LPG.Solar.Solar</t>
  </si>
  <si>
    <t>FEC_per_household.kWh.DK.Res.HH.Thermal.SH.AdvElc.WH.Elc.NoSolar.Elec</t>
  </si>
  <si>
    <t>FEC_per_household.kWh.DK.Res.HH.Thermal.SH.AdvElc.WH.Elc.Solar</t>
  </si>
  <si>
    <t>FEC_per_household.kWh.DK.Res.HH.Thermal.SH.AdvElc.WH.Elc.Solar.Elec</t>
  </si>
  <si>
    <t>FEC_per_household.kWh.DK.Res.HH.Thermal.SH.AdvElc.WH.Elc.Solar.Solar</t>
  </si>
  <si>
    <t>FEC_per_household.kWh.DK.Res.HH.Thermal.SH.AdvElc.CO</t>
  </si>
  <si>
    <t>FEC_per_household.kWh.DK.Res.HH.Thermal.SH.AdvElc.CO.LPG.LPG</t>
  </si>
  <si>
    <t>FEC_per_household.kWh.DK.Res.HH.Thermal.SH.AdvElc.CO.Elc.Elec</t>
  </si>
  <si>
    <t>FEC_per_household.kWh.DK.Res.HH.Thermal.SH.ConvElc</t>
  </si>
  <si>
    <t>FEC_per_household.kWh.DK.Res.HH.Thermal.SH.ConvElc.SH</t>
  </si>
  <si>
    <t>FEC_per_household.kWh.DK.Res.HH.Thermal.SH.ConvElc.SH.Elec</t>
  </si>
  <si>
    <t>FEC_per_household.kWh.DK.Res.HH.Thermal.SH.ConvElc.SC</t>
  </si>
  <si>
    <t>FEC_per_household.kWh.DK.Res.HH.Thermal.SH.ConvElc.SC.AC.Elec</t>
  </si>
  <si>
    <t>FEC_per_household.kWh.DK.Res.HH.Thermal.SH.ConvElc.WH</t>
  </si>
  <si>
    <t>FEC_per_household.kWh.DK.Res.HH.Thermal.SH.ConvElc.WH.LPG.NoSolar.LPG</t>
  </si>
  <si>
    <t>FEC_per_household.kWh.DK.Res.HH.Thermal.SH.ConvElc.WH.LPG.Solar</t>
  </si>
  <si>
    <t>FEC_per_household.kWh.DK.Res.HH.Thermal.SH.ConvElc.WH.LPG.Solar.LPG</t>
  </si>
  <si>
    <t>FEC_per_household.kWh.DK.Res.HH.Thermal.SH.ConvElc.WH.LPG.Solar.Solar</t>
  </si>
  <si>
    <t>FEC_per_household.kWh.DK.Res.HH.Thermal.SH.ConvElc.WH.Elc.NoSolar.Elec</t>
  </si>
  <si>
    <t>FEC_per_household.kWh.DK.Res.HH.Thermal.SH.ConvElc.WH.Elc.Solar</t>
  </si>
  <si>
    <t>FEC_per_household.kWh.DK.Res.HH.Thermal.SH.ConvElc.WH.Elc.Solar.Elec</t>
  </si>
  <si>
    <t>FEC_per_household.kWh.DK.Res.HH.Thermal.SH.ConvElc.WH.Elc.Solar.Solar</t>
  </si>
  <si>
    <t>FEC_per_household.kWh.DK.Res.HH.Thermal.SH.ConvElc.CO</t>
  </si>
  <si>
    <t>FEC_per_household.kWh.DK.Res.HH.Thermal.SH.ConvElc.CO.LPG.LPG</t>
  </si>
  <si>
    <t>FEC_per_household.kWh.DK.Res.HH.Thermal.SH.ConvElc.CO.Elc.Elec</t>
  </si>
  <si>
    <t>DK - Thermal energy service per household (detailed structure)</t>
  </si>
  <si>
    <t>TES_per_household.kWh.DK.Res.HH.Thermal.SH.Solids</t>
  </si>
  <si>
    <t>TES_per_household.kWh.DK.Res.HH.Thermal.SH.Solids.SH</t>
  </si>
  <si>
    <t>TES_per_household.kWh.DK.Res.HH.Thermal.SH.Solids.SH.Solids</t>
  </si>
  <si>
    <t>TES_per_household.kWh.DK.Res.HH.Thermal.SH.Solids.SH.Elec</t>
  </si>
  <si>
    <t>TES_per_household.kWh.DK.Res.HH.Thermal.SH.Solids.SC</t>
  </si>
  <si>
    <t>TES_per_household.kWh.DK.Res.HH.Thermal.SH.Solids.SC.AC.Elec</t>
  </si>
  <si>
    <t>TES_per_household.kWh.DK.Res.HH.Thermal.SH.Solids.WH</t>
  </si>
  <si>
    <t>TES_per_household.kWh.DK.Res.HH.Thermal.SH.Solids.WH.Solids.NoSolar.Solids</t>
  </si>
  <si>
    <t>TES_per_household.kWh.DK.Res.HH.Thermal.SH.Solids.WH.LPG.NoSolar.LPG</t>
  </si>
  <si>
    <t>TES_per_household.kWh.DK.Res.HH.Thermal.SH.Solids.WH.LPG.Solar</t>
  </si>
  <si>
    <t>TES_per_household.kWh.DK.Res.HH.Thermal.SH.Solids.WH.LPG.Solar.LPG</t>
  </si>
  <si>
    <t>TES_per_household.kWh.DK.Res.HH.Thermal.SH.Solids.WH.LPG.Solar.Solar</t>
  </si>
  <si>
    <t>TES_per_household.kWh.DK.Res.HH.Thermal.SH.Solids.WH.Elc.NoSolar.Elec</t>
  </si>
  <si>
    <t>TES_per_household.kWh.DK.Res.HH.Thermal.SH.Solids.WH.Elc.Solar</t>
  </si>
  <si>
    <t>TES_per_household.kWh.DK.Res.HH.Thermal.SH.Solids.WH.Elc.Solar.Elec</t>
  </si>
  <si>
    <t>TES_per_household.kWh.DK.Res.HH.Thermal.SH.Solids.WH.Elc.Solar.Solar</t>
  </si>
  <si>
    <t>TES_per_household.kWh.DK.Res.HH.Thermal.SH.Solids.CO</t>
  </si>
  <si>
    <t>TES_per_household.kWh.DK.Res.HH.Thermal.SH.Solids.CO.Solids.Solids</t>
  </si>
  <si>
    <t>TES_per_household.kWh.DK.Res.HH.Thermal.SH.Solids.CO.LPG.LPG</t>
  </si>
  <si>
    <t>TES_per_household.kWh.DK.Res.HH.Thermal.SH.Solids.CO.Elc.Elec</t>
  </si>
  <si>
    <t>TES_per_household.kWh.DK.Res.HH.Thermal.SH.LPG</t>
  </si>
  <si>
    <t>TES_per_household.kWh.DK.Res.HH.Thermal.SH.LPG.SH</t>
  </si>
  <si>
    <t>TES_per_household.kWh.DK.Res.HH.Thermal.SH.LPG.SH.LPG</t>
  </si>
  <si>
    <t>TES_per_household.kWh.DK.Res.HH.Thermal.SH.LPG.SH.Elec</t>
  </si>
  <si>
    <t>TES_per_household.kWh.DK.Res.HH.Thermal.SH.LPG.SC</t>
  </si>
  <si>
    <t>TES_per_household.kWh.DK.Res.HH.Thermal.SH.LPG.SC.AC.Elec</t>
  </si>
  <si>
    <t>TES_per_household.kWh.DK.Res.HH.Thermal.SH.LPG.WH</t>
  </si>
  <si>
    <t>TES_per_household.kWh.DK.Res.HH.Thermal.SH.LPG.WH.LPG.NoSolar.LPG</t>
  </si>
  <si>
    <t>TES_per_household.kWh.DK.Res.HH.Thermal.SH.LPG.WH.LPG.Solar</t>
  </si>
  <si>
    <t>TES_per_household.kWh.DK.Res.HH.Thermal.SH.LPG.WH.LPG.Solar.LPG</t>
  </si>
  <si>
    <t>TES_per_household.kWh.DK.Res.HH.Thermal.SH.LPG.WH.LPG.Solar.Solar</t>
  </si>
  <si>
    <t>TES_per_household.kWh.DK.Res.HH.Thermal.SH.LPG.WH.Elc.NoSolar.Elec</t>
  </si>
  <si>
    <t>TES_per_household.kWh.DK.Res.HH.Thermal.SH.LPG.WH.Elc.Solar</t>
  </si>
  <si>
    <t>TES_per_household.kWh.DK.Res.HH.Thermal.SH.LPG.WH.Elc.Solar.Elec</t>
  </si>
  <si>
    <t>TES_per_household.kWh.DK.Res.HH.Thermal.SH.LPG.WH.Elc.Solar.Solar</t>
  </si>
  <si>
    <t>TES_per_household.kWh.DK.Res.HH.Thermal.SH.LPG.CO</t>
  </si>
  <si>
    <t>TES_per_household.kWh.DK.Res.HH.Thermal.SH.LPG.CO.LPG.LPG</t>
  </si>
  <si>
    <t>TES_per_household.kWh.DK.Res.HH.Thermal.SH.LPG.CO.Elc.Elec</t>
  </si>
  <si>
    <t>TES_per_household.kWh.DK.Res.HH.Thermal.SH.Oil</t>
  </si>
  <si>
    <t>TES_per_household.kWh.DK.Res.HH.Thermal.SH.Oil.SH</t>
  </si>
  <si>
    <t>TES_per_household.kWh.DK.Res.HH.Thermal.SH.Oil.SH.Oil</t>
  </si>
  <si>
    <t>TES_per_household.kWh.DK.Res.HH.Thermal.SH.Oil.SH.Elec</t>
  </si>
  <si>
    <t>TES_per_household.kWh.DK.Res.HH.Thermal.SH.Oil.SC</t>
  </si>
  <si>
    <t>TES_per_household.kWh.DK.Res.HH.Thermal.SH.Oil.SC.AC.Elec</t>
  </si>
  <si>
    <t>TES_per_household.kWh.DK.Res.HH.Thermal.SH.Oil.WH</t>
  </si>
  <si>
    <t>TES_per_household.kWh.DK.Res.HH.Thermal.SH.Oil.WH.Oil.NoSolar.Oil</t>
  </si>
  <si>
    <t>TES_per_household.kWh.DK.Res.HH.Thermal.SH.Oil.WH.Oil.Solar</t>
  </si>
  <si>
    <t>TES_per_household.kWh.DK.Res.HH.Thermal.SH.Oil.WH.Oil.Solar.Oil</t>
  </si>
  <si>
    <t>TES_per_household.kWh.DK.Res.HH.Thermal.SH.Oil.WH.Oil.Solar.Solar</t>
  </si>
  <si>
    <t>TES_per_household.kWh.DK.Res.HH.Thermal.SH.Oil.WH.Elc.NoSolar.Elec</t>
  </si>
  <si>
    <t>TES_per_household.kWh.DK.Res.HH.Thermal.SH.Oil.WH.Elc.Solar</t>
  </si>
  <si>
    <t>TES_per_household.kWh.DK.Res.HH.Thermal.SH.Oil.WH.Elc.Solar.Elec</t>
  </si>
  <si>
    <t>TES_per_household.kWh.DK.Res.HH.Thermal.SH.Oil.WH.Elc.Solar.Solar</t>
  </si>
  <si>
    <t>TES_per_household.kWh.DK.Res.HH.Thermal.SH.Oil.CO</t>
  </si>
  <si>
    <t>TES_per_household.kWh.DK.Res.HH.Thermal.SH.Oil.CO.LPG.LPG</t>
  </si>
  <si>
    <t>TES_per_household.kWh.DK.Res.HH.Thermal.SH.Oil.CO.Elc.Elec</t>
  </si>
  <si>
    <t>TES_per_household.kWh.DK.Res.HH.Thermal.SH.Gas</t>
  </si>
  <si>
    <t>TES_per_household.kWh.DK.Res.HH.Thermal.SH.Gas.SH</t>
  </si>
  <si>
    <t>TES_per_household.kWh.DK.Res.HH.Thermal.SH.Gas.SH.Gas</t>
  </si>
  <si>
    <t>TES_per_household.kWh.DK.Res.HH.Thermal.SH.Gas.SH.Elec</t>
  </si>
  <si>
    <t>TES_per_household.kWh.DK.Res.HH.Thermal.SH.Gas.SC</t>
  </si>
  <si>
    <t>TES_per_household.kWh.DK.Res.HH.Thermal.SH.Gas.SC.AC.Elec</t>
  </si>
  <si>
    <t>TES_per_household.kWh.DK.Res.HH.Thermal.SH.Gas.WH</t>
  </si>
  <si>
    <t>TES_per_household.kWh.DK.Res.HH.Thermal.SH.Gas.WH.Gas.NoSolar.Gas</t>
  </si>
  <si>
    <t>TES_per_household.kWh.DK.Res.HH.Thermal.SH.Gas.WH.Gas.Solar</t>
  </si>
  <si>
    <t>TES_per_household.kWh.DK.Res.HH.Thermal.SH.Gas.WH.Gas.Solar.Gas</t>
  </si>
  <si>
    <t>TES_per_household.kWh.DK.Res.HH.Thermal.SH.Gas.WH.Gas.Solar.Solar</t>
  </si>
  <si>
    <t>TES_per_household.kWh.DK.Res.HH.Thermal.SH.Gas.WH.Elc.NoSolar.Elec</t>
  </si>
  <si>
    <t>TES_per_household.kWh.DK.Res.HH.Thermal.SH.Gas.WH.Elc.Solar</t>
  </si>
  <si>
    <t>TES_per_household.kWh.DK.Res.HH.Thermal.SH.Gas.WH.Elc.Solar.Elec</t>
  </si>
  <si>
    <t>TES_per_household.kWh.DK.Res.HH.Thermal.SH.Gas.WH.Elc.Solar.Solar</t>
  </si>
  <si>
    <t>TES_per_household.kWh.DK.Res.HH.Thermal.SH.Gas.CO</t>
  </si>
  <si>
    <t>TES_per_household.kWh.DK.Res.HH.Thermal.SH.Gas.CO.Gas.Gas</t>
  </si>
  <si>
    <t>TES_per_household.kWh.DK.Res.HH.Thermal.SH.Gas.CO.Elc.Elec</t>
  </si>
  <si>
    <t>TES_per_household.kWh.DK.Res.HH.Thermal.SH.Biomass</t>
  </si>
  <si>
    <t>TES_per_household.kWh.DK.Res.HH.Thermal.SH.Biomass.SH</t>
  </si>
  <si>
    <t>TES_per_household.kWh.DK.Res.HH.Thermal.SH.Biomass.SH.Biomass</t>
  </si>
  <si>
    <t>TES_per_household.kWh.DK.Res.HH.Thermal.SH.Biomass.SH.Elec</t>
  </si>
  <si>
    <t>TES_per_household.kWh.DK.Res.HH.Thermal.SH.Biomass.SC</t>
  </si>
  <si>
    <t>TES_per_household.kWh.DK.Res.HH.Thermal.SH.Biomass.SC.AC.Elec</t>
  </si>
  <si>
    <t>TES_per_household.kWh.DK.Res.HH.Thermal.SH.Biomass.WH</t>
  </si>
  <si>
    <t>TES_per_household.kWh.DK.Res.HH.Thermal.SH.Biomass.WH.Biomass.NoSolar.Biomass</t>
  </si>
  <si>
    <t>TES_per_household.kWh.DK.Res.HH.Thermal.SH.Biomass.WH.Biomass.Solar</t>
  </si>
  <si>
    <t>TES_per_household.kWh.DK.Res.HH.Thermal.SH.Biomass.WH.Biomass.Solar.Biomass</t>
  </si>
  <si>
    <t>TES_per_household.kWh.DK.Res.HH.Thermal.SH.Biomass.WH.Biomass.Solar.Solar</t>
  </si>
  <si>
    <t>TES_per_household.kWh.DK.Res.HH.Thermal.SH.Biomass.WH.LPG.NoSolar.LPG</t>
  </si>
  <si>
    <t>TES_per_household.kWh.DK.Res.HH.Thermal.SH.Biomass.WH.LPG.Solar</t>
  </si>
  <si>
    <t>TES_per_household.kWh.DK.Res.HH.Thermal.SH.Biomass.WH.LPG.Solar.LPG</t>
  </si>
  <si>
    <t>TES_per_household.kWh.DK.Res.HH.Thermal.SH.Biomass.WH.LPG.Solar.Solar</t>
  </si>
  <si>
    <t>TES_per_household.kWh.DK.Res.HH.Thermal.SH.Biomass.WH.Elc.NoSolar.Elec</t>
  </si>
  <si>
    <t>TES_per_household.kWh.DK.Res.HH.Thermal.SH.Biomass.WH.Elc.Solar</t>
  </si>
  <si>
    <t>TES_per_household.kWh.DK.Res.HH.Thermal.SH.Biomass.WH.Elc.Solar.Elec</t>
  </si>
  <si>
    <t>TES_per_household.kWh.DK.Res.HH.Thermal.SH.Biomass.WH.Elc.Solar.Solar</t>
  </si>
  <si>
    <t>TES_per_household.kWh.DK.Res.HH.Thermal.SH.Biomass.CO</t>
  </si>
  <si>
    <t>TES_per_household.kWh.DK.Res.HH.Thermal.SH.Biomass.CO.Biomass.Biomass</t>
  </si>
  <si>
    <t>TES_per_household.kWh.DK.Res.HH.Thermal.SH.Biomass.CO.LPG.LPG</t>
  </si>
  <si>
    <t>TES_per_household.kWh.DK.Res.HH.Thermal.SH.Biomass.CO.Elc.Elec</t>
  </si>
  <si>
    <t>TES_per_household.kWh.DK.Res.HH.Thermal.SH.Geo</t>
  </si>
  <si>
    <t>TES_per_household.kWh.DK.Res.HH.Thermal.SH.Geo.SH</t>
  </si>
  <si>
    <t>TES_per_household.kWh.DK.Res.HH.Thermal.SH.Geo.SH.Geo</t>
  </si>
  <si>
    <t>TES_per_household.kWh.DK.Res.HH.Thermal.SH.Geo.SH.Elec</t>
  </si>
  <si>
    <t>TES_per_household.kWh.DK.Res.HH.Thermal.SH.Geo.SC</t>
  </si>
  <si>
    <t>TES_per_household.kWh.DK.Res.HH.Thermal.SH.Geo.SC.AC.Elec</t>
  </si>
  <si>
    <t>TES_per_household.kWh.DK.Res.HH.Thermal.SH.Geo.WH</t>
  </si>
  <si>
    <t>TES_per_household.kWh.DK.Res.HH.Thermal.SH.Geo.WH.Geo.NoSolar.Geo</t>
  </si>
  <si>
    <t>TES_per_household.kWh.DK.Res.HH.Thermal.SH.Geo.WH.Geo.Solar</t>
  </si>
  <si>
    <t>TES_per_household.kWh.DK.Res.HH.Thermal.SH.Geo.WH.Geo.Solar.Geo</t>
  </si>
  <si>
    <t>TES_per_household.kWh.DK.Res.HH.Thermal.SH.Geo.WH.Geo.Solar.Solar</t>
  </si>
  <si>
    <t>TES_per_household.kWh.DK.Res.HH.Thermal.SH.Geo.WH.Elc.NoSolar.Elec</t>
  </si>
  <si>
    <t>TES_per_household.kWh.DK.Res.HH.Thermal.SH.Geo.WH.Elc.Solar</t>
  </si>
  <si>
    <t>TES_per_household.kWh.DK.Res.HH.Thermal.SH.Geo.WH.Elc.Solar.Elec</t>
  </si>
  <si>
    <t>TES_per_household.kWh.DK.Res.HH.Thermal.SH.Geo.WH.Elc.Solar.Solar</t>
  </si>
  <si>
    <t>TES_per_household.kWh.DK.Res.HH.Thermal.SH.Geo.CO</t>
  </si>
  <si>
    <t>TES_per_household.kWh.DK.Res.HH.Thermal.SH.Geo.CO.LPG.LPG</t>
  </si>
  <si>
    <t>TES_per_household.kWh.DK.Res.HH.Thermal.SH.Geo.CO.Elc.Elec</t>
  </si>
  <si>
    <t>TES_per_household.kWh.DK.Res.HH.Thermal.SH.DistrHeat</t>
  </si>
  <si>
    <t>TES_per_household.kWh.DK.Res.HH.Thermal.SH.DistrHeat.SH</t>
  </si>
  <si>
    <t>TES_per_household.kWh.DK.Res.HH.Thermal.SH.DistrHeat.SH.Steam_Distr</t>
  </si>
  <si>
    <t>TES_per_household.kWh.DK.Res.HH.Thermal.SH.DistrHeat.SH.Elec</t>
  </si>
  <si>
    <t>TES_per_household.kWh.DK.Res.HH.Thermal.SH.DistrHeat.SC</t>
  </si>
  <si>
    <t>TES_per_household.kWh.DK.Res.HH.Thermal.SH.DistrHeat.SC.AC.Elec</t>
  </si>
  <si>
    <t>TES_per_household.kWh.DK.Res.HH.Thermal.SH.DistrHeat.WH</t>
  </si>
  <si>
    <t>TES_per_household.kWh.DK.Res.HH.Thermal.SH.DistrHeat.WH.DistrHeat.NoSolar.Steam_Distr</t>
  </si>
  <si>
    <t>TES_per_household.kWh.DK.Res.HH.Thermal.SH.DistrHeat.WH.DistrHeat.Solar</t>
  </si>
  <si>
    <t>TES_per_household.kWh.DK.Res.HH.Thermal.SH.DistrHeat.WH.DistrHeat.Solar.Steam_Distr</t>
  </si>
  <si>
    <t>TES_per_household.kWh.DK.Res.HH.Thermal.SH.DistrHeat.WH.DistrHeat.Solar.Solar</t>
  </si>
  <si>
    <t>TES_per_household.kWh.DK.Res.HH.Thermal.SH.DistrHeat.WH.Elc.NoSolar.Elec</t>
  </si>
  <si>
    <t>TES_per_household.kWh.DK.Res.HH.Thermal.SH.DistrHeat.WH.Elc.Solar</t>
  </si>
  <si>
    <t>TES_per_household.kWh.DK.Res.HH.Thermal.SH.DistrHeat.WH.Elc.Solar.Elec</t>
  </si>
  <si>
    <t>TES_per_household.kWh.DK.Res.HH.Thermal.SH.DistrHeat.WH.Elc.Solar.Solar</t>
  </si>
  <si>
    <t>TES_per_household.kWh.DK.Res.HH.Thermal.SH.DistrHeat.CO</t>
  </si>
  <si>
    <t>TES_per_household.kWh.DK.Res.HH.Thermal.SH.DistrHeat.CO.LPG.LPG</t>
  </si>
  <si>
    <t>TES_per_household.kWh.DK.Res.HH.Thermal.SH.DistrHeat.CO.Elc.Elec</t>
  </si>
  <si>
    <t>TES_per_household.kWh.DK.Res.HH.Thermal.SH.AdvElc</t>
  </si>
  <si>
    <t>TES_per_household.kWh.DK.Res.HH.Thermal.SH.AdvElc.SH</t>
  </si>
  <si>
    <t>TES_per_household.kWh.DK.Res.HH.Thermal.SH.AdvElc.SH.Elec</t>
  </si>
  <si>
    <t>TES_per_household.kWh.DK.Res.HH.Thermal.SH.AdvElc.SC</t>
  </si>
  <si>
    <t>TES_per_household.kWh.DK.Res.HH.Thermal.SH.AdvElc.SC.AC.Elec</t>
  </si>
  <si>
    <t>TES_per_household.kWh.DK.Res.HH.Thermal.SH.AdvElc.WH</t>
  </si>
  <si>
    <t>TES_per_household.kWh.DK.Res.HH.Thermal.SH.AdvElc.WH.LPG.NoSolar.LPG</t>
  </si>
  <si>
    <t>TES_per_household.kWh.DK.Res.HH.Thermal.SH.AdvElc.WH.LPG.Solar</t>
  </si>
  <si>
    <t>TES_per_household.kWh.DK.Res.HH.Thermal.SH.AdvElc.WH.LPG.Solar.LPG</t>
  </si>
  <si>
    <t>TES_per_household.kWh.DK.Res.HH.Thermal.SH.AdvElc.WH.LPG.Solar.Solar</t>
  </si>
  <si>
    <t>TES_per_household.kWh.DK.Res.HH.Thermal.SH.AdvElc.WH.Elc.NoSolar.Elec</t>
  </si>
  <si>
    <t>TES_per_household.kWh.DK.Res.HH.Thermal.SH.AdvElc.WH.Elc.Solar</t>
  </si>
  <si>
    <t>TES_per_household.kWh.DK.Res.HH.Thermal.SH.AdvElc.WH.Elc.Solar.Elec</t>
  </si>
  <si>
    <t>TES_per_household.kWh.DK.Res.HH.Thermal.SH.AdvElc.WH.Elc.Solar.Solar</t>
  </si>
  <si>
    <t>TES_per_household.kWh.DK.Res.HH.Thermal.SH.AdvElc.CO</t>
  </si>
  <si>
    <t>TES_per_household.kWh.DK.Res.HH.Thermal.SH.AdvElc.CO.LPG.LPG</t>
  </si>
  <si>
    <t>TES_per_household.kWh.DK.Res.HH.Thermal.SH.AdvElc.CO.Elc.Elec</t>
  </si>
  <si>
    <t>TES_per_household.kWh.DK.Res.HH.Thermal.SH.ConvElc</t>
  </si>
  <si>
    <t>TES_per_household.kWh.DK.Res.HH.Thermal.SH.ConvElc.SH</t>
  </si>
  <si>
    <t>TES_per_household.kWh.DK.Res.HH.Thermal.SH.ConvElc.SH.Elec</t>
  </si>
  <si>
    <t>TES_per_household.kWh.DK.Res.HH.Thermal.SH.ConvElc.SC</t>
  </si>
  <si>
    <t>TES_per_household.kWh.DK.Res.HH.Thermal.SH.ConvElc.SC.AC.Elec</t>
  </si>
  <si>
    <t>TES_per_household.kWh.DK.Res.HH.Thermal.SH.ConvElc.WH</t>
  </si>
  <si>
    <t>TES_per_household.kWh.DK.Res.HH.Thermal.SH.ConvElc.WH.LPG.NoSolar.LPG</t>
  </si>
  <si>
    <t>TES_per_household.kWh.DK.Res.HH.Thermal.SH.ConvElc.WH.LPG.Solar</t>
  </si>
  <si>
    <t>TES_per_household.kWh.DK.Res.HH.Thermal.SH.ConvElc.WH.LPG.Solar.LPG</t>
  </si>
  <si>
    <t>TES_per_household.kWh.DK.Res.HH.Thermal.SH.ConvElc.WH.LPG.Solar.Solar</t>
  </si>
  <si>
    <t>TES_per_household.kWh.DK.Res.HH.Thermal.SH.ConvElc.WH.Elc.NoSolar.Elec</t>
  </si>
  <si>
    <t>TES_per_household.kWh.DK.Res.HH.Thermal.SH.ConvElc.WH.Elc.Solar</t>
  </si>
  <si>
    <t>TES_per_household.kWh.DK.Res.HH.Thermal.SH.ConvElc.WH.Elc.Solar.Elec</t>
  </si>
  <si>
    <t>TES_per_household.kWh.DK.Res.HH.Thermal.SH.ConvElc.WH.Elc.Solar.Solar</t>
  </si>
  <si>
    <t>TES_per_household.kWh.DK.Res.HH.Thermal.SH.ConvElc.CO</t>
  </si>
  <si>
    <t>TES_per_household.kWh.DK.Res.HH.Thermal.SH.ConvElc.CO.LPG.LPG</t>
  </si>
  <si>
    <t>TES_per_household.kWh.DK.Res.HH.Thermal.SH.ConvElc.CO.Elc.Elec</t>
  </si>
  <si>
    <t>DK - CO2 emissions per household (detailed structure)</t>
  </si>
  <si>
    <t>EMI_per_household.kgCO2.DK.Res.HH.Thermal.SH.Solids</t>
  </si>
  <si>
    <t>EMI_per_household.kgCO2.DK.Res.HH.Thermal.SH.Solids.SH</t>
  </si>
  <si>
    <t>EMI_per_household.kgCO2.DK.Res.HH.Thermal.SH.Solids.SH.Solids</t>
  </si>
  <si>
    <t>EMI_per_household.kgCO2.DK.Res.HH.Thermal.SH.Solids.SH.Elec</t>
  </si>
  <si>
    <t>EMI_per_household.kgCO2.DK.Res.HH.Thermal.SH.Solids.SC</t>
  </si>
  <si>
    <t>EMI_per_household.kgCO2.DK.Res.HH.Thermal.SH.Solids.SC.AC.Elec</t>
  </si>
  <si>
    <t>EMI_per_household.kgCO2.DK.Res.HH.Thermal.SH.Solids.WH</t>
  </si>
  <si>
    <t>EMI_per_household.kgCO2.DK.Res.HH.Thermal.SH.Solids.WH.Solids.NoSolar.Solids</t>
  </si>
  <si>
    <t>EMI_per_household.kgCO2.DK.Res.HH.Thermal.SH.Solids.WH.LPG.NoSolar.LPG</t>
  </si>
  <si>
    <t>EMI_per_household.kgCO2.DK.Res.HH.Thermal.SH.Solids.WH.LPG.Solar</t>
  </si>
  <si>
    <t>EMI_per_household.kgCO2.DK.Res.HH.Thermal.SH.Solids.WH.LPG.Solar.LPG</t>
  </si>
  <si>
    <t>EMI_per_household.kgCO2.DK.Res.HH.Thermal.SH.Solids.WH.LPG.Solar.Solar</t>
  </si>
  <si>
    <t>EMI_per_household.kgCO2.DK.Res.HH.Thermal.SH.Solids.WH.Elc.NoSolar.Elec</t>
  </si>
  <si>
    <t>EMI_per_household.kgCO2.DK.Res.HH.Thermal.SH.Solids.WH.Elc.Solar</t>
  </si>
  <si>
    <t>EMI_per_household.kgCO2.DK.Res.HH.Thermal.SH.Solids.WH.Elc.Solar.Elec</t>
  </si>
  <si>
    <t>EMI_per_household.kgCO2.DK.Res.HH.Thermal.SH.Solids.WH.Elc.Solar.Solar</t>
  </si>
  <si>
    <t>EMI_per_household.kgCO2.DK.Res.HH.Thermal.SH.Solids.CO</t>
  </si>
  <si>
    <t>EMI_per_household.kgCO2.DK.Res.HH.Thermal.SH.Solids.CO.Solids.Solids</t>
  </si>
  <si>
    <t>EMI_per_household.kgCO2.DK.Res.HH.Thermal.SH.Solids.CO.LPG.LPG</t>
  </si>
  <si>
    <t>EMI_per_household.kgCO2.DK.Res.HH.Thermal.SH.Solids.CO.Elc.Elec</t>
  </si>
  <si>
    <t>EMI_per_household.kgCO2.DK.Res.HH.Thermal.SH.LPG</t>
  </si>
  <si>
    <t>EMI_per_household.kgCO2.DK.Res.HH.Thermal.SH.LPG.SH</t>
  </si>
  <si>
    <t>EMI_per_household.kgCO2.DK.Res.HH.Thermal.SH.LPG.SH.LPG</t>
  </si>
  <si>
    <t>EMI_per_household.kgCO2.DK.Res.HH.Thermal.SH.LPG.SH.Elec</t>
  </si>
  <si>
    <t>EMI_per_household.kgCO2.DK.Res.HH.Thermal.SH.LPG.SC</t>
  </si>
  <si>
    <t>EMI_per_household.kgCO2.DK.Res.HH.Thermal.SH.LPG.SC.AC.Elec</t>
  </si>
  <si>
    <t>EMI_per_household.kgCO2.DK.Res.HH.Thermal.SH.LPG.WH</t>
  </si>
  <si>
    <t>EMI_per_household.kgCO2.DK.Res.HH.Thermal.SH.LPG.WH.LPG.NoSolar.LPG</t>
  </si>
  <si>
    <t>EMI_per_household.kgCO2.DK.Res.HH.Thermal.SH.LPG.WH.LPG.Solar</t>
  </si>
  <si>
    <t>EMI_per_household.kgCO2.DK.Res.HH.Thermal.SH.LPG.WH.LPG.Solar.LPG</t>
  </si>
  <si>
    <t>EMI_per_household.kgCO2.DK.Res.HH.Thermal.SH.LPG.WH.LPG.Solar.Solar</t>
  </si>
  <si>
    <t>EMI_per_household.kgCO2.DK.Res.HH.Thermal.SH.LPG.WH.Elc.NoSolar.Elec</t>
  </si>
  <si>
    <t>EMI_per_household.kgCO2.DK.Res.HH.Thermal.SH.LPG.WH.Elc.Solar</t>
  </si>
  <si>
    <t>EMI_per_household.kgCO2.DK.Res.HH.Thermal.SH.LPG.WH.Elc.Solar.Elec</t>
  </si>
  <si>
    <t>EMI_per_household.kgCO2.DK.Res.HH.Thermal.SH.LPG.WH.Elc.Solar.Solar</t>
  </si>
  <si>
    <t>EMI_per_household.kgCO2.DK.Res.HH.Thermal.SH.LPG.CO</t>
  </si>
  <si>
    <t>EMI_per_household.kgCO2.DK.Res.HH.Thermal.SH.LPG.CO.LPG.LPG</t>
  </si>
  <si>
    <t>EMI_per_household.kgCO2.DK.Res.HH.Thermal.SH.LPG.CO.Elc.Elec</t>
  </si>
  <si>
    <t>EMI_per_household.kgCO2.DK.Res.HH.Thermal.SH.Oil</t>
  </si>
  <si>
    <t>EMI_per_household.kgCO2.DK.Res.HH.Thermal.SH.Oil.SH</t>
  </si>
  <si>
    <t>EMI_per_household.kgCO2.DK.Res.HH.Thermal.SH.Oil.SH.Oil</t>
  </si>
  <si>
    <t>EMI_per_household.kgCO2.DK.Res.HH.Thermal.SH.Oil.SH.Elec</t>
  </si>
  <si>
    <t>EMI_per_household.kgCO2.DK.Res.HH.Thermal.SH.Oil.SC</t>
  </si>
  <si>
    <t>EMI_per_household.kgCO2.DK.Res.HH.Thermal.SH.Oil.SC.AC.Elec</t>
  </si>
  <si>
    <t>EMI_per_household.kgCO2.DK.Res.HH.Thermal.SH.Oil.WH</t>
  </si>
  <si>
    <t>EMI_per_household.kgCO2.DK.Res.HH.Thermal.SH.Oil.WH.Oil.NoSolar.Oil</t>
  </si>
  <si>
    <t>EMI_per_household.kgCO2.DK.Res.HH.Thermal.SH.Oil.WH.Oil.Solar</t>
  </si>
  <si>
    <t>EMI_per_household.kgCO2.DK.Res.HH.Thermal.SH.Oil.WH.Oil.Solar.Oil</t>
  </si>
  <si>
    <t>EMI_per_household.kgCO2.DK.Res.HH.Thermal.SH.Oil.WH.Oil.Solar.Solar</t>
  </si>
  <si>
    <t>EMI_per_household.kgCO2.DK.Res.HH.Thermal.SH.Oil.WH.Elc.NoSolar.Elec</t>
  </si>
  <si>
    <t>EMI_per_household.kgCO2.DK.Res.HH.Thermal.SH.Oil.WH.Elc.Solar</t>
  </si>
  <si>
    <t>EMI_per_household.kgCO2.DK.Res.HH.Thermal.SH.Oil.WH.Elc.Solar.Elec</t>
  </si>
  <si>
    <t>EMI_per_household.kgCO2.DK.Res.HH.Thermal.SH.Oil.WH.Elc.Solar.Solar</t>
  </si>
  <si>
    <t>EMI_per_household.kgCO2.DK.Res.HH.Thermal.SH.Oil.CO</t>
  </si>
  <si>
    <t>EMI_per_household.kgCO2.DK.Res.HH.Thermal.SH.Oil.CO.LPG.LPG</t>
  </si>
  <si>
    <t>EMI_per_household.kgCO2.DK.Res.HH.Thermal.SH.Oil.CO.Elc.Elec</t>
  </si>
  <si>
    <t>EMI_per_household.kgCO2.DK.Res.HH.Thermal.SH.Gas</t>
  </si>
  <si>
    <t>EMI_per_household.kgCO2.DK.Res.HH.Thermal.SH.Gas.SH</t>
  </si>
  <si>
    <t>EMI_per_household.kgCO2.DK.Res.HH.Thermal.SH.Gas.SH.Gas</t>
  </si>
  <si>
    <t>EMI_per_household.kgCO2.DK.Res.HH.Thermal.SH.Gas.SH.Elec</t>
  </si>
  <si>
    <t>EMI_per_household.kgCO2.DK.Res.HH.Thermal.SH.Gas.SC</t>
  </si>
  <si>
    <t>EMI_per_household.kgCO2.DK.Res.HH.Thermal.SH.Gas.SC.AC.Elec</t>
  </si>
  <si>
    <t>EMI_per_household.kgCO2.DK.Res.HH.Thermal.SH.Gas.WH</t>
  </si>
  <si>
    <t>EMI_per_household.kgCO2.DK.Res.HH.Thermal.SH.Gas.WH.Gas.NoSolar.Gas</t>
  </si>
  <si>
    <t>EMI_per_household.kgCO2.DK.Res.HH.Thermal.SH.Gas.WH.Gas.Solar</t>
  </si>
  <si>
    <t>EMI_per_household.kgCO2.DK.Res.HH.Thermal.SH.Gas.WH.Gas.Solar.Gas</t>
  </si>
  <si>
    <t>EMI_per_household.kgCO2.DK.Res.HH.Thermal.SH.Gas.WH.Gas.Solar.Solar</t>
  </si>
  <si>
    <t>EMI_per_household.kgCO2.DK.Res.HH.Thermal.SH.Gas.WH.Elc.NoSolar.Elec</t>
  </si>
  <si>
    <t>EMI_per_household.kgCO2.DK.Res.HH.Thermal.SH.Gas.WH.Elc.Solar</t>
  </si>
  <si>
    <t>EMI_per_household.kgCO2.DK.Res.HH.Thermal.SH.Gas.WH.Elc.Solar.Elec</t>
  </si>
  <si>
    <t>EMI_per_household.kgCO2.DK.Res.HH.Thermal.SH.Gas.WH.Elc.Solar.Solar</t>
  </si>
  <si>
    <t>EMI_per_household.kgCO2.DK.Res.HH.Thermal.SH.Gas.CO</t>
  </si>
  <si>
    <t>EMI_per_household.kgCO2.DK.Res.HH.Thermal.SH.Gas.CO.Gas.Gas</t>
  </si>
  <si>
    <t>EMI_per_household.kgCO2.DK.Res.HH.Thermal.SH.Gas.CO.Elc.Elec</t>
  </si>
  <si>
    <t>EMI_per_household.kgCO2.DK.Res.HH.Thermal.SH.Biomass</t>
  </si>
  <si>
    <t>EMI_per_household.kgCO2.DK.Res.HH.Thermal.SH.Biomass.SH</t>
  </si>
  <si>
    <t>EMI_per_household.kgCO2.DK.Res.HH.Thermal.SH.Biomass.SH.Biomass</t>
  </si>
  <si>
    <t>EMI_per_household.kgCO2.DK.Res.HH.Thermal.SH.Biomass.SH.Elec</t>
  </si>
  <si>
    <t>EMI_per_household.kgCO2.DK.Res.HH.Thermal.SH.Biomass.SC</t>
  </si>
  <si>
    <t>EMI_per_household.kgCO2.DK.Res.HH.Thermal.SH.Biomass.SC.AC.Elec</t>
  </si>
  <si>
    <t>EMI_per_household.kgCO2.DK.Res.HH.Thermal.SH.Biomass.WH</t>
  </si>
  <si>
    <t>EMI_per_household.kgCO2.DK.Res.HH.Thermal.SH.Biomass.WH.Biomass.NoSolar.Biomass</t>
  </si>
  <si>
    <t>EMI_per_household.kgCO2.DK.Res.HH.Thermal.SH.Biomass.WH.Biomass.Solar</t>
  </si>
  <si>
    <t>EMI_per_household.kgCO2.DK.Res.HH.Thermal.SH.Biomass.WH.Biomass.Solar.Biomass</t>
  </si>
  <si>
    <t>EMI_per_household.kgCO2.DK.Res.HH.Thermal.SH.Biomass.WH.Biomass.Solar.Solar</t>
  </si>
  <si>
    <t>EMI_per_household.kgCO2.DK.Res.HH.Thermal.SH.Biomass.WH.LPG.NoSolar.LPG</t>
  </si>
  <si>
    <t>EMI_per_household.kgCO2.DK.Res.HH.Thermal.SH.Biomass.WH.LPG.Solar</t>
  </si>
  <si>
    <t>EMI_per_household.kgCO2.DK.Res.HH.Thermal.SH.Biomass.WH.LPG.Solar.LPG</t>
  </si>
  <si>
    <t>EMI_per_household.kgCO2.DK.Res.HH.Thermal.SH.Biomass.WH.LPG.Solar.Solar</t>
  </si>
  <si>
    <t>EMI_per_household.kgCO2.DK.Res.HH.Thermal.SH.Biomass.WH.Elc.NoSolar.Elec</t>
  </si>
  <si>
    <t>EMI_per_household.kgCO2.DK.Res.HH.Thermal.SH.Biomass.WH.Elc.Solar</t>
  </si>
  <si>
    <t>EMI_per_household.kgCO2.DK.Res.HH.Thermal.SH.Biomass.WH.Elc.Solar.Elec</t>
  </si>
  <si>
    <t>EMI_per_household.kgCO2.DK.Res.HH.Thermal.SH.Biomass.WH.Elc.Solar.Solar</t>
  </si>
  <si>
    <t>EMI_per_household.kgCO2.DK.Res.HH.Thermal.SH.Biomass.CO</t>
  </si>
  <si>
    <t>EMI_per_household.kgCO2.DK.Res.HH.Thermal.SH.Biomass.CO.Biomass.Biomass</t>
  </si>
  <si>
    <t>EMI_per_household.kgCO2.DK.Res.HH.Thermal.SH.Biomass.CO.LPG.LPG</t>
  </si>
  <si>
    <t>EMI_per_household.kgCO2.DK.Res.HH.Thermal.SH.Biomass.CO.Elc.Elec</t>
  </si>
  <si>
    <t>EMI_per_household.kgCO2.DK.Res.HH.Thermal.SH.Geo</t>
  </si>
  <si>
    <t>EMI_per_household.kgCO2.DK.Res.HH.Thermal.SH.Geo.SH</t>
  </si>
  <si>
    <t>EMI_per_household.kgCO2.DK.Res.HH.Thermal.SH.Geo.SH.Geo</t>
  </si>
  <si>
    <t>EMI_per_household.kgCO2.DK.Res.HH.Thermal.SH.Geo.SH.Elec</t>
  </si>
  <si>
    <t>EMI_per_household.kgCO2.DK.Res.HH.Thermal.SH.Geo.SC</t>
  </si>
  <si>
    <t>EMI_per_household.kgCO2.DK.Res.HH.Thermal.SH.Geo.SC.AC.Elec</t>
  </si>
  <si>
    <t>EMI_per_household.kgCO2.DK.Res.HH.Thermal.SH.Geo.WH</t>
  </si>
  <si>
    <t>EMI_per_household.kgCO2.DK.Res.HH.Thermal.SH.Geo.WH.Geo.NoSolar.Geo</t>
  </si>
  <si>
    <t>EMI_per_household.kgCO2.DK.Res.HH.Thermal.SH.Geo.WH.Geo.Solar</t>
  </si>
  <si>
    <t>EMI_per_household.kgCO2.DK.Res.HH.Thermal.SH.Geo.WH.Geo.Solar.Geo</t>
  </si>
  <si>
    <t>EMI_per_household.kgCO2.DK.Res.HH.Thermal.SH.Geo.WH.Geo.Solar.Solar</t>
  </si>
  <si>
    <t>EMI_per_household.kgCO2.DK.Res.HH.Thermal.SH.Geo.WH.Elc.NoSolar.Elec</t>
  </si>
  <si>
    <t>EMI_per_household.kgCO2.DK.Res.HH.Thermal.SH.Geo.WH.Elc.Solar</t>
  </si>
  <si>
    <t>EMI_per_household.kgCO2.DK.Res.HH.Thermal.SH.Geo.WH.Elc.Solar.Elec</t>
  </si>
  <si>
    <t>EMI_per_household.kgCO2.DK.Res.HH.Thermal.SH.Geo.WH.Elc.Solar.Solar</t>
  </si>
  <si>
    <t>EMI_per_household.kgCO2.DK.Res.HH.Thermal.SH.Geo.CO</t>
  </si>
  <si>
    <t>EMI_per_household.kgCO2.DK.Res.HH.Thermal.SH.Geo.CO.LPG.LPG</t>
  </si>
  <si>
    <t>EMI_per_household.kgCO2.DK.Res.HH.Thermal.SH.Geo.CO.Elc.Elec</t>
  </si>
  <si>
    <t>EMI_per_household.kgCO2.DK.Res.HH.Thermal.SH.DistrHeat</t>
  </si>
  <si>
    <t>EMI_per_household.kgCO2.DK.Res.HH.Thermal.SH.DistrHeat.SH</t>
  </si>
  <si>
    <t>EMI_per_household.kgCO2.DK.Res.HH.Thermal.SH.DistrHeat.SH.Steam_Distr</t>
  </si>
  <si>
    <t>EMI_per_household.kgCO2.DK.Res.HH.Thermal.SH.DistrHeat.SH.Elec</t>
  </si>
  <si>
    <t>EMI_per_household.kgCO2.DK.Res.HH.Thermal.SH.DistrHeat.SC</t>
  </si>
  <si>
    <t>EMI_per_household.kgCO2.DK.Res.HH.Thermal.SH.DistrHeat.SC.AC.Elec</t>
  </si>
  <si>
    <t>EMI_per_household.kgCO2.DK.Res.HH.Thermal.SH.DistrHeat.WH</t>
  </si>
  <si>
    <t>EMI_per_household.kgCO2.DK.Res.HH.Thermal.SH.DistrHeat.WH.DistrHeat.NoSolar.Steam_Distr</t>
  </si>
  <si>
    <t>EMI_per_household.kgCO2.DK.Res.HH.Thermal.SH.DistrHeat.WH.DistrHeat.Solar</t>
  </si>
  <si>
    <t>EMI_per_household.kgCO2.DK.Res.HH.Thermal.SH.DistrHeat.WH.DistrHeat.Solar.Steam_Distr</t>
  </si>
  <si>
    <t>EMI_per_household.kgCO2.DK.Res.HH.Thermal.SH.DistrHeat.WH.DistrHeat.Solar.Solar</t>
  </si>
  <si>
    <t>EMI_per_household.kgCO2.DK.Res.HH.Thermal.SH.DistrHeat.WH.Elc.NoSolar.Elec</t>
  </si>
  <si>
    <t>EMI_per_household.kgCO2.DK.Res.HH.Thermal.SH.DistrHeat.WH.Elc.Solar</t>
  </si>
  <si>
    <t>EMI_per_household.kgCO2.DK.Res.HH.Thermal.SH.DistrHeat.WH.Elc.Solar.Elec</t>
  </si>
  <si>
    <t>EMI_per_household.kgCO2.DK.Res.HH.Thermal.SH.DistrHeat.WH.Elc.Solar.Solar</t>
  </si>
  <si>
    <t>EMI_per_household.kgCO2.DK.Res.HH.Thermal.SH.DistrHeat.CO</t>
  </si>
  <si>
    <t>EMI_per_household.kgCO2.DK.Res.HH.Thermal.SH.DistrHeat.CO.LPG.LPG</t>
  </si>
  <si>
    <t>EMI_per_household.kgCO2.DK.Res.HH.Thermal.SH.DistrHeat.CO.Elc.Elec</t>
  </si>
  <si>
    <t>EMI_per_household.kgCO2.DK.Res.HH.Thermal.SH.AdvElc</t>
  </si>
  <si>
    <t>EMI_per_household.kgCO2.DK.Res.HH.Thermal.SH.AdvElc.SH</t>
  </si>
  <si>
    <t>EMI_per_household.kgCO2.DK.Res.HH.Thermal.SH.AdvElc.SH.Elec</t>
  </si>
  <si>
    <t>EMI_per_household.kgCO2.DK.Res.HH.Thermal.SH.AdvElc.SC</t>
  </si>
  <si>
    <t>EMI_per_household.kgCO2.DK.Res.HH.Thermal.SH.AdvElc.SC.AC.Elec</t>
  </si>
  <si>
    <t>EMI_per_household.kgCO2.DK.Res.HH.Thermal.SH.AdvElc.WH</t>
  </si>
  <si>
    <t>EMI_per_household.kgCO2.DK.Res.HH.Thermal.SH.AdvElc.WH.LPG.NoSolar.LPG</t>
  </si>
  <si>
    <t>EMI_per_household.kgCO2.DK.Res.HH.Thermal.SH.AdvElc.WH.LPG.Solar</t>
  </si>
  <si>
    <t>EMI_per_household.kgCO2.DK.Res.HH.Thermal.SH.AdvElc.WH.LPG.Solar.LPG</t>
  </si>
  <si>
    <t>EMI_per_household.kgCO2.DK.Res.HH.Thermal.SH.AdvElc.WH.LPG.Solar.Solar</t>
  </si>
  <si>
    <t>EMI_per_household.kgCO2.DK.Res.HH.Thermal.SH.AdvElc.WH.Elc.NoSolar.Elec</t>
  </si>
  <si>
    <t>EMI_per_household.kgCO2.DK.Res.HH.Thermal.SH.AdvElc.WH.Elc.Solar</t>
  </si>
  <si>
    <t>EMI_per_household.kgCO2.DK.Res.HH.Thermal.SH.AdvElc.WH.Elc.Solar.Elec</t>
  </si>
  <si>
    <t>EMI_per_household.kgCO2.DK.Res.HH.Thermal.SH.AdvElc.WH.Elc.Solar.Solar</t>
  </si>
  <si>
    <t>EMI_per_household.kgCO2.DK.Res.HH.Thermal.SH.AdvElc.CO</t>
  </si>
  <si>
    <t>EMI_per_household.kgCO2.DK.Res.HH.Thermal.SH.AdvElc.CO.LPG.LPG</t>
  </si>
  <si>
    <t>EMI_per_household.kgCO2.DK.Res.HH.Thermal.SH.AdvElc.CO.Elc.Elec</t>
  </si>
  <si>
    <t>EMI_per_household.kgCO2.DK.Res.HH.Thermal.SH.ConvElc</t>
  </si>
  <si>
    <t>EMI_per_household.kgCO2.DK.Res.HH.Thermal.SH.ConvElc.SH</t>
  </si>
  <si>
    <t>EMI_per_household.kgCO2.DK.Res.HH.Thermal.SH.ConvElc.SH.Elec</t>
  </si>
  <si>
    <t>EMI_per_household.kgCO2.DK.Res.HH.Thermal.SH.ConvElc.SC</t>
  </si>
  <si>
    <t>EMI_per_household.kgCO2.DK.Res.HH.Thermal.SH.ConvElc.SC.AC.Elec</t>
  </si>
  <si>
    <t>EMI_per_household.kgCO2.DK.Res.HH.Thermal.SH.ConvElc.WH</t>
  </si>
  <si>
    <t>EMI_per_household.kgCO2.DK.Res.HH.Thermal.SH.ConvElc.WH.LPG.NoSolar.LPG</t>
  </si>
  <si>
    <t>EMI_per_household.kgCO2.DK.Res.HH.Thermal.SH.ConvElc.WH.LPG.Solar</t>
  </si>
  <si>
    <t>EMI_per_household.kgCO2.DK.Res.HH.Thermal.SH.ConvElc.WH.LPG.Solar.LPG</t>
  </si>
  <si>
    <t>EMI_per_household.kgCO2.DK.Res.HH.Thermal.SH.ConvElc.WH.LPG.Solar.Solar</t>
  </si>
  <si>
    <t>EMI_per_household.kgCO2.DK.Res.HH.Thermal.SH.ConvElc.WH.Elc.NoSolar.Elec</t>
  </si>
  <si>
    <t>EMI_per_household.kgCO2.DK.Res.HH.Thermal.SH.ConvElc.WH.Elc.Solar</t>
  </si>
  <si>
    <t>EMI_per_household.kgCO2.DK.Res.HH.Thermal.SH.ConvElc.WH.Elc.Solar.Elec</t>
  </si>
  <si>
    <t>EMI_per_household.kgCO2.DK.Res.HH.Thermal.SH.ConvElc.WH.Elc.Solar.Solar</t>
  </si>
  <si>
    <t>EMI_per_household.kgCO2.DK.Res.HH.Thermal.SH.ConvElc.CO</t>
  </si>
  <si>
    <t>EMI_per_household.kgCO2.DK.Res.HH.Thermal.SH.ConvElc.CO.LPG.LPG</t>
  </si>
  <si>
    <t>EMI_per_household.kgCO2.DK.Res.HH.Thermal.SH.ConvElc.CO.Elc.Elec</t>
  </si>
  <si>
    <t>DK - Final energy consumption per surface area (detailed structure)</t>
  </si>
  <si>
    <t>FEC_per_sqm.kWh.DK.Res.HH.Thermal.SH.Solids</t>
  </si>
  <si>
    <t>FEC_per_sqm.kWh.DK.Res.HH.Thermal.SH.Solids.SH</t>
  </si>
  <si>
    <t>FEC_per_sqm.kWh.DK.Res.HH.Thermal.SH.Solids.SH.Solids</t>
  </si>
  <si>
    <t>FEC_per_sqm.kWh.DK.Res.HH.Thermal.SH.Solids.SH.Elec</t>
  </si>
  <si>
    <t>FEC_per_sqm.kWh.DK.Res.HH.Thermal.SH.Solids.SC</t>
  </si>
  <si>
    <t>FEC_per_sqm.kWh.DK.Res.HH.Thermal.SH.Solids.SC.AC.Elec</t>
  </si>
  <si>
    <t>FEC_per_sqm.kWh.DK.Res.HH.Thermal.SH.Solids.WH</t>
  </si>
  <si>
    <t>FEC_per_sqm.kWh.DK.Res.HH.Thermal.SH.Solids.WH.Solids.NoSolar.Solids</t>
  </si>
  <si>
    <t>FEC_per_sqm.kWh.DK.Res.HH.Thermal.SH.Solids.WH.LPG.NoSolar.LPG</t>
  </si>
  <si>
    <t>FEC_per_sqm.kWh.DK.Res.HH.Thermal.SH.Solids.WH.LPG.Solar</t>
  </si>
  <si>
    <t>FEC_per_sqm.kWh.DK.Res.HH.Thermal.SH.Solids.WH.LPG.Solar.LPG</t>
  </si>
  <si>
    <t>FEC_per_sqm.kWh.DK.Res.HH.Thermal.SH.Solids.WH.LPG.Solar.Solar</t>
  </si>
  <si>
    <t>FEC_per_sqm.kWh.DK.Res.HH.Thermal.SH.Solids.WH.Elc.NoSolar.Elec</t>
  </si>
  <si>
    <t>FEC_per_sqm.kWh.DK.Res.HH.Thermal.SH.Solids.WH.Elc.Solar</t>
  </si>
  <si>
    <t>FEC_per_sqm.kWh.DK.Res.HH.Thermal.SH.Solids.WH.Elc.Solar.Elec</t>
  </si>
  <si>
    <t>FEC_per_sqm.kWh.DK.Res.HH.Thermal.SH.Solids.WH.Elc.Solar.Solar</t>
  </si>
  <si>
    <t>FEC_per_sqm.kWh.DK.Res.HH.Thermal.SH.Solids.CO</t>
  </si>
  <si>
    <t>FEC_per_sqm.kWh.DK.Res.HH.Thermal.SH.Solids.CO.Solids.Solids</t>
  </si>
  <si>
    <t>FEC_per_sqm.kWh.DK.Res.HH.Thermal.SH.Solids.CO.LPG.LPG</t>
  </si>
  <si>
    <t>FEC_per_sqm.kWh.DK.Res.HH.Thermal.SH.Solids.CO.Elc.Elec</t>
  </si>
  <si>
    <t>FEC_per_sqm.kWh.DK.Res.HH.Thermal.SH.LPG</t>
  </si>
  <si>
    <t>FEC_per_sqm.kWh.DK.Res.HH.Thermal.SH.LPG.SH</t>
  </si>
  <si>
    <t>FEC_per_sqm.kWh.DK.Res.HH.Thermal.SH.LPG.SH.LPG</t>
  </si>
  <si>
    <t>FEC_per_sqm.kWh.DK.Res.HH.Thermal.SH.LPG.SH.Elec</t>
  </si>
  <si>
    <t>FEC_per_sqm.kWh.DK.Res.HH.Thermal.SH.LPG.SC</t>
  </si>
  <si>
    <t>FEC_per_sqm.kWh.DK.Res.HH.Thermal.SH.LPG.SC.AC.Elec</t>
  </si>
  <si>
    <t>FEC_per_sqm.kWh.DK.Res.HH.Thermal.SH.LPG.WH</t>
  </si>
  <si>
    <t>FEC_per_sqm.kWh.DK.Res.HH.Thermal.SH.LPG.WH.LPG.NoSolar.LPG</t>
  </si>
  <si>
    <t>FEC_per_sqm.kWh.DK.Res.HH.Thermal.SH.LPG.WH.LPG.Solar</t>
  </si>
  <si>
    <t>FEC_per_sqm.kWh.DK.Res.HH.Thermal.SH.LPG.WH.LPG.Solar.LPG</t>
  </si>
  <si>
    <t>FEC_per_sqm.kWh.DK.Res.HH.Thermal.SH.LPG.WH.LPG.Solar.Solar</t>
  </si>
  <si>
    <t>FEC_per_sqm.kWh.DK.Res.HH.Thermal.SH.LPG.WH.Elc.NoSolar.Elec</t>
  </si>
  <si>
    <t>FEC_per_sqm.kWh.DK.Res.HH.Thermal.SH.LPG.WH.Elc.Solar</t>
  </si>
  <si>
    <t>FEC_per_sqm.kWh.DK.Res.HH.Thermal.SH.LPG.WH.Elc.Solar.Elec</t>
  </si>
  <si>
    <t>FEC_per_sqm.kWh.DK.Res.HH.Thermal.SH.LPG.WH.Elc.Solar.Solar</t>
  </si>
  <si>
    <t>FEC_per_sqm.kWh.DK.Res.HH.Thermal.SH.LPG.CO</t>
  </si>
  <si>
    <t>FEC_per_sqm.kWh.DK.Res.HH.Thermal.SH.LPG.CO.LPG.LPG</t>
  </si>
  <si>
    <t>FEC_per_sqm.kWh.DK.Res.HH.Thermal.SH.LPG.CO.Elc.Elec</t>
  </si>
  <si>
    <t>FEC_per_sqm.kWh.DK.Res.HH.Thermal.SH.Oil</t>
  </si>
  <si>
    <t>FEC_per_sqm.kWh.DK.Res.HH.Thermal.SH.Oil.SH</t>
  </si>
  <si>
    <t>FEC_per_sqm.kWh.DK.Res.HH.Thermal.SH.Oil.SH.Oil</t>
  </si>
  <si>
    <t>FEC_per_sqm.kWh.DK.Res.HH.Thermal.SH.Oil.SH.Elec</t>
  </si>
  <si>
    <t>FEC_per_sqm.kWh.DK.Res.HH.Thermal.SH.Oil.SC</t>
  </si>
  <si>
    <t>FEC_per_sqm.kWh.DK.Res.HH.Thermal.SH.Oil.SC.AC.Elec</t>
  </si>
  <si>
    <t>FEC_per_sqm.kWh.DK.Res.HH.Thermal.SH.Oil.WH</t>
  </si>
  <si>
    <t>FEC_per_sqm.kWh.DK.Res.HH.Thermal.SH.Oil.WH.Oil.NoSolar.Oil</t>
  </si>
  <si>
    <t>FEC_per_sqm.kWh.DK.Res.HH.Thermal.SH.Oil.WH.Oil.Solar</t>
  </si>
  <si>
    <t>FEC_per_sqm.kWh.DK.Res.HH.Thermal.SH.Oil.WH.Oil.Solar.Oil</t>
  </si>
  <si>
    <t>FEC_per_sqm.kWh.DK.Res.HH.Thermal.SH.Oil.WH.Oil.Solar.Solar</t>
  </si>
  <si>
    <t>FEC_per_sqm.kWh.DK.Res.HH.Thermal.SH.Oil.WH.Elc.NoSolar.Elec</t>
  </si>
  <si>
    <t>FEC_per_sqm.kWh.DK.Res.HH.Thermal.SH.Oil.WH.Elc.Solar</t>
  </si>
  <si>
    <t>FEC_per_sqm.kWh.DK.Res.HH.Thermal.SH.Oil.WH.Elc.Solar.Elec</t>
  </si>
  <si>
    <t>FEC_per_sqm.kWh.DK.Res.HH.Thermal.SH.Oil.WH.Elc.Solar.Solar</t>
  </si>
  <si>
    <t>FEC_per_sqm.kWh.DK.Res.HH.Thermal.SH.Oil.CO</t>
  </si>
  <si>
    <t>FEC_per_sqm.kWh.DK.Res.HH.Thermal.SH.Oil.CO.LPG.LPG</t>
  </si>
  <si>
    <t>FEC_per_sqm.kWh.DK.Res.HH.Thermal.SH.Oil.CO.Elc.Elec</t>
  </si>
  <si>
    <t>FEC_per_sqm.kWh.DK.Res.HH.Thermal.SH.Gas</t>
  </si>
  <si>
    <t>FEC_per_sqm.kWh.DK.Res.HH.Thermal.SH.Gas.SH</t>
  </si>
  <si>
    <t>FEC_per_sqm.kWh.DK.Res.HH.Thermal.SH.Gas.SH.Gas</t>
  </si>
  <si>
    <t>FEC_per_sqm.kWh.DK.Res.HH.Thermal.SH.Gas.SH.Elec</t>
  </si>
  <si>
    <t>FEC_per_sqm.kWh.DK.Res.HH.Thermal.SH.Gas.SC</t>
  </si>
  <si>
    <t>FEC_per_sqm.kWh.DK.Res.HH.Thermal.SH.Gas.SC.AC.Elec</t>
  </si>
  <si>
    <t>FEC_per_sqm.kWh.DK.Res.HH.Thermal.SH.Gas.WH</t>
  </si>
  <si>
    <t>FEC_per_sqm.kWh.DK.Res.HH.Thermal.SH.Gas.WH.Gas.NoSolar.Gas</t>
  </si>
  <si>
    <t>FEC_per_sqm.kWh.DK.Res.HH.Thermal.SH.Gas.WH.Gas.Solar</t>
  </si>
  <si>
    <t>FEC_per_sqm.kWh.DK.Res.HH.Thermal.SH.Gas.WH.Gas.Solar.Gas</t>
  </si>
  <si>
    <t>FEC_per_sqm.kWh.DK.Res.HH.Thermal.SH.Gas.WH.Gas.Solar.Solar</t>
  </si>
  <si>
    <t>FEC_per_sqm.kWh.DK.Res.HH.Thermal.SH.Gas.WH.Elc.NoSolar.Elec</t>
  </si>
  <si>
    <t>FEC_per_sqm.kWh.DK.Res.HH.Thermal.SH.Gas.WH.Elc.Solar</t>
  </si>
  <si>
    <t>FEC_per_sqm.kWh.DK.Res.HH.Thermal.SH.Gas.WH.Elc.Solar.Elec</t>
  </si>
  <si>
    <t>FEC_per_sqm.kWh.DK.Res.HH.Thermal.SH.Gas.WH.Elc.Solar.Solar</t>
  </si>
  <si>
    <t>FEC_per_sqm.kWh.DK.Res.HH.Thermal.SH.Gas.CO</t>
  </si>
  <si>
    <t>FEC_per_sqm.kWh.DK.Res.HH.Thermal.SH.Gas.CO.Gas.Gas</t>
  </si>
  <si>
    <t>FEC_per_sqm.kWh.DK.Res.HH.Thermal.SH.Gas.CO.Elc.Elec</t>
  </si>
  <si>
    <t>FEC_per_sqm.kWh.DK.Res.HH.Thermal.SH.Biomass</t>
  </si>
  <si>
    <t>FEC_per_sqm.kWh.DK.Res.HH.Thermal.SH.Biomass.SH</t>
  </si>
  <si>
    <t>FEC_per_sqm.kWh.DK.Res.HH.Thermal.SH.Biomass.SH.Biomass</t>
  </si>
  <si>
    <t>FEC_per_sqm.kWh.DK.Res.HH.Thermal.SH.Biomass.SH.Elec</t>
  </si>
  <si>
    <t>FEC_per_sqm.kWh.DK.Res.HH.Thermal.SH.Biomass.SC</t>
  </si>
  <si>
    <t>FEC_per_sqm.kWh.DK.Res.HH.Thermal.SH.Biomass.SC.AC.Elec</t>
  </si>
  <si>
    <t>FEC_per_sqm.kWh.DK.Res.HH.Thermal.SH.Biomass.WH</t>
  </si>
  <si>
    <t>FEC_per_sqm.kWh.DK.Res.HH.Thermal.SH.Biomass.WH.Biomass.NoSolar.Biomass</t>
  </si>
  <si>
    <t>FEC_per_sqm.kWh.DK.Res.HH.Thermal.SH.Biomass.WH.Biomass.Solar</t>
  </si>
  <si>
    <t>FEC_per_sqm.kWh.DK.Res.HH.Thermal.SH.Biomass.WH.Biomass.Solar.Biomass</t>
  </si>
  <si>
    <t>FEC_per_sqm.kWh.DK.Res.HH.Thermal.SH.Biomass.WH.Biomass.Solar.Solar</t>
  </si>
  <si>
    <t>FEC_per_sqm.kWh.DK.Res.HH.Thermal.SH.Biomass.WH.LPG.NoSolar.LPG</t>
  </si>
  <si>
    <t>FEC_per_sqm.kWh.DK.Res.HH.Thermal.SH.Biomass.WH.LPG.Solar</t>
  </si>
  <si>
    <t>FEC_per_sqm.kWh.DK.Res.HH.Thermal.SH.Biomass.WH.LPG.Solar.LPG</t>
  </si>
  <si>
    <t>FEC_per_sqm.kWh.DK.Res.HH.Thermal.SH.Biomass.WH.LPG.Solar.Solar</t>
  </si>
  <si>
    <t>FEC_per_sqm.kWh.DK.Res.HH.Thermal.SH.Biomass.WH.Elc.NoSolar.Elec</t>
  </si>
  <si>
    <t>FEC_per_sqm.kWh.DK.Res.HH.Thermal.SH.Biomass.WH.Elc.Solar</t>
  </si>
  <si>
    <t>FEC_per_sqm.kWh.DK.Res.HH.Thermal.SH.Biomass.WH.Elc.Solar.Elec</t>
  </si>
  <si>
    <t>FEC_per_sqm.kWh.DK.Res.HH.Thermal.SH.Biomass.WH.Elc.Solar.Solar</t>
  </si>
  <si>
    <t>FEC_per_sqm.kWh.DK.Res.HH.Thermal.SH.Biomass.CO</t>
  </si>
  <si>
    <t>FEC_per_sqm.kWh.DK.Res.HH.Thermal.SH.Biomass.CO.Biomass.Biomass</t>
  </si>
  <si>
    <t>FEC_per_sqm.kWh.DK.Res.HH.Thermal.SH.Biomass.CO.LPG.LPG</t>
  </si>
  <si>
    <t>FEC_per_sqm.kWh.DK.Res.HH.Thermal.SH.Biomass.CO.Elc.Elec</t>
  </si>
  <si>
    <t>FEC_per_sqm.kWh.DK.Res.HH.Thermal.SH.Geo</t>
  </si>
  <si>
    <t>FEC_per_sqm.kWh.DK.Res.HH.Thermal.SH.Geo.SH</t>
  </si>
  <si>
    <t>FEC_per_sqm.kWh.DK.Res.HH.Thermal.SH.Geo.SH.Geo</t>
  </si>
  <si>
    <t>FEC_per_sqm.kWh.DK.Res.HH.Thermal.SH.Geo.SH.Elec</t>
  </si>
  <si>
    <t>FEC_per_sqm.kWh.DK.Res.HH.Thermal.SH.Geo.SC</t>
  </si>
  <si>
    <t>FEC_per_sqm.kWh.DK.Res.HH.Thermal.SH.Geo.SC.AC.Elec</t>
  </si>
  <si>
    <t>FEC_per_sqm.kWh.DK.Res.HH.Thermal.SH.Geo.WH</t>
  </si>
  <si>
    <t>FEC_per_sqm.kWh.DK.Res.HH.Thermal.SH.Geo.WH.Geo.NoSolar.Geo</t>
  </si>
  <si>
    <t>FEC_per_sqm.kWh.DK.Res.HH.Thermal.SH.Geo.WH.Geo.Solar</t>
  </si>
  <si>
    <t>FEC_per_sqm.kWh.DK.Res.HH.Thermal.SH.Geo.WH.Geo.Solar.Geo</t>
  </si>
  <si>
    <t>FEC_per_sqm.kWh.DK.Res.HH.Thermal.SH.Geo.WH.Geo.Solar.Solar</t>
  </si>
  <si>
    <t>FEC_per_sqm.kWh.DK.Res.HH.Thermal.SH.Geo.WH.Elc.NoSolar.Elec</t>
  </si>
  <si>
    <t>FEC_per_sqm.kWh.DK.Res.HH.Thermal.SH.Geo.WH.Elc.Solar</t>
  </si>
  <si>
    <t>FEC_per_sqm.kWh.DK.Res.HH.Thermal.SH.Geo.WH.Elc.Solar.Elec</t>
  </si>
  <si>
    <t>FEC_per_sqm.kWh.DK.Res.HH.Thermal.SH.Geo.WH.Elc.Solar.Solar</t>
  </si>
  <si>
    <t>FEC_per_sqm.kWh.DK.Res.HH.Thermal.SH.Geo.CO</t>
  </si>
  <si>
    <t>FEC_per_sqm.kWh.DK.Res.HH.Thermal.SH.Geo.CO.LPG.LPG</t>
  </si>
  <si>
    <t>FEC_per_sqm.kWh.DK.Res.HH.Thermal.SH.Geo.CO.Elc.Elec</t>
  </si>
  <si>
    <t>FEC_per_sqm.kWh.DK.Res.HH.Thermal.SH.DistrHeat</t>
  </si>
  <si>
    <t>FEC_per_sqm.kWh.DK.Res.HH.Thermal.SH.DistrHeat.SH</t>
  </si>
  <si>
    <t>FEC_per_sqm.kWh.DK.Res.HH.Thermal.SH.DistrHeat.SH.Steam_Distr</t>
  </si>
  <si>
    <t>FEC_per_sqm.kWh.DK.Res.HH.Thermal.SH.DistrHeat.SH.Elec</t>
  </si>
  <si>
    <t>FEC_per_sqm.kWh.DK.Res.HH.Thermal.SH.DistrHeat.SC</t>
  </si>
  <si>
    <t>FEC_per_sqm.kWh.DK.Res.HH.Thermal.SH.DistrHeat.SC.AC.Elec</t>
  </si>
  <si>
    <t>FEC_per_sqm.kWh.DK.Res.HH.Thermal.SH.DistrHeat.WH</t>
  </si>
  <si>
    <t>FEC_per_sqm.kWh.DK.Res.HH.Thermal.SH.DistrHeat.WH.DistrHeat.NoSolar.Steam_Distr</t>
  </si>
  <si>
    <t>FEC_per_sqm.kWh.DK.Res.HH.Thermal.SH.DistrHeat.WH.DistrHeat.Solar</t>
  </si>
  <si>
    <t>FEC_per_sqm.kWh.DK.Res.HH.Thermal.SH.DistrHeat.WH.DistrHeat.Solar.Steam_Distr</t>
  </si>
  <si>
    <t>FEC_per_sqm.kWh.DK.Res.HH.Thermal.SH.DistrHeat.WH.DistrHeat.Solar.Solar</t>
  </si>
  <si>
    <t>FEC_per_sqm.kWh.DK.Res.HH.Thermal.SH.DistrHeat.WH.Elc.NoSolar.Elec</t>
  </si>
  <si>
    <t>FEC_per_sqm.kWh.DK.Res.HH.Thermal.SH.DistrHeat.WH.Elc.Solar</t>
  </si>
  <si>
    <t>FEC_per_sqm.kWh.DK.Res.HH.Thermal.SH.DistrHeat.WH.Elc.Solar.Elec</t>
  </si>
  <si>
    <t>FEC_per_sqm.kWh.DK.Res.HH.Thermal.SH.DistrHeat.WH.Elc.Solar.Solar</t>
  </si>
  <si>
    <t>FEC_per_sqm.kWh.DK.Res.HH.Thermal.SH.DistrHeat.CO</t>
  </si>
  <si>
    <t>FEC_per_sqm.kWh.DK.Res.HH.Thermal.SH.DistrHeat.CO.LPG.LPG</t>
  </si>
  <si>
    <t>FEC_per_sqm.kWh.DK.Res.HH.Thermal.SH.DistrHeat.CO.Elc.Elec</t>
  </si>
  <si>
    <t>FEC_per_sqm.kWh.DK.Res.HH.Thermal.SH.AdvElc</t>
  </si>
  <si>
    <t>FEC_per_sqm.kWh.DK.Res.HH.Thermal.SH.AdvElc.SH</t>
  </si>
  <si>
    <t>FEC_per_sqm.kWh.DK.Res.HH.Thermal.SH.AdvElc.SH.Elec</t>
  </si>
  <si>
    <t>FEC_per_sqm.kWh.DK.Res.HH.Thermal.SH.AdvElc.SC</t>
  </si>
  <si>
    <t>FEC_per_sqm.kWh.DK.Res.HH.Thermal.SH.AdvElc.SC.AC.Elec</t>
  </si>
  <si>
    <t>FEC_per_sqm.kWh.DK.Res.HH.Thermal.SH.AdvElc.WH</t>
  </si>
  <si>
    <t>FEC_per_sqm.kWh.DK.Res.HH.Thermal.SH.AdvElc.WH.LPG.NoSolar.LPG</t>
  </si>
  <si>
    <t>FEC_per_sqm.kWh.DK.Res.HH.Thermal.SH.AdvElc.WH.LPG.Solar</t>
  </si>
  <si>
    <t>FEC_per_sqm.kWh.DK.Res.HH.Thermal.SH.AdvElc.WH.LPG.Solar.LPG</t>
  </si>
  <si>
    <t>FEC_per_sqm.kWh.DK.Res.HH.Thermal.SH.AdvElc.WH.LPG.Solar.Solar</t>
  </si>
  <si>
    <t>FEC_per_sqm.kWh.DK.Res.HH.Thermal.SH.AdvElc.WH.Elc.NoSolar.Elec</t>
  </si>
  <si>
    <t>FEC_per_sqm.kWh.DK.Res.HH.Thermal.SH.AdvElc.WH.Elc.Solar</t>
  </si>
  <si>
    <t>FEC_per_sqm.kWh.DK.Res.HH.Thermal.SH.AdvElc.WH.Elc.Solar.Elec</t>
  </si>
  <si>
    <t>FEC_per_sqm.kWh.DK.Res.HH.Thermal.SH.AdvElc.WH.Elc.Solar.Solar</t>
  </si>
  <si>
    <t>FEC_per_sqm.kWh.DK.Res.HH.Thermal.SH.AdvElc.CO</t>
  </si>
  <si>
    <t>FEC_per_sqm.kWh.DK.Res.HH.Thermal.SH.AdvElc.CO.LPG.LPG</t>
  </si>
  <si>
    <t>FEC_per_sqm.kWh.DK.Res.HH.Thermal.SH.AdvElc.CO.Elc.Elec</t>
  </si>
  <si>
    <t>FEC_per_sqm.kWh.DK.Res.HH.Thermal.SH.ConvElc</t>
  </si>
  <si>
    <t>FEC_per_sqm.kWh.DK.Res.HH.Thermal.SH.ConvElc.SH</t>
  </si>
  <si>
    <t>FEC_per_sqm.kWh.DK.Res.HH.Thermal.SH.ConvElc.SH.Elec</t>
  </si>
  <si>
    <t>FEC_per_sqm.kWh.DK.Res.HH.Thermal.SH.ConvElc.SC</t>
  </si>
  <si>
    <t>FEC_per_sqm.kWh.DK.Res.HH.Thermal.SH.ConvElc.SC.AC.Elec</t>
  </si>
  <si>
    <t>FEC_per_sqm.kWh.DK.Res.HH.Thermal.SH.ConvElc.WH</t>
  </si>
  <si>
    <t>FEC_per_sqm.kWh.DK.Res.HH.Thermal.SH.ConvElc.WH.LPG.NoSolar.LPG</t>
  </si>
  <si>
    <t>FEC_per_sqm.kWh.DK.Res.HH.Thermal.SH.ConvElc.WH.LPG.Solar</t>
  </si>
  <si>
    <t>FEC_per_sqm.kWh.DK.Res.HH.Thermal.SH.ConvElc.WH.LPG.Solar.LPG</t>
  </si>
  <si>
    <t>FEC_per_sqm.kWh.DK.Res.HH.Thermal.SH.ConvElc.WH.LPG.Solar.Solar</t>
  </si>
  <si>
    <t>FEC_per_sqm.kWh.DK.Res.HH.Thermal.SH.ConvElc.WH.Elc.NoSolar.Elec</t>
  </si>
  <si>
    <t>FEC_per_sqm.kWh.DK.Res.HH.Thermal.SH.ConvElc.WH.Elc.Solar</t>
  </si>
  <si>
    <t>FEC_per_sqm.kWh.DK.Res.HH.Thermal.SH.ConvElc.WH.Elc.Solar.Elec</t>
  </si>
  <si>
    <t>FEC_per_sqm.kWh.DK.Res.HH.Thermal.SH.ConvElc.WH.Elc.Solar.Solar</t>
  </si>
  <si>
    <t>FEC_per_sqm.kWh.DK.Res.HH.Thermal.SH.ConvElc.CO</t>
  </si>
  <si>
    <t>FEC_per_sqm.kWh.DK.Res.HH.Thermal.SH.ConvElc.CO.LPG.LPG</t>
  </si>
  <si>
    <t>FEC_per_sqm.kWh.DK.Res.HH.Thermal.SH.ConvElc.CO.Elc.Elec</t>
  </si>
  <si>
    <t>DK - Thermal energy service per surface area (detailed structure)</t>
  </si>
  <si>
    <t>TES_per_sqm.kWh.DK.Res.HH.Thermal.SH.Solids</t>
  </si>
  <si>
    <t>TES_per_sqm.kWh.DK.Res.HH.Thermal.SH.Solids.SH</t>
  </si>
  <si>
    <t>TES_per_sqm.kWh.DK.Res.HH.Thermal.SH.Solids.SH.Solids</t>
  </si>
  <si>
    <t>TES_per_sqm.kWh.DK.Res.HH.Thermal.SH.Solids.SH.Elec</t>
  </si>
  <si>
    <t>TES_per_sqm.kWh.DK.Res.HH.Thermal.SH.Solids.SC</t>
  </si>
  <si>
    <t>TES_per_sqm.kWh.DK.Res.HH.Thermal.SH.Solids.SC.AC.Elec</t>
  </si>
  <si>
    <t>TES_per_sqm.kWh.DK.Res.HH.Thermal.SH.Solids.WH</t>
  </si>
  <si>
    <t>TES_per_sqm.kWh.DK.Res.HH.Thermal.SH.Solids.WH.Solids.NoSolar.Solids</t>
  </si>
  <si>
    <t>TES_per_sqm.kWh.DK.Res.HH.Thermal.SH.Solids.WH.LPG.NoSolar.LPG</t>
  </si>
  <si>
    <t>TES_per_sqm.kWh.DK.Res.HH.Thermal.SH.Solids.WH.LPG.Solar</t>
  </si>
  <si>
    <t>TES_per_sqm.kWh.DK.Res.HH.Thermal.SH.Solids.WH.LPG.Solar.LPG</t>
  </si>
  <si>
    <t>TES_per_sqm.kWh.DK.Res.HH.Thermal.SH.Solids.WH.LPG.Solar.Solar</t>
  </si>
  <si>
    <t>TES_per_sqm.kWh.DK.Res.HH.Thermal.SH.Solids.WH.Elc.NoSolar.Elec</t>
  </si>
  <si>
    <t>TES_per_sqm.kWh.DK.Res.HH.Thermal.SH.Solids.WH.Elc.Solar</t>
  </si>
  <si>
    <t>TES_per_sqm.kWh.DK.Res.HH.Thermal.SH.Solids.WH.Elc.Solar.Elec</t>
  </si>
  <si>
    <t>TES_per_sqm.kWh.DK.Res.HH.Thermal.SH.Solids.WH.Elc.Solar.Solar</t>
  </si>
  <si>
    <t>TES_per_sqm.kWh.DK.Res.HH.Thermal.SH.Solids.CO</t>
  </si>
  <si>
    <t>TES_per_sqm.kWh.DK.Res.HH.Thermal.SH.Solids.CO.Solids.Solids</t>
  </si>
  <si>
    <t>TES_per_sqm.kWh.DK.Res.HH.Thermal.SH.Solids.CO.LPG.LPG</t>
  </si>
  <si>
    <t>TES_per_sqm.kWh.DK.Res.HH.Thermal.SH.Solids.CO.Elc.Elec</t>
  </si>
  <si>
    <t>TES_per_sqm.kWh.DK.Res.HH.Thermal.SH.LPG</t>
  </si>
  <si>
    <t>TES_per_sqm.kWh.DK.Res.HH.Thermal.SH.LPG.SH</t>
  </si>
  <si>
    <t>TES_per_sqm.kWh.DK.Res.HH.Thermal.SH.LPG.SH.LPG</t>
  </si>
  <si>
    <t>TES_per_sqm.kWh.DK.Res.HH.Thermal.SH.LPG.SH.Elec</t>
  </si>
  <si>
    <t>TES_per_sqm.kWh.DK.Res.HH.Thermal.SH.LPG.SC</t>
  </si>
  <si>
    <t>TES_per_sqm.kWh.DK.Res.HH.Thermal.SH.LPG.SC.AC.Elec</t>
  </si>
  <si>
    <t>TES_per_sqm.kWh.DK.Res.HH.Thermal.SH.LPG.WH</t>
  </si>
  <si>
    <t>TES_per_sqm.kWh.DK.Res.HH.Thermal.SH.LPG.WH.LPG.NoSolar.LPG</t>
  </si>
  <si>
    <t>TES_per_sqm.kWh.DK.Res.HH.Thermal.SH.LPG.WH.LPG.Solar</t>
  </si>
  <si>
    <t>TES_per_sqm.kWh.DK.Res.HH.Thermal.SH.LPG.WH.LPG.Solar.LPG</t>
  </si>
  <si>
    <t>TES_per_sqm.kWh.DK.Res.HH.Thermal.SH.LPG.WH.LPG.Solar.Solar</t>
  </si>
  <si>
    <t>TES_per_sqm.kWh.DK.Res.HH.Thermal.SH.LPG.WH.Elc.NoSolar.Elec</t>
  </si>
  <si>
    <t>TES_per_sqm.kWh.DK.Res.HH.Thermal.SH.LPG.WH.Elc.Solar</t>
  </si>
  <si>
    <t>TES_per_sqm.kWh.DK.Res.HH.Thermal.SH.LPG.WH.Elc.Solar.Elec</t>
  </si>
  <si>
    <t>TES_per_sqm.kWh.DK.Res.HH.Thermal.SH.LPG.WH.Elc.Solar.Solar</t>
  </si>
  <si>
    <t>TES_per_sqm.kWh.DK.Res.HH.Thermal.SH.LPG.CO</t>
  </si>
  <si>
    <t>TES_per_sqm.kWh.DK.Res.HH.Thermal.SH.LPG.CO.LPG.LPG</t>
  </si>
  <si>
    <t>TES_per_sqm.kWh.DK.Res.HH.Thermal.SH.LPG.CO.Elc.Elec</t>
  </si>
  <si>
    <t>TES_per_sqm.kWh.DK.Res.HH.Thermal.SH.Oil</t>
  </si>
  <si>
    <t>TES_per_sqm.kWh.DK.Res.HH.Thermal.SH.Oil.SH</t>
  </si>
  <si>
    <t>TES_per_sqm.kWh.DK.Res.HH.Thermal.SH.Oil.SH.Oil</t>
  </si>
  <si>
    <t>TES_per_sqm.kWh.DK.Res.HH.Thermal.SH.Oil.SH.Elec</t>
  </si>
  <si>
    <t>TES_per_sqm.kWh.DK.Res.HH.Thermal.SH.Oil.SC</t>
  </si>
  <si>
    <t>TES_per_sqm.kWh.DK.Res.HH.Thermal.SH.Oil.SC.AC.Elec</t>
  </si>
  <si>
    <t>TES_per_sqm.kWh.DK.Res.HH.Thermal.SH.Oil.WH</t>
  </si>
  <si>
    <t>TES_per_sqm.kWh.DK.Res.HH.Thermal.SH.Oil.WH.Oil.NoSolar.Oil</t>
  </si>
  <si>
    <t>TES_per_sqm.kWh.DK.Res.HH.Thermal.SH.Oil.WH.Oil.Solar</t>
  </si>
  <si>
    <t>TES_per_sqm.kWh.DK.Res.HH.Thermal.SH.Oil.WH.Oil.Solar.Oil</t>
  </si>
  <si>
    <t>TES_per_sqm.kWh.DK.Res.HH.Thermal.SH.Oil.WH.Oil.Solar.Solar</t>
  </si>
  <si>
    <t>TES_per_sqm.kWh.DK.Res.HH.Thermal.SH.Oil.WH.Elc.NoSolar.Elec</t>
  </si>
  <si>
    <t>TES_per_sqm.kWh.DK.Res.HH.Thermal.SH.Oil.WH.Elc.Solar</t>
  </si>
  <si>
    <t>TES_per_sqm.kWh.DK.Res.HH.Thermal.SH.Oil.WH.Elc.Solar.Elec</t>
  </si>
  <si>
    <t>TES_per_sqm.kWh.DK.Res.HH.Thermal.SH.Oil.WH.Elc.Solar.Solar</t>
  </si>
  <si>
    <t>TES_per_sqm.kWh.DK.Res.HH.Thermal.SH.Oil.CO</t>
  </si>
  <si>
    <t>TES_per_sqm.kWh.DK.Res.HH.Thermal.SH.Oil.CO.LPG.LPG</t>
  </si>
  <si>
    <t>TES_per_sqm.kWh.DK.Res.HH.Thermal.SH.Oil.CO.Elc.Elec</t>
  </si>
  <si>
    <t>TES_per_sqm.kWh.DK.Res.HH.Thermal.SH.Gas</t>
  </si>
  <si>
    <t>TES_per_sqm.kWh.DK.Res.HH.Thermal.SH.Gas.SH</t>
  </si>
  <si>
    <t>TES_per_sqm.kWh.DK.Res.HH.Thermal.SH.Gas.SH.Gas</t>
  </si>
  <si>
    <t>TES_per_sqm.kWh.DK.Res.HH.Thermal.SH.Gas.SH.Elec</t>
  </si>
  <si>
    <t>TES_per_sqm.kWh.DK.Res.HH.Thermal.SH.Gas.SC</t>
  </si>
  <si>
    <t>TES_per_sqm.kWh.DK.Res.HH.Thermal.SH.Gas.SC.AC.Elec</t>
  </si>
  <si>
    <t>TES_per_sqm.kWh.DK.Res.HH.Thermal.SH.Gas.WH</t>
  </si>
  <si>
    <t>TES_per_sqm.kWh.DK.Res.HH.Thermal.SH.Gas.WH.Gas.NoSolar.Gas</t>
  </si>
  <si>
    <t>TES_per_sqm.kWh.DK.Res.HH.Thermal.SH.Gas.WH.Gas.Solar</t>
  </si>
  <si>
    <t>TES_per_sqm.kWh.DK.Res.HH.Thermal.SH.Gas.WH.Gas.Solar.Gas</t>
  </si>
  <si>
    <t>TES_per_sqm.kWh.DK.Res.HH.Thermal.SH.Gas.WH.Gas.Solar.Solar</t>
  </si>
  <si>
    <t>TES_per_sqm.kWh.DK.Res.HH.Thermal.SH.Gas.WH.Elc.NoSolar.Elec</t>
  </si>
  <si>
    <t>TES_per_sqm.kWh.DK.Res.HH.Thermal.SH.Gas.WH.Elc.Solar</t>
  </si>
  <si>
    <t>TES_per_sqm.kWh.DK.Res.HH.Thermal.SH.Gas.WH.Elc.Solar.Elec</t>
  </si>
  <si>
    <t>TES_per_sqm.kWh.DK.Res.HH.Thermal.SH.Gas.WH.Elc.Solar.Solar</t>
  </si>
  <si>
    <t>TES_per_sqm.kWh.DK.Res.HH.Thermal.SH.Gas.CO</t>
  </si>
  <si>
    <t>TES_per_sqm.kWh.DK.Res.HH.Thermal.SH.Gas.CO.Gas.Gas</t>
  </si>
  <si>
    <t>TES_per_sqm.kWh.DK.Res.HH.Thermal.SH.Gas.CO.Elc.Elec</t>
  </si>
  <si>
    <t>TES_per_sqm.kWh.DK.Res.HH.Thermal.SH.Biomass</t>
  </si>
  <si>
    <t>TES_per_sqm.kWh.DK.Res.HH.Thermal.SH.Biomass.SH</t>
  </si>
  <si>
    <t>TES_per_sqm.kWh.DK.Res.HH.Thermal.SH.Biomass.SH.Biomass</t>
  </si>
  <si>
    <t>TES_per_sqm.kWh.DK.Res.HH.Thermal.SH.Biomass.SH.Elec</t>
  </si>
  <si>
    <t>TES_per_sqm.kWh.DK.Res.HH.Thermal.SH.Biomass.SC</t>
  </si>
  <si>
    <t>TES_per_sqm.kWh.DK.Res.HH.Thermal.SH.Biomass.SC.AC.Elec</t>
  </si>
  <si>
    <t>TES_per_sqm.kWh.DK.Res.HH.Thermal.SH.Biomass.WH</t>
  </si>
  <si>
    <t>TES_per_sqm.kWh.DK.Res.HH.Thermal.SH.Biomass.WH.Biomass.NoSolar.Biomass</t>
  </si>
  <si>
    <t>TES_per_sqm.kWh.DK.Res.HH.Thermal.SH.Biomass.WH.Biomass.Solar</t>
  </si>
  <si>
    <t>TES_per_sqm.kWh.DK.Res.HH.Thermal.SH.Biomass.WH.Biomass.Solar.Biomass</t>
  </si>
  <si>
    <t>TES_per_sqm.kWh.DK.Res.HH.Thermal.SH.Biomass.WH.Biomass.Solar.Solar</t>
  </si>
  <si>
    <t>TES_per_sqm.kWh.DK.Res.HH.Thermal.SH.Biomass.WH.LPG.NoSolar.LPG</t>
  </si>
  <si>
    <t>TES_per_sqm.kWh.DK.Res.HH.Thermal.SH.Biomass.WH.LPG.Solar</t>
  </si>
  <si>
    <t>TES_per_sqm.kWh.DK.Res.HH.Thermal.SH.Biomass.WH.LPG.Solar.LPG</t>
  </si>
  <si>
    <t>TES_per_sqm.kWh.DK.Res.HH.Thermal.SH.Biomass.WH.LPG.Solar.Solar</t>
  </si>
  <si>
    <t>TES_per_sqm.kWh.DK.Res.HH.Thermal.SH.Biomass.WH.Elc.NoSolar.Elec</t>
  </si>
  <si>
    <t>TES_per_sqm.kWh.DK.Res.HH.Thermal.SH.Biomass.WH.Elc.Solar</t>
  </si>
  <si>
    <t>TES_per_sqm.kWh.DK.Res.HH.Thermal.SH.Biomass.WH.Elc.Solar.Elec</t>
  </si>
  <si>
    <t>TES_per_sqm.kWh.DK.Res.HH.Thermal.SH.Biomass.WH.Elc.Solar.Solar</t>
  </si>
  <si>
    <t>TES_per_sqm.kWh.DK.Res.HH.Thermal.SH.Biomass.CO</t>
  </si>
  <si>
    <t>TES_per_sqm.kWh.DK.Res.HH.Thermal.SH.Biomass.CO.Biomass.Biomass</t>
  </si>
  <si>
    <t>TES_per_sqm.kWh.DK.Res.HH.Thermal.SH.Biomass.CO.LPG.LPG</t>
  </si>
  <si>
    <t>TES_per_sqm.kWh.DK.Res.HH.Thermal.SH.Biomass.CO.Elc.Elec</t>
  </si>
  <si>
    <t>TES_per_sqm.kWh.DK.Res.HH.Thermal.SH.Geo</t>
  </si>
  <si>
    <t>TES_per_sqm.kWh.DK.Res.HH.Thermal.SH.Geo.SH</t>
  </si>
  <si>
    <t>TES_per_sqm.kWh.DK.Res.HH.Thermal.SH.Geo.SH.Geo</t>
  </si>
  <si>
    <t>TES_per_sqm.kWh.DK.Res.HH.Thermal.SH.Geo.SH.Elec</t>
  </si>
  <si>
    <t>TES_per_sqm.kWh.DK.Res.HH.Thermal.SH.Geo.SC</t>
  </si>
  <si>
    <t>TES_per_sqm.kWh.DK.Res.HH.Thermal.SH.Geo.SC.AC.Elec</t>
  </si>
  <si>
    <t>TES_per_sqm.kWh.DK.Res.HH.Thermal.SH.Geo.WH</t>
  </si>
  <si>
    <t>TES_per_sqm.kWh.DK.Res.HH.Thermal.SH.Geo.WH.Geo.NoSolar.Geo</t>
  </si>
  <si>
    <t>TES_per_sqm.kWh.DK.Res.HH.Thermal.SH.Geo.WH.Geo.Solar</t>
  </si>
  <si>
    <t>TES_per_sqm.kWh.DK.Res.HH.Thermal.SH.Geo.WH.Geo.Solar.Geo</t>
  </si>
  <si>
    <t>TES_per_sqm.kWh.DK.Res.HH.Thermal.SH.Geo.WH.Geo.Solar.Solar</t>
  </si>
  <si>
    <t>TES_per_sqm.kWh.DK.Res.HH.Thermal.SH.Geo.WH.Elc.NoSolar.Elec</t>
  </si>
  <si>
    <t>TES_per_sqm.kWh.DK.Res.HH.Thermal.SH.Geo.WH.Elc.Solar</t>
  </si>
  <si>
    <t>TES_per_sqm.kWh.DK.Res.HH.Thermal.SH.Geo.WH.Elc.Solar.Elec</t>
  </si>
  <si>
    <t>TES_per_sqm.kWh.DK.Res.HH.Thermal.SH.Geo.WH.Elc.Solar.Solar</t>
  </si>
  <si>
    <t>TES_per_sqm.kWh.DK.Res.HH.Thermal.SH.Geo.CO</t>
  </si>
  <si>
    <t>TES_per_sqm.kWh.DK.Res.HH.Thermal.SH.Geo.CO.LPG.LPG</t>
  </si>
  <si>
    <t>TES_per_sqm.kWh.DK.Res.HH.Thermal.SH.Geo.CO.Elc.Elec</t>
  </si>
  <si>
    <t>TES_per_sqm.kWh.DK.Res.HH.Thermal.SH.DistrHeat</t>
  </si>
  <si>
    <t>TES_per_sqm.kWh.DK.Res.HH.Thermal.SH.DistrHeat.SH</t>
  </si>
  <si>
    <t>TES_per_sqm.kWh.DK.Res.HH.Thermal.SH.DistrHeat.SH.Steam_Distr</t>
  </si>
  <si>
    <t>TES_per_sqm.kWh.DK.Res.HH.Thermal.SH.DistrHeat.SH.Elec</t>
  </si>
  <si>
    <t>TES_per_sqm.kWh.DK.Res.HH.Thermal.SH.DistrHeat.SC</t>
  </si>
  <si>
    <t>TES_per_sqm.kWh.DK.Res.HH.Thermal.SH.DistrHeat.SC.AC.Elec</t>
  </si>
  <si>
    <t>TES_per_sqm.kWh.DK.Res.HH.Thermal.SH.DistrHeat.WH</t>
  </si>
  <si>
    <t>TES_per_sqm.kWh.DK.Res.HH.Thermal.SH.DistrHeat.WH.DistrHeat.NoSolar.Steam_Distr</t>
  </si>
  <si>
    <t>TES_per_sqm.kWh.DK.Res.HH.Thermal.SH.DistrHeat.WH.DistrHeat.Solar</t>
  </si>
  <si>
    <t>TES_per_sqm.kWh.DK.Res.HH.Thermal.SH.DistrHeat.WH.DistrHeat.Solar.Steam_Distr</t>
  </si>
  <si>
    <t>TES_per_sqm.kWh.DK.Res.HH.Thermal.SH.DistrHeat.WH.DistrHeat.Solar.Solar</t>
  </si>
  <si>
    <t>TES_per_sqm.kWh.DK.Res.HH.Thermal.SH.DistrHeat.WH.Elc.NoSolar.Elec</t>
  </si>
  <si>
    <t>TES_per_sqm.kWh.DK.Res.HH.Thermal.SH.DistrHeat.WH.Elc.Solar</t>
  </si>
  <si>
    <t>TES_per_sqm.kWh.DK.Res.HH.Thermal.SH.DistrHeat.WH.Elc.Solar.Elec</t>
  </si>
  <si>
    <t>TES_per_sqm.kWh.DK.Res.HH.Thermal.SH.DistrHeat.WH.Elc.Solar.Solar</t>
  </si>
  <si>
    <t>TES_per_sqm.kWh.DK.Res.HH.Thermal.SH.DistrHeat.CO</t>
  </si>
  <si>
    <t>TES_per_sqm.kWh.DK.Res.HH.Thermal.SH.DistrHeat.CO.LPG.LPG</t>
  </si>
  <si>
    <t>TES_per_sqm.kWh.DK.Res.HH.Thermal.SH.DistrHeat.CO.Elc.Elec</t>
  </si>
  <si>
    <t>TES_per_sqm.kWh.DK.Res.HH.Thermal.SH.AdvElc</t>
  </si>
  <si>
    <t>TES_per_sqm.kWh.DK.Res.HH.Thermal.SH.AdvElc.SH</t>
  </si>
  <si>
    <t>TES_per_sqm.kWh.DK.Res.HH.Thermal.SH.AdvElc.SH.Elec</t>
  </si>
  <si>
    <t>TES_per_sqm.kWh.DK.Res.HH.Thermal.SH.AdvElc.SC</t>
  </si>
  <si>
    <t>TES_per_sqm.kWh.DK.Res.HH.Thermal.SH.AdvElc.SC.AC.Elec</t>
  </si>
  <si>
    <t>TES_per_sqm.kWh.DK.Res.HH.Thermal.SH.AdvElc.WH</t>
  </si>
  <si>
    <t>TES_per_sqm.kWh.DK.Res.HH.Thermal.SH.AdvElc.WH.LPG.NoSolar.LPG</t>
  </si>
  <si>
    <t>TES_per_sqm.kWh.DK.Res.HH.Thermal.SH.AdvElc.WH.LPG.Solar</t>
  </si>
  <si>
    <t>TES_per_sqm.kWh.DK.Res.HH.Thermal.SH.AdvElc.WH.LPG.Solar.LPG</t>
  </si>
  <si>
    <t>TES_per_sqm.kWh.DK.Res.HH.Thermal.SH.AdvElc.WH.LPG.Solar.Solar</t>
  </si>
  <si>
    <t>TES_per_sqm.kWh.DK.Res.HH.Thermal.SH.AdvElc.WH.Elc.NoSolar.Elec</t>
  </si>
  <si>
    <t>TES_per_sqm.kWh.DK.Res.HH.Thermal.SH.AdvElc.WH.Elc.Solar</t>
  </si>
  <si>
    <t>TES_per_sqm.kWh.DK.Res.HH.Thermal.SH.AdvElc.WH.Elc.Solar.Elec</t>
  </si>
  <si>
    <t>TES_per_sqm.kWh.DK.Res.HH.Thermal.SH.AdvElc.WH.Elc.Solar.Solar</t>
  </si>
  <si>
    <t>TES_per_sqm.kWh.DK.Res.HH.Thermal.SH.AdvElc.CO</t>
  </si>
  <si>
    <t>TES_per_sqm.kWh.DK.Res.HH.Thermal.SH.AdvElc.CO.LPG.LPG</t>
  </si>
  <si>
    <t>TES_per_sqm.kWh.DK.Res.HH.Thermal.SH.AdvElc.CO.Elc.Elec</t>
  </si>
  <si>
    <t>TES_per_sqm.kWh.DK.Res.HH.Thermal.SH.ConvElc</t>
  </si>
  <si>
    <t>TES_per_sqm.kWh.DK.Res.HH.Thermal.SH.ConvElc.SH</t>
  </si>
  <si>
    <t>TES_per_sqm.kWh.DK.Res.HH.Thermal.SH.ConvElc.SH.Elec</t>
  </si>
  <si>
    <t>TES_per_sqm.kWh.DK.Res.HH.Thermal.SH.ConvElc.SC</t>
  </si>
  <si>
    <t>TES_per_sqm.kWh.DK.Res.HH.Thermal.SH.ConvElc.SC.AC.Elec</t>
  </si>
  <si>
    <t>TES_per_sqm.kWh.DK.Res.HH.Thermal.SH.ConvElc.WH</t>
  </si>
  <si>
    <t>TES_per_sqm.kWh.DK.Res.HH.Thermal.SH.ConvElc.WH.LPG.NoSolar.LPG</t>
  </si>
  <si>
    <t>TES_per_sqm.kWh.DK.Res.HH.Thermal.SH.ConvElc.WH.LPG.Solar</t>
  </si>
  <si>
    <t>TES_per_sqm.kWh.DK.Res.HH.Thermal.SH.ConvElc.WH.LPG.Solar.LPG</t>
  </si>
  <si>
    <t>TES_per_sqm.kWh.DK.Res.HH.Thermal.SH.ConvElc.WH.LPG.Solar.Solar</t>
  </si>
  <si>
    <t>TES_per_sqm.kWh.DK.Res.HH.Thermal.SH.ConvElc.WH.Elc.NoSolar.Elec</t>
  </si>
  <si>
    <t>TES_per_sqm.kWh.DK.Res.HH.Thermal.SH.ConvElc.WH.Elc.Solar</t>
  </si>
  <si>
    <t>TES_per_sqm.kWh.DK.Res.HH.Thermal.SH.ConvElc.WH.Elc.Solar.Elec</t>
  </si>
  <si>
    <t>TES_per_sqm.kWh.DK.Res.HH.Thermal.SH.ConvElc.WH.Elc.Solar.Solar</t>
  </si>
  <si>
    <t>TES_per_sqm.kWh.DK.Res.HH.Thermal.SH.ConvElc.CO</t>
  </si>
  <si>
    <t>TES_per_sqm.kWh.DK.Res.HH.Thermal.SH.ConvElc.CO.LPG.LPG</t>
  </si>
  <si>
    <t>TES_per_sqm.kWh.DK.Res.HH.Thermal.SH.ConvElc.CO.Elc.Elec</t>
  </si>
  <si>
    <t>DK - CO2 emissions per surface area (detailed structure)</t>
  </si>
  <si>
    <t>EMI_per_sqm.kgCO2.DK.Res.HH.Thermal.SH.Solids</t>
  </si>
  <si>
    <t>EMI_per_sqm.kgCO2.DK.Res.HH.Thermal.SH.Solids.SH</t>
  </si>
  <si>
    <t>EMI_per_sqm.kgCO2.DK.Res.HH.Thermal.SH.Solids.SH.Solids</t>
  </si>
  <si>
    <t>EMI_per_sqm.kgCO2.DK.Res.HH.Thermal.SH.Solids.SH.Elec</t>
  </si>
  <si>
    <t>EMI_per_sqm.kgCO2.DK.Res.HH.Thermal.SH.Solids.SC</t>
  </si>
  <si>
    <t>EMI_per_sqm.kgCO2.DK.Res.HH.Thermal.SH.Solids.SC.AC.Elec</t>
  </si>
  <si>
    <t>EMI_per_sqm.kgCO2.DK.Res.HH.Thermal.SH.Solids.WH</t>
  </si>
  <si>
    <t>EMI_per_sqm.kgCO2.DK.Res.HH.Thermal.SH.Solids.WH.Solids.NoSolar.Solids</t>
  </si>
  <si>
    <t>EMI_per_sqm.kgCO2.DK.Res.HH.Thermal.SH.Solids.WH.LPG.NoSolar.LPG</t>
  </si>
  <si>
    <t>EMI_per_sqm.kgCO2.DK.Res.HH.Thermal.SH.Solids.WH.LPG.Solar</t>
  </si>
  <si>
    <t>EMI_per_sqm.kgCO2.DK.Res.HH.Thermal.SH.Solids.WH.LPG.Solar.LPG</t>
  </si>
  <si>
    <t>EMI_per_sqm.kgCO2.DK.Res.HH.Thermal.SH.Solids.WH.LPG.Solar.Solar</t>
  </si>
  <si>
    <t>EMI_per_sqm.kgCO2.DK.Res.HH.Thermal.SH.Solids.WH.Elc.NoSolar.Elec</t>
  </si>
  <si>
    <t>EMI_per_sqm.kgCO2.DK.Res.HH.Thermal.SH.Solids.WH.Elc.Solar</t>
  </si>
  <si>
    <t>EMI_per_sqm.kgCO2.DK.Res.HH.Thermal.SH.Solids.WH.Elc.Solar.Elec</t>
  </si>
  <si>
    <t>EMI_per_sqm.kgCO2.DK.Res.HH.Thermal.SH.Solids.WH.Elc.Solar.Solar</t>
  </si>
  <si>
    <t>EMI_per_sqm.kgCO2.DK.Res.HH.Thermal.SH.Solids.CO</t>
  </si>
  <si>
    <t>EMI_per_sqm.kgCO2.DK.Res.HH.Thermal.SH.Solids.CO.Solids.Solids</t>
  </si>
  <si>
    <t>EMI_per_sqm.kgCO2.DK.Res.HH.Thermal.SH.Solids.CO.LPG.LPG</t>
  </si>
  <si>
    <t>EMI_per_sqm.kgCO2.DK.Res.HH.Thermal.SH.Solids.CO.Elc.Elec</t>
  </si>
  <si>
    <t>EMI_per_sqm.kgCO2.DK.Res.HH.Thermal.SH.LPG</t>
  </si>
  <si>
    <t>EMI_per_sqm.kgCO2.DK.Res.HH.Thermal.SH.LPG.SH</t>
  </si>
  <si>
    <t>EMI_per_sqm.kgCO2.DK.Res.HH.Thermal.SH.LPG.SH.LPG</t>
  </si>
  <si>
    <t>EMI_per_sqm.kgCO2.DK.Res.HH.Thermal.SH.LPG.SH.Elec</t>
  </si>
  <si>
    <t>EMI_per_sqm.kgCO2.DK.Res.HH.Thermal.SH.LPG.SC</t>
  </si>
  <si>
    <t>EMI_per_sqm.kgCO2.DK.Res.HH.Thermal.SH.LPG.SC.AC.Elec</t>
  </si>
  <si>
    <t>EMI_per_sqm.kgCO2.DK.Res.HH.Thermal.SH.LPG.WH</t>
  </si>
  <si>
    <t>EMI_per_sqm.kgCO2.DK.Res.HH.Thermal.SH.LPG.WH.LPG.NoSolar.LPG</t>
  </si>
  <si>
    <t>EMI_per_sqm.kgCO2.DK.Res.HH.Thermal.SH.LPG.WH.LPG.Solar</t>
  </si>
  <si>
    <t>EMI_per_sqm.kgCO2.DK.Res.HH.Thermal.SH.LPG.WH.LPG.Solar.LPG</t>
  </si>
  <si>
    <t>EMI_per_sqm.kgCO2.DK.Res.HH.Thermal.SH.LPG.WH.LPG.Solar.Solar</t>
  </si>
  <si>
    <t>EMI_per_sqm.kgCO2.DK.Res.HH.Thermal.SH.LPG.WH.Elc.NoSolar.Elec</t>
  </si>
  <si>
    <t>EMI_per_sqm.kgCO2.DK.Res.HH.Thermal.SH.LPG.WH.Elc.Solar</t>
  </si>
  <si>
    <t>EMI_per_sqm.kgCO2.DK.Res.HH.Thermal.SH.LPG.WH.Elc.Solar.Elec</t>
  </si>
  <si>
    <t>EMI_per_sqm.kgCO2.DK.Res.HH.Thermal.SH.LPG.WH.Elc.Solar.Solar</t>
  </si>
  <si>
    <t>EMI_per_sqm.kgCO2.DK.Res.HH.Thermal.SH.LPG.CO</t>
  </si>
  <si>
    <t>EMI_per_sqm.kgCO2.DK.Res.HH.Thermal.SH.LPG.CO.LPG.LPG</t>
  </si>
  <si>
    <t>EMI_per_sqm.kgCO2.DK.Res.HH.Thermal.SH.LPG.CO.Elc.Elec</t>
  </si>
  <si>
    <t>EMI_per_sqm.kgCO2.DK.Res.HH.Thermal.SH.Oil</t>
  </si>
  <si>
    <t>EMI_per_sqm.kgCO2.DK.Res.HH.Thermal.SH.Oil.SH</t>
  </si>
  <si>
    <t>EMI_per_sqm.kgCO2.DK.Res.HH.Thermal.SH.Oil.SH.Oil</t>
  </si>
  <si>
    <t>EMI_per_sqm.kgCO2.DK.Res.HH.Thermal.SH.Oil.SH.Elec</t>
  </si>
  <si>
    <t>EMI_per_sqm.kgCO2.DK.Res.HH.Thermal.SH.Oil.SC</t>
  </si>
  <si>
    <t>EMI_per_sqm.kgCO2.DK.Res.HH.Thermal.SH.Oil.SC.AC.Elec</t>
  </si>
  <si>
    <t>EMI_per_sqm.kgCO2.DK.Res.HH.Thermal.SH.Oil.WH</t>
  </si>
  <si>
    <t>EMI_per_sqm.kgCO2.DK.Res.HH.Thermal.SH.Oil.WH.Oil.NoSolar.Oil</t>
  </si>
  <si>
    <t>EMI_per_sqm.kgCO2.DK.Res.HH.Thermal.SH.Oil.WH.Oil.Solar</t>
  </si>
  <si>
    <t>EMI_per_sqm.kgCO2.DK.Res.HH.Thermal.SH.Oil.WH.Oil.Solar.Oil</t>
  </si>
  <si>
    <t>EMI_per_sqm.kgCO2.DK.Res.HH.Thermal.SH.Oil.WH.Oil.Solar.Solar</t>
  </si>
  <si>
    <t>EMI_per_sqm.kgCO2.DK.Res.HH.Thermal.SH.Oil.WH.Elc.NoSolar.Elec</t>
  </si>
  <si>
    <t>EMI_per_sqm.kgCO2.DK.Res.HH.Thermal.SH.Oil.WH.Elc.Solar</t>
  </si>
  <si>
    <t>EMI_per_sqm.kgCO2.DK.Res.HH.Thermal.SH.Oil.WH.Elc.Solar.Elec</t>
  </si>
  <si>
    <t>EMI_per_sqm.kgCO2.DK.Res.HH.Thermal.SH.Oil.WH.Elc.Solar.Solar</t>
  </si>
  <si>
    <t>EMI_per_sqm.kgCO2.DK.Res.HH.Thermal.SH.Oil.CO</t>
  </si>
  <si>
    <t>EMI_per_sqm.kgCO2.DK.Res.HH.Thermal.SH.Oil.CO.LPG.LPG</t>
  </si>
  <si>
    <t>EMI_per_sqm.kgCO2.DK.Res.HH.Thermal.SH.Oil.CO.Elc.Elec</t>
  </si>
  <si>
    <t>EMI_per_sqm.kgCO2.DK.Res.HH.Thermal.SH.Gas</t>
  </si>
  <si>
    <t>EMI_per_sqm.kgCO2.DK.Res.HH.Thermal.SH.Gas.SH</t>
  </si>
  <si>
    <t>EMI_per_sqm.kgCO2.DK.Res.HH.Thermal.SH.Gas.SH.Gas</t>
  </si>
  <si>
    <t>EMI_per_sqm.kgCO2.DK.Res.HH.Thermal.SH.Gas.SH.Elec</t>
  </si>
  <si>
    <t>EMI_per_sqm.kgCO2.DK.Res.HH.Thermal.SH.Gas.SC</t>
  </si>
  <si>
    <t>EMI_per_sqm.kgCO2.DK.Res.HH.Thermal.SH.Gas.SC.AC.Elec</t>
  </si>
  <si>
    <t>EMI_per_sqm.kgCO2.DK.Res.HH.Thermal.SH.Gas.WH</t>
  </si>
  <si>
    <t>EMI_per_sqm.kgCO2.DK.Res.HH.Thermal.SH.Gas.WH.Gas.NoSolar.Gas</t>
  </si>
  <si>
    <t>EMI_per_sqm.kgCO2.DK.Res.HH.Thermal.SH.Gas.WH.Gas.Solar</t>
  </si>
  <si>
    <t>EMI_per_sqm.kgCO2.DK.Res.HH.Thermal.SH.Gas.WH.Gas.Solar.Gas</t>
  </si>
  <si>
    <t>EMI_per_sqm.kgCO2.DK.Res.HH.Thermal.SH.Gas.WH.Gas.Solar.Solar</t>
  </si>
  <si>
    <t>EMI_per_sqm.kgCO2.DK.Res.HH.Thermal.SH.Gas.WH.Elc.NoSolar.Elec</t>
  </si>
  <si>
    <t>EMI_per_sqm.kgCO2.DK.Res.HH.Thermal.SH.Gas.WH.Elc.Solar</t>
  </si>
  <si>
    <t>EMI_per_sqm.kgCO2.DK.Res.HH.Thermal.SH.Gas.WH.Elc.Solar.Elec</t>
  </si>
  <si>
    <t>EMI_per_sqm.kgCO2.DK.Res.HH.Thermal.SH.Gas.WH.Elc.Solar.Solar</t>
  </si>
  <si>
    <t>EMI_per_sqm.kgCO2.DK.Res.HH.Thermal.SH.Gas.CO</t>
  </si>
  <si>
    <t>EMI_per_sqm.kgCO2.DK.Res.HH.Thermal.SH.Gas.CO.Gas.Gas</t>
  </si>
  <si>
    <t>EMI_per_sqm.kgCO2.DK.Res.HH.Thermal.SH.Gas.CO.Elc.Elec</t>
  </si>
  <si>
    <t>EMI_per_sqm.kgCO2.DK.Res.HH.Thermal.SH.Biomass</t>
  </si>
  <si>
    <t>EMI_per_sqm.kgCO2.DK.Res.HH.Thermal.SH.Biomass.SH</t>
  </si>
  <si>
    <t>EMI_per_sqm.kgCO2.DK.Res.HH.Thermal.SH.Biomass.SH.Biomass</t>
  </si>
  <si>
    <t>EMI_per_sqm.kgCO2.DK.Res.HH.Thermal.SH.Biomass.SH.Elec</t>
  </si>
  <si>
    <t>EMI_per_sqm.kgCO2.DK.Res.HH.Thermal.SH.Biomass.SC</t>
  </si>
  <si>
    <t>EMI_per_sqm.kgCO2.DK.Res.HH.Thermal.SH.Biomass.SC.AC.Elec</t>
  </si>
  <si>
    <t>EMI_per_sqm.kgCO2.DK.Res.HH.Thermal.SH.Biomass.WH</t>
  </si>
  <si>
    <t>EMI_per_sqm.kgCO2.DK.Res.HH.Thermal.SH.Biomass.WH.Biomass.NoSolar.Biomass</t>
  </si>
  <si>
    <t>EMI_per_sqm.kgCO2.DK.Res.HH.Thermal.SH.Biomass.WH.Biomass.Solar</t>
  </si>
  <si>
    <t>EMI_per_sqm.kgCO2.DK.Res.HH.Thermal.SH.Biomass.WH.Biomass.Solar.Biomass</t>
  </si>
  <si>
    <t>EMI_per_sqm.kgCO2.DK.Res.HH.Thermal.SH.Biomass.WH.Biomass.Solar.Solar</t>
  </si>
  <si>
    <t>EMI_per_sqm.kgCO2.DK.Res.HH.Thermal.SH.Biomass.WH.LPG.NoSolar.LPG</t>
  </si>
  <si>
    <t>EMI_per_sqm.kgCO2.DK.Res.HH.Thermal.SH.Biomass.WH.LPG.Solar</t>
  </si>
  <si>
    <t>EMI_per_sqm.kgCO2.DK.Res.HH.Thermal.SH.Biomass.WH.LPG.Solar.LPG</t>
  </si>
  <si>
    <t>EMI_per_sqm.kgCO2.DK.Res.HH.Thermal.SH.Biomass.WH.LPG.Solar.Solar</t>
  </si>
  <si>
    <t>EMI_per_sqm.kgCO2.DK.Res.HH.Thermal.SH.Biomass.WH.Elc.NoSolar.Elec</t>
  </si>
  <si>
    <t>EMI_per_sqm.kgCO2.DK.Res.HH.Thermal.SH.Biomass.WH.Elc.Solar</t>
  </si>
  <si>
    <t>EMI_per_sqm.kgCO2.DK.Res.HH.Thermal.SH.Biomass.WH.Elc.Solar.Elec</t>
  </si>
  <si>
    <t>EMI_per_sqm.kgCO2.DK.Res.HH.Thermal.SH.Biomass.WH.Elc.Solar.Solar</t>
  </si>
  <si>
    <t>EMI_per_sqm.kgCO2.DK.Res.HH.Thermal.SH.Biomass.CO</t>
  </si>
  <si>
    <t>EMI_per_sqm.kgCO2.DK.Res.HH.Thermal.SH.Biomass.CO.Biomass.Biomass</t>
  </si>
  <si>
    <t>EMI_per_sqm.kgCO2.DK.Res.HH.Thermal.SH.Biomass.CO.LPG.LPG</t>
  </si>
  <si>
    <t>EMI_per_sqm.kgCO2.DK.Res.HH.Thermal.SH.Biomass.CO.Elc.Elec</t>
  </si>
  <si>
    <t>EMI_per_sqm.kgCO2.DK.Res.HH.Thermal.SH.Geo</t>
  </si>
  <si>
    <t>EMI_per_sqm.kgCO2.DK.Res.HH.Thermal.SH.Geo.SH</t>
  </si>
  <si>
    <t>EMI_per_sqm.kgCO2.DK.Res.HH.Thermal.SH.Geo.SH.Geo</t>
  </si>
  <si>
    <t>EMI_per_sqm.kgCO2.DK.Res.HH.Thermal.SH.Geo.SH.Elec</t>
  </si>
  <si>
    <t>EMI_per_sqm.kgCO2.DK.Res.HH.Thermal.SH.Geo.SC</t>
  </si>
  <si>
    <t>EMI_per_sqm.kgCO2.DK.Res.HH.Thermal.SH.Geo.SC.AC.Elec</t>
  </si>
  <si>
    <t>EMI_per_sqm.kgCO2.DK.Res.HH.Thermal.SH.Geo.WH</t>
  </si>
  <si>
    <t>EMI_per_sqm.kgCO2.DK.Res.HH.Thermal.SH.Geo.WH.Geo.NoSolar.Geo</t>
  </si>
  <si>
    <t>EMI_per_sqm.kgCO2.DK.Res.HH.Thermal.SH.Geo.WH.Geo.Solar</t>
  </si>
  <si>
    <t>EMI_per_sqm.kgCO2.DK.Res.HH.Thermal.SH.Geo.WH.Geo.Solar.Geo</t>
  </si>
  <si>
    <t>EMI_per_sqm.kgCO2.DK.Res.HH.Thermal.SH.Geo.WH.Geo.Solar.Solar</t>
  </si>
  <si>
    <t>EMI_per_sqm.kgCO2.DK.Res.HH.Thermal.SH.Geo.WH.Elc.NoSolar.Elec</t>
  </si>
  <si>
    <t>EMI_per_sqm.kgCO2.DK.Res.HH.Thermal.SH.Geo.WH.Elc.Solar</t>
  </si>
  <si>
    <t>EMI_per_sqm.kgCO2.DK.Res.HH.Thermal.SH.Geo.WH.Elc.Solar.Elec</t>
  </si>
  <si>
    <t>EMI_per_sqm.kgCO2.DK.Res.HH.Thermal.SH.Geo.WH.Elc.Solar.Solar</t>
  </si>
  <si>
    <t>EMI_per_sqm.kgCO2.DK.Res.HH.Thermal.SH.Geo.CO</t>
  </si>
  <si>
    <t>EMI_per_sqm.kgCO2.DK.Res.HH.Thermal.SH.Geo.CO.LPG.LPG</t>
  </si>
  <si>
    <t>EMI_per_sqm.kgCO2.DK.Res.HH.Thermal.SH.Geo.CO.Elc.Elec</t>
  </si>
  <si>
    <t>EMI_per_sqm.kgCO2.DK.Res.HH.Thermal.SH.DistrHeat</t>
  </si>
  <si>
    <t>EMI_per_sqm.kgCO2.DK.Res.HH.Thermal.SH.DistrHeat.SH</t>
  </si>
  <si>
    <t>EMI_per_sqm.kgCO2.DK.Res.HH.Thermal.SH.DistrHeat.SH.Steam_Distr</t>
  </si>
  <si>
    <t>EMI_per_sqm.kgCO2.DK.Res.HH.Thermal.SH.DistrHeat.SH.Elec</t>
  </si>
  <si>
    <t>EMI_per_sqm.kgCO2.DK.Res.HH.Thermal.SH.DistrHeat.SC</t>
  </si>
  <si>
    <t>EMI_per_sqm.kgCO2.DK.Res.HH.Thermal.SH.DistrHeat.SC.AC.Elec</t>
  </si>
  <si>
    <t>EMI_per_sqm.kgCO2.DK.Res.HH.Thermal.SH.DistrHeat.WH</t>
  </si>
  <si>
    <t>EMI_per_sqm.kgCO2.DK.Res.HH.Thermal.SH.DistrHeat.WH.DistrHeat.NoSolar.Steam_Distr</t>
  </si>
  <si>
    <t>EMI_per_sqm.kgCO2.DK.Res.HH.Thermal.SH.DistrHeat.WH.DistrHeat.Solar</t>
  </si>
  <si>
    <t>EMI_per_sqm.kgCO2.DK.Res.HH.Thermal.SH.DistrHeat.WH.DistrHeat.Solar.Steam_Distr</t>
  </si>
  <si>
    <t>EMI_per_sqm.kgCO2.DK.Res.HH.Thermal.SH.DistrHeat.WH.DistrHeat.Solar.Solar</t>
  </si>
  <si>
    <t>EMI_per_sqm.kgCO2.DK.Res.HH.Thermal.SH.DistrHeat.WH.Elc.NoSolar.Elec</t>
  </si>
  <si>
    <t>EMI_per_sqm.kgCO2.DK.Res.HH.Thermal.SH.DistrHeat.WH.Elc.Solar</t>
  </si>
  <si>
    <t>EMI_per_sqm.kgCO2.DK.Res.HH.Thermal.SH.DistrHeat.WH.Elc.Solar.Elec</t>
  </si>
  <si>
    <t>EMI_per_sqm.kgCO2.DK.Res.HH.Thermal.SH.DistrHeat.WH.Elc.Solar.Solar</t>
  </si>
  <si>
    <t>EMI_per_sqm.kgCO2.DK.Res.HH.Thermal.SH.DistrHeat.CO</t>
  </si>
  <si>
    <t>EMI_per_sqm.kgCO2.DK.Res.HH.Thermal.SH.DistrHeat.CO.LPG.LPG</t>
  </si>
  <si>
    <t>EMI_per_sqm.kgCO2.DK.Res.HH.Thermal.SH.DistrHeat.CO.Elc.Elec</t>
  </si>
  <si>
    <t>EMI_per_sqm.kgCO2.DK.Res.HH.Thermal.SH.AdvElc</t>
  </si>
  <si>
    <t>EMI_per_sqm.kgCO2.DK.Res.HH.Thermal.SH.AdvElc.SH</t>
  </si>
  <si>
    <t>EMI_per_sqm.kgCO2.DK.Res.HH.Thermal.SH.AdvElc.SH.Elec</t>
  </si>
  <si>
    <t>EMI_per_sqm.kgCO2.DK.Res.HH.Thermal.SH.AdvElc.SC</t>
  </si>
  <si>
    <t>EMI_per_sqm.kgCO2.DK.Res.HH.Thermal.SH.AdvElc.SC.AC.Elec</t>
  </si>
  <si>
    <t>EMI_per_sqm.kgCO2.DK.Res.HH.Thermal.SH.AdvElc.WH</t>
  </si>
  <si>
    <t>EMI_per_sqm.kgCO2.DK.Res.HH.Thermal.SH.AdvElc.WH.LPG.NoSolar.LPG</t>
  </si>
  <si>
    <t>EMI_per_sqm.kgCO2.DK.Res.HH.Thermal.SH.AdvElc.WH.LPG.Solar</t>
  </si>
  <si>
    <t>EMI_per_sqm.kgCO2.DK.Res.HH.Thermal.SH.AdvElc.WH.LPG.Solar.LPG</t>
  </si>
  <si>
    <t>EMI_per_sqm.kgCO2.DK.Res.HH.Thermal.SH.AdvElc.WH.LPG.Solar.Solar</t>
  </si>
  <si>
    <t>EMI_per_sqm.kgCO2.DK.Res.HH.Thermal.SH.AdvElc.WH.Elc.NoSolar.Elec</t>
  </si>
  <si>
    <t>EMI_per_sqm.kgCO2.DK.Res.HH.Thermal.SH.AdvElc.WH.Elc.Solar</t>
  </si>
  <si>
    <t>EMI_per_sqm.kgCO2.DK.Res.HH.Thermal.SH.AdvElc.WH.Elc.Solar.Elec</t>
  </si>
  <si>
    <t>EMI_per_sqm.kgCO2.DK.Res.HH.Thermal.SH.AdvElc.WH.Elc.Solar.Solar</t>
  </si>
  <si>
    <t>EMI_per_sqm.kgCO2.DK.Res.HH.Thermal.SH.AdvElc.CO</t>
  </si>
  <si>
    <t>EMI_per_sqm.kgCO2.DK.Res.HH.Thermal.SH.AdvElc.CO.LPG.LPG</t>
  </si>
  <si>
    <t>EMI_per_sqm.kgCO2.DK.Res.HH.Thermal.SH.AdvElc.CO.Elc.Elec</t>
  </si>
  <si>
    <t>EMI_per_sqm.kgCO2.DK.Res.HH.Thermal.SH.ConvElc</t>
  </si>
  <si>
    <t>EMI_per_sqm.kgCO2.DK.Res.HH.Thermal.SH.ConvElc.SH</t>
  </si>
  <si>
    <t>EMI_per_sqm.kgCO2.DK.Res.HH.Thermal.SH.ConvElc.SH.Elec</t>
  </si>
  <si>
    <t>EMI_per_sqm.kgCO2.DK.Res.HH.Thermal.SH.ConvElc.SC</t>
  </si>
  <si>
    <t>EMI_per_sqm.kgCO2.DK.Res.HH.Thermal.SH.ConvElc.SC.AC.Elec</t>
  </si>
  <si>
    <t>EMI_per_sqm.kgCO2.DK.Res.HH.Thermal.SH.ConvElc.WH</t>
  </si>
  <si>
    <t>EMI_per_sqm.kgCO2.DK.Res.HH.Thermal.SH.ConvElc.WH.LPG.NoSolar.LPG</t>
  </si>
  <si>
    <t>EMI_per_sqm.kgCO2.DK.Res.HH.Thermal.SH.ConvElc.WH.LPG.Solar</t>
  </si>
  <si>
    <t>EMI_per_sqm.kgCO2.DK.Res.HH.Thermal.SH.ConvElc.WH.LPG.Solar.LPG</t>
  </si>
  <si>
    <t>EMI_per_sqm.kgCO2.DK.Res.HH.Thermal.SH.ConvElc.WH.LPG.Solar.Solar</t>
  </si>
  <si>
    <t>EMI_per_sqm.kgCO2.DK.Res.HH.Thermal.SH.ConvElc.WH.Elc.NoSolar.Elec</t>
  </si>
  <si>
    <t>EMI_per_sqm.kgCO2.DK.Res.HH.Thermal.SH.ConvElc.WH.Elc.Solar</t>
  </si>
  <si>
    <t>EMI_per_sqm.kgCO2.DK.Res.HH.Thermal.SH.ConvElc.WH.Elc.Solar.Elec</t>
  </si>
  <si>
    <t>EMI_per_sqm.kgCO2.DK.Res.HH.Thermal.SH.ConvElc.WH.Elc.Solar.Solar</t>
  </si>
  <si>
    <t>EMI_per_sqm.kgCO2.DK.Res.HH.Thermal.SH.ConvElc.CO</t>
  </si>
  <si>
    <t>EMI_per_sqm.kgCO2.DK.Res.HH.Thermal.SH.ConvElc.CO.LPG.LPG</t>
  </si>
  <si>
    <t>EMI_per_sqm.kgCO2.DK.Res.HH.Thermal.SH.ConvElc.CO.Elc.Elec</t>
  </si>
  <si>
    <t>DK - Final energy consumption in new and renovated households (detailed structure)</t>
  </si>
  <si>
    <t>FEC.ktoe.DK.Res.HHnew.Thermal.SH.Solids</t>
  </si>
  <si>
    <t>FEC.ktoe.DK.Res.HHnew.Thermal.SH.Solids.SH</t>
  </si>
  <si>
    <t>FEC.ktoe.DK.Res.HHnew.Thermal.SH.Solids.SH.Solids</t>
  </si>
  <si>
    <t>FEC.ktoe.DK.Res.HHnew.Thermal.SH.Solids.SH.Elec</t>
  </si>
  <si>
    <t>FEC.ktoe.DK.Res.HHnew.Thermal.SH.Solids.SC</t>
  </si>
  <si>
    <t>FEC.ktoe.DK.Res.HHnew.Thermal.SH.Solids.SC.AC.Elec</t>
  </si>
  <si>
    <t>FEC.ktoe.DK.Res.HHnew.Thermal.SH.Solids.WH</t>
  </si>
  <si>
    <t>FEC.ktoe.DK.Res.HHnew.Thermal.SH.Solids.WH.Solids.NoSolar.Solids</t>
  </si>
  <si>
    <t>FEC.ktoe.DK.Res.HHnew.Thermal.SH.Solids.WH.LPG.NoSolar.LPG</t>
  </si>
  <si>
    <t>FEC.ktoe.DK.Res.HHnew.Thermal.SH.Solids.WH.LPG.Solar</t>
  </si>
  <si>
    <t>FEC.ktoe.DK.Res.HHnew.Thermal.SH.Solids.WH.LPG.Solar.LPG</t>
  </si>
  <si>
    <t>FEC.ktoe.DK.Res.HHnew.Thermal.SH.Solids.WH.LPG.Solar.Solar</t>
  </si>
  <si>
    <t>FEC.ktoe.DK.Res.HHnew.Thermal.SH.Solids.WH.Elc.NoSolar.Elec</t>
  </si>
  <si>
    <t>FEC.ktoe.DK.Res.HHnew.Thermal.SH.Solids.WH.Elc.Solar</t>
  </si>
  <si>
    <t>FEC.ktoe.DK.Res.HHnew.Thermal.SH.Solids.WH.Elc.Solar.Elec</t>
  </si>
  <si>
    <t>FEC.ktoe.DK.Res.HHnew.Thermal.SH.Solids.WH.Elc.Solar.Solar</t>
  </si>
  <si>
    <t>FEC.ktoe.DK.Res.HHnew.Thermal.SH.Solids.CO</t>
  </si>
  <si>
    <t>FEC.ktoe.DK.Res.HHnew.Thermal.SH.Solids.CO.Solids.Solids</t>
  </si>
  <si>
    <t>FEC.ktoe.DK.Res.HHnew.Thermal.SH.Solids.CO.LPG.LPG</t>
  </si>
  <si>
    <t>FEC.ktoe.DK.Res.HHnew.Thermal.SH.Solids.CO.Elc.Elec</t>
  </si>
  <si>
    <t>FEC.ktoe.DK.Res.HHnew.Thermal.SH.LPG</t>
  </si>
  <si>
    <t>FEC.ktoe.DK.Res.HHnew.Thermal.SH.LPG.SH</t>
  </si>
  <si>
    <t>FEC.ktoe.DK.Res.HHnew.Thermal.SH.LPG.SH.LPG</t>
  </si>
  <si>
    <t>FEC.ktoe.DK.Res.HHnew.Thermal.SH.LPG.SH.Elec</t>
  </si>
  <si>
    <t>FEC.ktoe.DK.Res.HHnew.Thermal.SH.LPG.SC</t>
  </si>
  <si>
    <t>FEC.ktoe.DK.Res.HHnew.Thermal.SH.LPG.SC.AC.Elec</t>
  </si>
  <si>
    <t>FEC.ktoe.DK.Res.HHnew.Thermal.SH.LPG.WH</t>
  </si>
  <si>
    <t>FEC.ktoe.DK.Res.HHnew.Thermal.SH.LPG.WH.LPG.NoSolar.LPG</t>
  </si>
  <si>
    <t>FEC.ktoe.DK.Res.HHnew.Thermal.SH.LPG.WH.LPG.Solar</t>
  </si>
  <si>
    <t>FEC.ktoe.DK.Res.HHnew.Thermal.SH.LPG.WH.LPG.Solar.LPG</t>
  </si>
  <si>
    <t>FEC.ktoe.DK.Res.HHnew.Thermal.SH.LPG.WH.LPG.Solar.Solar</t>
  </si>
  <si>
    <t>FEC.ktoe.DK.Res.HHnew.Thermal.SH.LPG.WH.Elc.NoSolar.Elec</t>
  </si>
  <si>
    <t>FEC.ktoe.DK.Res.HHnew.Thermal.SH.LPG.WH.Elc.Solar</t>
  </si>
  <si>
    <t>FEC.ktoe.DK.Res.HHnew.Thermal.SH.LPG.WH.Elc.Solar.Elec</t>
  </si>
  <si>
    <t>FEC.ktoe.DK.Res.HHnew.Thermal.SH.LPG.WH.Elc.Solar.Solar</t>
  </si>
  <si>
    <t>FEC.ktoe.DK.Res.HHnew.Thermal.SH.LPG.CO</t>
  </si>
  <si>
    <t>FEC.ktoe.DK.Res.HHnew.Thermal.SH.LPG.CO.LPG.LPG</t>
  </si>
  <si>
    <t>FEC.ktoe.DK.Res.HHnew.Thermal.SH.LPG.CO.Elc.Elec</t>
  </si>
  <si>
    <t>FEC.ktoe.DK.Res.HHnew.Thermal.SH.Oil</t>
  </si>
  <si>
    <t>FEC.ktoe.DK.Res.HHnew.Thermal.SH.Oil.SH</t>
  </si>
  <si>
    <t>FEC.ktoe.DK.Res.HHnew.Thermal.SH.Oil.SH.Oil</t>
  </si>
  <si>
    <t>FEC.ktoe.DK.Res.HHnew.Thermal.SH.Oil.SH.Elec</t>
  </si>
  <si>
    <t>FEC.ktoe.DK.Res.HHnew.Thermal.SH.Oil.SC</t>
  </si>
  <si>
    <t>FEC.ktoe.DK.Res.HHnew.Thermal.SH.Oil.SC.AC.Elec</t>
  </si>
  <si>
    <t>FEC.ktoe.DK.Res.HHnew.Thermal.SH.Oil.WH</t>
  </si>
  <si>
    <t>FEC.ktoe.DK.Res.HHnew.Thermal.SH.Oil.WH.Oil.NoSolar.Oil</t>
  </si>
  <si>
    <t>FEC.ktoe.DK.Res.HHnew.Thermal.SH.Oil.WH.Oil.Solar</t>
  </si>
  <si>
    <t>FEC.ktoe.DK.Res.HHnew.Thermal.SH.Oil.WH.Oil.Solar.Oil</t>
  </si>
  <si>
    <t>FEC.ktoe.DK.Res.HHnew.Thermal.SH.Oil.WH.Oil.Solar.Solar</t>
  </si>
  <si>
    <t>FEC.ktoe.DK.Res.HHnew.Thermal.SH.Oil.WH.Elc.NoSolar.Elec</t>
  </si>
  <si>
    <t>FEC.ktoe.DK.Res.HHnew.Thermal.SH.Oil.WH.Elc.Solar</t>
  </si>
  <si>
    <t>FEC.ktoe.DK.Res.HHnew.Thermal.SH.Oil.WH.Elc.Solar.Elec</t>
  </si>
  <si>
    <t>FEC.ktoe.DK.Res.HHnew.Thermal.SH.Oil.WH.Elc.Solar.Solar</t>
  </si>
  <si>
    <t>FEC.ktoe.DK.Res.HHnew.Thermal.SH.Oil.CO</t>
  </si>
  <si>
    <t>FEC.ktoe.DK.Res.HHnew.Thermal.SH.Oil.CO.LPG.LPG</t>
  </si>
  <si>
    <t>FEC.ktoe.DK.Res.HHnew.Thermal.SH.Oil.CO.Elc.Elec</t>
  </si>
  <si>
    <t>FEC.ktoe.DK.Res.HHnew.Thermal.SH.Gas</t>
  </si>
  <si>
    <t>FEC.ktoe.DK.Res.HHnew.Thermal.SH.Gas.SH</t>
  </si>
  <si>
    <t>FEC.ktoe.DK.Res.HHnew.Thermal.SH.Gas.SH.Gas</t>
  </si>
  <si>
    <t>FEC.ktoe.DK.Res.HHnew.Thermal.SH.Gas.SH.Elec</t>
  </si>
  <si>
    <t>FEC.ktoe.DK.Res.HHnew.Thermal.SH.Gas.SC</t>
  </si>
  <si>
    <t>FEC.ktoe.DK.Res.HHnew.Thermal.SH.Gas.SC.AC.Elec</t>
  </si>
  <si>
    <t>FEC.ktoe.DK.Res.HHnew.Thermal.SH.Gas.WH</t>
  </si>
  <si>
    <t>FEC.ktoe.DK.Res.HHnew.Thermal.SH.Gas.WH.Gas.NoSolar.Gas</t>
  </si>
  <si>
    <t>FEC.ktoe.DK.Res.HHnew.Thermal.SH.Gas.WH.Gas.Solar</t>
  </si>
  <si>
    <t>FEC.ktoe.DK.Res.HHnew.Thermal.SH.Gas.WH.Gas.Solar.Gas</t>
  </si>
  <si>
    <t>FEC.ktoe.DK.Res.HHnew.Thermal.SH.Gas.WH.Gas.Solar.Solar</t>
  </si>
  <si>
    <t>FEC.ktoe.DK.Res.HHnew.Thermal.SH.Gas.WH.Elc.NoSolar.Elec</t>
  </si>
  <si>
    <t>FEC.ktoe.DK.Res.HHnew.Thermal.SH.Gas.WH.Elc.Solar</t>
  </si>
  <si>
    <t>FEC.ktoe.DK.Res.HHnew.Thermal.SH.Gas.WH.Elc.Solar.Elec</t>
  </si>
  <si>
    <t>FEC.ktoe.DK.Res.HHnew.Thermal.SH.Gas.WH.Elc.Solar.Solar</t>
  </si>
  <si>
    <t>FEC.ktoe.DK.Res.HHnew.Thermal.SH.Gas.CO</t>
  </si>
  <si>
    <t>FEC.ktoe.DK.Res.HHnew.Thermal.SH.Gas.CO.Gas.Gas</t>
  </si>
  <si>
    <t>FEC.ktoe.DK.Res.HHnew.Thermal.SH.Gas.CO.Elc.Elec</t>
  </si>
  <si>
    <t>FEC.ktoe.DK.Res.HHnew.Thermal.SH.Biomass</t>
  </si>
  <si>
    <t>FEC.ktoe.DK.Res.HHnew.Thermal.SH.Biomass.SH</t>
  </si>
  <si>
    <t>FEC.ktoe.DK.Res.HHnew.Thermal.SH.Biomass.SH.Biomass</t>
  </si>
  <si>
    <t>FEC.ktoe.DK.Res.HHnew.Thermal.SH.Biomass.SH.Elec</t>
  </si>
  <si>
    <t>FEC.ktoe.DK.Res.HHnew.Thermal.SH.Biomass.SC</t>
  </si>
  <si>
    <t>FEC.ktoe.DK.Res.HHnew.Thermal.SH.Biomass.SC.AC.Elec</t>
  </si>
  <si>
    <t>FEC.ktoe.DK.Res.HHnew.Thermal.SH.Biomass.WH</t>
  </si>
  <si>
    <t>FEC.ktoe.DK.Res.HHnew.Thermal.SH.Biomass.WH.Biomass.NoSolar.Biomass</t>
  </si>
  <si>
    <t>FEC.ktoe.DK.Res.HHnew.Thermal.SH.Biomass.WH.Biomass.Solar</t>
  </si>
  <si>
    <t>FEC.ktoe.DK.Res.HHnew.Thermal.SH.Biomass.WH.Biomass.Solar.Biomass</t>
  </si>
  <si>
    <t>FEC.ktoe.DK.Res.HHnew.Thermal.SH.Biomass.WH.Biomass.Solar.Solar</t>
  </si>
  <si>
    <t>FEC.ktoe.DK.Res.HHnew.Thermal.SH.Biomass.WH.LPG.NoSolar.LPG</t>
  </si>
  <si>
    <t>FEC.ktoe.DK.Res.HHnew.Thermal.SH.Biomass.WH.LPG.Solar</t>
  </si>
  <si>
    <t>FEC.ktoe.DK.Res.HHnew.Thermal.SH.Biomass.WH.LPG.Solar.LPG</t>
  </si>
  <si>
    <t>FEC.ktoe.DK.Res.HHnew.Thermal.SH.Biomass.WH.LPG.Solar.Solar</t>
  </si>
  <si>
    <t>FEC.ktoe.DK.Res.HHnew.Thermal.SH.Biomass.WH.Elc.NoSolar.Elec</t>
  </si>
  <si>
    <t>FEC.ktoe.DK.Res.HHnew.Thermal.SH.Biomass.WH.Elc.Solar</t>
  </si>
  <si>
    <t>FEC.ktoe.DK.Res.HHnew.Thermal.SH.Biomass.WH.Elc.Solar.Elec</t>
  </si>
  <si>
    <t>FEC.ktoe.DK.Res.HHnew.Thermal.SH.Biomass.WH.Elc.Solar.Solar</t>
  </si>
  <si>
    <t>FEC.ktoe.DK.Res.HHnew.Thermal.SH.Biomass.CO</t>
  </si>
  <si>
    <t>FEC.ktoe.DK.Res.HHnew.Thermal.SH.Biomass.CO.Biomass.Biomass</t>
  </si>
  <si>
    <t>FEC.ktoe.DK.Res.HHnew.Thermal.SH.Biomass.CO.LPG.LPG</t>
  </si>
  <si>
    <t>FEC.ktoe.DK.Res.HHnew.Thermal.SH.Biomass.CO.Elc.Elec</t>
  </si>
  <si>
    <t>FEC.ktoe.DK.Res.HHnew.Thermal.SH.Geo</t>
  </si>
  <si>
    <t>FEC.ktoe.DK.Res.HHnew.Thermal.SH.Geo.SH</t>
  </si>
  <si>
    <t>FEC.ktoe.DK.Res.HHnew.Thermal.SH.Geo.SH.Geo</t>
  </si>
  <si>
    <t>FEC.ktoe.DK.Res.HHnew.Thermal.SH.Geo.SH.Elec</t>
  </si>
  <si>
    <t>FEC.ktoe.DK.Res.HHnew.Thermal.SH.Geo.SC</t>
  </si>
  <si>
    <t>FEC.ktoe.DK.Res.HHnew.Thermal.SH.Geo.SC.AC.Elec</t>
  </si>
  <si>
    <t>FEC.ktoe.DK.Res.HHnew.Thermal.SH.Geo.WH</t>
  </si>
  <si>
    <t>FEC.ktoe.DK.Res.HHnew.Thermal.SH.Geo.WH.Geo.NoSolar.Geo</t>
  </si>
  <si>
    <t>FEC.ktoe.DK.Res.HHnew.Thermal.SH.Geo.WH.Geo.Solar</t>
  </si>
  <si>
    <t>FEC.ktoe.DK.Res.HHnew.Thermal.SH.Geo.WH.Geo.Solar.Geo</t>
  </si>
  <si>
    <t>FEC.ktoe.DK.Res.HHnew.Thermal.SH.Geo.WH.Geo.Solar.Solar</t>
  </si>
  <si>
    <t>FEC.ktoe.DK.Res.HHnew.Thermal.SH.Geo.WH.Elc.NoSolar.Elec</t>
  </si>
  <si>
    <t>FEC.ktoe.DK.Res.HHnew.Thermal.SH.Geo.WH.Elc.Solar</t>
  </si>
  <si>
    <t>FEC.ktoe.DK.Res.HHnew.Thermal.SH.Geo.WH.Elc.Solar.Elec</t>
  </si>
  <si>
    <t>FEC.ktoe.DK.Res.HHnew.Thermal.SH.Geo.WH.Elc.Solar.Solar</t>
  </si>
  <si>
    <t>FEC.ktoe.DK.Res.HHnew.Thermal.SH.Geo.CO</t>
  </si>
  <si>
    <t>FEC.ktoe.DK.Res.HHnew.Thermal.SH.Geo.CO.LPG.LPG</t>
  </si>
  <si>
    <t>FEC.ktoe.DK.Res.HHnew.Thermal.SH.Geo.CO.Elc.Elec</t>
  </si>
  <si>
    <t>FEC.ktoe.DK.Res.HHnew.Thermal.SH.DistrHeat</t>
  </si>
  <si>
    <t>FEC.ktoe.DK.Res.HHnew.Thermal.SH.DistrHeat.SH</t>
  </si>
  <si>
    <t>FEC.ktoe.DK.Res.HHnew.Thermal.SH.DistrHeat.SH.Steam_Distr</t>
  </si>
  <si>
    <t>FEC.ktoe.DK.Res.HHnew.Thermal.SH.DistrHeat.SH.Elec</t>
  </si>
  <si>
    <t>FEC.ktoe.DK.Res.HHnew.Thermal.SH.DistrHeat.SC</t>
  </si>
  <si>
    <t>FEC.ktoe.DK.Res.HHnew.Thermal.SH.DistrHeat.SC.AC.Elec</t>
  </si>
  <si>
    <t>FEC.ktoe.DK.Res.HHnew.Thermal.SH.DistrHeat.WH</t>
  </si>
  <si>
    <t>FEC.ktoe.DK.Res.HHnew.Thermal.SH.DistrHeat.WH.DistrHeat.NoSolar.Steam_Distr</t>
  </si>
  <si>
    <t>FEC.ktoe.DK.Res.HHnew.Thermal.SH.DistrHeat.WH.DistrHeat.Solar</t>
  </si>
  <si>
    <t>FEC.ktoe.DK.Res.HHnew.Thermal.SH.DistrHeat.WH.DistrHeat.Solar.Steam_Distr</t>
  </si>
  <si>
    <t>FEC.ktoe.DK.Res.HHnew.Thermal.SH.DistrHeat.WH.DistrHeat.Solar.Solar</t>
  </si>
  <si>
    <t>FEC.ktoe.DK.Res.HHnew.Thermal.SH.DistrHeat.WH.Elc.NoSolar.Elec</t>
  </si>
  <si>
    <t>FEC.ktoe.DK.Res.HHnew.Thermal.SH.DistrHeat.WH.Elc.Solar</t>
  </si>
  <si>
    <t>FEC.ktoe.DK.Res.HHnew.Thermal.SH.DistrHeat.WH.Elc.Solar.Elec</t>
  </si>
  <si>
    <t>FEC.ktoe.DK.Res.HHnew.Thermal.SH.DistrHeat.WH.Elc.Solar.Solar</t>
  </si>
  <si>
    <t>FEC.ktoe.DK.Res.HHnew.Thermal.SH.DistrHeat.CO</t>
  </si>
  <si>
    <t>FEC.ktoe.DK.Res.HHnew.Thermal.SH.DistrHeat.CO.LPG.LPG</t>
  </si>
  <si>
    <t>FEC.ktoe.DK.Res.HHnew.Thermal.SH.DistrHeat.CO.Elc.Elec</t>
  </si>
  <si>
    <t>FEC.ktoe.DK.Res.HHnew.Thermal.SH.AdvElc</t>
  </si>
  <si>
    <t>FEC.ktoe.DK.Res.HHnew.Thermal.SH.AdvElc.SH</t>
  </si>
  <si>
    <t>FEC.ktoe.DK.Res.HHnew.Thermal.SH.AdvElc.SH.Elec</t>
  </si>
  <si>
    <t>FEC.ktoe.DK.Res.HHnew.Thermal.SH.AdvElc.SC</t>
  </si>
  <si>
    <t>FEC.ktoe.DK.Res.HHnew.Thermal.SH.AdvElc.SC.AC.Elec</t>
  </si>
  <si>
    <t>FEC.ktoe.DK.Res.HHnew.Thermal.SH.AdvElc.WH</t>
  </si>
  <si>
    <t>FEC.ktoe.DK.Res.HHnew.Thermal.SH.AdvElc.WH.LPG.NoSolar.LPG</t>
  </si>
  <si>
    <t>FEC.ktoe.DK.Res.HHnew.Thermal.SH.AdvElc.WH.LPG.Solar</t>
  </si>
  <si>
    <t>FEC.ktoe.DK.Res.HHnew.Thermal.SH.AdvElc.WH.LPG.Solar.LPG</t>
  </si>
  <si>
    <t>FEC.ktoe.DK.Res.HHnew.Thermal.SH.AdvElc.WH.LPG.Solar.Solar</t>
  </si>
  <si>
    <t>FEC.ktoe.DK.Res.HHnew.Thermal.SH.AdvElc.WH.Elc.NoSolar.Elec</t>
  </si>
  <si>
    <t>FEC.ktoe.DK.Res.HHnew.Thermal.SH.AdvElc.WH.Elc.Solar</t>
  </si>
  <si>
    <t>FEC.ktoe.DK.Res.HHnew.Thermal.SH.AdvElc.WH.Elc.Solar.Elec</t>
  </si>
  <si>
    <t>FEC.ktoe.DK.Res.HHnew.Thermal.SH.AdvElc.WH.Elc.Solar.Solar</t>
  </si>
  <si>
    <t>FEC.ktoe.DK.Res.HHnew.Thermal.SH.AdvElc.CO</t>
  </si>
  <si>
    <t>FEC.ktoe.DK.Res.HHnew.Thermal.SH.AdvElc.CO.LPG.LPG</t>
  </si>
  <si>
    <t>FEC.ktoe.DK.Res.HHnew.Thermal.SH.AdvElc.CO.Elc.Elec</t>
  </si>
  <si>
    <t>FEC.ktoe.DK.Res.HHnew.Thermal.SH.ConvElc</t>
  </si>
  <si>
    <t>FEC.ktoe.DK.Res.HHnew.Thermal.SH.ConvElc.SH</t>
  </si>
  <si>
    <t>FEC.ktoe.DK.Res.HHnew.Thermal.SH.ConvElc.SH.Elec</t>
  </si>
  <si>
    <t>FEC.ktoe.DK.Res.HHnew.Thermal.SH.ConvElc.SC</t>
  </si>
  <si>
    <t>FEC.ktoe.DK.Res.HHnew.Thermal.SH.ConvElc.SC.AC.Elec</t>
  </si>
  <si>
    <t>FEC.ktoe.DK.Res.HHnew.Thermal.SH.ConvElc.WH</t>
  </si>
  <si>
    <t>FEC.ktoe.DK.Res.HHnew.Thermal.SH.ConvElc.WH.LPG.NoSolar.LPG</t>
  </si>
  <si>
    <t>FEC.ktoe.DK.Res.HHnew.Thermal.SH.ConvElc.WH.LPG.Solar</t>
  </si>
  <si>
    <t>FEC.ktoe.DK.Res.HHnew.Thermal.SH.ConvElc.WH.LPG.Solar.LPG</t>
  </si>
  <si>
    <t>FEC.ktoe.DK.Res.HHnew.Thermal.SH.ConvElc.WH.LPG.Solar.Solar</t>
  </si>
  <si>
    <t>FEC.ktoe.DK.Res.HHnew.Thermal.SH.ConvElc.WH.Elc.NoSolar.Elec</t>
  </si>
  <si>
    <t>FEC.ktoe.DK.Res.HHnew.Thermal.SH.ConvElc.WH.Elc.Solar</t>
  </si>
  <si>
    <t>FEC.ktoe.DK.Res.HHnew.Thermal.SH.ConvElc.WH.Elc.Solar.Elec</t>
  </si>
  <si>
    <t>FEC.ktoe.DK.Res.HHnew.Thermal.SH.ConvElc.WH.Elc.Solar.Solar</t>
  </si>
  <si>
    <t>FEC.ktoe.DK.Res.HHnew.Thermal.SH.ConvElc.CO</t>
  </si>
  <si>
    <t>FEC.ktoe.DK.Res.HHnew.Thermal.SH.ConvElc.CO.LPG.LPG</t>
  </si>
  <si>
    <t>FEC.ktoe.DK.Res.HHnew.Thermal.SH.ConvElc.CO.Elc.Elec</t>
  </si>
  <si>
    <t>DK - Thermal energy service in new and renovated households (detailed structure)</t>
  </si>
  <si>
    <t>TES.ktoe.DK.Res.HHnew.Thermal.SH.Solids</t>
  </si>
  <si>
    <t>TES.ktoe.DK.Res.HHnew.Thermal.SH.Solids.SH</t>
  </si>
  <si>
    <t>TES.ktoe.DK.Res.HHnew.Thermal.SH.Solids.SH.Solids</t>
  </si>
  <si>
    <t>TES.ktoe.DK.Res.HHnew.Thermal.SH.Solids.SH.Elec</t>
  </si>
  <si>
    <t>TES.ktoe.DK.Res.HHnew.Thermal.SH.Solids.SC</t>
  </si>
  <si>
    <t>TES.ktoe.DK.Res.HHnew.Thermal.SH.Solids.SC.AC.Elec</t>
  </si>
  <si>
    <t>TES.ktoe.DK.Res.HHnew.Thermal.SH.Solids.WH</t>
  </si>
  <si>
    <t>TES.ktoe.DK.Res.HHnew.Thermal.SH.Solids.WH.Solids.NoSolar.Solids</t>
  </si>
  <si>
    <t>TES.ktoe.DK.Res.HHnew.Thermal.SH.Solids.WH.LPG.NoSolar.LPG</t>
  </si>
  <si>
    <t>TES.ktoe.DK.Res.HHnew.Thermal.SH.Solids.WH.LPG.Solar</t>
  </si>
  <si>
    <t>TES.ktoe.DK.Res.HHnew.Thermal.SH.Solids.WH.LPG.Solar.LPG</t>
  </si>
  <si>
    <t>TES.ktoe.DK.Res.HHnew.Thermal.SH.Solids.WH.LPG.Solar.Solar</t>
  </si>
  <si>
    <t>TES.ktoe.DK.Res.HHnew.Thermal.SH.Solids.WH.Elc.NoSolar.Elec</t>
  </si>
  <si>
    <t>TES.ktoe.DK.Res.HHnew.Thermal.SH.Solids.WH.Elc.Solar</t>
  </si>
  <si>
    <t>TES.ktoe.DK.Res.HHnew.Thermal.SH.Solids.WH.Elc.Solar.Elec</t>
  </si>
  <si>
    <t>TES.ktoe.DK.Res.HHnew.Thermal.SH.Solids.WH.Elc.Solar.Solar</t>
  </si>
  <si>
    <t>TES.ktoe.DK.Res.HHnew.Thermal.SH.Solids.CO</t>
  </si>
  <si>
    <t>TES.ktoe.DK.Res.HHnew.Thermal.SH.Solids.CO.Solids.Solids</t>
  </si>
  <si>
    <t>TES.ktoe.DK.Res.HHnew.Thermal.SH.Solids.CO.LPG.LPG</t>
  </si>
  <si>
    <t>TES.ktoe.DK.Res.HHnew.Thermal.SH.Solids.CO.Elc.Elec</t>
  </si>
  <si>
    <t>TES.ktoe.DK.Res.HHnew.Thermal.SH.LPG</t>
  </si>
  <si>
    <t>TES.ktoe.DK.Res.HHnew.Thermal.SH.LPG.SH</t>
  </si>
  <si>
    <t>TES.ktoe.DK.Res.HHnew.Thermal.SH.LPG.SH.LPG</t>
  </si>
  <si>
    <t>TES.ktoe.DK.Res.HHnew.Thermal.SH.LPG.SH.Elec</t>
  </si>
  <si>
    <t>TES.ktoe.DK.Res.HHnew.Thermal.SH.LPG.SC</t>
  </si>
  <si>
    <t>TES.ktoe.DK.Res.HHnew.Thermal.SH.LPG.SC.AC.Elec</t>
  </si>
  <si>
    <t>TES.ktoe.DK.Res.HHnew.Thermal.SH.LPG.WH</t>
  </si>
  <si>
    <t>TES.ktoe.DK.Res.HHnew.Thermal.SH.LPG.WH.LPG.NoSolar.LPG</t>
  </si>
  <si>
    <t>TES.ktoe.DK.Res.HHnew.Thermal.SH.LPG.WH.LPG.Solar</t>
  </si>
  <si>
    <t>TES.ktoe.DK.Res.HHnew.Thermal.SH.LPG.WH.LPG.Solar.LPG</t>
  </si>
  <si>
    <t>TES.ktoe.DK.Res.HHnew.Thermal.SH.LPG.WH.LPG.Solar.Solar</t>
  </si>
  <si>
    <t>TES.ktoe.DK.Res.HHnew.Thermal.SH.LPG.WH.Elc.NoSolar.Elec</t>
  </si>
  <si>
    <t>TES.ktoe.DK.Res.HHnew.Thermal.SH.LPG.WH.Elc.Solar</t>
  </si>
  <si>
    <t>TES.ktoe.DK.Res.HHnew.Thermal.SH.LPG.WH.Elc.Solar.Elec</t>
  </si>
  <si>
    <t>TES.ktoe.DK.Res.HHnew.Thermal.SH.LPG.WH.Elc.Solar.Solar</t>
  </si>
  <si>
    <t>TES.ktoe.DK.Res.HHnew.Thermal.SH.LPG.CO</t>
  </si>
  <si>
    <t>TES.ktoe.DK.Res.HHnew.Thermal.SH.LPG.CO.LPG.LPG</t>
  </si>
  <si>
    <t>TES.ktoe.DK.Res.HHnew.Thermal.SH.LPG.CO.Elc.Elec</t>
  </si>
  <si>
    <t>TES.ktoe.DK.Res.HHnew.Thermal.SH.Oil</t>
  </si>
  <si>
    <t>TES.ktoe.DK.Res.HHnew.Thermal.SH.Oil.SH</t>
  </si>
  <si>
    <t>TES.ktoe.DK.Res.HHnew.Thermal.SH.Oil.SH.Oil</t>
  </si>
  <si>
    <t>TES.ktoe.DK.Res.HHnew.Thermal.SH.Oil.SH.Elec</t>
  </si>
  <si>
    <t>TES.ktoe.DK.Res.HHnew.Thermal.SH.Oil.SC</t>
  </si>
  <si>
    <t>TES.ktoe.DK.Res.HHnew.Thermal.SH.Oil.SC.AC.Elec</t>
  </si>
  <si>
    <t>TES.ktoe.DK.Res.HHnew.Thermal.SH.Oil.WH</t>
  </si>
  <si>
    <t>TES.ktoe.DK.Res.HHnew.Thermal.SH.Oil.WH.Oil.NoSolar.Oil</t>
  </si>
  <si>
    <t>TES.ktoe.DK.Res.HHnew.Thermal.SH.Oil.WH.Oil.Solar</t>
  </si>
  <si>
    <t>TES.ktoe.DK.Res.HHnew.Thermal.SH.Oil.WH.Oil.Solar.Oil</t>
  </si>
  <si>
    <t>TES.ktoe.DK.Res.HHnew.Thermal.SH.Oil.WH.Oil.Solar.Solar</t>
  </si>
  <si>
    <t>TES.ktoe.DK.Res.HHnew.Thermal.SH.Oil.WH.Elc.NoSolar.Elec</t>
  </si>
  <si>
    <t>TES.ktoe.DK.Res.HHnew.Thermal.SH.Oil.WH.Elc.Solar</t>
  </si>
  <si>
    <t>TES.ktoe.DK.Res.HHnew.Thermal.SH.Oil.WH.Elc.Solar.Elec</t>
  </si>
  <si>
    <t>TES.ktoe.DK.Res.HHnew.Thermal.SH.Oil.WH.Elc.Solar.Solar</t>
  </si>
  <si>
    <t>TES.ktoe.DK.Res.HHnew.Thermal.SH.Oil.CO</t>
  </si>
  <si>
    <t>TES.ktoe.DK.Res.HHnew.Thermal.SH.Oil.CO.LPG.LPG</t>
  </si>
  <si>
    <t>TES.ktoe.DK.Res.HHnew.Thermal.SH.Oil.CO.Elc.Elec</t>
  </si>
  <si>
    <t>TES.ktoe.DK.Res.HHnew.Thermal.SH.Gas</t>
  </si>
  <si>
    <t>TES.ktoe.DK.Res.HHnew.Thermal.SH.Gas.SH</t>
  </si>
  <si>
    <t>TES.ktoe.DK.Res.HHnew.Thermal.SH.Gas.SH.Gas</t>
  </si>
  <si>
    <t>TES.ktoe.DK.Res.HHnew.Thermal.SH.Gas.SH.Elec</t>
  </si>
  <si>
    <t>TES.ktoe.DK.Res.HHnew.Thermal.SH.Gas.SC</t>
  </si>
  <si>
    <t>TES.ktoe.DK.Res.HHnew.Thermal.SH.Gas.SC.AC.Elec</t>
  </si>
  <si>
    <t>TES.ktoe.DK.Res.HHnew.Thermal.SH.Gas.WH</t>
  </si>
  <si>
    <t>TES.ktoe.DK.Res.HHnew.Thermal.SH.Gas.WH.Gas.NoSolar.Gas</t>
  </si>
  <si>
    <t>TES.ktoe.DK.Res.HHnew.Thermal.SH.Gas.WH.Gas.Solar</t>
  </si>
  <si>
    <t>TES.ktoe.DK.Res.HHnew.Thermal.SH.Gas.WH.Gas.Solar.Gas</t>
  </si>
  <si>
    <t>TES.ktoe.DK.Res.HHnew.Thermal.SH.Gas.WH.Gas.Solar.Solar</t>
  </si>
  <si>
    <t>TES.ktoe.DK.Res.HHnew.Thermal.SH.Gas.WH.Elc.NoSolar.Elec</t>
  </si>
  <si>
    <t>TES.ktoe.DK.Res.HHnew.Thermal.SH.Gas.WH.Elc.Solar</t>
  </si>
  <si>
    <t>TES.ktoe.DK.Res.HHnew.Thermal.SH.Gas.WH.Elc.Solar.Elec</t>
  </si>
  <si>
    <t>TES.ktoe.DK.Res.HHnew.Thermal.SH.Gas.WH.Elc.Solar.Solar</t>
  </si>
  <si>
    <t>TES.ktoe.DK.Res.HHnew.Thermal.SH.Gas.CO</t>
  </si>
  <si>
    <t>TES.ktoe.DK.Res.HHnew.Thermal.SH.Gas.CO.Gas.Gas</t>
  </si>
  <si>
    <t>TES.ktoe.DK.Res.HHnew.Thermal.SH.Gas.CO.Elc.Elec</t>
  </si>
  <si>
    <t>TES.ktoe.DK.Res.HHnew.Thermal.SH.Biomass</t>
  </si>
  <si>
    <t>TES.ktoe.DK.Res.HHnew.Thermal.SH.Biomass.SH</t>
  </si>
  <si>
    <t>TES.ktoe.DK.Res.HHnew.Thermal.SH.Biomass.SH.Biomass</t>
  </si>
  <si>
    <t>TES.ktoe.DK.Res.HHnew.Thermal.SH.Biomass.SH.Elec</t>
  </si>
  <si>
    <t>TES.ktoe.DK.Res.HHnew.Thermal.SH.Biomass.SC</t>
  </si>
  <si>
    <t>TES.ktoe.DK.Res.HHnew.Thermal.SH.Biomass.SC.AC.Elec</t>
  </si>
  <si>
    <t>TES.ktoe.DK.Res.HHnew.Thermal.SH.Biomass.WH</t>
  </si>
  <si>
    <t>TES.ktoe.DK.Res.HHnew.Thermal.SH.Biomass.WH.Biomass.NoSolar.Biomass</t>
  </si>
  <si>
    <t>TES.ktoe.DK.Res.HHnew.Thermal.SH.Biomass.WH.Biomass.Solar</t>
  </si>
  <si>
    <t>TES.ktoe.DK.Res.HHnew.Thermal.SH.Biomass.WH.Biomass.Solar.Biomass</t>
  </si>
  <si>
    <t>TES.ktoe.DK.Res.HHnew.Thermal.SH.Biomass.WH.Biomass.Solar.Solar</t>
  </si>
  <si>
    <t>TES.ktoe.DK.Res.HHnew.Thermal.SH.Biomass.WH.LPG.NoSolar.LPG</t>
  </si>
  <si>
    <t>TES.ktoe.DK.Res.HHnew.Thermal.SH.Biomass.WH.LPG.Solar</t>
  </si>
  <si>
    <t>TES.ktoe.DK.Res.HHnew.Thermal.SH.Biomass.WH.LPG.Solar.LPG</t>
  </si>
  <si>
    <t>TES.ktoe.DK.Res.HHnew.Thermal.SH.Biomass.WH.LPG.Solar.Solar</t>
  </si>
  <si>
    <t>TES.ktoe.DK.Res.HHnew.Thermal.SH.Biomass.WH.Elc.NoSolar.Elec</t>
  </si>
  <si>
    <t>TES.ktoe.DK.Res.HHnew.Thermal.SH.Biomass.WH.Elc.Solar</t>
  </si>
  <si>
    <t>TES.ktoe.DK.Res.HHnew.Thermal.SH.Biomass.WH.Elc.Solar.Elec</t>
  </si>
  <si>
    <t>TES.ktoe.DK.Res.HHnew.Thermal.SH.Biomass.WH.Elc.Solar.Solar</t>
  </si>
  <si>
    <t>TES.ktoe.DK.Res.HHnew.Thermal.SH.Biomass.CO</t>
  </si>
  <si>
    <t>TES.ktoe.DK.Res.HHnew.Thermal.SH.Biomass.CO.Biomass.Biomass</t>
  </si>
  <si>
    <t>TES.ktoe.DK.Res.HHnew.Thermal.SH.Biomass.CO.LPG.LPG</t>
  </si>
  <si>
    <t>TES.ktoe.DK.Res.HHnew.Thermal.SH.Biomass.CO.Elc.Elec</t>
  </si>
  <si>
    <t>TES.ktoe.DK.Res.HHnew.Thermal.SH.Geo</t>
  </si>
  <si>
    <t>TES.ktoe.DK.Res.HHnew.Thermal.SH.Geo.SH</t>
  </si>
  <si>
    <t>TES.ktoe.DK.Res.HHnew.Thermal.SH.Geo.SH.Geo</t>
  </si>
  <si>
    <t>TES.ktoe.DK.Res.HHnew.Thermal.SH.Geo.SH.Elec</t>
  </si>
  <si>
    <t>TES.ktoe.DK.Res.HHnew.Thermal.SH.Geo.SC</t>
  </si>
  <si>
    <t>TES.ktoe.DK.Res.HHnew.Thermal.SH.Geo.SC.AC.Elec</t>
  </si>
  <si>
    <t>TES.ktoe.DK.Res.HHnew.Thermal.SH.Geo.WH</t>
  </si>
  <si>
    <t>TES.ktoe.DK.Res.HHnew.Thermal.SH.Geo.WH.Geo.NoSolar.Geo</t>
  </si>
  <si>
    <t>TES.ktoe.DK.Res.HHnew.Thermal.SH.Geo.WH.Geo.Solar</t>
  </si>
  <si>
    <t>TES.ktoe.DK.Res.HHnew.Thermal.SH.Geo.WH.Geo.Solar.Geo</t>
  </si>
  <si>
    <t>TES.ktoe.DK.Res.HHnew.Thermal.SH.Geo.WH.Geo.Solar.Solar</t>
  </si>
  <si>
    <t>TES.ktoe.DK.Res.HHnew.Thermal.SH.Geo.WH.Elc.NoSolar.Elec</t>
  </si>
  <si>
    <t>TES.ktoe.DK.Res.HHnew.Thermal.SH.Geo.WH.Elc.Solar</t>
  </si>
  <si>
    <t>TES.ktoe.DK.Res.HHnew.Thermal.SH.Geo.WH.Elc.Solar.Elec</t>
  </si>
  <si>
    <t>TES.ktoe.DK.Res.HHnew.Thermal.SH.Geo.WH.Elc.Solar.Solar</t>
  </si>
  <si>
    <t>TES.ktoe.DK.Res.HHnew.Thermal.SH.Geo.CO</t>
  </si>
  <si>
    <t>TES.ktoe.DK.Res.HHnew.Thermal.SH.Geo.CO.LPG.LPG</t>
  </si>
  <si>
    <t>TES.ktoe.DK.Res.HHnew.Thermal.SH.Geo.CO.Elc.Elec</t>
  </si>
  <si>
    <t>TES.ktoe.DK.Res.HHnew.Thermal.SH.DistrHeat</t>
  </si>
  <si>
    <t>TES.ktoe.DK.Res.HHnew.Thermal.SH.DistrHeat.SH</t>
  </si>
  <si>
    <t>TES.ktoe.DK.Res.HHnew.Thermal.SH.DistrHeat.SH.Steam_Distr</t>
  </si>
  <si>
    <t>TES.ktoe.DK.Res.HHnew.Thermal.SH.DistrHeat.SH.Elec</t>
  </si>
  <si>
    <t>TES.ktoe.DK.Res.HHnew.Thermal.SH.DistrHeat.SC</t>
  </si>
  <si>
    <t>TES.ktoe.DK.Res.HHnew.Thermal.SH.DistrHeat.SC.AC.Elec</t>
  </si>
  <si>
    <t>TES.ktoe.DK.Res.HHnew.Thermal.SH.DistrHeat.WH</t>
  </si>
  <si>
    <t>TES.ktoe.DK.Res.HHnew.Thermal.SH.DistrHeat.WH.DistrHeat.NoSolar.Steam_Distr</t>
  </si>
  <si>
    <t>TES.ktoe.DK.Res.HHnew.Thermal.SH.DistrHeat.WH.DistrHeat.Solar</t>
  </si>
  <si>
    <t>TES.ktoe.DK.Res.HHnew.Thermal.SH.DistrHeat.WH.DistrHeat.Solar.Steam_Distr</t>
  </si>
  <si>
    <t>TES.ktoe.DK.Res.HHnew.Thermal.SH.DistrHeat.WH.DistrHeat.Solar.Solar</t>
  </si>
  <si>
    <t>TES.ktoe.DK.Res.HHnew.Thermal.SH.DistrHeat.WH.Elc.NoSolar.Elec</t>
  </si>
  <si>
    <t>TES.ktoe.DK.Res.HHnew.Thermal.SH.DistrHeat.WH.Elc.Solar</t>
  </si>
  <si>
    <t>TES.ktoe.DK.Res.HHnew.Thermal.SH.DistrHeat.WH.Elc.Solar.Elec</t>
  </si>
  <si>
    <t>TES.ktoe.DK.Res.HHnew.Thermal.SH.DistrHeat.WH.Elc.Solar.Solar</t>
  </si>
  <si>
    <t>TES.ktoe.DK.Res.HHnew.Thermal.SH.DistrHeat.CO</t>
  </si>
  <si>
    <t>TES.ktoe.DK.Res.HHnew.Thermal.SH.DistrHeat.CO.LPG.LPG</t>
  </si>
  <si>
    <t>TES.ktoe.DK.Res.HHnew.Thermal.SH.DistrHeat.CO.Elc.Elec</t>
  </si>
  <si>
    <t>TES.ktoe.DK.Res.HHnew.Thermal.SH.AdvElc</t>
  </si>
  <si>
    <t>TES.ktoe.DK.Res.HHnew.Thermal.SH.AdvElc.SH</t>
  </si>
  <si>
    <t>TES.ktoe.DK.Res.HHnew.Thermal.SH.AdvElc.SH.Elec</t>
  </si>
  <si>
    <t>TES.ktoe.DK.Res.HHnew.Thermal.SH.AdvElc.SC</t>
  </si>
  <si>
    <t>TES.ktoe.DK.Res.HHnew.Thermal.SH.AdvElc.SC.AC.Elec</t>
  </si>
  <si>
    <t>TES.ktoe.DK.Res.HHnew.Thermal.SH.AdvElc.WH</t>
  </si>
  <si>
    <t>TES.ktoe.DK.Res.HHnew.Thermal.SH.AdvElc.WH.LPG.NoSolar.LPG</t>
  </si>
  <si>
    <t>TES.ktoe.DK.Res.HHnew.Thermal.SH.AdvElc.WH.LPG.Solar</t>
  </si>
  <si>
    <t>TES.ktoe.DK.Res.HHnew.Thermal.SH.AdvElc.WH.LPG.Solar.LPG</t>
  </si>
  <si>
    <t>TES.ktoe.DK.Res.HHnew.Thermal.SH.AdvElc.WH.LPG.Solar.Solar</t>
  </si>
  <si>
    <t>TES.ktoe.DK.Res.HHnew.Thermal.SH.AdvElc.WH.Elc.NoSolar.Elec</t>
  </si>
  <si>
    <t>TES.ktoe.DK.Res.HHnew.Thermal.SH.AdvElc.WH.Elc.Solar</t>
  </si>
  <si>
    <t>TES.ktoe.DK.Res.HHnew.Thermal.SH.AdvElc.WH.Elc.Solar.Elec</t>
  </si>
  <si>
    <t>TES.ktoe.DK.Res.HHnew.Thermal.SH.AdvElc.WH.Elc.Solar.Solar</t>
  </si>
  <si>
    <t>TES.ktoe.DK.Res.HHnew.Thermal.SH.AdvElc.CO</t>
  </si>
  <si>
    <t>TES.ktoe.DK.Res.HHnew.Thermal.SH.AdvElc.CO.LPG.LPG</t>
  </si>
  <si>
    <t>TES.ktoe.DK.Res.HHnew.Thermal.SH.AdvElc.CO.Elc.Elec</t>
  </si>
  <si>
    <t>TES.ktoe.DK.Res.HHnew.Thermal.SH.ConvElc</t>
  </si>
  <si>
    <t>TES.ktoe.DK.Res.HHnew.Thermal.SH.ConvElc.SH</t>
  </si>
  <si>
    <t>TES.ktoe.DK.Res.HHnew.Thermal.SH.ConvElc.SH.Elec</t>
  </si>
  <si>
    <t>TES.ktoe.DK.Res.HHnew.Thermal.SH.ConvElc.SC</t>
  </si>
  <si>
    <t>TES.ktoe.DK.Res.HHnew.Thermal.SH.ConvElc.SC.AC.Elec</t>
  </si>
  <si>
    <t>TES.ktoe.DK.Res.HHnew.Thermal.SH.ConvElc.WH</t>
  </si>
  <si>
    <t>TES.ktoe.DK.Res.HHnew.Thermal.SH.ConvElc.WH.LPG.NoSolar.LPG</t>
  </si>
  <si>
    <t>TES.ktoe.DK.Res.HHnew.Thermal.SH.ConvElc.WH.LPG.Solar</t>
  </si>
  <si>
    <t>TES.ktoe.DK.Res.HHnew.Thermal.SH.ConvElc.WH.LPG.Solar.LPG</t>
  </si>
  <si>
    <t>TES.ktoe.DK.Res.HHnew.Thermal.SH.ConvElc.WH.LPG.Solar.Solar</t>
  </si>
  <si>
    <t>TES.ktoe.DK.Res.HHnew.Thermal.SH.ConvElc.WH.Elc.NoSolar.Elec</t>
  </si>
  <si>
    <t>TES.ktoe.DK.Res.HHnew.Thermal.SH.ConvElc.WH.Elc.Solar</t>
  </si>
  <si>
    <t>TES.ktoe.DK.Res.HHnew.Thermal.SH.ConvElc.WH.Elc.Solar.Elec</t>
  </si>
  <si>
    <t>TES.ktoe.DK.Res.HHnew.Thermal.SH.ConvElc.WH.Elc.Solar.Solar</t>
  </si>
  <si>
    <t>TES.ktoe.DK.Res.HHnew.Thermal.SH.ConvElc.CO</t>
  </si>
  <si>
    <t>TES.ktoe.DK.Res.HHnew.Thermal.SH.ConvElc.CO.LPG.LPG</t>
  </si>
  <si>
    <t>TES.ktoe.DK.Res.HHnew.Thermal.SH.ConvElc.CO.Elc.Elec</t>
  </si>
  <si>
    <t>DK - System efficiency indicator of new and renovated households (detailed structure)</t>
  </si>
  <si>
    <t>Eff.ratio.DK.Res.HHnew.Thermal.SH.Solids</t>
  </si>
  <si>
    <t>Eff.ratio.DK.Res.HHnew.Thermal.SH.Solids.SH</t>
  </si>
  <si>
    <t>Eff.ratio.DK.Res.HHnew.Thermal.SH.Solids.SH.Solids</t>
  </si>
  <si>
    <t>Eff.ratio.DK.Res.HHnew.Thermal.SH.Solids.SH.Elec</t>
  </si>
  <si>
    <t>Eff.ratio.DK.Res.HHnew.Thermal.SH.Solids.SC</t>
  </si>
  <si>
    <t>Eff.ratio.DK.Res.HHnew.Thermal.SH.Solids.SC.AC.Elec</t>
  </si>
  <si>
    <t>Eff.ratio.DK.Res.HHnew.Thermal.SH.Solids.WH</t>
  </si>
  <si>
    <t>Eff.ratio.DK.Res.HHnew.Thermal.SH.Solids.WH.Solids.NoSolar.Solids</t>
  </si>
  <si>
    <t>Eff.ratio.DK.Res.HHnew.Thermal.SH.Solids.WH.LPG.NoSolar.LPG</t>
  </si>
  <si>
    <t>Eff.ratio.DK.Res.HHnew.Thermal.SH.Solids.WH.LPG.Solar</t>
  </si>
  <si>
    <t>Eff.ratio.DK.Res.HHnew.Thermal.SH.Solids.WH.LPG.Solar.LPG</t>
  </si>
  <si>
    <t>Eff.ratio.DK.Res.HHnew.Thermal.SH.Solids.WH.LPG.Solar.Solar</t>
  </si>
  <si>
    <t>Eff.ratio.DK.Res.HHnew.Thermal.SH.Solids.WH.Elc.NoSolar.Elec</t>
  </si>
  <si>
    <t>Eff.ratio.DK.Res.HHnew.Thermal.SH.Solids.WH.Elc.Solar</t>
  </si>
  <si>
    <t>Eff.ratio.DK.Res.HHnew.Thermal.SH.Solids.WH.Elc.Solar.Elec</t>
  </si>
  <si>
    <t>Eff.ratio.DK.Res.HHnew.Thermal.SH.Solids.WH.Elc.Solar.Solar</t>
  </si>
  <si>
    <t>Eff.ratio.DK.Res.HHnew.Thermal.SH.Solids.CO</t>
  </si>
  <si>
    <t>Eff.ratio.DK.Res.HHnew.Thermal.SH.Solids.CO.Solids.Solids</t>
  </si>
  <si>
    <t>Eff.ratio.DK.Res.HHnew.Thermal.SH.Solids.CO.LPG.LPG</t>
  </si>
  <si>
    <t>Eff.ratio.DK.Res.HHnew.Thermal.SH.Solids.CO.Elc.Elec</t>
  </si>
  <si>
    <t>Eff.ratio.DK.Res.HHnew.Thermal.SH.LPG</t>
  </si>
  <si>
    <t>Eff.ratio.DK.Res.HHnew.Thermal.SH.LPG.SH</t>
  </si>
  <si>
    <t>Eff.ratio.DK.Res.HHnew.Thermal.SH.LPG.SH.LPG</t>
  </si>
  <si>
    <t>Eff.ratio.DK.Res.HHnew.Thermal.SH.LPG.SH.Elec</t>
  </si>
  <si>
    <t>Eff.ratio.DK.Res.HHnew.Thermal.SH.LPG.SC</t>
  </si>
  <si>
    <t>Eff.ratio.DK.Res.HHnew.Thermal.SH.LPG.SC.AC.Elec</t>
  </si>
  <si>
    <t>Eff.ratio.DK.Res.HHnew.Thermal.SH.LPG.WH</t>
  </si>
  <si>
    <t>Eff.ratio.DK.Res.HHnew.Thermal.SH.LPG.WH.LPG.NoSolar.LPG</t>
  </si>
  <si>
    <t>Eff.ratio.DK.Res.HHnew.Thermal.SH.LPG.WH.LPG.Solar</t>
  </si>
  <si>
    <t>Eff.ratio.DK.Res.HHnew.Thermal.SH.LPG.WH.LPG.Solar.LPG</t>
  </si>
  <si>
    <t>Eff.ratio.DK.Res.HHnew.Thermal.SH.LPG.WH.LPG.Solar.Solar</t>
  </si>
  <si>
    <t>Eff.ratio.DK.Res.HHnew.Thermal.SH.LPG.WH.Elc.NoSolar.Elec</t>
  </si>
  <si>
    <t>Eff.ratio.DK.Res.HHnew.Thermal.SH.LPG.WH.Elc.Solar</t>
  </si>
  <si>
    <t>Eff.ratio.DK.Res.HHnew.Thermal.SH.LPG.WH.Elc.Solar.Elec</t>
  </si>
  <si>
    <t>Eff.ratio.DK.Res.HHnew.Thermal.SH.LPG.WH.Elc.Solar.Solar</t>
  </si>
  <si>
    <t>Eff.ratio.DK.Res.HHnew.Thermal.SH.LPG.CO</t>
  </si>
  <si>
    <t>Eff.ratio.DK.Res.HHnew.Thermal.SH.LPG.CO.LPG.LPG</t>
  </si>
  <si>
    <t>Eff.ratio.DK.Res.HHnew.Thermal.SH.LPG.CO.Elc.Elec</t>
  </si>
  <si>
    <t>Eff.ratio.DK.Res.HHnew.Thermal.SH.Oil</t>
  </si>
  <si>
    <t>Eff.ratio.DK.Res.HHnew.Thermal.SH.Oil.SH</t>
  </si>
  <si>
    <t>Eff.ratio.DK.Res.HHnew.Thermal.SH.Oil.SH.Oil</t>
  </si>
  <si>
    <t>Eff.ratio.DK.Res.HHnew.Thermal.SH.Oil.SH.Elec</t>
  </si>
  <si>
    <t>Eff.ratio.DK.Res.HHnew.Thermal.SH.Oil.SC</t>
  </si>
  <si>
    <t>Eff.ratio.DK.Res.HHnew.Thermal.SH.Oil.SC.AC.Elec</t>
  </si>
  <si>
    <t>Eff.ratio.DK.Res.HHnew.Thermal.SH.Oil.WH</t>
  </si>
  <si>
    <t>Eff.ratio.DK.Res.HHnew.Thermal.SH.Oil.WH.Oil.NoSolar.Oil</t>
  </si>
  <si>
    <t>Eff.ratio.DK.Res.HHnew.Thermal.SH.Oil.WH.Oil.Solar</t>
  </si>
  <si>
    <t>Eff.ratio.DK.Res.HHnew.Thermal.SH.Oil.WH.Oil.Solar.Oil</t>
  </si>
  <si>
    <t>Eff.ratio.DK.Res.HHnew.Thermal.SH.Oil.WH.Oil.Solar.Solar</t>
  </si>
  <si>
    <t>Eff.ratio.DK.Res.HHnew.Thermal.SH.Oil.WH.Elc.NoSolar.Elec</t>
  </si>
  <si>
    <t>Eff.ratio.DK.Res.HHnew.Thermal.SH.Oil.WH.Elc.Solar</t>
  </si>
  <si>
    <t>Eff.ratio.DK.Res.HHnew.Thermal.SH.Oil.WH.Elc.Solar.Elec</t>
  </si>
  <si>
    <t>Eff.ratio.DK.Res.HHnew.Thermal.SH.Oil.WH.Elc.Solar.Solar</t>
  </si>
  <si>
    <t>Eff.ratio.DK.Res.HHnew.Thermal.SH.Oil.CO</t>
  </si>
  <si>
    <t>Eff.ratio.DK.Res.HHnew.Thermal.SH.Oil.CO.LPG.LPG</t>
  </si>
  <si>
    <t>Eff.ratio.DK.Res.HHnew.Thermal.SH.Oil.CO.Elc.Elec</t>
  </si>
  <si>
    <t>Eff.ratio.DK.Res.HHnew.Thermal.SH.Gas</t>
  </si>
  <si>
    <t>Eff.ratio.DK.Res.HHnew.Thermal.SH.Gas.SH</t>
  </si>
  <si>
    <t>Eff.ratio.DK.Res.HHnew.Thermal.SH.Gas.SH.Gas</t>
  </si>
  <si>
    <t>Eff.ratio.DK.Res.HHnew.Thermal.SH.Gas.SH.Elec</t>
  </si>
  <si>
    <t>Eff.ratio.DK.Res.HHnew.Thermal.SH.Gas.SC</t>
  </si>
  <si>
    <t>Eff.ratio.DK.Res.HHnew.Thermal.SH.Gas.SC.AC.Elec</t>
  </si>
  <si>
    <t>Eff.ratio.DK.Res.HHnew.Thermal.SH.Gas.WH</t>
  </si>
  <si>
    <t>Eff.ratio.DK.Res.HHnew.Thermal.SH.Gas.WH.Gas.NoSolar.Gas</t>
  </si>
  <si>
    <t>Eff.ratio.DK.Res.HHnew.Thermal.SH.Gas.WH.Gas.Solar</t>
  </si>
  <si>
    <t>Eff.ratio.DK.Res.HHnew.Thermal.SH.Gas.WH.Gas.Solar.Gas</t>
  </si>
  <si>
    <t>Eff.ratio.DK.Res.HHnew.Thermal.SH.Gas.WH.Gas.Solar.Solar</t>
  </si>
  <si>
    <t>Eff.ratio.DK.Res.HHnew.Thermal.SH.Gas.WH.Elc.NoSolar.Elec</t>
  </si>
  <si>
    <t>Eff.ratio.DK.Res.HHnew.Thermal.SH.Gas.WH.Elc.Solar</t>
  </si>
  <si>
    <t>Eff.ratio.DK.Res.HHnew.Thermal.SH.Gas.WH.Elc.Solar.Elec</t>
  </si>
  <si>
    <t>Eff.ratio.DK.Res.HHnew.Thermal.SH.Gas.WH.Elc.Solar.Solar</t>
  </si>
  <si>
    <t>Eff.ratio.DK.Res.HHnew.Thermal.SH.Gas.CO</t>
  </si>
  <si>
    <t>Eff.ratio.DK.Res.HHnew.Thermal.SH.Gas.CO.Gas.Gas</t>
  </si>
  <si>
    <t>Eff.ratio.DK.Res.HHnew.Thermal.SH.Gas.CO.Elc.Elec</t>
  </si>
  <si>
    <t>Eff.ratio.DK.Res.HHnew.Thermal.SH.Biomass</t>
  </si>
  <si>
    <t>Eff.ratio.DK.Res.HHnew.Thermal.SH.Biomass.SH</t>
  </si>
  <si>
    <t>Eff.ratio.DK.Res.HHnew.Thermal.SH.Biomass.SH.Biomass</t>
  </si>
  <si>
    <t>Eff.ratio.DK.Res.HHnew.Thermal.SH.Biomass.SH.Elec</t>
  </si>
  <si>
    <t>Eff.ratio.DK.Res.HHnew.Thermal.SH.Biomass.SC</t>
  </si>
  <si>
    <t>Eff.ratio.DK.Res.HHnew.Thermal.SH.Biomass.SC.AC.Elec</t>
  </si>
  <si>
    <t>Eff.ratio.DK.Res.HHnew.Thermal.SH.Biomass.WH</t>
  </si>
  <si>
    <t>Eff.ratio.DK.Res.HHnew.Thermal.SH.Biomass.WH.Biomass.NoSolar.Biomass</t>
  </si>
  <si>
    <t>Eff.ratio.DK.Res.HHnew.Thermal.SH.Biomass.WH.Biomass.Solar</t>
  </si>
  <si>
    <t>Eff.ratio.DK.Res.HHnew.Thermal.SH.Biomass.WH.Biomass.Solar.Biomass</t>
  </si>
  <si>
    <t>Eff.ratio.DK.Res.HHnew.Thermal.SH.Biomass.WH.Biomass.Solar.Solar</t>
  </si>
  <si>
    <t>Eff.ratio.DK.Res.HHnew.Thermal.SH.Biomass.WH.LPG.NoSolar.LPG</t>
  </si>
  <si>
    <t>Eff.ratio.DK.Res.HHnew.Thermal.SH.Biomass.WH.LPG.Solar</t>
  </si>
  <si>
    <t>Eff.ratio.DK.Res.HHnew.Thermal.SH.Biomass.WH.LPG.Solar.LPG</t>
  </si>
  <si>
    <t>Eff.ratio.DK.Res.HHnew.Thermal.SH.Biomass.WH.LPG.Solar.Solar</t>
  </si>
  <si>
    <t>Eff.ratio.DK.Res.HHnew.Thermal.SH.Biomass.WH.Elc.NoSolar.Elec</t>
  </si>
  <si>
    <t>Eff.ratio.DK.Res.HHnew.Thermal.SH.Biomass.WH.Elc.Solar</t>
  </si>
  <si>
    <t>Eff.ratio.DK.Res.HHnew.Thermal.SH.Biomass.WH.Elc.Solar.Elec</t>
  </si>
  <si>
    <t>Eff.ratio.DK.Res.HHnew.Thermal.SH.Biomass.WH.Elc.Solar.Solar</t>
  </si>
  <si>
    <t>Eff.ratio.DK.Res.HHnew.Thermal.SH.Biomass.CO</t>
  </si>
  <si>
    <t>Eff.ratio.DK.Res.HHnew.Thermal.SH.Biomass.CO.Biomass.Biomass</t>
  </si>
  <si>
    <t>Eff.ratio.DK.Res.HHnew.Thermal.SH.Biomass.CO.LPG.LPG</t>
  </si>
  <si>
    <t>Eff.ratio.DK.Res.HHnew.Thermal.SH.Biomass.CO.Elc.Elec</t>
  </si>
  <si>
    <t>Eff.ratio.DK.Res.HHnew.Thermal.SH.Geo</t>
  </si>
  <si>
    <t>Eff.ratio.DK.Res.HHnew.Thermal.SH.Geo.SH</t>
  </si>
  <si>
    <t>Eff.ratio.DK.Res.HHnew.Thermal.SH.Geo.SH.Geo</t>
  </si>
  <si>
    <t>Eff.ratio.DK.Res.HHnew.Thermal.SH.Geo.SH.Elec</t>
  </si>
  <si>
    <t>Eff.ratio.DK.Res.HHnew.Thermal.SH.Geo.SC</t>
  </si>
  <si>
    <t>Eff.ratio.DK.Res.HHnew.Thermal.SH.Geo.SC.AC.Elec</t>
  </si>
  <si>
    <t>Eff.ratio.DK.Res.HHnew.Thermal.SH.Geo.WH</t>
  </si>
  <si>
    <t>Eff.ratio.DK.Res.HHnew.Thermal.SH.Geo.WH.Geo.NoSolar.Geo</t>
  </si>
  <si>
    <t>Eff.ratio.DK.Res.HHnew.Thermal.SH.Geo.WH.Geo.Solar</t>
  </si>
  <si>
    <t>Eff.ratio.DK.Res.HHnew.Thermal.SH.Geo.WH.Geo.Solar.Geo</t>
  </si>
  <si>
    <t>Eff.ratio.DK.Res.HHnew.Thermal.SH.Geo.WH.Geo.Solar.Solar</t>
  </si>
  <si>
    <t>Eff.ratio.DK.Res.HHnew.Thermal.SH.Geo.WH.Elc.NoSolar.Elec</t>
  </si>
  <si>
    <t>Eff.ratio.DK.Res.HHnew.Thermal.SH.Geo.WH.Elc.Solar</t>
  </si>
  <si>
    <t>Eff.ratio.DK.Res.HHnew.Thermal.SH.Geo.WH.Elc.Solar.Elec</t>
  </si>
  <si>
    <t>Eff.ratio.DK.Res.HHnew.Thermal.SH.Geo.WH.Elc.Solar.Solar</t>
  </si>
  <si>
    <t>Eff.ratio.DK.Res.HHnew.Thermal.SH.Geo.CO</t>
  </si>
  <si>
    <t>Eff.ratio.DK.Res.HHnew.Thermal.SH.Geo.CO.LPG.LPG</t>
  </si>
  <si>
    <t>Eff.ratio.DK.Res.HHnew.Thermal.SH.Geo.CO.Elc.Elec</t>
  </si>
  <si>
    <t>Eff.ratio.DK.Res.HHnew.Thermal.SH.DistrHeat</t>
  </si>
  <si>
    <t>Eff.ratio.DK.Res.HHnew.Thermal.SH.DistrHeat.SH</t>
  </si>
  <si>
    <t>Eff.ratio.DK.Res.HHnew.Thermal.SH.DistrHeat.SH.Steam_Distr</t>
  </si>
  <si>
    <t>Eff.ratio.DK.Res.HHnew.Thermal.SH.DistrHeat.SH.Elec</t>
  </si>
  <si>
    <t>Eff.ratio.DK.Res.HHnew.Thermal.SH.DistrHeat.SC</t>
  </si>
  <si>
    <t>Eff.ratio.DK.Res.HHnew.Thermal.SH.DistrHeat.SC.AC.Elec</t>
  </si>
  <si>
    <t>Eff.ratio.DK.Res.HHnew.Thermal.SH.DistrHeat.WH</t>
  </si>
  <si>
    <t>Eff.ratio.DK.Res.HHnew.Thermal.SH.DistrHeat.WH.DistrHeat.NoSolar.Steam_Distr</t>
  </si>
  <si>
    <t>Eff.ratio.DK.Res.HHnew.Thermal.SH.DistrHeat.WH.DistrHeat.Solar</t>
  </si>
  <si>
    <t>Eff.ratio.DK.Res.HHnew.Thermal.SH.DistrHeat.WH.DistrHeat.Solar.Steam_Distr</t>
  </si>
  <si>
    <t>Eff.ratio.DK.Res.HHnew.Thermal.SH.DistrHeat.WH.DistrHeat.Solar.Solar</t>
  </si>
  <si>
    <t>Eff.ratio.DK.Res.HHnew.Thermal.SH.DistrHeat.WH.Elc.NoSolar.Elec</t>
  </si>
  <si>
    <t>Eff.ratio.DK.Res.HHnew.Thermal.SH.DistrHeat.WH.Elc.Solar</t>
  </si>
  <si>
    <t>Eff.ratio.DK.Res.HHnew.Thermal.SH.DistrHeat.WH.Elc.Solar.Elec</t>
  </si>
  <si>
    <t>Eff.ratio.DK.Res.HHnew.Thermal.SH.DistrHeat.WH.Elc.Solar.Solar</t>
  </si>
  <si>
    <t>Eff.ratio.DK.Res.HHnew.Thermal.SH.DistrHeat.CO</t>
  </si>
  <si>
    <t>Eff.ratio.DK.Res.HHnew.Thermal.SH.DistrHeat.CO.LPG.LPG</t>
  </si>
  <si>
    <t>Eff.ratio.DK.Res.HHnew.Thermal.SH.DistrHeat.CO.Elc.Elec</t>
  </si>
  <si>
    <t>Eff.ratio.DK.Res.HHnew.Thermal.SH.AdvElc</t>
  </si>
  <si>
    <t>Eff.ratio.DK.Res.HHnew.Thermal.SH.AdvElc.SH</t>
  </si>
  <si>
    <t>Eff.ratio.DK.Res.HHnew.Thermal.SH.AdvElc.SH.Elec</t>
  </si>
  <si>
    <t>Eff.ratio.DK.Res.HHnew.Thermal.SH.AdvElc.SC</t>
  </si>
  <si>
    <t>Eff.ratio.DK.Res.HHnew.Thermal.SH.AdvElc.SC.AC.Elec</t>
  </si>
  <si>
    <t>Eff.ratio.DK.Res.HHnew.Thermal.SH.AdvElc.WH</t>
  </si>
  <si>
    <t>Eff.ratio.DK.Res.HHnew.Thermal.SH.AdvElc.WH.LPG.NoSolar.LPG</t>
  </si>
  <si>
    <t>Eff.ratio.DK.Res.HHnew.Thermal.SH.AdvElc.WH.LPG.Solar</t>
  </si>
  <si>
    <t>Eff.ratio.DK.Res.HHnew.Thermal.SH.AdvElc.WH.LPG.Solar.LPG</t>
  </si>
  <si>
    <t>Eff.ratio.DK.Res.HHnew.Thermal.SH.AdvElc.WH.LPG.Solar.Solar</t>
  </si>
  <si>
    <t>Eff.ratio.DK.Res.HHnew.Thermal.SH.AdvElc.WH.Elc.NoSolar.Elec</t>
  </si>
  <si>
    <t>Eff.ratio.DK.Res.HHnew.Thermal.SH.AdvElc.WH.Elc.Solar</t>
  </si>
  <si>
    <t>Eff.ratio.DK.Res.HHnew.Thermal.SH.AdvElc.WH.Elc.Solar.Elec</t>
  </si>
  <si>
    <t>Eff.ratio.DK.Res.HHnew.Thermal.SH.AdvElc.WH.Elc.Solar.Solar</t>
  </si>
  <si>
    <t>Eff.ratio.DK.Res.HHnew.Thermal.SH.AdvElc.CO</t>
  </si>
  <si>
    <t>Eff.ratio.DK.Res.HHnew.Thermal.SH.AdvElc.CO.LPG.LPG</t>
  </si>
  <si>
    <t>Eff.ratio.DK.Res.HHnew.Thermal.SH.AdvElc.CO.Elc.Elec</t>
  </si>
  <si>
    <t>Eff.ratio.DK.Res.HHnew.Thermal.SH.ConvElc</t>
  </si>
  <si>
    <t>Eff.ratio.DK.Res.HHnew.Thermal.SH.ConvElc.SH</t>
  </si>
  <si>
    <t>Eff.ratio.DK.Res.HHnew.Thermal.SH.ConvElc.SH.Elec</t>
  </si>
  <si>
    <t>Eff.ratio.DK.Res.HHnew.Thermal.SH.ConvElc.SC</t>
  </si>
  <si>
    <t>Eff.ratio.DK.Res.HHnew.Thermal.SH.ConvElc.SC.AC.Elec</t>
  </si>
  <si>
    <t>Eff.ratio.DK.Res.HHnew.Thermal.SH.ConvElc.WH</t>
  </si>
  <si>
    <t>Eff.ratio.DK.Res.HHnew.Thermal.SH.ConvElc.WH.LPG.NoSolar.LPG</t>
  </si>
  <si>
    <t>Eff.ratio.DK.Res.HHnew.Thermal.SH.ConvElc.WH.LPG.Solar</t>
  </si>
  <si>
    <t>Eff.ratio.DK.Res.HHnew.Thermal.SH.ConvElc.WH.LPG.Solar.LPG</t>
  </si>
  <si>
    <t>Eff.ratio.DK.Res.HHnew.Thermal.SH.ConvElc.WH.LPG.Solar.Solar</t>
  </si>
  <si>
    <t>Eff.ratio.DK.Res.HHnew.Thermal.SH.ConvElc.WH.Elc.NoSolar.Elec</t>
  </si>
  <si>
    <t>Eff.ratio.DK.Res.HHnew.Thermal.SH.ConvElc.WH.Elc.Solar</t>
  </si>
  <si>
    <t>Eff.ratio.DK.Res.HHnew.Thermal.SH.ConvElc.WH.Elc.Solar.Elec</t>
  </si>
  <si>
    <t>Eff.ratio.DK.Res.HHnew.Thermal.SH.ConvElc.WH.Elc.Solar.Solar</t>
  </si>
  <si>
    <t>Eff.ratio.DK.Res.HHnew.Thermal.SH.ConvElc.CO</t>
  </si>
  <si>
    <t>Eff.ratio.DK.Res.HHnew.Thermal.SH.ConvElc.CO.LPG.LPG</t>
  </si>
  <si>
    <t>Eff.ratio.DK.Res.HHnew.Thermal.SH.ConvElc.CO.Elc.Elec</t>
  </si>
  <si>
    <t>DK - CO2 emissions in new and renovated households (detailed structure)</t>
  </si>
  <si>
    <t>EMI.ktCO2.DK.Res.HHnew.Thermal.SH.Solids</t>
  </si>
  <si>
    <t>EMI.ktCO2.DK.Res.HHnew.Thermal.SH.Solids.SH</t>
  </si>
  <si>
    <t>EMI.ktCO2.DK.Res.HHnew.Thermal.SH.Solids.SH.Solids</t>
  </si>
  <si>
    <t>EMI.ktCO2.DK.Res.HHnew.Thermal.SH.Solids.SH.Elec</t>
  </si>
  <si>
    <t>EMI.ktCO2.DK.Res.HHnew.Thermal.SH.Solids.SC</t>
  </si>
  <si>
    <t>EMI.ktCO2.DK.Res.HHnew.Thermal.SH.Solids.SC.AC.Elec</t>
  </si>
  <si>
    <t>EMI.ktCO2.DK.Res.HHnew.Thermal.SH.Solids.WH</t>
  </si>
  <si>
    <t>EMI.ktCO2.DK.Res.HHnew.Thermal.SH.Solids.WH.Solids.NoSolar.Solids</t>
  </si>
  <si>
    <t>EMI.ktCO2.DK.Res.HHnew.Thermal.SH.Solids.WH.LPG.NoSolar.LPG</t>
  </si>
  <si>
    <t>EMI.ktCO2.DK.Res.HHnew.Thermal.SH.Solids.WH.LPG.Solar</t>
  </si>
  <si>
    <t>EMI.ktCO2.DK.Res.HHnew.Thermal.SH.Solids.WH.LPG.Solar.LPG</t>
  </si>
  <si>
    <t>EMI.ktCO2.DK.Res.HHnew.Thermal.SH.Solids.WH.LPG.Solar.Solar</t>
  </si>
  <si>
    <t>EMI.ktCO2.DK.Res.HHnew.Thermal.SH.Solids.WH.Elc.NoSolar.Elec</t>
  </si>
  <si>
    <t>EMI.ktCO2.DK.Res.HHnew.Thermal.SH.Solids.WH.Elc.Solar</t>
  </si>
  <si>
    <t>EMI.ktCO2.DK.Res.HHnew.Thermal.SH.Solids.WH.Elc.Solar.Elec</t>
  </si>
  <si>
    <t>EMI.ktCO2.DK.Res.HHnew.Thermal.SH.Solids.WH.Elc.Solar.Solar</t>
  </si>
  <si>
    <t>EMI.ktCO2.DK.Res.HHnew.Thermal.SH.Solids.CO</t>
  </si>
  <si>
    <t>EMI.ktCO2.DK.Res.HHnew.Thermal.SH.Solids.CO.Solids.Solids</t>
  </si>
  <si>
    <t>EMI.ktCO2.DK.Res.HHnew.Thermal.SH.Solids.CO.LPG.LPG</t>
  </si>
  <si>
    <t>EMI.ktCO2.DK.Res.HHnew.Thermal.SH.Solids.CO.Elc.Elec</t>
  </si>
  <si>
    <t>EMI.ktCO2.DK.Res.HHnew.Thermal.SH.LPG</t>
  </si>
  <si>
    <t>EMI.ktCO2.DK.Res.HHnew.Thermal.SH.LPG.SH</t>
  </si>
  <si>
    <t>EMI.ktCO2.DK.Res.HHnew.Thermal.SH.LPG.SH.LPG</t>
  </si>
  <si>
    <t>EMI.ktCO2.DK.Res.HHnew.Thermal.SH.LPG.SH.Elec</t>
  </si>
  <si>
    <t>EMI.ktCO2.DK.Res.HHnew.Thermal.SH.LPG.SC</t>
  </si>
  <si>
    <t>EMI.ktCO2.DK.Res.HHnew.Thermal.SH.LPG.SC.AC.Elec</t>
  </si>
  <si>
    <t>EMI.ktCO2.DK.Res.HHnew.Thermal.SH.LPG.WH</t>
  </si>
  <si>
    <t>EMI.ktCO2.DK.Res.HHnew.Thermal.SH.LPG.WH.LPG.NoSolar.LPG</t>
  </si>
  <si>
    <t>EMI.ktCO2.DK.Res.HHnew.Thermal.SH.LPG.WH.LPG.Solar</t>
  </si>
  <si>
    <t>EMI.ktCO2.DK.Res.HHnew.Thermal.SH.LPG.WH.LPG.Solar.LPG</t>
  </si>
  <si>
    <t>EMI.ktCO2.DK.Res.HHnew.Thermal.SH.LPG.WH.LPG.Solar.Solar</t>
  </si>
  <si>
    <t>EMI.ktCO2.DK.Res.HHnew.Thermal.SH.LPG.WH.Elc.NoSolar.Elec</t>
  </si>
  <si>
    <t>EMI.ktCO2.DK.Res.HHnew.Thermal.SH.LPG.WH.Elc.Solar</t>
  </si>
  <si>
    <t>EMI.ktCO2.DK.Res.HHnew.Thermal.SH.LPG.WH.Elc.Solar.Elec</t>
  </si>
  <si>
    <t>EMI.ktCO2.DK.Res.HHnew.Thermal.SH.LPG.WH.Elc.Solar.Solar</t>
  </si>
  <si>
    <t>EMI.ktCO2.DK.Res.HHnew.Thermal.SH.LPG.CO</t>
  </si>
  <si>
    <t>EMI.ktCO2.DK.Res.HHnew.Thermal.SH.LPG.CO.LPG.LPG</t>
  </si>
  <si>
    <t>EMI.ktCO2.DK.Res.HHnew.Thermal.SH.LPG.CO.Elc.Elec</t>
  </si>
  <si>
    <t>EMI.ktCO2.DK.Res.HHnew.Thermal.SH.Oil</t>
  </si>
  <si>
    <t>EMI.ktCO2.DK.Res.HHnew.Thermal.SH.Oil.SH</t>
  </si>
  <si>
    <t>EMI.ktCO2.DK.Res.HHnew.Thermal.SH.Oil.SH.Oil</t>
  </si>
  <si>
    <t>EMI.ktCO2.DK.Res.HHnew.Thermal.SH.Oil.SH.Elec</t>
  </si>
  <si>
    <t>EMI.ktCO2.DK.Res.HHnew.Thermal.SH.Oil.SC</t>
  </si>
  <si>
    <t>EMI.ktCO2.DK.Res.HHnew.Thermal.SH.Oil.SC.AC.Elec</t>
  </si>
  <si>
    <t>EMI.ktCO2.DK.Res.HHnew.Thermal.SH.Oil.WH</t>
  </si>
  <si>
    <t>EMI.ktCO2.DK.Res.HHnew.Thermal.SH.Oil.WH.Oil.NoSolar.Oil</t>
  </si>
  <si>
    <t>EMI.ktCO2.DK.Res.HHnew.Thermal.SH.Oil.WH.Oil.Solar</t>
  </si>
  <si>
    <t>EMI.ktCO2.DK.Res.HHnew.Thermal.SH.Oil.WH.Oil.Solar.Oil</t>
  </si>
  <si>
    <t>EMI.ktCO2.DK.Res.HHnew.Thermal.SH.Oil.WH.Oil.Solar.Solar</t>
  </si>
  <si>
    <t>EMI.ktCO2.DK.Res.HHnew.Thermal.SH.Oil.WH.Elc.NoSolar.Elec</t>
  </si>
  <si>
    <t>EMI.ktCO2.DK.Res.HHnew.Thermal.SH.Oil.WH.Elc.Solar</t>
  </si>
  <si>
    <t>EMI.ktCO2.DK.Res.HHnew.Thermal.SH.Oil.WH.Elc.Solar.Elec</t>
  </si>
  <si>
    <t>EMI.ktCO2.DK.Res.HHnew.Thermal.SH.Oil.WH.Elc.Solar.Solar</t>
  </si>
  <si>
    <t>EMI.ktCO2.DK.Res.HHnew.Thermal.SH.Oil.CO</t>
  </si>
  <si>
    <t>EMI.ktCO2.DK.Res.HHnew.Thermal.SH.Oil.CO.LPG.LPG</t>
  </si>
  <si>
    <t>EMI.ktCO2.DK.Res.HHnew.Thermal.SH.Oil.CO.Elc.Elec</t>
  </si>
  <si>
    <t>EMI.ktCO2.DK.Res.HHnew.Thermal.SH.Gas</t>
  </si>
  <si>
    <t>EMI.ktCO2.DK.Res.HHnew.Thermal.SH.Gas.SH</t>
  </si>
  <si>
    <t>EMI.ktCO2.DK.Res.HHnew.Thermal.SH.Gas.SH.Gas</t>
  </si>
  <si>
    <t>EMI.ktCO2.DK.Res.HHnew.Thermal.SH.Gas.SH.Elec</t>
  </si>
  <si>
    <t>EMI.ktCO2.DK.Res.HHnew.Thermal.SH.Gas.SC</t>
  </si>
  <si>
    <t>EMI.ktCO2.DK.Res.HHnew.Thermal.SH.Gas.SC.AC.Elec</t>
  </si>
  <si>
    <t>EMI.ktCO2.DK.Res.HHnew.Thermal.SH.Gas.WH</t>
  </si>
  <si>
    <t>EMI.ktCO2.DK.Res.HHnew.Thermal.SH.Gas.WH.Gas.NoSolar.Gas</t>
  </si>
  <si>
    <t>EMI.ktCO2.DK.Res.HHnew.Thermal.SH.Gas.WH.Gas.Solar</t>
  </si>
  <si>
    <t>EMI.ktCO2.DK.Res.HHnew.Thermal.SH.Gas.WH.Gas.Solar.Gas</t>
  </si>
  <si>
    <t>EMI.ktCO2.DK.Res.HHnew.Thermal.SH.Gas.WH.Gas.Solar.Solar</t>
  </si>
  <si>
    <t>EMI.ktCO2.DK.Res.HHnew.Thermal.SH.Gas.WH.Elc.NoSolar.Elec</t>
  </si>
  <si>
    <t>EMI.ktCO2.DK.Res.HHnew.Thermal.SH.Gas.WH.Elc.Solar</t>
  </si>
  <si>
    <t>EMI.ktCO2.DK.Res.HHnew.Thermal.SH.Gas.WH.Elc.Solar.Elec</t>
  </si>
  <si>
    <t>EMI.ktCO2.DK.Res.HHnew.Thermal.SH.Gas.WH.Elc.Solar.Solar</t>
  </si>
  <si>
    <t>EMI.ktCO2.DK.Res.HHnew.Thermal.SH.Gas.CO</t>
  </si>
  <si>
    <t>EMI.ktCO2.DK.Res.HHnew.Thermal.SH.Gas.CO.Gas.Gas</t>
  </si>
  <si>
    <t>EMI.ktCO2.DK.Res.HHnew.Thermal.SH.Gas.CO.Elc.Elec</t>
  </si>
  <si>
    <t>EMI.ktCO2.DK.Res.HHnew.Thermal.SH.Biomass</t>
  </si>
  <si>
    <t>EMI.ktCO2.DK.Res.HHnew.Thermal.SH.Biomass.SH</t>
  </si>
  <si>
    <t>EMI.ktCO2.DK.Res.HHnew.Thermal.SH.Biomass.SH.Biomass</t>
  </si>
  <si>
    <t>EMI.ktCO2.DK.Res.HHnew.Thermal.SH.Biomass.SH.Elec</t>
  </si>
  <si>
    <t>EMI.ktCO2.DK.Res.HHnew.Thermal.SH.Biomass.SC</t>
  </si>
  <si>
    <t>EMI.ktCO2.DK.Res.HHnew.Thermal.SH.Biomass.SC.AC.Elec</t>
  </si>
  <si>
    <t>EMI.ktCO2.DK.Res.HHnew.Thermal.SH.Biomass.WH</t>
  </si>
  <si>
    <t>EMI.ktCO2.DK.Res.HHnew.Thermal.SH.Biomass.WH.Biomass.NoSolar.Biomass</t>
  </si>
  <si>
    <t>EMI.ktCO2.DK.Res.HHnew.Thermal.SH.Biomass.WH.Biomass.Solar</t>
  </si>
  <si>
    <t>EMI.ktCO2.DK.Res.HHnew.Thermal.SH.Biomass.WH.Biomass.Solar.Biomass</t>
  </si>
  <si>
    <t>EMI.ktCO2.DK.Res.HHnew.Thermal.SH.Biomass.WH.Biomass.Solar.Solar</t>
  </si>
  <si>
    <t>EMI.ktCO2.DK.Res.HHnew.Thermal.SH.Biomass.WH.LPG.NoSolar.LPG</t>
  </si>
  <si>
    <t>EMI.ktCO2.DK.Res.HHnew.Thermal.SH.Biomass.WH.LPG.Solar</t>
  </si>
  <si>
    <t>EMI.ktCO2.DK.Res.HHnew.Thermal.SH.Biomass.WH.LPG.Solar.LPG</t>
  </si>
  <si>
    <t>EMI.ktCO2.DK.Res.HHnew.Thermal.SH.Biomass.WH.LPG.Solar.Solar</t>
  </si>
  <si>
    <t>EMI.ktCO2.DK.Res.HHnew.Thermal.SH.Biomass.WH.Elc.NoSolar.Elec</t>
  </si>
  <si>
    <t>EMI.ktCO2.DK.Res.HHnew.Thermal.SH.Biomass.WH.Elc.Solar</t>
  </si>
  <si>
    <t>EMI.ktCO2.DK.Res.HHnew.Thermal.SH.Biomass.WH.Elc.Solar.Elec</t>
  </si>
  <si>
    <t>EMI.ktCO2.DK.Res.HHnew.Thermal.SH.Biomass.WH.Elc.Solar.Solar</t>
  </si>
  <si>
    <t>EMI.ktCO2.DK.Res.HHnew.Thermal.SH.Biomass.CO</t>
  </si>
  <si>
    <t>EMI.ktCO2.DK.Res.HHnew.Thermal.SH.Biomass.CO.Biomass.Biomass</t>
  </si>
  <si>
    <t>EMI.ktCO2.DK.Res.HHnew.Thermal.SH.Biomass.CO.LPG.LPG</t>
  </si>
  <si>
    <t>EMI.ktCO2.DK.Res.HHnew.Thermal.SH.Biomass.CO.Elc.Elec</t>
  </si>
  <si>
    <t>EMI.ktCO2.DK.Res.HHnew.Thermal.SH.Geo</t>
  </si>
  <si>
    <t>EMI.ktCO2.DK.Res.HHnew.Thermal.SH.Geo.SH</t>
  </si>
  <si>
    <t>EMI.ktCO2.DK.Res.HHnew.Thermal.SH.Geo.SH.Geo</t>
  </si>
  <si>
    <t>EMI.ktCO2.DK.Res.HHnew.Thermal.SH.Geo.SH.Elec</t>
  </si>
  <si>
    <t>EMI.ktCO2.DK.Res.HHnew.Thermal.SH.Geo.SC</t>
  </si>
  <si>
    <t>EMI.ktCO2.DK.Res.HHnew.Thermal.SH.Geo.SC.AC.Elec</t>
  </si>
  <si>
    <t>EMI.ktCO2.DK.Res.HHnew.Thermal.SH.Geo.WH</t>
  </si>
  <si>
    <t>EMI.ktCO2.DK.Res.HHnew.Thermal.SH.Geo.WH.Geo.NoSolar.Geo</t>
  </si>
  <si>
    <t>EMI.ktCO2.DK.Res.HHnew.Thermal.SH.Geo.WH.Geo.Solar</t>
  </si>
  <si>
    <t>EMI.ktCO2.DK.Res.HHnew.Thermal.SH.Geo.WH.Geo.Solar.Geo</t>
  </si>
  <si>
    <t>EMI.ktCO2.DK.Res.HHnew.Thermal.SH.Geo.WH.Geo.Solar.Solar</t>
  </si>
  <si>
    <t>EMI.ktCO2.DK.Res.HHnew.Thermal.SH.Geo.WH.Elc.NoSolar.Elec</t>
  </si>
  <si>
    <t>EMI.ktCO2.DK.Res.HHnew.Thermal.SH.Geo.WH.Elc.Solar</t>
  </si>
  <si>
    <t>EMI.ktCO2.DK.Res.HHnew.Thermal.SH.Geo.WH.Elc.Solar.Elec</t>
  </si>
  <si>
    <t>EMI.ktCO2.DK.Res.HHnew.Thermal.SH.Geo.WH.Elc.Solar.Solar</t>
  </si>
  <si>
    <t>EMI.ktCO2.DK.Res.HHnew.Thermal.SH.Geo.CO</t>
  </si>
  <si>
    <t>EMI.ktCO2.DK.Res.HHnew.Thermal.SH.Geo.CO.LPG.LPG</t>
  </si>
  <si>
    <t>EMI.ktCO2.DK.Res.HHnew.Thermal.SH.Geo.CO.Elc.Elec</t>
  </si>
  <si>
    <t>EMI.ktCO2.DK.Res.HHnew.Thermal.SH.DistrHeat</t>
  </si>
  <si>
    <t>EMI.ktCO2.DK.Res.HHnew.Thermal.SH.DistrHeat.SH</t>
  </si>
  <si>
    <t>EMI.ktCO2.DK.Res.HHnew.Thermal.SH.DistrHeat.SH.Steam_Distr</t>
  </si>
  <si>
    <t>EMI.ktCO2.DK.Res.HHnew.Thermal.SH.DistrHeat.SH.Elec</t>
  </si>
  <si>
    <t>EMI.ktCO2.DK.Res.HHnew.Thermal.SH.DistrHeat.SC</t>
  </si>
  <si>
    <t>EMI.ktCO2.DK.Res.HHnew.Thermal.SH.DistrHeat.SC.AC.Elec</t>
  </si>
  <si>
    <t>EMI.ktCO2.DK.Res.HHnew.Thermal.SH.DistrHeat.WH</t>
  </si>
  <si>
    <t>EMI.ktCO2.DK.Res.HHnew.Thermal.SH.DistrHeat.WH.DistrHeat.NoSolar.Steam_Distr</t>
  </si>
  <si>
    <t>EMI.ktCO2.DK.Res.HHnew.Thermal.SH.DistrHeat.WH.DistrHeat.Solar</t>
  </si>
  <si>
    <t>EMI.ktCO2.DK.Res.HHnew.Thermal.SH.DistrHeat.WH.DistrHeat.Solar.Steam_Distr</t>
  </si>
  <si>
    <t>EMI.ktCO2.DK.Res.HHnew.Thermal.SH.DistrHeat.WH.DistrHeat.Solar.Solar</t>
  </si>
  <si>
    <t>EMI.ktCO2.DK.Res.HHnew.Thermal.SH.DistrHeat.WH.Elc.NoSolar.Elec</t>
  </si>
  <si>
    <t>EMI.ktCO2.DK.Res.HHnew.Thermal.SH.DistrHeat.WH.Elc.Solar</t>
  </si>
  <si>
    <t>EMI.ktCO2.DK.Res.HHnew.Thermal.SH.DistrHeat.WH.Elc.Solar.Elec</t>
  </si>
  <si>
    <t>EMI.ktCO2.DK.Res.HHnew.Thermal.SH.DistrHeat.WH.Elc.Solar.Solar</t>
  </si>
  <si>
    <t>EMI.ktCO2.DK.Res.HHnew.Thermal.SH.DistrHeat.CO</t>
  </si>
  <si>
    <t>EMI.ktCO2.DK.Res.HHnew.Thermal.SH.DistrHeat.CO.LPG.LPG</t>
  </si>
  <si>
    <t>EMI.ktCO2.DK.Res.HHnew.Thermal.SH.DistrHeat.CO.Elc.Elec</t>
  </si>
  <si>
    <t>EMI.ktCO2.DK.Res.HHnew.Thermal.SH.AdvElc</t>
  </si>
  <si>
    <t>EMI.ktCO2.DK.Res.HHnew.Thermal.SH.AdvElc.SH</t>
  </si>
  <si>
    <t>EMI.ktCO2.DK.Res.HHnew.Thermal.SH.AdvElc.SH.Elec</t>
  </si>
  <si>
    <t>EMI.ktCO2.DK.Res.HHnew.Thermal.SH.AdvElc.SC</t>
  </si>
  <si>
    <t>EMI.ktCO2.DK.Res.HHnew.Thermal.SH.AdvElc.SC.AC.Elec</t>
  </si>
  <si>
    <t>EMI.ktCO2.DK.Res.HHnew.Thermal.SH.AdvElc.WH</t>
  </si>
  <si>
    <t>EMI.ktCO2.DK.Res.HHnew.Thermal.SH.AdvElc.WH.LPG.NoSolar.LPG</t>
  </si>
  <si>
    <t>EMI.ktCO2.DK.Res.HHnew.Thermal.SH.AdvElc.WH.LPG.Solar</t>
  </si>
  <si>
    <t>EMI.ktCO2.DK.Res.HHnew.Thermal.SH.AdvElc.WH.LPG.Solar.LPG</t>
  </si>
  <si>
    <t>EMI.ktCO2.DK.Res.HHnew.Thermal.SH.AdvElc.WH.LPG.Solar.Solar</t>
  </si>
  <si>
    <t>EMI.ktCO2.DK.Res.HHnew.Thermal.SH.AdvElc.WH.Elc.NoSolar.Elec</t>
  </si>
  <si>
    <t>EMI.ktCO2.DK.Res.HHnew.Thermal.SH.AdvElc.WH.Elc.Solar</t>
  </si>
  <si>
    <t>EMI.ktCO2.DK.Res.HHnew.Thermal.SH.AdvElc.WH.Elc.Solar.Elec</t>
  </si>
  <si>
    <t>EMI.ktCO2.DK.Res.HHnew.Thermal.SH.AdvElc.WH.Elc.Solar.Solar</t>
  </si>
  <si>
    <t>EMI.ktCO2.DK.Res.HHnew.Thermal.SH.AdvElc.CO</t>
  </si>
  <si>
    <t>EMI.ktCO2.DK.Res.HHnew.Thermal.SH.AdvElc.CO.LPG.LPG</t>
  </si>
  <si>
    <t>EMI.ktCO2.DK.Res.HHnew.Thermal.SH.AdvElc.CO.Elc.Elec</t>
  </si>
  <si>
    <t>EMI.ktCO2.DK.Res.HHnew.Thermal.SH.ConvElc</t>
  </si>
  <si>
    <t>EMI.ktCO2.DK.Res.HHnew.Thermal.SH.ConvElc.SH</t>
  </si>
  <si>
    <t>EMI.ktCO2.DK.Res.HHnew.Thermal.SH.ConvElc.SH.Elec</t>
  </si>
  <si>
    <t>EMI.ktCO2.DK.Res.HHnew.Thermal.SH.ConvElc.SC</t>
  </si>
  <si>
    <t>EMI.ktCO2.DK.Res.HHnew.Thermal.SH.ConvElc.SC.AC.Elec</t>
  </si>
  <si>
    <t>EMI.ktCO2.DK.Res.HHnew.Thermal.SH.ConvElc.WH</t>
  </si>
  <si>
    <t>EMI.ktCO2.DK.Res.HHnew.Thermal.SH.ConvElc.WH.LPG.NoSolar.LPG</t>
  </si>
  <si>
    <t>EMI.ktCO2.DK.Res.HHnew.Thermal.SH.ConvElc.WH.LPG.Solar</t>
  </si>
  <si>
    <t>EMI.ktCO2.DK.Res.HHnew.Thermal.SH.ConvElc.WH.LPG.Solar.LPG</t>
  </si>
  <si>
    <t>EMI.ktCO2.DK.Res.HHnew.Thermal.SH.ConvElc.WH.LPG.Solar.Solar</t>
  </si>
  <si>
    <t>EMI.ktCO2.DK.Res.HHnew.Thermal.SH.ConvElc.WH.Elc.NoSolar.Elec</t>
  </si>
  <si>
    <t>EMI.ktCO2.DK.Res.HHnew.Thermal.SH.ConvElc.WH.Elc.Solar</t>
  </si>
  <si>
    <t>EMI.ktCO2.DK.Res.HHnew.Thermal.SH.ConvElc.WH.Elc.Solar.Elec</t>
  </si>
  <si>
    <t>EMI.ktCO2.DK.Res.HHnew.Thermal.SH.ConvElc.WH.Elc.Solar.Solar</t>
  </si>
  <si>
    <t>EMI.ktCO2.DK.Res.HHnew.Thermal.SH.ConvElc.CO</t>
  </si>
  <si>
    <t>EMI.ktCO2.DK.Res.HHnew.Thermal.SH.ConvElc.CO.LPG.LPG</t>
  </si>
  <si>
    <t>EMI.ktCO2.DK.Res.HHnew.Thermal.SH.ConvElc.CO.Elc.Elec</t>
  </si>
  <si>
    <t>DK - Final energy consumption of new and renovated households (detailed structure)</t>
  </si>
  <si>
    <t>FEC_per_household.kWh.DK.Res.HHnew.Thermal.SH.Solids</t>
  </si>
  <si>
    <t>FEC_per_household.kWh.DK.Res.HHnew.Thermal.SH.Solids.SH</t>
  </si>
  <si>
    <t>FEC_per_household.kWh.DK.Res.HHnew.Thermal.SH.Solids.SH.Solids</t>
  </si>
  <si>
    <t>FEC_per_household.kWh.DK.Res.HHnew.Thermal.SH.Solids.SH.Elec</t>
  </si>
  <si>
    <t>FEC_per_household.kWh.DK.Res.HHnew.Thermal.SH.Solids.SC</t>
  </si>
  <si>
    <t>FEC_per_household.kWh.DK.Res.HHnew.Thermal.SH.Solids.SC.AC.Elec</t>
  </si>
  <si>
    <t>FEC_per_household.kWh.DK.Res.HHnew.Thermal.SH.Solids.WH</t>
  </si>
  <si>
    <t>FEC_per_household.kWh.DK.Res.HHnew.Thermal.SH.Solids.WH.Solids.NoSolar.Solids</t>
  </si>
  <si>
    <t>FEC_per_household.kWh.DK.Res.HHnew.Thermal.SH.Solids.WH.LPG.NoSolar.LPG</t>
  </si>
  <si>
    <t>FEC_per_household.kWh.DK.Res.HHnew.Thermal.SH.Solids.WH.LPG.Solar</t>
  </si>
  <si>
    <t>FEC_per_household.kWh.DK.Res.HHnew.Thermal.SH.Solids.WH.LPG.Solar.LPG</t>
  </si>
  <si>
    <t>FEC_per_household.kWh.DK.Res.HHnew.Thermal.SH.Solids.WH.LPG.Solar.Solar</t>
  </si>
  <si>
    <t>FEC_per_household.kWh.DK.Res.HHnew.Thermal.SH.Solids.WH.Elc.NoSolar.Elec</t>
  </si>
  <si>
    <t>FEC_per_household.kWh.DK.Res.HHnew.Thermal.SH.Solids.WH.Elc.Solar</t>
  </si>
  <si>
    <t>FEC_per_household.kWh.DK.Res.HHnew.Thermal.SH.Solids.WH.Elc.Solar.Elec</t>
  </si>
  <si>
    <t>FEC_per_household.kWh.DK.Res.HHnew.Thermal.SH.Solids.WH.Elc.Solar.Solar</t>
  </si>
  <si>
    <t>FEC_per_household.kWh.DK.Res.HHnew.Thermal.SH.Solids.CO</t>
  </si>
  <si>
    <t>FEC_per_household.kWh.DK.Res.HHnew.Thermal.SH.Solids.CO.Solids.Solids</t>
  </si>
  <si>
    <t>FEC_per_household.kWh.DK.Res.HHnew.Thermal.SH.Solids.CO.LPG.LPG</t>
  </si>
  <si>
    <t>FEC_per_household.kWh.DK.Res.HHnew.Thermal.SH.Solids.CO.Elc.Elec</t>
  </si>
  <si>
    <t>FEC_per_household.kWh.DK.Res.HHnew.Thermal.SH.LPG</t>
  </si>
  <si>
    <t>FEC_per_household.kWh.DK.Res.HHnew.Thermal.SH.LPG.SH</t>
  </si>
  <si>
    <t>FEC_per_household.kWh.DK.Res.HHnew.Thermal.SH.LPG.SH.LPG</t>
  </si>
  <si>
    <t>FEC_per_household.kWh.DK.Res.HHnew.Thermal.SH.LPG.SH.Elec</t>
  </si>
  <si>
    <t>FEC_per_household.kWh.DK.Res.HHnew.Thermal.SH.LPG.SC</t>
  </si>
  <si>
    <t>FEC_per_household.kWh.DK.Res.HHnew.Thermal.SH.LPG.SC.AC.Elec</t>
  </si>
  <si>
    <t>FEC_per_household.kWh.DK.Res.HHnew.Thermal.SH.LPG.WH</t>
  </si>
  <si>
    <t>FEC_per_household.kWh.DK.Res.HHnew.Thermal.SH.LPG.WH.LPG.NoSolar.LPG</t>
  </si>
  <si>
    <t>FEC_per_household.kWh.DK.Res.HHnew.Thermal.SH.LPG.WH.LPG.Solar</t>
  </si>
  <si>
    <t>FEC_per_household.kWh.DK.Res.HHnew.Thermal.SH.LPG.WH.LPG.Solar.LPG</t>
  </si>
  <si>
    <t>FEC_per_household.kWh.DK.Res.HHnew.Thermal.SH.LPG.WH.LPG.Solar.Solar</t>
  </si>
  <si>
    <t>FEC_per_household.kWh.DK.Res.HHnew.Thermal.SH.LPG.WH.Elc.NoSolar.Elec</t>
  </si>
  <si>
    <t>FEC_per_household.kWh.DK.Res.HHnew.Thermal.SH.LPG.WH.Elc.Solar</t>
  </si>
  <si>
    <t>FEC_per_household.kWh.DK.Res.HHnew.Thermal.SH.LPG.WH.Elc.Solar.Elec</t>
  </si>
  <si>
    <t>FEC_per_household.kWh.DK.Res.HHnew.Thermal.SH.LPG.WH.Elc.Solar.Solar</t>
  </si>
  <si>
    <t>FEC_per_household.kWh.DK.Res.HHnew.Thermal.SH.LPG.CO</t>
  </si>
  <si>
    <t>FEC_per_household.kWh.DK.Res.HHnew.Thermal.SH.LPG.CO.LPG.LPG</t>
  </si>
  <si>
    <t>FEC_per_household.kWh.DK.Res.HHnew.Thermal.SH.LPG.CO.Elc.Elec</t>
  </si>
  <si>
    <t>FEC_per_household.kWh.DK.Res.HHnew.Thermal.SH.Oil</t>
  </si>
  <si>
    <t>FEC_per_household.kWh.DK.Res.HHnew.Thermal.SH.Oil.SH</t>
  </si>
  <si>
    <t>FEC_per_household.kWh.DK.Res.HHnew.Thermal.SH.Oil.SH.Oil</t>
  </si>
  <si>
    <t>FEC_per_household.kWh.DK.Res.HHnew.Thermal.SH.Oil.SH.Elec</t>
  </si>
  <si>
    <t>FEC_per_household.kWh.DK.Res.HHnew.Thermal.SH.Oil.SC</t>
  </si>
  <si>
    <t>FEC_per_household.kWh.DK.Res.HHnew.Thermal.SH.Oil.SC.AC.Elec</t>
  </si>
  <si>
    <t>FEC_per_household.kWh.DK.Res.HHnew.Thermal.SH.Oil.WH</t>
  </si>
  <si>
    <t>FEC_per_household.kWh.DK.Res.HHnew.Thermal.SH.Oil.WH.Oil.NoSolar.Oil</t>
  </si>
  <si>
    <t>FEC_per_household.kWh.DK.Res.HHnew.Thermal.SH.Oil.WH.Oil.Solar</t>
  </si>
  <si>
    <t>FEC_per_household.kWh.DK.Res.HHnew.Thermal.SH.Oil.WH.Oil.Solar.Oil</t>
  </si>
  <si>
    <t>FEC_per_household.kWh.DK.Res.HHnew.Thermal.SH.Oil.WH.Oil.Solar.Solar</t>
  </si>
  <si>
    <t>FEC_per_household.kWh.DK.Res.HHnew.Thermal.SH.Oil.WH.Elc.NoSolar.Elec</t>
  </si>
  <si>
    <t>FEC_per_household.kWh.DK.Res.HHnew.Thermal.SH.Oil.WH.Elc.Solar</t>
  </si>
  <si>
    <t>FEC_per_household.kWh.DK.Res.HHnew.Thermal.SH.Oil.WH.Elc.Solar.Elec</t>
  </si>
  <si>
    <t>FEC_per_household.kWh.DK.Res.HHnew.Thermal.SH.Oil.WH.Elc.Solar.Solar</t>
  </si>
  <si>
    <t>FEC_per_household.kWh.DK.Res.HHnew.Thermal.SH.Oil.CO</t>
  </si>
  <si>
    <t>FEC_per_household.kWh.DK.Res.HHnew.Thermal.SH.Oil.CO.LPG.LPG</t>
  </si>
  <si>
    <t>FEC_per_household.kWh.DK.Res.HHnew.Thermal.SH.Oil.CO.Elc.Elec</t>
  </si>
  <si>
    <t>FEC_per_household.kWh.DK.Res.HHnew.Thermal.SH.Gas</t>
  </si>
  <si>
    <t>FEC_per_household.kWh.DK.Res.HHnew.Thermal.SH.Gas.SH</t>
  </si>
  <si>
    <t>FEC_per_household.kWh.DK.Res.HHnew.Thermal.SH.Gas.SH.Gas</t>
  </si>
  <si>
    <t>FEC_per_household.kWh.DK.Res.HHnew.Thermal.SH.Gas.SH.Elec</t>
  </si>
  <si>
    <t>FEC_per_household.kWh.DK.Res.HHnew.Thermal.SH.Gas.SC</t>
  </si>
  <si>
    <t>FEC_per_household.kWh.DK.Res.HHnew.Thermal.SH.Gas.SC.AC.Elec</t>
  </si>
  <si>
    <t>FEC_per_household.kWh.DK.Res.HHnew.Thermal.SH.Gas.WH</t>
  </si>
  <si>
    <t>FEC_per_household.kWh.DK.Res.HHnew.Thermal.SH.Gas.WH.Gas.NoSolar.Gas</t>
  </si>
  <si>
    <t>FEC_per_household.kWh.DK.Res.HHnew.Thermal.SH.Gas.WH.Gas.Solar</t>
  </si>
  <si>
    <t>FEC_per_household.kWh.DK.Res.HHnew.Thermal.SH.Gas.WH.Gas.Solar.Gas</t>
  </si>
  <si>
    <t>FEC_per_household.kWh.DK.Res.HHnew.Thermal.SH.Gas.WH.Gas.Solar.Solar</t>
  </si>
  <si>
    <t>FEC_per_household.kWh.DK.Res.HHnew.Thermal.SH.Gas.WH.Elc.NoSolar.Elec</t>
  </si>
  <si>
    <t>FEC_per_household.kWh.DK.Res.HHnew.Thermal.SH.Gas.WH.Elc.Solar</t>
  </si>
  <si>
    <t>FEC_per_household.kWh.DK.Res.HHnew.Thermal.SH.Gas.WH.Elc.Solar.Elec</t>
  </si>
  <si>
    <t>FEC_per_household.kWh.DK.Res.HHnew.Thermal.SH.Gas.WH.Elc.Solar.Solar</t>
  </si>
  <si>
    <t>FEC_per_household.kWh.DK.Res.HHnew.Thermal.SH.Gas.CO</t>
  </si>
  <si>
    <t>FEC_per_household.kWh.DK.Res.HHnew.Thermal.SH.Gas.CO.Gas.Gas</t>
  </si>
  <si>
    <t>FEC_per_household.kWh.DK.Res.HHnew.Thermal.SH.Gas.CO.Elc.Elec</t>
  </si>
  <si>
    <t>FEC_per_household.kWh.DK.Res.HHnew.Thermal.SH.Biomass</t>
  </si>
  <si>
    <t>FEC_per_household.kWh.DK.Res.HHnew.Thermal.SH.Biomass.SH</t>
  </si>
  <si>
    <t>FEC_per_household.kWh.DK.Res.HHnew.Thermal.SH.Biomass.SH.Biomass</t>
  </si>
  <si>
    <t>FEC_per_household.kWh.DK.Res.HHnew.Thermal.SH.Biomass.SH.Elec</t>
  </si>
  <si>
    <t>FEC_per_household.kWh.DK.Res.HHnew.Thermal.SH.Biomass.SC</t>
  </si>
  <si>
    <t>FEC_per_household.kWh.DK.Res.HHnew.Thermal.SH.Biomass.SC.AC.Elec</t>
  </si>
  <si>
    <t>FEC_per_household.kWh.DK.Res.HHnew.Thermal.SH.Biomass.WH</t>
  </si>
  <si>
    <t>FEC_per_household.kWh.DK.Res.HHnew.Thermal.SH.Biomass.WH.Biomass.NoSolar.Biomass</t>
  </si>
  <si>
    <t>FEC_per_household.kWh.DK.Res.HHnew.Thermal.SH.Biomass.WH.Biomass.Solar</t>
  </si>
  <si>
    <t>FEC_per_household.kWh.DK.Res.HHnew.Thermal.SH.Biomass.WH.Biomass.Solar.Biomass</t>
  </si>
  <si>
    <t>FEC_per_household.kWh.DK.Res.HHnew.Thermal.SH.Biomass.WH.Biomass.Solar.Solar</t>
  </si>
  <si>
    <t>FEC_per_household.kWh.DK.Res.HHnew.Thermal.SH.Biomass.WH.LPG.NoSolar.LPG</t>
  </si>
  <si>
    <t>FEC_per_household.kWh.DK.Res.HHnew.Thermal.SH.Biomass.WH.LPG.Solar</t>
  </si>
  <si>
    <t>FEC_per_household.kWh.DK.Res.HHnew.Thermal.SH.Biomass.WH.LPG.Solar.LPG</t>
  </si>
  <si>
    <t>FEC_per_household.kWh.DK.Res.HHnew.Thermal.SH.Biomass.WH.LPG.Solar.Solar</t>
  </si>
  <si>
    <t>FEC_per_household.kWh.DK.Res.HHnew.Thermal.SH.Biomass.WH.Elc.NoSolar.Elec</t>
  </si>
  <si>
    <t>FEC_per_household.kWh.DK.Res.HHnew.Thermal.SH.Biomass.WH.Elc.Solar</t>
  </si>
  <si>
    <t>FEC_per_household.kWh.DK.Res.HHnew.Thermal.SH.Biomass.WH.Elc.Solar.Elec</t>
  </si>
  <si>
    <t>FEC_per_household.kWh.DK.Res.HHnew.Thermal.SH.Biomass.WH.Elc.Solar.Solar</t>
  </si>
  <si>
    <t>FEC_per_household.kWh.DK.Res.HHnew.Thermal.SH.Biomass.CO</t>
  </si>
  <si>
    <t>FEC_per_household.kWh.DK.Res.HHnew.Thermal.SH.Biomass.CO.Biomass.Biomass</t>
  </si>
  <si>
    <t>FEC_per_household.kWh.DK.Res.HHnew.Thermal.SH.Biomass.CO.LPG.LPG</t>
  </si>
  <si>
    <t>FEC_per_household.kWh.DK.Res.HHnew.Thermal.SH.Biomass.CO.Elc.Elec</t>
  </si>
  <si>
    <t>FEC_per_household.kWh.DK.Res.HHnew.Thermal.SH.Geo</t>
  </si>
  <si>
    <t>FEC_per_household.kWh.DK.Res.HHnew.Thermal.SH.Geo.SH</t>
  </si>
  <si>
    <t>FEC_per_household.kWh.DK.Res.HHnew.Thermal.SH.Geo.SH.Geo</t>
  </si>
  <si>
    <t>FEC_per_household.kWh.DK.Res.HHnew.Thermal.SH.Geo.SH.Elec</t>
  </si>
  <si>
    <t>FEC_per_household.kWh.DK.Res.HHnew.Thermal.SH.Geo.SC</t>
  </si>
  <si>
    <t>FEC_per_household.kWh.DK.Res.HHnew.Thermal.SH.Geo.SC.AC.Elec</t>
  </si>
  <si>
    <t>FEC_per_household.kWh.DK.Res.HHnew.Thermal.SH.Geo.WH</t>
  </si>
  <si>
    <t>FEC_per_household.kWh.DK.Res.HHnew.Thermal.SH.Geo.WH.Geo.NoSolar.Geo</t>
  </si>
  <si>
    <t>FEC_per_household.kWh.DK.Res.HHnew.Thermal.SH.Geo.WH.Geo.Solar</t>
  </si>
  <si>
    <t>FEC_per_household.kWh.DK.Res.HHnew.Thermal.SH.Geo.WH.Geo.Solar.Geo</t>
  </si>
  <si>
    <t>FEC_per_household.kWh.DK.Res.HHnew.Thermal.SH.Geo.WH.Geo.Solar.Solar</t>
  </si>
  <si>
    <t>FEC_per_household.kWh.DK.Res.HHnew.Thermal.SH.Geo.WH.Elc.NoSolar.Elec</t>
  </si>
  <si>
    <t>FEC_per_household.kWh.DK.Res.HHnew.Thermal.SH.Geo.WH.Elc.Solar</t>
  </si>
  <si>
    <t>FEC_per_household.kWh.DK.Res.HHnew.Thermal.SH.Geo.WH.Elc.Solar.Elec</t>
  </si>
  <si>
    <t>FEC_per_household.kWh.DK.Res.HHnew.Thermal.SH.Geo.WH.Elc.Solar.Solar</t>
  </si>
  <si>
    <t>FEC_per_household.kWh.DK.Res.HHnew.Thermal.SH.Geo.CO</t>
  </si>
  <si>
    <t>FEC_per_household.kWh.DK.Res.HHnew.Thermal.SH.Geo.CO.LPG.LPG</t>
  </si>
  <si>
    <t>FEC_per_household.kWh.DK.Res.HHnew.Thermal.SH.Geo.CO.Elc.Elec</t>
  </si>
  <si>
    <t>FEC_per_household.kWh.DK.Res.HHnew.Thermal.SH.DistrHeat</t>
  </si>
  <si>
    <t>FEC_per_household.kWh.DK.Res.HHnew.Thermal.SH.DistrHeat.SH</t>
  </si>
  <si>
    <t>FEC_per_household.kWh.DK.Res.HHnew.Thermal.SH.DistrHeat.SH.Steam_Distr</t>
  </si>
  <si>
    <t>FEC_per_household.kWh.DK.Res.HHnew.Thermal.SH.DistrHeat.SH.Elec</t>
  </si>
  <si>
    <t>FEC_per_household.kWh.DK.Res.HHnew.Thermal.SH.DistrHeat.SC</t>
  </si>
  <si>
    <t>FEC_per_household.kWh.DK.Res.HHnew.Thermal.SH.DistrHeat.SC.AC.Elec</t>
  </si>
  <si>
    <t>FEC_per_household.kWh.DK.Res.HHnew.Thermal.SH.DistrHeat.WH</t>
  </si>
  <si>
    <t>FEC_per_household.kWh.DK.Res.HHnew.Thermal.SH.DistrHeat.WH.DistrHeat.NoSolar.Steam_Distr</t>
  </si>
  <si>
    <t>FEC_per_household.kWh.DK.Res.HHnew.Thermal.SH.DistrHeat.WH.DistrHeat.Solar</t>
  </si>
  <si>
    <t>FEC_per_household.kWh.DK.Res.HHnew.Thermal.SH.DistrHeat.WH.DistrHeat.Solar.Steam_Distr</t>
  </si>
  <si>
    <t>FEC_per_household.kWh.DK.Res.HHnew.Thermal.SH.DistrHeat.WH.DistrHeat.Solar.Solar</t>
  </si>
  <si>
    <t>FEC_per_household.kWh.DK.Res.HHnew.Thermal.SH.DistrHeat.WH.Elc.NoSolar.Elec</t>
  </si>
  <si>
    <t>FEC_per_household.kWh.DK.Res.HHnew.Thermal.SH.DistrHeat.WH.Elc.Solar</t>
  </si>
  <si>
    <t>FEC_per_household.kWh.DK.Res.HHnew.Thermal.SH.DistrHeat.WH.Elc.Solar.Elec</t>
  </si>
  <si>
    <t>FEC_per_household.kWh.DK.Res.HHnew.Thermal.SH.DistrHeat.WH.Elc.Solar.Solar</t>
  </si>
  <si>
    <t>FEC_per_household.kWh.DK.Res.HHnew.Thermal.SH.DistrHeat.CO</t>
  </si>
  <si>
    <t>FEC_per_household.kWh.DK.Res.HHnew.Thermal.SH.DistrHeat.CO.LPG.LPG</t>
  </si>
  <si>
    <t>FEC_per_household.kWh.DK.Res.HHnew.Thermal.SH.DistrHeat.CO.Elc.Elec</t>
  </si>
  <si>
    <t>FEC_per_household.kWh.DK.Res.HHnew.Thermal.SH.AdvElc</t>
  </si>
  <si>
    <t>FEC_per_household.kWh.DK.Res.HHnew.Thermal.SH.AdvElc.SH</t>
  </si>
  <si>
    <t>FEC_per_household.kWh.DK.Res.HHnew.Thermal.SH.AdvElc.SH.Elec</t>
  </si>
  <si>
    <t>FEC_per_household.kWh.DK.Res.HHnew.Thermal.SH.AdvElc.SC</t>
  </si>
  <si>
    <t>FEC_per_household.kWh.DK.Res.HHnew.Thermal.SH.AdvElc.SC.AC.Elec</t>
  </si>
  <si>
    <t>FEC_per_household.kWh.DK.Res.HHnew.Thermal.SH.AdvElc.WH</t>
  </si>
  <si>
    <t>FEC_per_household.kWh.DK.Res.HHnew.Thermal.SH.AdvElc.WH.LPG.NoSolar.LPG</t>
  </si>
  <si>
    <t>FEC_per_household.kWh.DK.Res.HHnew.Thermal.SH.AdvElc.WH.LPG.Solar</t>
  </si>
  <si>
    <t>FEC_per_household.kWh.DK.Res.HHnew.Thermal.SH.AdvElc.WH.LPG.Solar.LPG</t>
  </si>
  <si>
    <t>FEC_per_household.kWh.DK.Res.HHnew.Thermal.SH.AdvElc.WH.LPG.Solar.Solar</t>
  </si>
  <si>
    <t>FEC_per_household.kWh.DK.Res.HHnew.Thermal.SH.AdvElc.WH.Elc.NoSolar.Elec</t>
  </si>
  <si>
    <t>FEC_per_household.kWh.DK.Res.HHnew.Thermal.SH.AdvElc.WH.Elc.Solar</t>
  </si>
  <si>
    <t>FEC_per_household.kWh.DK.Res.HHnew.Thermal.SH.AdvElc.WH.Elc.Solar.Elec</t>
  </si>
  <si>
    <t>FEC_per_household.kWh.DK.Res.HHnew.Thermal.SH.AdvElc.WH.Elc.Solar.Solar</t>
  </si>
  <si>
    <t>FEC_per_household.kWh.DK.Res.HHnew.Thermal.SH.AdvElc.CO</t>
  </si>
  <si>
    <t>FEC_per_household.kWh.DK.Res.HHnew.Thermal.SH.AdvElc.CO.LPG.LPG</t>
  </si>
  <si>
    <t>FEC_per_household.kWh.DK.Res.HHnew.Thermal.SH.AdvElc.CO.Elc.Elec</t>
  </si>
  <si>
    <t>FEC_per_household.kWh.DK.Res.HHnew.Thermal.SH.ConvElc</t>
  </si>
  <si>
    <t>FEC_per_household.kWh.DK.Res.HHnew.Thermal.SH.ConvElc.SH</t>
  </si>
  <si>
    <t>FEC_per_household.kWh.DK.Res.HHnew.Thermal.SH.ConvElc.SH.Elec</t>
  </si>
  <si>
    <t>FEC_per_household.kWh.DK.Res.HHnew.Thermal.SH.ConvElc.SC</t>
  </si>
  <si>
    <t>FEC_per_household.kWh.DK.Res.HHnew.Thermal.SH.ConvElc.SC.AC.Elec</t>
  </si>
  <si>
    <t>FEC_per_household.kWh.DK.Res.HHnew.Thermal.SH.ConvElc.WH</t>
  </si>
  <si>
    <t>FEC_per_household.kWh.DK.Res.HHnew.Thermal.SH.ConvElc.WH.LPG.NoSolar.LPG</t>
  </si>
  <si>
    <t>FEC_per_household.kWh.DK.Res.HHnew.Thermal.SH.ConvElc.WH.LPG.Solar</t>
  </si>
  <si>
    <t>FEC_per_household.kWh.DK.Res.HHnew.Thermal.SH.ConvElc.WH.LPG.Solar.LPG</t>
  </si>
  <si>
    <t>FEC_per_household.kWh.DK.Res.HHnew.Thermal.SH.ConvElc.WH.LPG.Solar.Solar</t>
  </si>
  <si>
    <t>FEC_per_household.kWh.DK.Res.HHnew.Thermal.SH.ConvElc.WH.Elc.NoSolar.Elec</t>
  </si>
  <si>
    <t>FEC_per_household.kWh.DK.Res.HHnew.Thermal.SH.ConvElc.WH.Elc.Solar</t>
  </si>
  <si>
    <t>FEC_per_household.kWh.DK.Res.HHnew.Thermal.SH.ConvElc.WH.Elc.Solar.Elec</t>
  </si>
  <si>
    <t>FEC_per_household.kWh.DK.Res.HHnew.Thermal.SH.ConvElc.WH.Elc.Solar.Solar</t>
  </si>
  <si>
    <t>FEC_per_household.kWh.DK.Res.HHnew.Thermal.SH.ConvElc.CO</t>
  </si>
  <si>
    <t>FEC_per_household.kWh.DK.Res.HHnew.Thermal.SH.ConvElc.CO.LPG.LPG</t>
  </si>
  <si>
    <t>FEC_per_household.kWh.DK.Res.HHnew.Thermal.SH.ConvElc.CO.Elc.Elec</t>
  </si>
  <si>
    <t>DK - Thermal energy service of new and renovated households (detailed structure)</t>
  </si>
  <si>
    <t>TES_per_household.kWh.DK.Res.HHnew.Thermal.SH.Solids</t>
  </si>
  <si>
    <t>TES_per_household.kWh.DK.Res.HHnew.Thermal.SH.Solids.SH</t>
  </si>
  <si>
    <t>TES_per_household.kWh.DK.Res.HHnew.Thermal.SH.Solids.SH.Solids</t>
  </si>
  <si>
    <t>TES_per_household.kWh.DK.Res.HHnew.Thermal.SH.Solids.SH.Elec</t>
  </si>
  <si>
    <t>TES_per_household.kWh.DK.Res.HHnew.Thermal.SH.Solids.SC</t>
  </si>
  <si>
    <t>TES_per_household.kWh.DK.Res.HHnew.Thermal.SH.Solids.SC.AC.Elec</t>
  </si>
  <si>
    <t>TES_per_household.kWh.DK.Res.HHnew.Thermal.SH.Solids.WH</t>
  </si>
  <si>
    <t>TES_per_household.kWh.DK.Res.HHnew.Thermal.SH.Solids.WH.Solids.NoSolar.Solids</t>
  </si>
  <si>
    <t>TES_per_household.kWh.DK.Res.HHnew.Thermal.SH.Solids.WH.LPG.NoSolar.LPG</t>
  </si>
  <si>
    <t>TES_per_household.kWh.DK.Res.HHnew.Thermal.SH.Solids.WH.LPG.Solar</t>
  </si>
  <si>
    <t>TES_per_household.kWh.DK.Res.HHnew.Thermal.SH.Solids.WH.LPG.Solar.LPG</t>
  </si>
  <si>
    <t>TES_per_household.kWh.DK.Res.HHnew.Thermal.SH.Solids.WH.LPG.Solar.Solar</t>
  </si>
  <si>
    <t>TES_per_household.kWh.DK.Res.HHnew.Thermal.SH.Solids.WH.Elc.NoSolar.Elec</t>
  </si>
  <si>
    <t>TES_per_household.kWh.DK.Res.HHnew.Thermal.SH.Solids.WH.Elc.Solar</t>
  </si>
  <si>
    <t>TES_per_household.kWh.DK.Res.HHnew.Thermal.SH.Solids.WH.Elc.Solar.Elec</t>
  </si>
  <si>
    <t>TES_per_household.kWh.DK.Res.HHnew.Thermal.SH.Solids.WH.Elc.Solar.Solar</t>
  </si>
  <si>
    <t>TES_per_household.kWh.DK.Res.HHnew.Thermal.SH.Solids.CO</t>
  </si>
  <si>
    <t>TES_per_household.kWh.DK.Res.HHnew.Thermal.SH.Solids.CO.Solids.Solids</t>
  </si>
  <si>
    <t>TES_per_household.kWh.DK.Res.HHnew.Thermal.SH.Solids.CO.LPG.LPG</t>
  </si>
  <si>
    <t>TES_per_household.kWh.DK.Res.HHnew.Thermal.SH.Solids.CO.Elc.Elec</t>
  </si>
  <si>
    <t>TES_per_household.kWh.DK.Res.HHnew.Thermal.SH.LPG</t>
  </si>
  <si>
    <t>TES_per_household.kWh.DK.Res.HHnew.Thermal.SH.LPG.SH</t>
  </si>
  <si>
    <t>TES_per_household.kWh.DK.Res.HHnew.Thermal.SH.LPG.SH.LPG</t>
  </si>
  <si>
    <t>TES_per_household.kWh.DK.Res.HHnew.Thermal.SH.LPG.SH.Elec</t>
  </si>
  <si>
    <t>TES_per_household.kWh.DK.Res.HHnew.Thermal.SH.LPG.SC</t>
  </si>
  <si>
    <t>TES_per_household.kWh.DK.Res.HHnew.Thermal.SH.LPG.SC.AC.Elec</t>
  </si>
  <si>
    <t>TES_per_household.kWh.DK.Res.HHnew.Thermal.SH.LPG.WH</t>
  </si>
  <si>
    <t>TES_per_household.kWh.DK.Res.HHnew.Thermal.SH.LPG.WH.LPG.NoSolar.LPG</t>
  </si>
  <si>
    <t>TES_per_household.kWh.DK.Res.HHnew.Thermal.SH.LPG.WH.LPG.Solar</t>
  </si>
  <si>
    <t>TES_per_household.kWh.DK.Res.HHnew.Thermal.SH.LPG.WH.LPG.Solar.LPG</t>
  </si>
  <si>
    <t>TES_per_household.kWh.DK.Res.HHnew.Thermal.SH.LPG.WH.LPG.Solar.Solar</t>
  </si>
  <si>
    <t>TES_per_household.kWh.DK.Res.HHnew.Thermal.SH.LPG.WH.Elc.NoSolar.Elec</t>
  </si>
  <si>
    <t>TES_per_household.kWh.DK.Res.HHnew.Thermal.SH.LPG.WH.Elc.Solar</t>
  </si>
  <si>
    <t>TES_per_household.kWh.DK.Res.HHnew.Thermal.SH.LPG.WH.Elc.Solar.Elec</t>
  </si>
  <si>
    <t>TES_per_household.kWh.DK.Res.HHnew.Thermal.SH.LPG.WH.Elc.Solar.Solar</t>
  </si>
  <si>
    <t>TES_per_household.kWh.DK.Res.HHnew.Thermal.SH.LPG.CO</t>
  </si>
  <si>
    <t>TES_per_household.kWh.DK.Res.HHnew.Thermal.SH.LPG.CO.LPG.LPG</t>
  </si>
  <si>
    <t>TES_per_household.kWh.DK.Res.HHnew.Thermal.SH.LPG.CO.Elc.Elec</t>
  </si>
  <si>
    <t>TES_per_household.kWh.DK.Res.HHnew.Thermal.SH.Oil</t>
  </si>
  <si>
    <t>TES_per_household.kWh.DK.Res.HHnew.Thermal.SH.Oil.SH</t>
  </si>
  <si>
    <t>TES_per_household.kWh.DK.Res.HHnew.Thermal.SH.Oil.SH.Oil</t>
  </si>
  <si>
    <t>TES_per_household.kWh.DK.Res.HHnew.Thermal.SH.Oil.SH.Elec</t>
  </si>
  <si>
    <t>TES_per_household.kWh.DK.Res.HHnew.Thermal.SH.Oil.SC</t>
  </si>
  <si>
    <t>TES_per_household.kWh.DK.Res.HHnew.Thermal.SH.Oil.SC.AC.Elec</t>
  </si>
  <si>
    <t>TES_per_household.kWh.DK.Res.HHnew.Thermal.SH.Oil.WH</t>
  </si>
  <si>
    <t>TES_per_household.kWh.DK.Res.HHnew.Thermal.SH.Oil.WH.Oil.NoSolar.Oil</t>
  </si>
  <si>
    <t>TES_per_household.kWh.DK.Res.HHnew.Thermal.SH.Oil.WH.Oil.Solar</t>
  </si>
  <si>
    <t>TES_per_household.kWh.DK.Res.HHnew.Thermal.SH.Oil.WH.Oil.Solar.Oil</t>
  </si>
  <si>
    <t>TES_per_household.kWh.DK.Res.HHnew.Thermal.SH.Oil.WH.Oil.Solar.Solar</t>
  </si>
  <si>
    <t>TES_per_household.kWh.DK.Res.HHnew.Thermal.SH.Oil.WH.Elc.NoSolar.Elec</t>
  </si>
  <si>
    <t>TES_per_household.kWh.DK.Res.HHnew.Thermal.SH.Oil.WH.Elc.Solar</t>
  </si>
  <si>
    <t>TES_per_household.kWh.DK.Res.HHnew.Thermal.SH.Oil.WH.Elc.Solar.Elec</t>
  </si>
  <si>
    <t>TES_per_household.kWh.DK.Res.HHnew.Thermal.SH.Oil.WH.Elc.Solar.Solar</t>
  </si>
  <si>
    <t>TES_per_household.kWh.DK.Res.HHnew.Thermal.SH.Oil.CO</t>
  </si>
  <si>
    <t>TES_per_household.kWh.DK.Res.HHnew.Thermal.SH.Oil.CO.LPG.LPG</t>
  </si>
  <si>
    <t>TES_per_household.kWh.DK.Res.HHnew.Thermal.SH.Oil.CO.Elc.Elec</t>
  </si>
  <si>
    <t>TES_per_household.kWh.DK.Res.HHnew.Thermal.SH.Gas</t>
  </si>
  <si>
    <t>TES_per_household.kWh.DK.Res.HHnew.Thermal.SH.Gas.SH</t>
  </si>
  <si>
    <t>TES_per_household.kWh.DK.Res.HHnew.Thermal.SH.Gas.SH.Gas</t>
  </si>
  <si>
    <t>TES_per_household.kWh.DK.Res.HHnew.Thermal.SH.Gas.SH.Elec</t>
  </si>
  <si>
    <t>TES_per_household.kWh.DK.Res.HHnew.Thermal.SH.Gas.SC</t>
  </si>
  <si>
    <t>TES_per_household.kWh.DK.Res.HHnew.Thermal.SH.Gas.SC.AC.Elec</t>
  </si>
  <si>
    <t>TES_per_household.kWh.DK.Res.HHnew.Thermal.SH.Gas.WH</t>
  </si>
  <si>
    <t>TES_per_household.kWh.DK.Res.HHnew.Thermal.SH.Gas.WH.Gas.NoSolar.Gas</t>
  </si>
  <si>
    <t>TES_per_household.kWh.DK.Res.HHnew.Thermal.SH.Gas.WH.Gas.Solar</t>
  </si>
  <si>
    <t>TES_per_household.kWh.DK.Res.HHnew.Thermal.SH.Gas.WH.Gas.Solar.Gas</t>
  </si>
  <si>
    <t>TES_per_household.kWh.DK.Res.HHnew.Thermal.SH.Gas.WH.Gas.Solar.Solar</t>
  </si>
  <si>
    <t>TES_per_household.kWh.DK.Res.HHnew.Thermal.SH.Gas.WH.Elc.NoSolar.Elec</t>
  </si>
  <si>
    <t>TES_per_household.kWh.DK.Res.HHnew.Thermal.SH.Gas.WH.Elc.Solar</t>
  </si>
  <si>
    <t>TES_per_household.kWh.DK.Res.HHnew.Thermal.SH.Gas.WH.Elc.Solar.Elec</t>
  </si>
  <si>
    <t>TES_per_household.kWh.DK.Res.HHnew.Thermal.SH.Gas.WH.Elc.Solar.Solar</t>
  </si>
  <si>
    <t>TES_per_household.kWh.DK.Res.HHnew.Thermal.SH.Gas.CO</t>
  </si>
  <si>
    <t>TES_per_household.kWh.DK.Res.HHnew.Thermal.SH.Gas.CO.Gas.Gas</t>
  </si>
  <si>
    <t>TES_per_household.kWh.DK.Res.HHnew.Thermal.SH.Gas.CO.Elc.Elec</t>
  </si>
  <si>
    <t>TES_per_household.kWh.DK.Res.HHnew.Thermal.SH.Biomass</t>
  </si>
  <si>
    <t>TES_per_household.kWh.DK.Res.HHnew.Thermal.SH.Biomass.SH</t>
  </si>
  <si>
    <t>TES_per_household.kWh.DK.Res.HHnew.Thermal.SH.Biomass.SH.Biomass</t>
  </si>
  <si>
    <t>TES_per_household.kWh.DK.Res.HHnew.Thermal.SH.Biomass.SH.Elec</t>
  </si>
  <si>
    <t>TES_per_household.kWh.DK.Res.HHnew.Thermal.SH.Biomass.SC</t>
  </si>
  <si>
    <t>TES_per_household.kWh.DK.Res.HHnew.Thermal.SH.Biomass.SC.AC.Elec</t>
  </si>
  <si>
    <t>TES_per_household.kWh.DK.Res.HHnew.Thermal.SH.Biomass.WH</t>
  </si>
  <si>
    <t>TES_per_household.kWh.DK.Res.HHnew.Thermal.SH.Biomass.WH.Biomass.NoSolar.Biomass</t>
  </si>
  <si>
    <t>TES_per_household.kWh.DK.Res.HHnew.Thermal.SH.Biomass.WH.Biomass.Solar</t>
  </si>
  <si>
    <t>TES_per_household.kWh.DK.Res.HHnew.Thermal.SH.Biomass.WH.Biomass.Solar.Biomass</t>
  </si>
  <si>
    <t>TES_per_household.kWh.DK.Res.HHnew.Thermal.SH.Biomass.WH.Biomass.Solar.Solar</t>
  </si>
  <si>
    <t>TES_per_household.kWh.DK.Res.HHnew.Thermal.SH.Biomass.WH.LPG.NoSolar.LPG</t>
  </si>
  <si>
    <t>TES_per_household.kWh.DK.Res.HHnew.Thermal.SH.Biomass.WH.LPG.Solar</t>
  </si>
  <si>
    <t>TES_per_household.kWh.DK.Res.HHnew.Thermal.SH.Biomass.WH.LPG.Solar.LPG</t>
  </si>
  <si>
    <t>TES_per_household.kWh.DK.Res.HHnew.Thermal.SH.Biomass.WH.LPG.Solar.Solar</t>
  </si>
  <si>
    <t>TES_per_household.kWh.DK.Res.HHnew.Thermal.SH.Biomass.WH.Elc.NoSolar.Elec</t>
  </si>
  <si>
    <t>TES_per_household.kWh.DK.Res.HHnew.Thermal.SH.Biomass.WH.Elc.Solar</t>
  </si>
  <si>
    <t>TES_per_household.kWh.DK.Res.HHnew.Thermal.SH.Biomass.WH.Elc.Solar.Elec</t>
  </si>
  <si>
    <t>TES_per_household.kWh.DK.Res.HHnew.Thermal.SH.Biomass.WH.Elc.Solar.Solar</t>
  </si>
  <si>
    <t>TES_per_household.kWh.DK.Res.HHnew.Thermal.SH.Biomass.CO</t>
  </si>
  <si>
    <t>TES_per_household.kWh.DK.Res.HHnew.Thermal.SH.Biomass.CO.Biomass.Biomass</t>
  </si>
  <si>
    <t>TES_per_household.kWh.DK.Res.HHnew.Thermal.SH.Biomass.CO.LPG.LPG</t>
  </si>
  <si>
    <t>TES_per_household.kWh.DK.Res.HHnew.Thermal.SH.Biomass.CO.Elc.Elec</t>
  </si>
  <si>
    <t>TES_per_household.kWh.DK.Res.HHnew.Thermal.SH.Geo</t>
  </si>
  <si>
    <t>TES_per_household.kWh.DK.Res.HHnew.Thermal.SH.Geo.SH</t>
  </si>
  <si>
    <t>TES_per_household.kWh.DK.Res.HHnew.Thermal.SH.Geo.SH.Geo</t>
  </si>
  <si>
    <t>TES_per_household.kWh.DK.Res.HHnew.Thermal.SH.Geo.SH.Elec</t>
  </si>
  <si>
    <t>TES_per_household.kWh.DK.Res.HHnew.Thermal.SH.Geo.SC</t>
  </si>
  <si>
    <t>TES_per_household.kWh.DK.Res.HHnew.Thermal.SH.Geo.SC.AC.Elec</t>
  </si>
  <si>
    <t>TES_per_household.kWh.DK.Res.HHnew.Thermal.SH.Geo.WH</t>
  </si>
  <si>
    <t>TES_per_household.kWh.DK.Res.HHnew.Thermal.SH.Geo.WH.Geo.NoSolar.Geo</t>
  </si>
  <si>
    <t>TES_per_household.kWh.DK.Res.HHnew.Thermal.SH.Geo.WH.Geo.Solar</t>
  </si>
  <si>
    <t>TES_per_household.kWh.DK.Res.HHnew.Thermal.SH.Geo.WH.Geo.Solar.Geo</t>
  </si>
  <si>
    <t>TES_per_household.kWh.DK.Res.HHnew.Thermal.SH.Geo.WH.Geo.Solar.Solar</t>
  </si>
  <si>
    <t>TES_per_household.kWh.DK.Res.HHnew.Thermal.SH.Geo.WH.Elc.NoSolar.Elec</t>
  </si>
  <si>
    <t>TES_per_household.kWh.DK.Res.HHnew.Thermal.SH.Geo.WH.Elc.Solar</t>
  </si>
  <si>
    <t>TES_per_household.kWh.DK.Res.HHnew.Thermal.SH.Geo.WH.Elc.Solar.Elec</t>
  </si>
  <si>
    <t>TES_per_household.kWh.DK.Res.HHnew.Thermal.SH.Geo.WH.Elc.Solar.Solar</t>
  </si>
  <si>
    <t>TES_per_household.kWh.DK.Res.HHnew.Thermal.SH.Geo.CO</t>
  </si>
  <si>
    <t>TES_per_household.kWh.DK.Res.HHnew.Thermal.SH.Geo.CO.LPG.LPG</t>
  </si>
  <si>
    <t>TES_per_household.kWh.DK.Res.HHnew.Thermal.SH.Geo.CO.Elc.Elec</t>
  </si>
  <si>
    <t>TES_per_household.kWh.DK.Res.HHnew.Thermal.SH.DistrHeat</t>
  </si>
  <si>
    <t>TES_per_household.kWh.DK.Res.HHnew.Thermal.SH.DistrHeat.SH</t>
  </si>
  <si>
    <t>TES_per_household.kWh.DK.Res.HHnew.Thermal.SH.DistrHeat.SH.Steam_Distr</t>
  </si>
  <si>
    <t>TES_per_household.kWh.DK.Res.HHnew.Thermal.SH.DistrHeat.SH.Elec</t>
  </si>
  <si>
    <t>TES_per_household.kWh.DK.Res.HHnew.Thermal.SH.DistrHeat.SC</t>
  </si>
  <si>
    <t>TES_per_household.kWh.DK.Res.HHnew.Thermal.SH.DistrHeat.SC.AC.Elec</t>
  </si>
  <si>
    <t>TES_per_household.kWh.DK.Res.HHnew.Thermal.SH.DistrHeat.WH</t>
  </si>
  <si>
    <t>TES_per_household.kWh.DK.Res.HHnew.Thermal.SH.DistrHeat.WH.DistrHeat.NoSolar.Steam_Distr</t>
  </si>
  <si>
    <t>TES_per_household.kWh.DK.Res.HHnew.Thermal.SH.DistrHeat.WH.DistrHeat.Solar</t>
  </si>
  <si>
    <t>TES_per_household.kWh.DK.Res.HHnew.Thermal.SH.DistrHeat.WH.DistrHeat.Solar.Steam_Distr</t>
  </si>
  <si>
    <t>TES_per_household.kWh.DK.Res.HHnew.Thermal.SH.DistrHeat.WH.DistrHeat.Solar.Solar</t>
  </si>
  <si>
    <t>TES_per_household.kWh.DK.Res.HHnew.Thermal.SH.DistrHeat.WH.Elc.NoSolar.Elec</t>
  </si>
  <si>
    <t>TES_per_household.kWh.DK.Res.HHnew.Thermal.SH.DistrHeat.WH.Elc.Solar</t>
  </si>
  <si>
    <t>TES_per_household.kWh.DK.Res.HHnew.Thermal.SH.DistrHeat.WH.Elc.Solar.Elec</t>
  </si>
  <si>
    <t>TES_per_household.kWh.DK.Res.HHnew.Thermal.SH.DistrHeat.WH.Elc.Solar.Solar</t>
  </si>
  <si>
    <t>TES_per_household.kWh.DK.Res.HHnew.Thermal.SH.DistrHeat.CO</t>
  </si>
  <si>
    <t>TES_per_household.kWh.DK.Res.HHnew.Thermal.SH.DistrHeat.CO.LPG.LPG</t>
  </si>
  <si>
    <t>TES_per_household.kWh.DK.Res.HHnew.Thermal.SH.DistrHeat.CO.Elc.Elec</t>
  </si>
  <si>
    <t>TES_per_household.kWh.DK.Res.HHnew.Thermal.SH.AdvElc</t>
  </si>
  <si>
    <t>TES_per_household.kWh.DK.Res.HHnew.Thermal.SH.AdvElc.SH</t>
  </si>
  <si>
    <t>TES_per_household.kWh.DK.Res.HHnew.Thermal.SH.AdvElc.SH.Elec</t>
  </si>
  <si>
    <t>TES_per_household.kWh.DK.Res.HHnew.Thermal.SH.AdvElc.SC</t>
  </si>
  <si>
    <t>TES_per_household.kWh.DK.Res.HHnew.Thermal.SH.AdvElc.SC.AC.Elec</t>
  </si>
  <si>
    <t>TES_per_household.kWh.DK.Res.HHnew.Thermal.SH.AdvElc.WH</t>
  </si>
  <si>
    <t>TES_per_household.kWh.DK.Res.HHnew.Thermal.SH.AdvElc.WH.LPG.NoSolar.LPG</t>
  </si>
  <si>
    <t>TES_per_household.kWh.DK.Res.HHnew.Thermal.SH.AdvElc.WH.LPG.Solar</t>
  </si>
  <si>
    <t>TES_per_household.kWh.DK.Res.HHnew.Thermal.SH.AdvElc.WH.LPG.Solar.LPG</t>
  </si>
  <si>
    <t>TES_per_household.kWh.DK.Res.HHnew.Thermal.SH.AdvElc.WH.LPG.Solar.Solar</t>
  </si>
  <si>
    <t>TES_per_household.kWh.DK.Res.HHnew.Thermal.SH.AdvElc.WH.Elc.NoSolar.Elec</t>
  </si>
  <si>
    <t>TES_per_household.kWh.DK.Res.HHnew.Thermal.SH.AdvElc.WH.Elc.Solar</t>
  </si>
  <si>
    <t>TES_per_household.kWh.DK.Res.HHnew.Thermal.SH.AdvElc.WH.Elc.Solar.Elec</t>
  </si>
  <si>
    <t>TES_per_household.kWh.DK.Res.HHnew.Thermal.SH.AdvElc.WH.Elc.Solar.Solar</t>
  </si>
  <si>
    <t>TES_per_household.kWh.DK.Res.HHnew.Thermal.SH.AdvElc.CO</t>
  </si>
  <si>
    <t>TES_per_household.kWh.DK.Res.HHnew.Thermal.SH.AdvElc.CO.LPG.LPG</t>
  </si>
  <si>
    <t>TES_per_household.kWh.DK.Res.HHnew.Thermal.SH.AdvElc.CO.Elc.Elec</t>
  </si>
  <si>
    <t>TES_per_household.kWh.DK.Res.HHnew.Thermal.SH.ConvElc</t>
  </si>
  <si>
    <t>TES_per_household.kWh.DK.Res.HHnew.Thermal.SH.ConvElc.SH</t>
  </si>
  <si>
    <t>TES_per_household.kWh.DK.Res.HHnew.Thermal.SH.ConvElc.SH.Elec</t>
  </si>
  <si>
    <t>TES_per_household.kWh.DK.Res.HHnew.Thermal.SH.ConvElc.SC</t>
  </si>
  <si>
    <t>TES_per_household.kWh.DK.Res.HHnew.Thermal.SH.ConvElc.SC.AC.Elec</t>
  </si>
  <si>
    <t>TES_per_household.kWh.DK.Res.HHnew.Thermal.SH.ConvElc.WH</t>
  </si>
  <si>
    <t>TES_per_household.kWh.DK.Res.HHnew.Thermal.SH.ConvElc.WH.LPG.NoSolar.LPG</t>
  </si>
  <si>
    <t>TES_per_household.kWh.DK.Res.HHnew.Thermal.SH.ConvElc.WH.LPG.Solar</t>
  </si>
  <si>
    <t>TES_per_household.kWh.DK.Res.HHnew.Thermal.SH.ConvElc.WH.LPG.Solar.LPG</t>
  </si>
  <si>
    <t>TES_per_household.kWh.DK.Res.HHnew.Thermal.SH.ConvElc.WH.LPG.Solar.Solar</t>
  </si>
  <si>
    <t>TES_per_household.kWh.DK.Res.HHnew.Thermal.SH.ConvElc.WH.Elc.NoSolar.Elec</t>
  </si>
  <si>
    <t>TES_per_household.kWh.DK.Res.HHnew.Thermal.SH.ConvElc.WH.Elc.Solar</t>
  </si>
  <si>
    <t>TES_per_household.kWh.DK.Res.HHnew.Thermal.SH.ConvElc.WH.Elc.Solar.Elec</t>
  </si>
  <si>
    <t>TES_per_household.kWh.DK.Res.HHnew.Thermal.SH.ConvElc.WH.Elc.Solar.Solar</t>
  </si>
  <si>
    <t>TES_per_household.kWh.DK.Res.HHnew.Thermal.SH.ConvElc.CO</t>
  </si>
  <si>
    <t>TES_per_household.kWh.DK.Res.HHnew.Thermal.SH.ConvElc.CO.LPG.LPG</t>
  </si>
  <si>
    <t>TES_per_household.kWh.DK.Res.HHnew.Thermal.SH.ConvElc.CO.Elc.Elec</t>
  </si>
  <si>
    <t>EMI_per_household.kgCO2.DK.Res.HHnew.Thermal.SH.Solids</t>
  </si>
  <si>
    <t>EMI_per_household.kgCO2.DK.Res.HHnew.Thermal.SH.Solids.SH</t>
  </si>
  <si>
    <t>EMI_per_household.kgCO2.DK.Res.HHnew.Thermal.SH.Solids.SH.Solids</t>
  </si>
  <si>
    <t>EMI_per_household.kgCO2.DK.Res.HHnew.Thermal.SH.Solids.SH.Elec</t>
  </si>
  <si>
    <t>EMI_per_household.kgCO2.DK.Res.HHnew.Thermal.SH.Solids.SC</t>
  </si>
  <si>
    <t>EMI_per_household.kgCO2.DK.Res.HHnew.Thermal.SH.Solids.SC.AC.Elec</t>
  </si>
  <si>
    <t>EMI_per_household.kgCO2.DK.Res.HHnew.Thermal.SH.Solids.WH</t>
  </si>
  <si>
    <t>EMI_per_household.kgCO2.DK.Res.HHnew.Thermal.SH.Solids.WH.Solids.NoSolar.Solids</t>
  </si>
  <si>
    <t>EMI_per_household.kgCO2.DK.Res.HHnew.Thermal.SH.Solids.WH.LPG.NoSolar.LPG</t>
  </si>
  <si>
    <t>EMI_per_household.kgCO2.DK.Res.HHnew.Thermal.SH.Solids.WH.LPG.Solar</t>
  </si>
  <si>
    <t>EMI_per_household.kgCO2.DK.Res.HHnew.Thermal.SH.Solids.WH.LPG.Solar.LPG</t>
  </si>
  <si>
    <t>EMI_per_household.kgCO2.DK.Res.HHnew.Thermal.SH.Solids.WH.LPG.Solar.Solar</t>
  </si>
  <si>
    <t>EMI_per_household.kgCO2.DK.Res.HHnew.Thermal.SH.Solids.WH.Elc.NoSolar.Elec</t>
  </si>
  <si>
    <t>EMI_per_household.kgCO2.DK.Res.HHnew.Thermal.SH.Solids.WH.Elc.Solar</t>
  </si>
  <si>
    <t>EMI_per_household.kgCO2.DK.Res.HHnew.Thermal.SH.Solids.WH.Elc.Solar.Elec</t>
  </si>
  <si>
    <t>EMI_per_household.kgCO2.DK.Res.HHnew.Thermal.SH.Solids.WH.Elc.Solar.Solar</t>
  </si>
  <si>
    <t>EMI_per_household.kgCO2.DK.Res.HHnew.Thermal.SH.Solids.CO</t>
  </si>
  <si>
    <t>EMI_per_household.kgCO2.DK.Res.HHnew.Thermal.SH.Solids.CO.Solids.Solids</t>
  </si>
  <si>
    <t>EMI_per_household.kgCO2.DK.Res.HHnew.Thermal.SH.Solids.CO.LPG.LPG</t>
  </si>
  <si>
    <t>EMI_per_household.kgCO2.DK.Res.HHnew.Thermal.SH.Solids.CO.Elc.Elec</t>
  </si>
  <si>
    <t>EMI_per_household.kgCO2.DK.Res.HHnew.Thermal.SH.LPG</t>
  </si>
  <si>
    <t>EMI_per_household.kgCO2.DK.Res.HHnew.Thermal.SH.LPG.SH</t>
  </si>
  <si>
    <t>EMI_per_household.kgCO2.DK.Res.HHnew.Thermal.SH.LPG.SH.LPG</t>
  </si>
  <si>
    <t>EMI_per_household.kgCO2.DK.Res.HHnew.Thermal.SH.LPG.SH.Elec</t>
  </si>
  <si>
    <t>EMI_per_household.kgCO2.DK.Res.HHnew.Thermal.SH.LPG.SC</t>
  </si>
  <si>
    <t>EMI_per_household.kgCO2.DK.Res.HHnew.Thermal.SH.LPG.SC.AC.Elec</t>
  </si>
  <si>
    <t>EMI_per_household.kgCO2.DK.Res.HHnew.Thermal.SH.LPG.WH</t>
  </si>
  <si>
    <t>EMI_per_household.kgCO2.DK.Res.HHnew.Thermal.SH.LPG.WH.LPG.NoSolar.LPG</t>
  </si>
  <si>
    <t>EMI_per_household.kgCO2.DK.Res.HHnew.Thermal.SH.LPG.WH.LPG.Solar</t>
  </si>
  <si>
    <t>EMI_per_household.kgCO2.DK.Res.HHnew.Thermal.SH.LPG.WH.LPG.Solar.LPG</t>
  </si>
  <si>
    <t>EMI_per_household.kgCO2.DK.Res.HHnew.Thermal.SH.LPG.WH.LPG.Solar.Solar</t>
  </si>
  <si>
    <t>EMI_per_household.kgCO2.DK.Res.HHnew.Thermal.SH.LPG.WH.Elc.NoSolar.Elec</t>
  </si>
  <si>
    <t>EMI_per_household.kgCO2.DK.Res.HHnew.Thermal.SH.LPG.WH.Elc.Solar</t>
  </si>
  <si>
    <t>EMI_per_household.kgCO2.DK.Res.HHnew.Thermal.SH.LPG.WH.Elc.Solar.Elec</t>
  </si>
  <si>
    <t>EMI_per_household.kgCO2.DK.Res.HHnew.Thermal.SH.LPG.WH.Elc.Solar.Solar</t>
  </si>
  <si>
    <t>EMI_per_household.kgCO2.DK.Res.HHnew.Thermal.SH.LPG.CO</t>
  </si>
  <si>
    <t>EMI_per_household.kgCO2.DK.Res.HHnew.Thermal.SH.LPG.CO.LPG.LPG</t>
  </si>
  <si>
    <t>EMI_per_household.kgCO2.DK.Res.HHnew.Thermal.SH.LPG.CO.Elc.Elec</t>
  </si>
  <si>
    <t>EMI_per_household.kgCO2.DK.Res.HHnew.Thermal.SH.Oil</t>
  </si>
  <si>
    <t>EMI_per_household.kgCO2.DK.Res.HHnew.Thermal.SH.Oil.SH</t>
  </si>
  <si>
    <t>EMI_per_household.kgCO2.DK.Res.HHnew.Thermal.SH.Oil.SH.Oil</t>
  </si>
  <si>
    <t>EMI_per_household.kgCO2.DK.Res.HHnew.Thermal.SH.Oil.SH.Elec</t>
  </si>
  <si>
    <t>EMI_per_household.kgCO2.DK.Res.HHnew.Thermal.SH.Oil.SC</t>
  </si>
  <si>
    <t>EMI_per_household.kgCO2.DK.Res.HHnew.Thermal.SH.Oil.SC.AC.Elec</t>
  </si>
  <si>
    <t>EMI_per_household.kgCO2.DK.Res.HHnew.Thermal.SH.Oil.WH</t>
  </si>
  <si>
    <t>EMI_per_household.kgCO2.DK.Res.HHnew.Thermal.SH.Oil.WH.Oil.NoSolar.Oil</t>
  </si>
  <si>
    <t>EMI_per_household.kgCO2.DK.Res.HHnew.Thermal.SH.Oil.WH.Oil.Solar</t>
  </si>
  <si>
    <t>EMI_per_household.kgCO2.DK.Res.HHnew.Thermal.SH.Oil.WH.Oil.Solar.Oil</t>
  </si>
  <si>
    <t>EMI_per_household.kgCO2.DK.Res.HHnew.Thermal.SH.Oil.WH.Oil.Solar.Solar</t>
  </si>
  <si>
    <t>EMI_per_household.kgCO2.DK.Res.HHnew.Thermal.SH.Oil.WH.Elc.NoSolar.Elec</t>
  </si>
  <si>
    <t>EMI_per_household.kgCO2.DK.Res.HHnew.Thermal.SH.Oil.WH.Elc.Solar</t>
  </si>
  <si>
    <t>EMI_per_household.kgCO2.DK.Res.HHnew.Thermal.SH.Oil.WH.Elc.Solar.Elec</t>
  </si>
  <si>
    <t>EMI_per_household.kgCO2.DK.Res.HHnew.Thermal.SH.Oil.WH.Elc.Solar.Solar</t>
  </si>
  <si>
    <t>EMI_per_household.kgCO2.DK.Res.HHnew.Thermal.SH.Oil.CO</t>
  </si>
  <si>
    <t>EMI_per_household.kgCO2.DK.Res.HHnew.Thermal.SH.Oil.CO.LPG.LPG</t>
  </si>
  <si>
    <t>EMI_per_household.kgCO2.DK.Res.HHnew.Thermal.SH.Oil.CO.Elc.Elec</t>
  </si>
  <si>
    <t>EMI_per_household.kgCO2.DK.Res.HHnew.Thermal.SH.Gas</t>
  </si>
  <si>
    <t>EMI_per_household.kgCO2.DK.Res.HHnew.Thermal.SH.Gas.SH</t>
  </si>
  <si>
    <t>EMI_per_household.kgCO2.DK.Res.HHnew.Thermal.SH.Gas.SH.Gas</t>
  </si>
  <si>
    <t>EMI_per_household.kgCO2.DK.Res.HHnew.Thermal.SH.Gas.SH.Elec</t>
  </si>
  <si>
    <t>EMI_per_household.kgCO2.DK.Res.HHnew.Thermal.SH.Gas.SC</t>
  </si>
  <si>
    <t>EMI_per_household.kgCO2.DK.Res.HHnew.Thermal.SH.Gas.SC.AC.Elec</t>
  </si>
  <si>
    <t>EMI_per_household.kgCO2.DK.Res.HHnew.Thermal.SH.Gas.WH</t>
  </si>
  <si>
    <t>EMI_per_household.kgCO2.DK.Res.HHnew.Thermal.SH.Gas.WH.Gas.NoSolar.Gas</t>
  </si>
  <si>
    <t>EMI_per_household.kgCO2.DK.Res.HHnew.Thermal.SH.Gas.WH.Gas.Solar</t>
  </si>
  <si>
    <t>EMI_per_household.kgCO2.DK.Res.HHnew.Thermal.SH.Gas.WH.Gas.Solar.Gas</t>
  </si>
  <si>
    <t>EMI_per_household.kgCO2.DK.Res.HHnew.Thermal.SH.Gas.WH.Gas.Solar.Solar</t>
  </si>
  <si>
    <t>EMI_per_household.kgCO2.DK.Res.HHnew.Thermal.SH.Gas.WH.Elc.NoSolar.Elec</t>
  </si>
  <si>
    <t>EMI_per_household.kgCO2.DK.Res.HHnew.Thermal.SH.Gas.WH.Elc.Solar</t>
  </si>
  <si>
    <t>EMI_per_household.kgCO2.DK.Res.HHnew.Thermal.SH.Gas.WH.Elc.Solar.Elec</t>
  </si>
  <si>
    <t>EMI_per_household.kgCO2.DK.Res.HHnew.Thermal.SH.Gas.WH.Elc.Solar.Solar</t>
  </si>
  <si>
    <t>EMI_per_household.kgCO2.DK.Res.HHnew.Thermal.SH.Gas.CO</t>
  </si>
  <si>
    <t>EMI_per_household.kgCO2.DK.Res.HHnew.Thermal.SH.Gas.CO.Gas.Gas</t>
  </si>
  <si>
    <t>EMI_per_household.kgCO2.DK.Res.HHnew.Thermal.SH.Gas.CO.Elc.Elec</t>
  </si>
  <si>
    <t>EMI_per_household.kgCO2.DK.Res.HHnew.Thermal.SH.Biomass</t>
  </si>
  <si>
    <t>EMI_per_household.kgCO2.DK.Res.HHnew.Thermal.SH.Biomass.SH</t>
  </si>
  <si>
    <t>EMI_per_household.kgCO2.DK.Res.HHnew.Thermal.SH.Biomass.SH.Biomass</t>
  </si>
  <si>
    <t>EMI_per_household.kgCO2.DK.Res.HHnew.Thermal.SH.Biomass.SH.Elec</t>
  </si>
  <si>
    <t>EMI_per_household.kgCO2.DK.Res.HHnew.Thermal.SH.Biomass.SC</t>
  </si>
  <si>
    <t>EMI_per_household.kgCO2.DK.Res.HHnew.Thermal.SH.Biomass.SC.AC.Elec</t>
  </si>
  <si>
    <t>EMI_per_household.kgCO2.DK.Res.HHnew.Thermal.SH.Biomass.WH</t>
  </si>
  <si>
    <t>EMI_per_household.kgCO2.DK.Res.HHnew.Thermal.SH.Biomass.WH.Biomass.NoSolar.Biomass</t>
  </si>
  <si>
    <t>EMI_per_household.kgCO2.DK.Res.HHnew.Thermal.SH.Biomass.WH.Biomass.Solar</t>
  </si>
  <si>
    <t>EMI_per_household.kgCO2.DK.Res.HHnew.Thermal.SH.Biomass.WH.Biomass.Solar.Biomass</t>
  </si>
  <si>
    <t>EMI_per_household.kgCO2.DK.Res.HHnew.Thermal.SH.Biomass.WH.Biomass.Solar.Solar</t>
  </si>
  <si>
    <t>EMI_per_household.kgCO2.DK.Res.HHnew.Thermal.SH.Biomass.WH.LPG.NoSolar.LPG</t>
  </si>
  <si>
    <t>EMI_per_household.kgCO2.DK.Res.HHnew.Thermal.SH.Biomass.WH.LPG.Solar</t>
  </si>
  <si>
    <t>EMI_per_household.kgCO2.DK.Res.HHnew.Thermal.SH.Biomass.WH.LPG.Solar.LPG</t>
  </si>
  <si>
    <t>EMI_per_household.kgCO2.DK.Res.HHnew.Thermal.SH.Biomass.WH.LPG.Solar.Solar</t>
  </si>
  <si>
    <t>EMI_per_household.kgCO2.DK.Res.HHnew.Thermal.SH.Biomass.WH.Elc.NoSolar.Elec</t>
  </si>
  <si>
    <t>EMI_per_household.kgCO2.DK.Res.HHnew.Thermal.SH.Biomass.WH.Elc.Solar</t>
  </si>
  <si>
    <t>EMI_per_household.kgCO2.DK.Res.HHnew.Thermal.SH.Biomass.WH.Elc.Solar.Elec</t>
  </si>
  <si>
    <t>EMI_per_household.kgCO2.DK.Res.HHnew.Thermal.SH.Biomass.WH.Elc.Solar.Solar</t>
  </si>
  <si>
    <t>EMI_per_household.kgCO2.DK.Res.HHnew.Thermal.SH.Biomass.CO</t>
  </si>
  <si>
    <t>EMI_per_household.kgCO2.DK.Res.HHnew.Thermal.SH.Biomass.CO.Biomass.Biomass</t>
  </si>
  <si>
    <t>EMI_per_household.kgCO2.DK.Res.HHnew.Thermal.SH.Biomass.CO.LPG.LPG</t>
  </si>
  <si>
    <t>EMI_per_household.kgCO2.DK.Res.HHnew.Thermal.SH.Biomass.CO.Elc.Elec</t>
  </si>
  <si>
    <t>EMI_per_household.kgCO2.DK.Res.HHnew.Thermal.SH.Geo</t>
  </si>
  <si>
    <t>EMI_per_household.kgCO2.DK.Res.HHnew.Thermal.SH.Geo.SH</t>
  </si>
  <si>
    <t>EMI_per_household.kgCO2.DK.Res.HHnew.Thermal.SH.Geo.SH.Geo</t>
  </si>
  <si>
    <t>EMI_per_household.kgCO2.DK.Res.HHnew.Thermal.SH.Geo.SH.Elec</t>
  </si>
  <si>
    <t>EMI_per_household.kgCO2.DK.Res.HHnew.Thermal.SH.Geo.SC</t>
  </si>
  <si>
    <t>EMI_per_household.kgCO2.DK.Res.HHnew.Thermal.SH.Geo.SC.AC.Elec</t>
  </si>
  <si>
    <t>EMI_per_household.kgCO2.DK.Res.HHnew.Thermal.SH.Geo.WH</t>
  </si>
  <si>
    <t>EMI_per_household.kgCO2.DK.Res.HHnew.Thermal.SH.Geo.WH.Geo.NoSolar.Geo</t>
  </si>
  <si>
    <t>EMI_per_household.kgCO2.DK.Res.HHnew.Thermal.SH.Geo.WH.Geo.Solar</t>
  </si>
  <si>
    <t>EMI_per_household.kgCO2.DK.Res.HHnew.Thermal.SH.Geo.WH.Geo.Solar.Geo</t>
  </si>
  <si>
    <t>EMI_per_household.kgCO2.DK.Res.HHnew.Thermal.SH.Geo.WH.Geo.Solar.Solar</t>
  </si>
  <si>
    <t>EMI_per_household.kgCO2.DK.Res.HHnew.Thermal.SH.Geo.WH.Elc.NoSolar.Elec</t>
  </si>
  <si>
    <t>EMI_per_household.kgCO2.DK.Res.HHnew.Thermal.SH.Geo.WH.Elc.Solar</t>
  </si>
  <si>
    <t>EMI_per_household.kgCO2.DK.Res.HHnew.Thermal.SH.Geo.WH.Elc.Solar.Elec</t>
  </si>
  <si>
    <t>EMI_per_household.kgCO2.DK.Res.HHnew.Thermal.SH.Geo.WH.Elc.Solar.Solar</t>
  </si>
  <si>
    <t>EMI_per_household.kgCO2.DK.Res.HHnew.Thermal.SH.Geo.CO</t>
  </si>
  <si>
    <t>EMI_per_household.kgCO2.DK.Res.HHnew.Thermal.SH.Geo.CO.LPG.LPG</t>
  </si>
  <si>
    <t>EMI_per_household.kgCO2.DK.Res.HHnew.Thermal.SH.Geo.CO.Elc.Elec</t>
  </si>
  <si>
    <t>EMI_per_household.kgCO2.DK.Res.HHnew.Thermal.SH.DistrHeat</t>
  </si>
  <si>
    <t>EMI_per_household.kgCO2.DK.Res.HHnew.Thermal.SH.DistrHeat.SH</t>
  </si>
  <si>
    <t>EMI_per_household.kgCO2.DK.Res.HHnew.Thermal.SH.DistrHeat.SH.Steam_Distr</t>
  </si>
  <si>
    <t>EMI_per_household.kgCO2.DK.Res.HHnew.Thermal.SH.DistrHeat.SH.Elec</t>
  </si>
  <si>
    <t>EMI_per_household.kgCO2.DK.Res.HHnew.Thermal.SH.DistrHeat.SC</t>
  </si>
  <si>
    <t>EMI_per_household.kgCO2.DK.Res.HHnew.Thermal.SH.DistrHeat.SC.AC.Elec</t>
  </si>
  <si>
    <t>EMI_per_household.kgCO2.DK.Res.HHnew.Thermal.SH.DistrHeat.WH</t>
  </si>
  <si>
    <t>EMI_per_household.kgCO2.DK.Res.HHnew.Thermal.SH.DistrHeat.WH.DistrHeat.NoSolar.Steam_Distr</t>
  </si>
  <si>
    <t>EMI_per_household.kgCO2.DK.Res.HHnew.Thermal.SH.DistrHeat.WH.DistrHeat.Solar</t>
  </si>
  <si>
    <t>EMI_per_household.kgCO2.DK.Res.HHnew.Thermal.SH.DistrHeat.WH.DistrHeat.Solar.Steam_Distr</t>
  </si>
  <si>
    <t>EMI_per_household.kgCO2.DK.Res.HHnew.Thermal.SH.DistrHeat.WH.DistrHeat.Solar.Solar</t>
  </si>
  <si>
    <t>EMI_per_household.kgCO2.DK.Res.HHnew.Thermal.SH.DistrHeat.WH.Elc.NoSolar.Elec</t>
  </si>
  <si>
    <t>EMI_per_household.kgCO2.DK.Res.HHnew.Thermal.SH.DistrHeat.WH.Elc.Solar</t>
  </si>
  <si>
    <t>EMI_per_household.kgCO2.DK.Res.HHnew.Thermal.SH.DistrHeat.WH.Elc.Solar.Elec</t>
  </si>
  <si>
    <t>EMI_per_household.kgCO2.DK.Res.HHnew.Thermal.SH.DistrHeat.WH.Elc.Solar.Solar</t>
  </si>
  <si>
    <t>EMI_per_household.kgCO2.DK.Res.HHnew.Thermal.SH.DistrHeat.CO</t>
  </si>
  <si>
    <t>EMI_per_household.kgCO2.DK.Res.HHnew.Thermal.SH.DistrHeat.CO.LPG.LPG</t>
  </si>
  <si>
    <t>EMI_per_household.kgCO2.DK.Res.HHnew.Thermal.SH.DistrHeat.CO.Elc.Elec</t>
  </si>
  <si>
    <t>EMI_per_household.kgCO2.DK.Res.HHnew.Thermal.SH.AdvElc</t>
  </si>
  <si>
    <t>EMI_per_household.kgCO2.DK.Res.HHnew.Thermal.SH.AdvElc.SH</t>
  </si>
  <si>
    <t>EMI_per_household.kgCO2.DK.Res.HHnew.Thermal.SH.AdvElc.SH.Elec</t>
  </si>
  <si>
    <t>EMI_per_household.kgCO2.DK.Res.HHnew.Thermal.SH.AdvElc.SC</t>
  </si>
  <si>
    <t>EMI_per_household.kgCO2.DK.Res.HHnew.Thermal.SH.AdvElc.SC.AC.Elec</t>
  </si>
  <si>
    <t>EMI_per_household.kgCO2.DK.Res.HHnew.Thermal.SH.AdvElc.WH</t>
  </si>
  <si>
    <t>EMI_per_household.kgCO2.DK.Res.HHnew.Thermal.SH.AdvElc.WH.LPG.NoSolar.LPG</t>
  </si>
  <si>
    <t>EMI_per_household.kgCO2.DK.Res.HHnew.Thermal.SH.AdvElc.WH.LPG.Solar</t>
  </si>
  <si>
    <t>EMI_per_household.kgCO2.DK.Res.HHnew.Thermal.SH.AdvElc.WH.LPG.Solar.LPG</t>
  </si>
  <si>
    <t>EMI_per_household.kgCO2.DK.Res.HHnew.Thermal.SH.AdvElc.WH.LPG.Solar.Solar</t>
  </si>
  <si>
    <t>EMI_per_household.kgCO2.DK.Res.HHnew.Thermal.SH.AdvElc.WH.Elc.NoSolar.Elec</t>
  </si>
  <si>
    <t>EMI_per_household.kgCO2.DK.Res.HHnew.Thermal.SH.AdvElc.WH.Elc.Solar</t>
  </si>
  <si>
    <t>EMI_per_household.kgCO2.DK.Res.HHnew.Thermal.SH.AdvElc.WH.Elc.Solar.Elec</t>
  </si>
  <si>
    <t>EMI_per_household.kgCO2.DK.Res.HHnew.Thermal.SH.AdvElc.WH.Elc.Solar.Solar</t>
  </si>
  <si>
    <t>EMI_per_household.kgCO2.DK.Res.HHnew.Thermal.SH.AdvElc.CO</t>
  </si>
  <si>
    <t>EMI_per_household.kgCO2.DK.Res.HHnew.Thermal.SH.AdvElc.CO.LPG.LPG</t>
  </si>
  <si>
    <t>EMI_per_household.kgCO2.DK.Res.HHnew.Thermal.SH.AdvElc.CO.Elc.Elec</t>
  </si>
  <si>
    <t>EMI_per_household.kgCO2.DK.Res.HHnew.Thermal.SH.ConvElc</t>
  </si>
  <si>
    <t>EMI_per_household.kgCO2.DK.Res.HHnew.Thermal.SH.ConvElc.SH</t>
  </si>
  <si>
    <t>EMI_per_household.kgCO2.DK.Res.HHnew.Thermal.SH.ConvElc.SH.Elec</t>
  </si>
  <si>
    <t>EMI_per_household.kgCO2.DK.Res.HHnew.Thermal.SH.ConvElc.SC</t>
  </si>
  <si>
    <t>EMI_per_household.kgCO2.DK.Res.HHnew.Thermal.SH.ConvElc.SC.AC.Elec</t>
  </si>
  <si>
    <t>EMI_per_household.kgCO2.DK.Res.HHnew.Thermal.SH.ConvElc.WH</t>
  </si>
  <si>
    <t>EMI_per_household.kgCO2.DK.Res.HHnew.Thermal.SH.ConvElc.WH.LPG.NoSolar.LPG</t>
  </si>
  <si>
    <t>EMI_per_household.kgCO2.DK.Res.HHnew.Thermal.SH.ConvElc.WH.LPG.Solar</t>
  </si>
  <si>
    <t>EMI_per_household.kgCO2.DK.Res.HHnew.Thermal.SH.ConvElc.WH.LPG.Solar.LPG</t>
  </si>
  <si>
    <t>EMI_per_household.kgCO2.DK.Res.HHnew.Thermal.SH.ConvElc.WH.LPG.Solar.Solar</t>
  </si>
  <si>
    <t>EMI_per_household.kgCO2.DK.Res.HHnew.Thermal.SH.ConvElc.WH.Elc.NoSolar.Elec</t>
  </si>
  <si>
    <t>EMI_per_household.kgCO2.DK.Res.HHnew.Thermal.SH.ConvElc.WH.Elc.Solar</t>
  </si>
  <si>
    <t>EMI_per_household.kgCO2.DK.Res.HHnew.Thermal.SH.ConvElc.WH.Elc.Solar.Elec</t>
  </si>
  <si>
    <t>EMI_per_household.kgCO2.DK.Res.HHnew.Thermal.SH.ConvElc.WH.Elc.Solar.Solar</t>
  </si>
  <si>
    <t>EMI_per_household.kgCO2.DK.Res.HHnew.Thermal.SH.ConvElc.CO</t>
  </si>
  <si>
    <t>EMI_per_household.kgCO2.DK.Res.HHnew.Thermal.SH.ConvElc.CO.LPG.LPG</t>
  </si>
  <si>
    <t>EMI_per_household.kgCO2.DK.Res.HHnew.Thermal.SH.ConvElc.CO.Elc.Elec</t>
  </si>
  <si>
    <t>DK - Final energy consumption of new and renovated households per surface area (detailed structure)</t>
  </si>
  <si>
    <t>FEC_per_sqm.kWh.DK.Res.HHnew.Thermal.SH.Solids</t>
  </si>
  <si>
    <t>FEC_per_sqm.kWh.DK.Res.HHnew.Thermal.SH.Solids.SH</t>
  </si>
  <si>
    <t>FEC_per_sqm.kWh.DK.Res.HHnew.Thermal.SH.Solids.SH.Solids</t>
  </si>
  <si>
    <t>FEC_per_sqm.kWh.DK.Res.HHnew.Thermal.SH.Solids.SH.Elec</t>
  </si>
  <si>
    <t>FEC_per_sqm.kWh.DK.Res.HHnew.Thermal.SH.Solids.SC</t>
  </si>
  <si>
    <t>FEC_per_sqm.kWh.DK.Res.HHnew.Thermal.SH.Solids.SC.AC.Elec</t>
  </si>
  <si>
    <t>FEC_per_sqm.kWh.DK.Res.HHnew.Thermal.SH.Solids.WH</t>
  </si>
  <si>
    <t>FEC_per_sqm.kWh.DK.Res.HHnew.Thermal.SH.Solids.WH.Solids.NoSolar.Solids</t>
  </si>
  <si>
    <t>FEC_per_sqm.kWh.DK.Res.HHnew.Thermal.SH.Solids.WH.LPG.NoSolar.LPG</t>
  </si>
  <si>
    <t>FEC_per_sqm.kWh.DK.Res.HHnew.Thermal.SH.Solids.WH.LPG.Solar</t>
  </si>
  <si>
    <t>FEC_per_sqm.kWh.DK.Res.HHnew.Thermal.SH.Solids.WH.LPG.Solar.LPG</t>
  </si>
  <si>
    <t>FEC_per_sqm.kWh.DK.Res.HHnew.Thermal.SH.Solids.WH.LPG.Solar.Solar</t>
  </si>
  <si>
    <t>FEC_per_sqm.kWh.DK.Res.HHnew.Thermal.SH.Solids.WH.Elc.NoSolar.Elec</t>
  </si>
  <si>
    <t>FEC_per_sqm.kWh.DK.Res.HHnew.Thermal.SH.Solids.WH.Elc.Solar</t>
  </si>
  <si>
    <t>FEC_per_sqm.kWh.DK.Res.HHnew.Thermal.SH.Solids.WH.Elc.Solar.Elec</t>
  </si>
  <si>
    <t>FEC_per_sqm.kWh.DK.Res.HHnew.Thermal.SH.Solids.WH.Elc.Solar.Solar</t>
  </si>
  <si>
    <t>FEC_per_sqm.kWh.DK.Res.HHnew.Thermal.SH.Solids.CO</t>
  </si>
  <si>
    <t>FEC_per_sqm.kWh.DK.Res.HHnew.Thermal.SH.Solids.CO.Solids.Solids</t>
  </si>
  <si>
    <t>FEC_per_sqm.kWh.DK.Res.HHnew.Thermal.SH.Solids.CO.LPG.LPG</t>
  </si>
  <si>
    <t>FEC_per_sqm.kWh.DK.Res.HHnew.Thermal.SH.Solids.CO.Elc.Elec</t>
  </si>
  <si>
    <t>FEC_per_sqm.kWh.DK.Res.HHnew.Thermal.SH.LPG</t>
  </si>
  <si>
    <t>FEC_per_sqm.kWh.DK.Res.HHnew.Thermal.SH.LPG.SH</t>
  </si>
  <si>
    <t>FEC_per_sqm.kWh.DK.Res.HHnew.Thermal.SH.LPG.SH.LPG</t>
  </si>
  <si>
    <t>FEC_per_sqm.kWh.DK.Res.HHnew.Thermal.SH.LPG.SH.Elec</t>
  </si>
  <si>
    <t>FEC_per_sqm.kWh.DK.Res.HHnew.Thermal.SH.LPG.SC</t>
  </si>
  <si>
    <t>FEC_per_sqm.kWh.DK.Res.HHnew.Thermal.SH.LPG.SC.AC.Elec</t>
  </si>
  <si>
    <t>FEC_per_sqm.kWh.DK.Res.HHnew.Thermal.SH.LPG.WH</t>
  </si>
  <si>
    <t>FEC_per_sqm.kWh.DK.Res.HHnew.Thermal.SH.LPG.WH.LPG.NoSolar.LPG</t>
  </si>
  <si>
    <t>FEC_per_sqm.kWh.DK.Res.HHnew.Thermal.SH.LPG.WH.LPG.Solar</t>
  </si>
  <si>
    <t>FEC_per_sqm.kWh.DK.Res.HHnew.Thermal.SH.LPG.WH.LPG.Solar.LPG</t>
  </si>
  <si>
    <t>FEC_per_sqm.kWh.DK.Res.HHnew.Thermal.SH.LPG.WH.LPG.Solar.Solar</t>
  </si>
  <si>
    <t>FEC_per_sqm.kWh.DK.Res.HHnew.Thermal.SH.LPG.WH.Elc.NoSolar.Elec</t>
  </si>
  <si>
    <t>FEC_per_sqm.kWh.DK.Res.HHnew.Thermal.SH.LPG.WH.Elc.Solar</t>
  </si>
  <si>
    <t>FEC_per_sqm.kWh.DK.Res.HHnew.Thermal.SH.LPG.WH.Elc.Solar.Elec</t>
  </si>
  <si>
    <t>FEC_per_sqm.kWh.DK.Res.HHnew.Thermal.SH.LPG.WH.Elc.Solar.Solar</t>
  </si>
  <si>
    <t>FEC_per_sqm.kWh.DK.Res.HHnew.Thermal.SH.LPG.CO</t>
  </si>
  <si>
    <t>FEC_per_sqm.kWh.DK.Res.HHnew.Thermal.SH.LPG.CO.LPG.LPG</t>
  </si>
  <si>
    <t>FEC_per_sqm.kWh.DK.Res.HHnew.Thermal.SH.LPG.CO.Elc.Elec</t>
  </si>
  <si>
    <t>FEC_per_sqm.kWh.DK.Res.HHnew.Thermal.SH.Oil</t>
  </si>
  <si>
    <t>FEC_per_sqm.kWh.DK.Res.HHnew.Thermal.SH.Oil.SH</t>
  </si>
  <si>
    <t>FEC_per_sqm.kWh.DK.Res.HHnew.Thermal.SH.Oil.SH.Oil</t>
  </si>
  <si>
    <t>FEC_per_sqm.kWh.DK.Res.HHnew.Thermal.SH.Oil.SH.Elec</t>
  </si>
  <si>
    <t>FEC_per_sqm.kWh.DK.Res.HHnew.Thermal.SH.Oil.SC</t>
  </si>
  <si>
    <t>FEC_per_sqm.kWh.DK.Res.HHnew.Thermal.SH.Oil.SC.AC.Elec</t>
  </si>
  <si>
    <t>FEC_per_sqm.kWh.DK.Res.HHnew.Thermal.SH.Oil.WH</t>
  </si>
  <si>
    <t>FEC_per_sqm.kWh.DK.Res.HHnew.Thermal.SH.Oil.WH.Oil.NoSolar.Oil</t>
  </si>
  <si>
    <t>FEC_per_sqm.kWh.DK.Res.HHnew.Thermal.SH.Oil.WH.Oil.Solar</t>
  </si>
  <si>
    <t>FEC_per_sqm.kWh.DK.Res.HHnew.Thermal.SH.Oil.WH.Oil.Solar.Oil</t>
  </si>
  <si>
    <t>FEC_per_sqm.kWh.DK.Res.HHnew.Thermal.SH.Oil.WH.Oil.Solar.Solar</t>
  </si>
  <si>
    <t>FEC_per_sqm.kWh.DK.Res.HHnew.Thermal.SH.Oil.WH.Elc.NoSolar.Elec</t>
  </si>
  <si>
    <t>FEC_per_sqm.kWh.DK.Res.HHnew.Thermal.SH.Oil.WH.Elc.Solar</t>
  </si>
  <si>
    <t>FEC_per_sqm.kWh.DK.Res.HHnew.Thermal.SH.Oil.WH.Elc.Solar.Elec</t>
  </si>
  <si>
    <t>FEC_per_sqm.kWh.DK.Res.HHnew.Thermal.SH.Oil.WH.Elc.Solar.Solar</t>
  </si>
  <si>
    <t>FEC_per_sqm.kWh.DK.Res.HHnew.Thermal.SH.Oil.CO</t>
  </si>
  <si>
    <t>FEC_per_sqm.kWh.DK.Res.HHnew.Thermal.SH.Oil.CO.LPG.LPG</t>
  </si>
  <si>
    <t>FEC_per_sqm.kWh.DK.Res.HHnew.Thermal.SH.Oil.CO.Elc.Elec</t>
  </si>
  <si>
    <t>FEC_per_sqm.kWh.DK.Res.HHnew.Thermal.SH.Gas</t>
  </si>
  <si>
    <t>FEC_per_sqm.kWh.DK.Res.HHnew.Thermal.SH.Gas.SH</t>
  </si>
  <si>
    <t>FEC_per_sqm.kWh.DK.Res.HHnew.Thermal.SH.Gas.SH.Gas</t>
  </si>
  <si>
    <t>FEC_per_sqm.kWh.DK.Res.HHnew.Thermal.SH.Gas.SH.Elec</t>
  </si>
  <si>
    <t>FEC_per_sqm.kWh.DK.Res.HHnew.Thermal.SH.Gas.SC</t>
  </si>
  <si>
    <t>FEC_per_sqm.kWh.DK.Res.HHnew.Thermal.SH.Gas.SC.AC.Elec</t>
  </si>
  <si>
    <t>FEC_per_sqm.kWh.DK.Res.HHnew.Thermal.SH.Gas.WH</t>
  </si>
  <si>
    <t>FEC_per_sqm.kWh.DK.Res.HHnew.Thermal.SH.Gas.WH.Gas.NoSolar.Gas</t>
  </si>
  <si>
    <t>FEC_per_sqm.kWh.DK.Res.HHnew.Thermal.SH.Gas.WH.Gas.Solar</t>
  </si>
  <si>
    <t>FEC_per_sqm.kWh.DK.Res.HHnew.Thermal.SH.Gas.WH.Gas.Solar.Gas</t>
  </si>
  <si>
    <t>FEC_per_sqm.kWh.DK.Res.HHnew.Thermal.SH.Gas.WH.Gas.Solar.Solar</t>
  </si>
  <si>
    <t>FEC_per_sqm.kWh.DK.Res.HHnew.Thermal.SH.Gas.WH.Elc.NoSolar.Elec</t>
  </si>
  <si>
    <t>FEC_per_sqm.kWh.DK.Res.HHnew.Thermal.SH.Gas.WH.Elc.Solar</t>
  </si>
  <si>
    <t>FEC_per_sqm.kWh.DK.Res.HHnew.Thermal.SH.Gas.WH.Elc.Solar.Elec</t>
  </si>
  <si>
    <t>FEC_per_sqm.kWh.DK.Res.HHnew.Thermal.SH.Gas.WH.Elc.Solar.Solar</t>
  </si>
  <si>
    <t>FEC_per_sqm.kWh.DK.Res.HHnew.Thermal.SH.Gas.CO</t>
  </si>
  <si>
    <t>FEC_per_sqm.kWh.DK.Res.HHnew.Thermal.SH.Gas.CO.Gas.Gas</t>
  </si>
  <si>
    <t>FEC_per_sqm.kWh.DK.Res.HHnew.Thermal.SH.Gas.CO.Elc.Elec</t>
  </si>
  <si>
    <t>FEC_per_sqm.kWh.DK.Res.HHnew.Thermal.SH.Biomass</t>
  </si>
  <si>
    <t>FEC_per_sqm.kWh.DK.Res.HHnew.Thermal.SH.Biomass.SH</t>
  </si>
  <si>
    <t>FEC_per_sqm.kWh.DK.Res.HHnew.Thermal.SH.Biomass.SH.Biomass</t>
  </si>
  <si>
    <t>FEC_per_sqm.kWh.DK.Res.HHnew.Thermal.SH.Biomass.SH.Elec</t>
  </si>
  <si>
    <t>FEC_per_sqm.kWh.DK.Res.HHnew.Thermal.SH.Biomass.SC</t>
  </si>
  <si>
    <t>FEC_per_sqm.kWh.DK.Res.HHnew.Thermal.SH.Biomass.SC.AC.Elec</t>
  </si>
  <si>
    <t>FEC_per_sqm.kWh.DK.Res.HHnew.Thermal.SH.Biomass.WH</t>
  </si>
  <si>
    <t>FEC_per_sqm.kWh.DK.Res.HHnew.Thermal.SH.Biomass.WH.Biomass.NoSolar.Biomass</t>
  </si>
  <si>
    <t>FEC_per_sqm.kWh.DK.Res.HHnew.Thermal.SH.Biomass.WH.Biomass.Solar</t>
  </si>
  <si>
    <t>FEC_per_sqm.kWh.DK.Res.HHnew.Thermal.SH.Biomass.WH.Biomass.Solar.Biomass</t>
  </si>
  <si>
    <t>FEC_per_sqm.kWh.DK.Res.HHnew.Thermal.SH.Biomass.WH.Biomass.Solar.Solar</t>
  </si>
  <si>
    <t>FEC_per_sqm.kWh.DK.Res.HHnew.Thermal.SH.Biomass.WH.LPG.NoSolar.LPG</t>
  </si>
  <si>
    <t>FEC_per_sqm.kWh.DK.Res.HHnew.Thermal.SH.Biomass.WH.LPG.Solar</t>
  </si>
  <si>
    <t>FEC_per_sqm.kWh.DK.Res.HHnew.Thermal.SH.Biomass.WH.LPG.Solar.LPG</t>
  </si>
  <si>
    <t>FEC_per_sqm.kWh.DK.Res.HHnew.Thermal.SH.Biomass.WH.LPG.Solar.Solar</t>
  </si>
  <si>
    <t>FEC_per_sqm.kWh.DK.Res.HHnew.Thermal.SH.Biomass.WH.Elc.NoSolar.Elec</t>
  </si>
  <si>
    <t>FEC_per_sqm.kWh.DK.Res.HHnew.Thermal.SH.Biomass.WH.Elc.Solar</t>
  </si>
  <si>
    <t>FEC_per_sqm.kWh.DK.Res.HHnew.Thermal.SH.Biomass.WH.Elc.Solar.Elec</t>
  </si>
  <si>
    <t>FEC_per_sqm.kWh.DK.Res.HHnew.Thermal.SH.Biomass.WH.Elc.Solar.Solar</t>
  </si>
  <si>
    <t>FEC_per_sqm.kWh.DK.Res.HHnew.Thermal.SH.Biomass.CO</t>
  </si>
  <si>
    <t>FEC_per_sqm.kWh.DK.Res.HHnew.Thermal.SH.Biomass.CO.Biomass.Biomass</t>
  </si>
  <si>
    <t>FEC_per_sqm.kWh.DK.Res.HHnew.Thermal.SH.Biomass.CO.LPG.LPG</t>
  </si>
  <si>
    <t>FEC_per_sqm.kWh.DK.Res.HHnew.Thermal.SH.Biomass.CO.Elc.Elec</t>
  </si>
  <si>
    <t>FEC_per_sqm.kWh.DK.Res.HHnew.Thermal.SH.Geo</t>
  </si>
  <si>
    <t>FEC_per_sqm.kWh.DK.Res.HHnew.Thermal.SH.Geo.SH</t>
  </si>
  <si>
    <t>FEC_per_sqm.kWh.DK.Res.HHnew.Thermal.SH.Geo.SH.Geo</t>
  </si>
  <si>
    <t>FEC_per_sqm.kWh.DK.Res.HHnew.Thermal.SH.Geo.SH.Elec</t>
  </si>
  <si>
    <t>FEC_per_sqm.kWh.DK.Res.HHnew.Thermal.SH.Geo.SC</t>
  </si>
  <si>
    <t>FEC_per_sqm.kWh.DK.Res.HHnew.Thermal.SH.Geo.SC.AC.Elec</t>
  </si>
  <si>
    <t>FEC_per_sqm.kWh.DK.Res.HHnew.Thermal.SH.Geo.WH</t>
  </si>
  <si>
    <t>FEC_per_sqm.kWh.DK.Res.HHnew.Thermal.SH.Geo.WH.Geo.NoSolar.Geo</t>
  </si>
  <si>
    <t>FEC_per_sqm.kWh.DK.Res.HHnew.Thermal.SH.Geo.WH.Geo.Solar</t>
  </si>
  <si>
    <t>FEC_per_sqm.kWh.DK.Res.HHnew.Thermal.SH.Geo.WH.Geo.Solar.Geo</t>
  </si>
  <si>
    <t>FEC_per_sqm.kWh.DK.Res.HHnew.Thermal.SH.Geo.WH.Geo.Solar.Solar</t>
  </si>
  <si>
    <t>FEC_per_sqm.kWh.DK.Res.HHnew.Thermal.SH.Geo.WH.Elc.NoSolar.Elec</t>
  </si>
  <si>
    <t>FEC_per_sqm.kWh.DK.Res.HHnew.Thermal.SH.Geo.WH.Elc.Solar</t>
  </si>
  <si>
    <t>FEC_per_sqm.kWh.DK.Res.HHnew.Thermal.SH.Geo.WH.Elc.Solar.Elec</t>
  </si>
  <si>
    <t>FEC_per_sqm.kWh.DK.Res.HHnew.Thermal.SH.Geo.WH.Elc.Solar.Solar</t>
  </si>
  <si>
    <t>FEC_per_sqm.kWh.DK.Res.HHnew.Thermal.SH.Geo.CO</t>
  </si>
  <si>
    <t>FEC_per_sqm.kWh.DK.Res.HHnew.Thermal.SH.Geo.CO.LPG.LPG</t>
  </si>
  <si>
    <t>FEC_per_sqm.kWh.DK.Res.HHnew.Thermal.SH.Geo.CO.Elc.Elec</t>
  </si>
  <si>
    <t>FEC_per_sqm.kWh.DK.Res.HHnew.Thermal.SH.DistrHeat</t>
  </si>
  <si>
    <t>FEC_per_sqm.kWh.DK.Res.HHnew.Thermal.SH.DistrHeat.SH</t>
  </si>
  <si>
    <t>FEC_per_sqm.kWh.DK.Res.HHnew.Thermal.SH.DistrHeat.SH.Steam_Distr</t>
  </si>
  <si>
    <t>FEC_per_sqm.kWh.DK.Res.HHnew.Thermal.SH.DistrHeat.SH.Elec</t>
  </si>
  <si>
    <t>FEC_per_sqm.kWh.DK.Res.HHnew.Thermal.SH.DistrHeat.SC</t>
  </si>
  <si>
    <t>FEC_per_sqm.kWh.DK.Res.HHnew.Thermal.SH.DistrHeat.SC.AC.Elec</t>
  </si>
  <si>
    <t>FEC_per_sqm.kWh.DK.Res.HHnew.Thermal.SH.DistrHeat.WH</t>
  </si>
  <si>
    <t>FEC_per_sqm.kWh.DK.Res.HHnew.Thermal.SH.DistrHeat.WH.DistrHeat.NoSolar.Steam_Distr</t>
  </si>
  <si>
    <t>FEC_per_sqm.kWh.DK.Res.HHnew.Thermal.SH.DistrHeat.WH.DistrHeat.Solar</t>
  </si>
  <si>
    <t>FEC_per_sqm.kWh.DK.Res.HHnew.Thermal.SH.DistrHeat.WH.DistrHeat.Solar.Steam_Distr</t>
  </si>
  <si>
    <t>FEC_per_sqm.kWh.DK.Res.HHnew.Thermal.SH.DistrHeat.WH.DistrHeat.Solar.Solar</t>
  </si>
  <si>
    <t>FEC_per_sqm.kWh.DK.Res.HHnew.Thermal.SH.DistrHeat.WH.Elc.NoSolar.Elec</t>
  </si>
  <si>
    <t>FEC_per_sqm.kWh.DK.Res.HHnew.Thermal.SH.DistrHeat.WH.Elc.Solar</t>
  </si>
  <si>
    <t>FEC_per_sqm.kWh.DK.Res.HHnew.Thermal.SH.DistrHeat.WH.Elc.Solar.Elec</t>
  </si>
  <si>
    <t>FEC_per_sqm.kWh.DK.Res.HHnew.Thermal.SH.DistrHeat.WH.Elc.Solar.Solar</t>
  </si>
  <si>
    <t>FEC_per_sqm.kWh.DK.Res.HHnew.Thermal.SH.DistrHeat.CO</t>
  </si>
  <si>
    <t>FEC_per_sqm.kWh.DK.Res.HHnew.Thermal.SH.DistrHeat.CO.LPG.LPG</t>
  </si>
  <si>
    <t>FEC_per_sqm.kWh.DK.Res.HHnew.Thermal.SH.DistrHeat.CO.Elc.Elec</t>
  </si>
  <si>
    <t>FEC_per_sqm.kWh.DK.Res.HHnew.Thermal.SH.AdvElc</t>
  </si>
  <si>
    <t>FEC_per_sqm.kWh.DK.Res.HHnew.Thermal.SH.AdvElc.SH</t>
  </si>
  <si>
    <t>FEC_per_sqm.kWh.DK.Res.HHnew.Thermal.SH.AdvElc.SH.Elec</t>
  </si>
  <si>
    <t>FEC_per_sqm.kWh.DK.Res.HHnew.Thermal.SH.AdvElc.SC</t>
  </si>
  <si>
    <t>FEC_per_sqm.kWh.DK.Res.HHnew.Thermal.SH.AdvElc.SC.AC.Elec</t>
  </si>
  <si>
    <t>FEC_per_sqm.kWh.DK.Res.HHnew.Thermal.SH.AdvElc.WH</t>
  </si>
  <si>
    <t>FEC_per_sqm.kWh.DK.Res.HHnew.Thermal.SH.AdvElc.WH.LPG.NoSolar.LPG</t>
  </si>
  <si>
    <t>FEC_per_sqm.kWh.DK.Res.HHnew.Thermal.SH.AdvElc.WH.LPG.Solar</t>
  </si>
  <si>
    <t>FEC_per_sqm.kWh.DK.Res.HHnew.Thermal.SH.AdvElc.WH.LPG.Solar.LPG</t>
  </si>
  <si>
    <t>FEC_per_sqm.kWh.DK.Res.HHnew.Thermal.SH.AdvElc.WH.LPG.Solar.Solar</t>
  </si>
  <si>
    <t>FEC_per_sqm.kWh.DK.Res.HHnew.Thermal.SH.AdvElc.WH.Elc.NoSolar.Elec</t>
  </si>
  <si>
    <t>FEC_per_sqm.kWh.DK.Res.HHnew.Thermal.SH.AdvElc.WH.Elc.Solar</t>
  </si>
  <si>
    <t>FEC_per_sqm.kWh.DK.Res.HHnew.Thermal.SH.AdvElc.WH.Elc.Solar.Elec</t>
  </si>
  <si>
    <t>FEC_per_sqm.kWh.DK.Res.HHnew.Thermal.SH.AdvElc.WH.Elc.Solar.Solar</t>
  </si>
  <si>
    <t>FEC_per_sqm.kWh.DK.Res.HHnew.Thermal.SH.AdvElc.CO</t>
  </si>
  <si>
    <t>FEC_per_sqm.kWh.DK.Res.HHnew.Thermal.SH.AdvElc.CO.LPG.LPG</t>
  </si>
  <si>
    <t>FEC_per_sqm.kWh.DK.Res.HHnew.Thermal.SH.AdvElc.CO.Elc.Elec</t>
  </si>
  <si>
    <t>FEC_per_sqm.kWh.DK.Res.HHnew.Thermal.SH.ConvElc</t>
  </si>
  <si>
    <t>FEC_per_sqm.kWh.DK.Res.HHnew.Thermal.SH.ConvElc.SH</t>
  </si>
  <si>
    <t>FEC_per_sqm.kWh.DK.Res.HHnew.Thermal.SH.ConvElc.SH.Elec</t>
  </si>
  <si>
    <t>FEC_per_sqm.kWh.DK.Res.HHnew.Thermal.SH.ConvElc.SC</t>
  </si>
  <si>
    <t>FEC_per_sqm.kWh.DK.Res.HHnew.Thermal.SH.ConvElc.SC.AC.Elec</t>
  </si>
  <si>
    <t>FEC_per_sqm.kWh.DK.Res.HHnew.Thermal.SH.ConvElc.WH</t>
  </si>
  <si>
    <t>FEC_per_sqm.kWh.DK.Res.HHnew.Thermal.SH.ConvElc.WH.LPG.NoSolar.LPG</t>
  </si>
  <si>
    <t>FEC_per_sqm.kWh.DK.Res.HHnew.Thermal.SH.ConvElc.WH.LPG.Solar</t>
  </si>
  <si>
    <t>FEC_per_sqm.kWh.DK.Res.HHnew.Thermal.SH.ConvElc.WH.LPG.Solar.LPG</t>
  </si>
  <si>
    <t>FEC_per_sqm.kWh.DK.Res.HHnew.Thermal.SH.ConvElc.WH.LPG.Solar.Solar</t>
  </si>
  <si>
    <t>FEC_per_sqm.kWh.DK.Res.HHnew.Thermal.SH.ConvElc.WH.Elc.NoSolar.Elec</t>
  </si>
  <si>
    <t>FEC_per_sqm.kWh.DK.Res.HHnew.Thermal.SH.ConvElc.WH.Elc.Solar</t>
  </si>
  <si>
    <t>FEC_per_sqm.kWh.DK.Res.HHnew.Thermal.SH.ConvElc.WH.Elc.Solar.Elec</t>
  </si>
  <si>
    <t>FEC_per_sqm.kWh.DK.Res.HHnew.Thermal.SH.ConvElc.WH.Elc.Solar.Solar</t>
  </si>
  <si>
    <t>FEC_per_sqm.kWh.DK.Res.HHnew.Thermal.SH.ConvElc.CO</t>
  </si>
  <si>
    <t>FEC_per_sqm.kWh.DK.Res.HHnew.Thermal.SH.ConvElc.CO.LPG.LPG</t>
  </si>
  <si>
    <t>FEC_per_sqm.kWh.DK.Res.HHnew.Thermal.SH.ConvElc.CO.Elc.Elec</t>
  </si>
  <si>
    <t>DK - Thermal energy service of new and renovated households per surface area (detailed structure)</t>
  </si>
  <si>
    <t>TES_per_sqm.kWh.DK.Res.HHnew.Thermal.SH.Solids</t>
  </si>
  <si>
    <t>TES_per_sqm.kWh.DK.Res.HHnew.Thermal.SH.Solids.SH</t>
  </si>
  <si>
    <t>TES_per_sqm.kWh.DK.Res.HHnew.Thermal.SH.Solids.SH.Solids</t>
  </si>
  <si>
    <t>TES_per_sqm.kWh.DK.Res.HHnew.Thermal.SH.Solids.SH.Elec</t>
  </si>
  <si>
    <t>TES_per_sqm.kWh.DK.Res.HHnew.Thermal.SH.Solids.SC</t>
  </si>
  <si>
    <t>TES_per_sqm.kWh.DK.Res.HHnew.Thermal.SH.Solids.SC.AC.Elec</t>
  </si>
  <si>
    <t>TES_per_sqm.kWh.DK.Res.HHnew.Thermal.SH.Solids.WH</t>
  </si>
  <si>
    <t>TES_per_sqm.kWh.DK.Res.HHnew.Thermal.SH.Solids.WH.Solids.NoSolar.Solids</t>
  </si>
  <si>
    <t>TES_per_sqm.kWh.DK.Res.HHnew.Thermal.SH.Solids.WH.LPG.NoSolar.LPG</t>
  </si>
  <si>
    <t>TES_per_sqm.kWh.DK.Res.HHnew.Thermal.SH.Solids.WH.LPG.Solar</t>
  </si>
  <si>
    <t>TES_per_sqm.kWh.DK.Res.HHnew.Thermal.SH.Solids.WH.LPG.Solar.LPG</t>
  </si>
  <si>
    <t>TES_per_sqm.kWh.DK.Res.HHnew.Thermal.SH.Solids.WH.LPG.Solar.Solar</t>
  </si>
  <si>
    <t>TES_per_sqm.kWh.DK.Res.HHnew.Thermal.SH.Solids.WH.Elc.NoSolar.Elec</t>
  </si>
  <si>
    <t>TES_per_sqm.kWh.DK.Res.HHnew.Thermal.SH.Solids.WH.Elc.Solar</t>
  </si>
  <si>
    <t>TES_per_sqm.kWh.DK.Res.HHnew.Thermal.SH.Solids.WH.Elc.Solar.Elec</t>
  </si>
  <si>
    <t>TES_per_sqm.kWh.DK.Res.HHnew.Thermal.SH.Solids.WH.Elc.Solar.Solar</t>
  </si>
  <si>
    <t>TES_per_sqm.kWh.DK.Res.HHnew.Thermal.SH.Solids.CO</t>
  </si>
  <si>
    <t>TES_per_sqm.kWh.DK.Res.HHnew.Thermal.SH.Solids.CO.Solids.Solids</t>
  </si>
  <si>
    <t>TES_per_sqm.kWh.DK.Res.HHnew.Thermal.SH.Solids.CO.LPG.LPG</t>
  </si>
  <si>
    <t>TES_per_sqm.kWh.DK.Res.HHnew.Thermal.SH.Solids.CO.Elc.Elec</t>
  </si>
  <si>
    <t>TES_per_sqm.kWh.DK.Res.HHnew.Thermal.SH.LPG</t>
  </si>
  <si>
    <t>TES_per_sqm.kWh.DK.Res.HHnew.Thermal.SH.LPG.SH</t>
  </si>
  <si>
    <t>TES_per_sqm.kWh.DK.Res.HHnew.Thermal.SH.LPG.SH.LPG</t>
  </si>
  <si>
    <t>TES_per_sqm.kWh.DK.Res.HHnew.Thermal.SH.LPG.SH.Elec</t>
  </si>
  <si>
    <t>TES_per_sqm.kWh.DK.Res.HHnew.Thermal.SH.LPG.SC</t>
  </si>
  <si>
    <t>TES_per_sqm.kWh.DK.Res.HHnew.Thermal.SH.LPG.SC.AC.Elec</t>
  </si>
  <si>
    <t>TES_per_sqm.kWh.DK.Res.HHnew.Thermal.SH.LPG.WH</t>
  </si>
  <si>
    <t>TES_per_sqm.kWh.DK.Res.HHnew.Thermal.SH.LPG.WH.LPG.NoSolar.LPG</t>
  </si>
  <si>
    <t>TES_per_sqm.kWh.DK.Res.HHnew.Thermal.SH.LPG.WH.LPG.Solar</t>
  </si>
  <si>
    <t>TES_per_sqm.kWh.DK.Res.HHnew.Thermal.SH.LPG.WH.LPG.Solar.LPG</t>
  </si>
  <si>
    <t>TES_per_sqm.kWh.DK.Res.HHnew.Thermal.SH.LPG.WH.LPG.Solar.Solar</t>
  </si>
  <si>
    <t>TES_per_sqm.kWh.DK.Res.HHnew.Thermal.SH.LPG.WH.Elc.NoSolar.Elec</t>
  </si>
  <si>
    <t>TES_per_sqm.kWh.DK.Res.HHnew.Thermal.SH.LPG.WH.Elc.Solar</t>
  </si>
  <si>
    <t>TES_per_sqm.kWh.DK.Res.HHnew.Thermal.SH.LPG.WH.Elc.Solar.Elec</t>
  </si>
  <si>
    <t>TES_per_sqm.kWh.DK.Res.HHnew.Thermal.SH.LPG.WH.Elc.Solar.Solar</t>
  </si>
  <si>
    <t>TES_per_sqm.kWh.DK.Res.HHnew.Thermal.SH.LPG.CO</t>
  </si>
  <si>
    <t>TES_per_sqm.kWh.DK.Res.HHnew.Thermal.SH.LPG.CO.LPG.LPG</t>
  </si>
  <si>
    <t>TES_per_sqm.kWh.DK.Res.HHnew.Thermal.SH.LPG.CO.Elc.Elec</t>
  </si>
  <si>
    <t>TES_per_sqm.kWh.DK.Res.HHnew.Thermal.SH.Oil</t>
  </si>
  <si>
    <t>TES_per_sqm.kWh.DK.Res.HHnew.Thermal.SH.Oil.SH</t>
  </si>
  <si>
    <t>TES_per_sqm.kWh.DK.Res.HHnew.Thermal.SH.Oil.SH.Oil</t>
  </si>
  <si>
    <t>TES_per_sqm.kWh.DK.Res.HHnew.Thermal.SH.Oil.SH.Elec</t>
  </si>
  <si>
    <t>TES_per_sqm.kWh.DK.Res.HHnew.Thermal.SH.Oil.SC</t>
  </si>
  <si>
    <t>TES_per_sqm.kWh.DK.Res.HHnew.Thermal.SH.Oil.SC.AC.Elec</t>
  </si>
  <si>
    <t>TES_per_sqm.kWh.DK.Res.HHnew.Thermal.SH.Oil.WH</t>
  </si>
  <si>
    <t>TES_per_sqm.kWh.DK.Res.HHnew.Thermal.SH.Oil.WH.Oil.NoSolar.Oil</t>
  </si>
  <si>
    <t>TES_per_sqm.kWh.DK.Res.HHnew.Thermal.SH.Oil.WH.Oil.Solar</t>
  </si>
  <si>
    <t>TES_per_sqm.kWh.DK.Res.HHnew.Thermal.SH.Oil.WH.Oil.Solar.Oil</t>
  </si>
  <si>
    <t>TES_per_sqm.kWh.DK.Res.HHnew.Thermal.SH.Oil.WH.Oil.Solar.Solar</t>
  </si>
  <si>
    <t>TES_per_sqm.kWh.DK.Res.HHnew.Thermal.SH.Oil.WH.Elc.NoSolar.Elec</t>
  </si>
  <si>
    <t>TES_per_sqm.kWh.DK.Res.HHnew.Thermal.SH.Oil.WH.Elc.Solar</t>
  </si>
  <si>
    <t>TES_per_sqm.kWh.DK.Res.HHnew.Thermal.SH.Oil.WH.Elc.Solar.Elec</t>
  </si>
  <si>
    <t>TES_per_sqm.kWh.DK.Res.HHnew.Thermal.SH.Oil.WH.Elc.Solar.Solar</t>
  </si>
  <si>
    <t>TES_per_sqm.kWh.DK.Res.HHnew.Thermal.SH.Oil.CO</t>
  </si>
  <si>
    <t>TES_per_sqm.kWh.DK.Res.HHnew.Thermal.SH.Oil.CO.LPG.LPG</t>
  </si>
  <si>
    <t>TES_per_sqm.kWh.DK.Res.HHnew.Thermal.SH.Oil.CO.Elc.Elec</t>
  </si>
  <si>
    <t>TES_per_sqm.kWh.DK.Res.HHnew.Thermal.SH.Gas</t>
  </si>
  <si>
    <t>TES_per_sqm.kWh.DK.Res.HHnew.Thermal.SH.Gas.SH</t>
  </si>
  <si>
    <t>TES_per_sqm.kWh.DK.Res.HHnew.Thermal.SH.Gas.SH.Gas</t>
  </si>
  <si>
    <t>TES_per_sqm.kWh.DK.Res.HHnew.Thermal.SH.Gas.SH.Elec</t>
  </si>
  <si>
    <t>TES_per_sqm.kWh.DK.Res.HHnew.Thermal.SH.Gas.SC</t>
  </si>
  <si>
    <t>TES_per_sqm.kWh.DK.Res.HHnew.Thermal.SH.Gas.SC.AC.Elec</t>
  </si>
  <si>
    <t>TES_per_sqm.kWh.DK.Res.HHnew.Thermal.SH.Gas.WH</t>
  </si>
  <si>
    <t>TES_per_sqm.kWh.DK.Res.HHnew.Thermal.SH.Gas.WH.Gas.NoSolar.Gas</t>
  </si>
  <si>
    <t>TES_per_sqm.kWh.DK.Res.HHnew.Thermal.SH.Gas.WH.Gas.Solar</t>
  </si>
  <si>
    <t>TES_per_sqm.kWh.DK.Res.HHnew.Thermal.SH.Gas.WH.Gas.Solar.Gas</t>
  </si>
  <si>
    <t>TES_per_sqm.kWh.DK.Res.HHnew.Thermal.SH.Gas.WH.Gas.Solar.Solar</t>
  </si>
  <si>
    <t>TES_per_sqm.kWh.DK.Res.HHnew.Thermal.SH.Gas.WH.Elc.NoSolar.Elec</t>
  </si>
  <si>
    <t>TES_per_sqm.kWh.DK.Res.HHnew.Thermal.SH.Gas.WH.Elc.Solar</t>
  </si>
  <si>
    <t>TES_per_sqm.kWh.DK.Res.HHnew.Thermal.SH.Gas.WH.Elc.Solar.Elec</t>
  </si>
  <si>
    <t>TES_per_sqm.kWh.DK.Res.HHnew.Thermal.SH.Gas.WH.Elc.Solar.Solar</t>
  </si>
  <si>
    <t>TES_per_sqm.kWh.DK.Res.HHnew.Thermal.SH.Gas.CO</t>
  </si>
  <si>
    <t>TES_per_sqm.kWh.DK.Res.HHnew.Thermal.SH.Gas.CO.Gas.Gas</t>
  </si>
  <si>
    <t>TES_per_sqm.kWh.DK.Res.HHnew.Thermal.SH.Gas.CO.Elc.Elec</t>
  </si>
  <si>
    <t>TES_per_sqm.kWh.DK.Res.HHnew.Thermal.SH.Biomass</t>
  </si>
  <si>
    <t>TES_per_sqm.kWh.DK.Res.HHnew.Thermal.SH.Biomass.SH</t>
  </si>
  <si>
    <t>TES_per_sqm.kWh.DK.Res.HHnew.Thermal.SH.Biomass.SH.Biomass</t>
  </si>
  <si>
    <t>TES_per_sqm.kWh.DK.Res.HHnew.Thermal.SH.Biomass.SH.Elec</t>
  </si>
  <si>
    <t>TES_per_sqm.kWh.DK.Res.HHnew.Thermal.SH.Biomass.SC</t>
  </si>
  <si>
    <t>TES_per_sqm.kWh.DK.Res.HHnew.Thermal.SH.Biomass.SC.AC.Elec</t>
  </si>
  <si>
    <t>TES_per_sqm.kWh.DK.Res.HHnew.Thermal.SH.Biomass.WH</t>
  </si>
  <si>
    <t>TES_per_sqm.kWh.DK.Res.HHnew.Thermal.SH.Biomass.WH.Biomass.NoSolar.Biomass</t>
  </si>
  <si>
    <t>TES_per_sqm.kWh.DK.Res.HHnew.Thermal.SH.Biomass.WH.Biomass.Solar</t>
  </si>
  <si>
    <t>TES_per_sqm.kWh.DK.Res.HHnew.Thermal.SH.Biomass.WH.Biomass.Solar.Biomass</t>
  </si>
  <si>
    <t>TES_per_sqm.kWh.DK.Res.HHnew.Thermal.SH.Biomass.WH.Biomass.Solar.Solar</t>
  </si>
  <si>
    <t>TES_per_sqm.kWh.DK.Res.HHnew.Thermal.SH.Biomass.WH.LPG.NoSolar.LPG</t>
  </si>
  <si>
    <t>TES_per_sqm.kWh.DK.Res.HHnew.Thermal.SH.Biomass.WH.LPG.Solar</t>
  </si>
  <si>
    <t>TES_per_sqm.kWh.DK.Res.HHnew.Thermal.SH.Biomass.WH.LPG.Solar.LPG</t>
  </si>
  <si>
    <t>TES_per_sqm.kWh.DK.Res.HHnew.Thermal.SH.Biomass.WH.LPG.Solar.Solar</t>
  </si>
  <si>
    <t>TES_per_sqm.kWh.DK.Res.HHnew.Thermal.SH.Biomass.WH.Elc.NoSolar.Elec</t>
  </si>
  <si>
    <t>TES_per_sqm.kWh.DK.Res.HHnew.Thermal.SH.Biomass.WH.Elc.Solar</t>
  </si>
  <si>
    <t>TES_per_sqm.kWh.DK.Res.HHnew.Thermal.SH.Biomass.WH.Elc.Solar.Elec</t>
  </si>
  <si>
    <t>TES_per_sqm.kWh.DK.Res.HHnew.Thermal.SH.Biomass.WH.Elc.Solar.Solar</t>
  </si>
  <si>
    <t>TES_per_sqm.kWh.DK.Res.HHnew.Thermal.SH.Biomass.CO</t>
  </si>
  <si>
    <t>TES_per_sqm.kWh.DK.Res.HHnew.Thermal.SH.Biomass.CO.Biomass.Biomass</t>
  </si>
  <si>
    <t>TES_per_sqm.kWh.DK.Res.HHnew.Thermal.SH.Biomass.CO.LPG.LPG</t>
  </si>
  <si>
    <t>TES_per_sqm.kWh.DK.Res.HHnew.Thermal.SH.Biomass.CO.Elc.Elec</t>
  </si>
  <si>
    <t>TES_per_sqm.kWh.DK.Res.HHnew.Thermal.SH.Geo</t>
  </si>
  <si>
    <t>TES_per_sqm.kWh.DK.Res.HHnew.Thermal.SH.Geo.SH</t>
  </si>
  <si>
    <t>TES_per_sqm.kWh.DK.Res.HHnew.Thermal.SH.Geo.SH.Geo</t>
  </si>
  <si>
    <t>TES_per_sqm.kWh.DK.Res.HHnew.Thermal.SH.Geo.SH.Elec</t>
  </si>
  <si>
    <t>TES_per_sqm.kWh.DK.Res.HHnew.Thermal.SH.Geo.SC</t>
  </si>
  <si>
    <t>TES_per_sqm.kWh.DK.Res.HHnew.Thermal.SH.Geo.SC.AC.Elec</t>
  </si>
  <si>
    <t>TES_per_sqm.kWh.DK.Res.HHnew.Thermal.SH.Geo.WH</t>
  </si>
  <si>
    <t>TES_per_sqm.kWh.DK.Res.HHnew.Thermal.SH.Geo.WH.Geo.NoSolar.Geo</t>
  </si>
  <si>
    <t>TES_per_sqm.kWh.DK.Res.HHnew.Thermal.SH.Geo.WH.Geo.Solar</t>
  </si>
  <si>
    <t>TES_per_sqm.kWh.DK.Res.HHnew.Thermal.SH.Geo.WH.Geo.Solar.Geo</t>
  </si>
  <si>
    <t>TES_per_sqm.kWh.DK.Res.HHnew.Thermal.SH.Geo.WH.Geo.Solar.Solar</t>
  </si>
  <si>
    <t>TES_per_sqm.kWh.DK.Res.HHnew.Thermal.SH.Geo.WH.Elc.NoSolar.Elec</t>
  </si>
  <si>
    <t>TES_per_sqm.kWh.DK.Res.HHnew.Thermal.SH.Geo.WH.Elc.Solar</t>
  </si>
  <si>
    <t>TES_per_sqm.kWh.DK.Res.HHnew.Thermal.SH.Geo.WH.Elc.Solar.Elec</t>
  </si>
  <si>
    <t>TES_per_sqm.kWh.DK.Res.HHnew.Thermal.SH.Geo.WH.Elc.Solar.Solar</t>
  </si>
  <si>
    <t>TES_per_sqm.kWh.DK.Res.HHnew.Thermal.SH.Geo.CO</t>
  </si>
  <si>
    <t>TES_per_sqm.kWh.DK.Res.HHnew.Thermal.SH.Geo.CO.LPG.LPG</t>
  </si>
  <si>
    <t>TES_per_sqm.kWh.DK.Res.HHnew.Thermal.SH.Geo.CO.Elc.Elec</t>
  </si>
  <si>
    <t>TES_per_sqm.kWh.DK.Res.HHnew.Thermal.SH.DistrHeat</t>
  </si>
  <si>
    <t>TES_per_sqm.kWh.DK.Res.HHnew.Thermal.SH.DistrHeat.SH</t>
  </si>
  <si>
    <t>TES_per_sqm.kWh.DK.Res.HHnew.Thermal.SH.DistrHeat.SH.Steam_Distr</t>
  </si>
  <si>
    <t>TES_per_sqm.kWh.DK.Res.HHnew.Thermal.SH.DistrHeat.SH.Elec</t>
  </si>
  <si>
    <t>TES_per_sqm.kWh.DK.Res.HHnew.Thermal.SH.DistrHeat.SC</t>
  </si>
  <si>
    <t>TES_per_sqm.kWh.DK.Res.HHnew.Thermal.SH.DistrHeat.SC.AC.Elec</t>
  </si>
  <si>
    <t>TES_per_sqm.kWh.DK.Res.HHnew.Thermal.SH.DistrHeat.WH</t>
  </si>
  <si>
    <t>TES_per_sqm.kWh.DK.Res.HHnew.Thermal.SH.DistrHeat.WH.DistrHeat.NoSolar.Steam_Distr</t>
  </si>
  <si>
    <t>TES_per_sqm.kWh.DK.Res.HHnew.Thermal.SH.DistrHeat.WH.DistrHeat.Solar</t>
  </si>
  <si>
    <t>TES_per_sqm.kWh.DK.Res.HHnew.Thermal.SH.DistrHeat.WH.DistrHeat.Solar.Steam_Distr</t>
  </si>
  <si>
    <t>TES_per_sqm.kWh.DK.Res.HHnew.Thermal.SH.DistrHeat.WH.DistrHeat.Solar.Solar</t>
  </si>
  <si>
    <t>TES_per_sqm.kWh.DK.Res.HHnew.Thermal.SH.DistrHeat.WH.Elc.NoSolar.Elec</t>
  </si>
  <si>
    <t>TES_per_sqm.kWh.DK.Res.HHnew.Thermal.SH.DistrHeat.WH.Elc.Solar</t>
  </si>
  <si>
    <t>TES_per_sqm.kWh.DK.Res.HHnew.Thermal.SH.DistrHeat.WH.Elc.Solar.Elec</t>
  </si>
  <si>
    <t>TES_per_sqm.kWh.DK.Res.HHnew.Thermal.SH.DistrHeat.WH.Elc.Solar.Solar</t>
  </si>
  <si>
    <t>TES_per_sqm.kWh.DK.Res.HHnew.Thermal.SH.DistrHeat.CO</t>
  </si>
  <si>
    <t>TES_per_sqm.kWh.DK.Res.HHnew.Thermal.SH.DistrHeat.CO.LPG.LPG</t>
  </si>
  <si>
    <t>TES_per_sqm.kWh.DK.Res.HHnew.Thermal.SH.DistrHeat.CO.Elc.Elec</t>
  </si>
  <si>
    <t>TES_per_sqm.kWh.DK.Res.HHnew.Thermal.SH.AdvElc</t>
  </si>
  <si>
    <t>TES_per_sqm.kWh.DK.Res.HHnew.Thermal.SH.AdvElc.SH</t>
  </si>
  <si>
    <t>TES_per_sqm.kWh.DK.Res.HHnew.Thermal.SH.AdvElc.SH.Elec</t>
  </si>
  <si>
    <t>TES_per_sqm.kWh.DK.Res.HHnew.Thermal.SH.AdvElc.SC</t>
  </si>
  <si>
    <t>TES_per_sqm.kWh.DK.Res.HHnew.Thermal.SH.AdvElc.SC.AC.Elec</t>
  </si>
  <si>
    <t>TES_per_sqm.kWh.DK.Res.HHnew.Thermal.SH.AdvElc.WH</t>
  </si>
  <si>
    <t>TES_per_sqm.kWh.DK.Res.HHnew.Thermal.SH.AdvElc.WH.LPG.NoSolar.LPG</t>
  </si>
  <si>
    <t>TES_per_sqm.kWh.DK.Res.HHnew.Thermal.SH.AdvElc.WH.LPG.Solar</t>
  </si>
  <si>
    <t>TES_per_sqm.kWh.DK.Res.HHnew.Thermal.SH.AdvElc.WH.LPG.Solar.LPG</t>
  </si>
  <si>
    <t>TES_per_sqm.kWh.DK.Res.HHnew.Thermal.SH.AdvElc.WH.LPG.Solar.Solar</t>
  </si>
  <si>
    <t>TES_per_sqm.kWh.DK.Res.HHnew.Thermal.SH.AdvElc.WH.Elc.NoSolar.Elec</t>
  </si>
  <si>
    <t>TES_per_sqm.kWh.DK.Res.HHnew.Thermal.SH.AdvElc.WH.Elc.Solar</t>
  </si>
  <si>
    <t>TES_per_sqm.kWh.DK.Res.HHnew.Thermal.SH.AdvElc.WH.Elc.Solar.Elec</t>
  </si>
  <si>
    <t>TES_per_sqm.kWh.DK.Res.HHnew.Thermal.SH.AdvElc.WH.Elc.Solar.Solar</t>
  </si>
  <si>
    <t>TES_per_sqm.kWh.DK.Res.HHnew.Thermal.SH.AdvElc.CO</t>
  </si>
  <si>
    <t>TES_per_sqm.kWh.DK.Res.HHnew.Thermal.SH.AdvElc.CO.LPG.LPG</t>
  </si>
  <si>
    <t>TES_per_sqm.kWh.DK.Res.HHnew.Thermal.SH.AdvElc.CO.Elc.Elec</t>
  </si>
  <si>
    <t>TES_per_sqm.kWh.DK.Res.HHnew.Thermal.SH.ConvElc</t>
  </si>
  <si>
    <t>TES_per_sqm.kWh.DK.Res.HHnew.Thermal.SH.ConvElc.SH</t>
  </si>
  <si>
    <t>TES_per_sqm.kWh.DK.Res.HHnew.Thermal.SH.ConvElc.SH.Elec</t>
  </si>
  <si>
    <t>TES_per_sqm.kWh.DK.Res.HHnew.Thermal.SH.ConvElc.SC</t>
  </si>
  <si>
    <t>TES_per_sqm.kWh.DK.Res.HHnew.Thermal.SH.ConvElc.SC.AC.Elec</t>
  </si>
  <si>
    <t>TES_per_sqm.kWh.DK.Res.HHnew.Thermal.SH.ConvElc.WH</t>
  </si>
  <si>
    <t>TES_per_sqm.kWh.DK.Res.HHnew.Thermal.SH.ConvElc.WH.LPG.NoSolar.LPG</t>
  </si>
  <si>
    <t>TES_per_sqm.kWh.DK.Res.HHnew.Thermal.SH.ConvElc.WH.LPG.Solar</t>
  </si>
  <si>
    <t>TES_per_sqm.kWh.DK.Res.HHnew.Thermal.SH.ConvElc.WH.LPG.Solar.LPG</t>
  </si>
  <si>
    <t>TES_per_sqm.kWh.DK.Res.HHnew.Thermal.SH.ConvElc.WH.LPG.Solar.Solar</t>
  </si>
  <si>
    <t>TES_per_sqm.kWh.DK.Res.HHnew.Thermal.SH.ConvElc.WH.Elc.NoSolar.Elec</t>
  </si>
  <si>
    <t>TES_per_sqm.kWh.DK.Res.HHnew.Thermal.SH.ConvElc.WH.Elc.Solar</t>
  </si>
  <si>
    <t>TES_per_sqm.kWh.DK.Res.HHnew.Thermal.SH.ConvElc.WH.Elc.Solar.Elec</t>
  </si>
  <si>
    <t>TES_per_sqm.kWh.DK.Res.HHnew.Thermal.SH.ConvElc.WH.Elc.Solar.Solar</t>
  </si>
  <si>
    <t>TES_per_sqm.kWh.DK.Res.HHnew.Thermal.SH.ConvElc.CO</t>
  </si>
  <si>
    <t>TES_per_sqm.kWh.DK.Res.HHnew.Thermal.SH.ConvElc.CO.LPG.LPG</t>
  </si>
  <si>
    <t>TES_per_sqm.kWh.DK.Res.HHnew.Thermal.SH.ConvElc.CO.Elc.Elec</t>
  </si>
  <si>
    <t>DK - CO2 emissions in new and renovated households per surface area (detailed structure)</t>
  </si>
  <si>
    <t>EMI_per_sqm.kgCO2.DK.Res.HHnew.Thermal.SH.Solids</t>
  </si>
  <si>
    <t>EMI_per_sqm.kgCO2.DK.Res.HHnew.Thermal.SH.Solids.SH</t>
  </si>
  <si>
    <t>EMI_per_sqm.kgCO2.DK.Res.HHnew.Thermal.SH.Solids.SH.Solids</t>
  </si>
  <si>
    <t>EMI_per_sqm.kgCO2.DK.Res.HHnew.Thermal.SH.Solids.SH.Elec</t>
  </si>
  <si>
    <t>EMI_per_sqm.kgCO2.DK.Res.HHnew.Thermal.SH.Solids.SC</t>
  </si>
  <si>
    <t>EMI_per_sqm.kgCO2.DK.Res.HHnew.Thermal.SH.Solids.SC.AC.Elec</t>
  </si>
  <si>
    <t>EMI_per_sqm.kgCO2.DK.Res.HHnew.Thermal.SH.Solids.WH</t>
  </si>
  <si>
    <t>EMI_per_sqm.kgCO2.DK.Res.HHnew.Thermal.SH.Solids.WH.Solids.NoSolar.Solids</t>
  </si>
  <si>
    <t>EMI_per_sqm.kgCO2.DK.Res.HHnew.Thermal.SH.Solids.WH.LPG.NoSolar.LPG</t>
  </si>
  <si>
    <t>EMI_per_sqm.kgCO2.DK.Res.HHnew.Thermal.SH.Solids.WH.LPG.Solar</t>
  </si>
  <si>
    <t>EMI_per_sqm.kgCO2.DK.Res.HHnew.Thermal.SH.Solids.WH.LPG.Solar.LPG</t>
  </si>
  <si>
    <t>EMI_per_sqm.kgCO2.DK.Res.HHnew.Thermal.SH.Solids.WH.LPG.Solar.Solar</t>
  </si>
  <si>
    <t>EMI_per_sqm.kgCO2.DK.Res.HHnew.Thermal.SH.Solids.WH.Elc.NoSolar.Elec</t>
  </si>
  <si>
    <t>EMI_per_sqm.kgCO2.DK.Res.HHnew.Thermal.SH.Solids.WH.Elc.Solar</t>
  </si>
  <si>
    <t>EMI_per_sqm.kgCO2.DK.Res.HHnew.Thermal.SH.Solids.WH.Elc.Solar.Elec</t>
  </si>
  <si>
    <t>EMI_per_sqm.kgCO2.DK.Res.HHnew.Thermal.SH.Solids.WH.Elc.Solar.Solar</t>
  </si>
  <si>
    <t>EMI_per_sqm.kgCO2.DK.Res.HHnew.Thermal.SH.Solids.CO</t>
  </si>
  <si>
    <t>EMI_per_sqm.kgCO2.DK.Res.HHnew.Thermal.SH.Solids.CO.Solids.Solids</t>
  </si>
  <si>
    <t>EMI_per_sqm.kgCO2.DK.Res.HHnew.Thermal.SH.Solids.CO.LPG.LPG</t>
  </si>
  <si>
    <t>EMI_per_sqm.kgCO2.DK.Res.HHnew.Thermal.SH.Solids.CO.Elc.Elec</t>
  </si>
  <si>
    <t>EMI_per_sqm.kgCO2.DK.Res.HHnew.Thermal.SH.LPG</t>
  </si>
  <si>
    <t>EMI_per_sqm.kgCO2.DK.Res.HHnew.Thermal.SH.LPG.SH</t>
  </si>
  <si>
    <t>EMI_per_sqm.kgCO2.DK.Res.HHnew.Thermal.SH.LPG.SH.LPG</t>
  </si>
  <si>
    <t>EMI_per_sqm.kgCO2.DK.Res.HHnew.Thermal.SH.LPG.SH.Elec</t>
  </si>
  <si>
    <t>EMI_per_sqm.kgCO2.DK.Res.HHnew.Thermal.SH.LPG.SC</t>
  </si>
  <si>
    <t>EMI_per_sqm.kgCO2.DK.Res.HHnew.Thermal.SH.LPG.SC.AC.Elec</t>
  </si>
  <si>
    <t>EMI_per_sqm.kgCO2.DK.Res.HHnew.Thermal.SH.LPG.WH</t>
  </si>
  <si>
    <t>EMI_per_sqm.kgCO2.DK.Res.HHnew.Thermal.SH.LPG.WH.LPG.NoSolar.LPG</t>
  </si>
  <si>
    <t>EMI_per_sqm.kgCO2.DK.Res.HHnew.Thermal.SH.LPG.WH.LPG.Solar</t>
  </si>
  <si>
    <t>EMI_per_sqm.kgCO2.DK.Res.HHnew.Thermal.SH.LPG.WH.LPG.Solar.LPG</t>
  </si>
  <si>
    <t>EMI_per_sqm.kgCO2.DK.Res.HHnew.Thermal.SH.LPG.WH.LPG.Solar.Solar</t>
  </si>
  <si>
    <t>EMI_per_sqm.kgCO2.DK.Res.HHnew.Thermal.SH.LPG.WH.Elc.NoSolar.Elec</t>
  </si>
  <si>
    <t>EMI_per_sqm.kgCO2.DK.Res.HHnew.Thermal.SH.LPG.WH.Elc.Solar</t>
  </si>
  <si>
    <t>EMI_per_sqm.kgCO2.DK.Res.HHnew.Thermal.SH.LPG.WH.Elc.Solar.Elec</t>
  </si>
  <si>
    <t>EMI_per_sqm.kgCO2.DK.Res.HHnew.Thermal.SH.LPG.WH.Elc.Solar.Solar</t>
  </si>
  <si>
    <t>EMI_per_sqm.kgCO2.DK.Res.HHnew.Thermal.SH.LPG.CO</t>
  </si>
  <si>
    <t>EMI_per_sqm.kgCO2.DK.Res.HHnew.Thermal.SH.LPG.CO.LPG.LPG</t>
  </si>
  <si>
    <t>EMI_per_sqm.kgCO2.DK.Res.HHnew.Thermal.SH.LPG.CO.Elc.Elec</t>
  </si>
  <si>
    <t>EMI_per_sqm.kgCO2.DK.Res.HHnew.Thermal.SH.Oil</t>
  </si>
  <si>
    <t>EMI_per_sqm.kgCO2.DK.Res.HHnew.Thermal.SH.Oil.SH</t>
  </si>
  <si>
    <t>EMI_per_sqm.kgCO2.DK.Res.HHnew.Thermal.SH.Oil.SH.Oil</t>
  </si>
  <si>
    <t>EMI_per_sqm.kgCO2.DK.Res.HHnew.Thermal.SH.Oil.SH.Elec</t>
  </si>
  <si>
    <t>EMI_per_sqm.kgCO2.DK.Res.HHnew.Thermal.SH.Oil.SC</t>
  </si>
  <si>
    <t>EMI_per_sqm.kgCO2.DK.Res.HHnew.Thermal.SH.Oil.SC.AC.Elec</t>
  </si>
  <si>
    <t>EMI_per_sqm.kgCO2.DK.Res.HHnew.Thermal.SH.Oil.WH</t>
  </si>
  <si>
    <t>EMI_per_sqm.kgCO2.DK.Res.HHnew.Thermal.SH.Oil.WH.Oil.NoSolar.Oil</t>
  </si>
  <si>
    <t>EMI_per_sqm.kgCO2.DK.Res.HHnew.Thermal.SH.Oil.WH.Oil.Solar</t>
  </si>
  <si>
    <t>EMI_per_sqm.kgCO2.DK.Res.HHnew.Thermal.SH.Oil.WH.Oil.Solar.Oil</t>
  </si>
  <si>
    <t>EMI_per_sqm.kgCO2.DK.Res.HHnew.Thermal.SH.Oil.WH.Oil.Solar.Solar</t>
  </si>
  <si>
    <t>EMI_per_sqm.kgCO2.DK.Res.HHnew.Thermal.SH.Oil.WH.Elc.NoSolar.Elec</t>
  </si>
  <si>
    <t>EMI_per_sqm.kgCO2.DK.Res.HHnew.Thermal.SH.Oil.WH.Elc.Solar</t>
  </si>
  <si>
    <t>EMI_per_sqm.kgCO2.DK.Res.HHnew.Thermal.SH.Oil.WH.Elc.Solar.Elec</t>
  </si>
  <si>
    <t>EMI_per_sqm.kgCO2.DK.Res.HHnew.Thermal.SH.Oil.WH.Elc.Solar.Solar</t>
  </si>
  <si>
    <t>EMI_per_sqm.kgCO2.DK.Res.HHnew.Thermal.SH.Oil.CO</t>
  </si>
  <si>
    <t>EMI_per_sqm.kgCO2.DK.Res.HHnew.Thermal.SH.Oil.CO.LPG.LPG</t>
  </si>
  <si>
    <t>EMI_per_sqm.kgCO2.DK.Res.HHnew.Thermal.SH.Oil.CO.Elc.Elec</t>
  </si>
  <si>
    <t>EMI_per_sqm.kgCO2.DK.Res.HHnew.Thermal.SH.Gas</t>
  </si>
  <si>
    <t>EMI_per_sqm.kgCO2.DK.Res.HHnew.Thermal.SH.Gas.SH</t>
  </si>
  <si>
    <t>EMI_per_sqm.kgCO2.DK.Res.HHnew.Thermal.SH.Gas.SH.Gas</t>
  </si>
  <si>
    <t>EMI_per_sqm.kgCO2.DK.Res.HHnew.Thermal.SH.Gas.SH.Elec</t>
  </si>
  <si>
    <t>EMI_per_sqm.kgCO2.DK.Res.HHnew.Thermal.SH.Gas.SC</t>
  </si>
  <si>
    <t>EMI_per_sqm.kgCO2.DK.Res.HHnew.Thermal.SH.Gas.SC.AC.Elec</t>
  </si>
  <si>
    <t>EMI_per_sqm.kgCO2.DK.Res.HHnew.Thermal.SH.Gas.WH</t>
  </si>
  <si>
    <t>EMI_per_sqm.kgCO2.DK.Res.HHnew.Thermal.SH.Gas.WH.Gas.NoSolar.Gas</t>
  </si>
  <si>
    <t>EMI_per_sqm.kgCO2.DK.Res.HHnew.Thermal.SH.Gas.WH.Gas.Solar</t>
  </si>
  <si>
    <t>EMI_per_sqm.kgCO2.DK.Res.HHnew.Thermal.SH.Gas.WH.Gas.Solar.Gas</t>
  </si>
  <si>
    <t>EMI_per_sqm.kgCO2.DK.Res.HHnew.Thermal.SH.Gas.WH.Gas.Solar.Solar</t>
  </si>
  <si>
    <t>EMI_per_sqm.kgCO2.DK.Res.HHnew.Thermal.SH.Gas.WH.Elc.NoSolar.Elec</t>
  </si>
  <si>
    <t>EMI_per_sqm.kgCO2.DK.Res.HHnew.Thermal.SH.Gas.WH.Elc.Solar</t>
  </si>
  <si>
    <t>EMI_per_sqm.kgCO2.DK.Res.HHnew.Thermal.SH.Gas.WH.Elc.Solar.Elec</t>
  </si>
  <si>
    <t>EMI_per_sqm.kgCO2.DK.Res.HHnew.Thermal.SH.Gas.WH.Elc.Solar.Solar</t>
  </si>
  <si>
    <t>EMI_per_sqm.kgCO2.DK.Res.HHnew.Thermal.SH.Gas.CO</t>
  </si>
  <si>
    <t>EMI_per_sqm.kgCO2.DK.Res.HHnew.Thermal.SH.Gas.CO.Gas.Gas</t>
  </si>
  <si>
    <t>EMI_per_sqm.kgCO2.DK.Res.HHnew.Thermal.SH.Gas.CO.Elc.Elec</t>
  </si>
  <si>
    <t>EMI_per_sqm.kgCO2.DK.Res.HHnew.Thermal.SH.Biomass</t>
  </si>
  <si>
    <t>EMI_per_sqm.kgCO2.DK.Res.HHnew.Thermal.SH.Biomass.SH</t>
  </si>
  <si>
    <t>EMI_per_sqm.kgCO2.DK.Res.HHnew.Thermal.SH.Biomass.SH.Biomass</t>
  </si>
  <si>
    <t>EMI_per_sqm.kgCO2.DK.Res.HHnew.Thermal.SH.Biomass.SH.Elec</t>
  </si>
  <si>
    <t>EMI_per_sqm.kgCO2.DK.Res.HHnew.Thermal.SH.Biomass.SC</t>
  </si>
  <si>
    <t>EMI_per_sqm.kgCO2.DK.Res.HHnew.Thermal.SH.Biomass.SC.AC.Elec</t>
  </si>
  <si>
    <t>EMI_per_sqm.kgCO2.DK.Res.HHnew.Thermal.SH.Biomass.WH</t>
  </si>
  <si>
    <t>EMI_per_sqm.kgCO2.DK.Res.HHnew.Thermal.SH.Biomass.WH.Biomass.NoSolar.Biomass</t>
  </si>
  <si>
    <t>EMI_per_sqm.kgCO2.DK.Res.HHnew.Thermal.SH.Biomass.WH.Biomass.Solar</t>
  </si>
  <si>
    <t>EMI_per_sqm.kgCO2.DK.Res.HHnew.Thermal.SH.Biomass.WH.Biomass.Solar.Biomass</t>
  </si>
  <si>
    <t>EMI_per_sqm.kgCO2.DK.Res.HHnew.Thermal.SH.Biomass.WH.Biomass.Solar.Solar</t>
  </si>
  <si>
    <t>EMI_per_sqm.kgCO2.DK.Res.HHnew.Thermal.SH.Biomass.WH.LPG.NoSolar.LPG</t>
  </si>
  <si>
    <t>EMI_per_sqm.kgCO2.DK.Res.HHnew.Thermal.SH.Biomass.WH.LPG.Solar</t>
  </si>
  <si>
    <t>EMI_per_sqm.kgCO2.DK.Res.HHnew.Thermal.SH.Biomass.WH.LPG.Solar.LPG</t>
  </si>
  <si>
    <t>EMI_per_sqm.kgCO2.DK.Res.HHnew.Thermal.SH.Biomass.WH.LPG.Solar.Solar</t>
  </si>
  <si>
    <t>EMI_per_sqm.kgCO2.DK.Res.HHnew.Thermal.SH.Biomass.WH.Elc.NoSolar.Elec</t>
  </si>
  <si>
    <t>EMI_per_sqm.kgCO2.DK.Res.HHnew.Thermal.SH.Biomass.WH.Elc.Solar</t>
  </si>
  <si>
    <t>EMI_per_sqm.kgCO2.DK.Res.HHnew.Thermal.SH.Biomass.WH.Elc.Solar.Elec</t>
  </si>
  <si>
    <t>EMI_per_sqm.kgCO2.DK.Res.HHnew.Thermal.SH.Biomass.WH.Elc.Solar.Solar</t>
  </si>
  <si>
    <t>EMI_per_sqm.kgCO2.DK.Res.HHnew.Thermal.SH.Biomass.CO</t>
  </si>
  <si>
    <t>EMI_per_sqm.kgCO2.DK.Res.HHnew.Thermal.SH.Biomass.CO.Biomass.Biomass</t>
  </si>
  <si>
    <t>EMI_per_sqm.kgCO2.DK.Res.HHnew.Thermal.SH.Biomass.CO.LPG.LPG</t>
  </si>
  <si>
    <t>EMI_per_sqm.kgCO2.DK.Res.HHnew.Thermal.SH.Biomass.CO.Elc.Elec</t>
  </si>
  <si>
    <t>EMI_per_sqm.kgCO2.DK.Res.HHnew.Thermal.SH.Geo</t>
  </si>
  <si>
    <t>EMI_per_sqm.kgCO2.DK.Res.HHnew.Thermal.SH.Geo.SH</t>
  </si>
  <si>
    <t>EMI_per_sqm.kgCO2.DK.Res.HHnew.Thermal.SH.Geo.SH.Geo</t>
  </si>
  <si>
    <t>EMI_per_sqm.kgCO2.DK.Res.HHnew.Thermal.SH.Geo.SH.Elec</t>
  </si>
  <si>
    <t>EMI_per_sqm.kgCO2.DK.Res.HHnew.Thermal.SH.Geo.SC</t>
  </si>
  <si>
    <t>EMI_per_sqm.kgCO2.DK.Res.HHnew.Thermal.SH.Geo.SC.AC.Elec</t>
  </si>
  <si>
    <t>EMI_per_sqm.kgCO2.DK.Res.HHnew.Thermal.SH.Geo.WH</t>
  </si>
  <si>
    <t>EMI_per_sqm.kgCO2.DK.Res.HHnew.Thermal.SH.Geo.WH.Geo.NoSolar.Geo</t>
  </si>
  <si>
    <t>EMI_per_sqm.kgCO2.DK.Res.HHnew.Thermal.SH.Geo.WH.Geo.Solar</t>
  </si>
  <si>
    <t>EMI_per_sqm.kgCO2.DK.Res.HHnew.Thermal.SH.Geo.WH.Geo.Solar.Geo</t>
  </si>
  <si>
    <t>EMI_per_sqm.kgCO2.DK.Res.HHnew.Thermal.SH.Geo.WH.Geo.Solar.Solar</t>
  </si>
  <si>
    <t>EMI_per_sqm.kgCO2.DK.Res.HHnew.Thermal.SH.Geo.WH.Elc.NoSolar.Elec</t>
  </si>
  <si>
    <t>EMI_per_sqm.kgCO2.DK.Res.HHnew.Thermal.SH.Geo.WH.Elc.Solar</t>
  </si>
  <si>
    <t>EMI_per_sqm.kgCO2.DK.Res.HHnew.Thermal.SH.Geo.WH.Elc.Solar.Elec</t>
  </si>
  <si>
    <t>EMI_per_sqm.kgCO2.DK.Res.HHnew.Thermal.SH.Geo.WH.Elc.Solar.Solar</t>
  </si>
  <si>
    <t>EMI_per_sqm.kgCO2.DK.Res.HHnew.Thermal.SH.Geo.CO</t>
  </si>
  <si>
    <t>EMI_per_sqm.kgCO2.DK.Res.HHnew.Thermal.SH.Geo.CO.LPG.LPG</t>
  </si>
  <si>
    <t>EMI_per_sqm.kgCO2.DK.Res.HHnew.Thermal.SH.Geo.CO.Elc.Elec</t>
  </si>
  <si>
    <t>EMI_per_sqm.kgCO2.DK.Res.HHnew.Thermal.SH.DistrHeat</t>
  </si>
  <si>
    <t>EMI_per_sqm.kgCO2.DK.Res.HHnew.Thermal.SH.DistrHeat.SH</t>
  </si>
  <si>
    <t>EMI_per_sqm.kgCO2.DK.Res.HHnew.Thermal.SH.DistrHeat.SH.Steam_Distr</t>
  </si>
  <si>
    <t>EMI_per_sqm.kgCO2.DK.Res.HHnew.Thermal.SH.DistrHeat.SH.Elec</t>
  </si>
  <si>
    <t>EMI_per_sqm.kgCO2.DK.Res.HHnew.Thermal.SH.DistrHeat.SC</t>
  </si>
  <si>
    <t>EMI_per_sqm.kgCO2.DK.Res.HHnew.Thermal.SH.DistrHeat.SC.AC.Elec</t>
  </si>
  <si>
    <t>EMI_per_sqm.kgCO2.DK.Res.HHnew.Thermal.SH.DistrHeat.WH</t>
  </si>
  <si>
    <t>EMI_per_sqm.kgCO2.DK.Res.HHnew.Thermal.SH.DistrHeat.WH.DistrHeat.NoSolar.Steam_Distr</t>
  </si>
  <si>
    <t>EMI_per_sqm.kgCO2.DK.Res.HHnew.Thermal.SH.DistrHeat.WH.DistrHeat.Solar</t>
  </si>
  <si>
    <t>EMI_per_sqm.kgCO2.DK.Res.HHnew.Thermal.SH.DistrHeat.WH.DistrHeat.Solar.Steam_Distr</t>
  </si>
  <si>
    <t>EMI_per_sqm.kgCO2.DK.Res.HHnew.Thermal.SH.DistrHeat.WH.DistrHeat.Solar.Solar</t>
  </si>
  <si>
    <t>EMI_per_sqm.kgCO2.DK.Res.HHnew.Thermal.SH.DistrHeat.WH.Elc.NoSolar.Elec</t>
  </si>
  <si>
    <t>EMI_per_sqm.kgCO2.DK.Res.HHnew.Thermal.SH.DistrHeat.WH.Elc.Solar</t>
  </si>
  <si>
    <t>EMI_per_sqm.kgCO2.DK.Res.HHnew.Thermal.SH.DistrHeat.WH.Elc.Solar.Elec</t>
  </si>
  <si>
    <t>EMI_per_sqm.kgCO2.DK.Res.HHnew.Thermal.SH.DistrHeat.WH.Elc.Solar.Solar</t>
  </si>
  <si>
    <t>EMI_per_sqm.kgCO2.DK.Res.HHnew.Thermal.SH.DistrHeat.CO</t>
  </si>
  <si>
    <t>EMI_per_sqm.kgCO2.DK.Res.HHnew.Thermal.SH.DistrHeat.CO.LPG.LPG</t>
  </si>
  <si>
    <t>EMI_per_sqm.kgCO2.DK.Res.HHnew.Thermal.SH.DistrHeat.CO.Elc.Elec</t>
  </si>
  <si>
    <t>EMI_per_sqm.kgCO2.DK.Res.HHnew.Thermal.SH.AdvElc</t>
  </si>
  <si>
    <t>EMI_per_sqm.kgCO2.DK.Res.HHnew.Thermal.SH.AdvElc.SH</t>
  </si>
  <si>
    <t>EMI_per_sqm.kgCO2.DK.Res.HHnew.Thermal.SH.AdvElc.SH.Elec</t>
  </si>
  <si>
    <t>EMI_per_sqm.kgCO2.DK.Res.HHnew.Thermal.SH.AdvElc.SC</t>
  </si>
  <si>
    <t>EMI_per_sqm.kgCO2.DK.Res.HHnew.Thermal.SH.AdvElc.SC.AC.Elec</t>
  </si>
  <si>
    <t>EMI_per_sqm.kgCO2.DK.Res.HHnew.Thermal.SH.AdvElc.WH</t>
  </si>
  <si>
    <t>EMI_per_sqm.kgCO2.DK.Res.HHnew.Thermal.SH.AdvElc.WH.LPG.NoSolar.LPG</t>
  </si>
  <si>
    <t>EMI_per_sqm.kgCO2.DK.Res.HHnew.Thermal.SH.AdvElc.WH.LPG.Solar</t>
  </si>
  <si>
    <t>EMI_per_sqm.kgCO2.DK.Res.HHnew.Thermal.SH.AdvElc.WH.LPG.Solar.LPG</t>
  </si>
  <si>
    <t>EMI_per_sqm.kgCO2.DK.Res.HHnew.Thermal.SH.AdvElc.WH.LPG.Solar.Solar</t>
  </si>
  <si>
    <t>EMI_per_sqm.kgCO2.DK.Res.HHnew.Thermal.SH.AdvElc.WH.Elc.NoSolar.Elec</t>
  </si>
  <si>
    <t>EMI_per_sqm.kgCO2.DK.Res.HHnew.Thermal.SH.AdvElc.WH.Elc.Solar</t>
  </si>
  <si>
    <t>EMI_per_sqm.kgCO2.DK.Res.HHnew.Thermal.SH.AdvElc.WH.Elc.Solar.Elec</t>
  </si>
  <si>
    <t>EMI_per_sqm.kgCO2.DK.Res.HHnew.Thermal.SH.AdvElc.WH.Elc.Solar.Solar</t>
  </si>
  <si>
    <t>EMI_per_sqm.kgCO2.DK.Res.HHnew.Thermal.SH.AdvElc.CO</t>
  </si>
  <si>
    <t>EMI_per_sqm.kgCO2.DK.Res.HHnew.Thermal.SH.AdvElc.CO.LPG.LPG</t>
  </si>
  <si>
    <t>EMI_per_sqm.kgCO2.DK.Res.HHnew.Thermal.SH.AdvElc.CO.Elc.Elec</t>
  </si>
  <si>
    <t>EMI_per_sqm.kgCO2.DK.Res.HHnew.Thermal.SH.ConvElc</t>
  </si>
  <si>
    <t>EMI_per_sqm.kgCO2.DK.Res.HHnew.Thermal.SH.ConvElc.SH</t>
  </si>
  <si>
    <t>EMI_per_sqm.kgCO2.DK.Res.HHnew.Thermal.SH.ConvElc.SH.Elec</t>
  </si>
  <si>
    <t>EMI_per_sqm.kgCO2.DK.Res.HHnew.Thermal.SH.ConvElc.SC</t>
  </si>
  <si>
    <t>EMI_per_sqm.kgCO2.DK.Res.HHnew.Thermal.SH.ConvElc.SC.AC.Elec</t>
  </si>
  <si>
    <t>EMI_per_sqm.kgCO2.DK.Res.HHnew.Thermal.SH.ConvElc.WH</t>
  </si>
  <si>
    <t>EMI_per_sqm.kgCO2.DK.Res.HHnew.Thermal.SH.ConvElc.WH.LPG.NoSolar.LPG</t>
  </si>
  <si>
    <t>EMI_per_sqm.kgCO2.DK.Res.HHnew.Thermal.SH.ConvElc.WH.LPG.Solar</t>
  </si>
  <si>
    <t>EMI_per_sqm.kgCO2.DK.Res.HHnew.Thermal.SH.ConvElc.WH.LPG.Solar.LPG</t>
  </si>
  <si>
    <t>EMI_per_sqm.kgCO2.DK.Res.HHnew.Thermal.SH.ConvElc.WH.LPG.Solar.Solar</t>
  </si>
  <si>
    <t>EMI_per_sqm.kgCO2.DK.Res.HHnew.Thermal.SH.ConvElc.WH.Elc.NoSolar.Elec</t>
  </si>
  <si>
    <t>EMI_per_sqm.kgCO2.DK.Res.HHnew.Thermal.SH.ConvElc.WH.Elc.Solar</t>
  </si>
  <si>
    <t>EMI_per_sqm.kgCO2.DK.Res.HHnew.Thermal.SH.ConvElc.WH.Elc.Solar.Elec</t>
  </si>
  <si>
    <t>EMI_per_sqm.kgCO2.DK.Res.HHnew.Thermal.SH.ConvElc.WH.Elc.Solar.Solar</t>
  </si>
  <si>
    <t>EMI_per_sqm.kgCO2.DK.Res.HHnew.Thermal.SH.ConvElc.CO</t>
  </si>
  <si>
    <t>EMI_per_sqm.kgCO2.DK.Res.HHnew.Thermal.SH.ConvElc.CO.LPG.LPG</t>
  </si>
  <si>
    <t>EMI_per_sqm.kgCO2.DK.Res.HHnew.Thermal.SH.ConvElc.CO.Elc.Elec</t>
  </si>
  <si>
    <t>DK - Household type: Solids</t>
  </si>
  <si>
    <t>DK - Household type: LPG</t>
  </si>
  <si>
    <t>DK - Household type: Diesel oil</t>
  </si>
  <si>
    <t>DK - Household type: Gas</t>
  </si>
  <si>
    <t>DK - Household type: Biomass</t>
  </si>
  <si>
    <t>DK - Household type: Geothermal</t>
  </si>
  <si>
    <t>DK - Household type: Distributed heat</t>
  </si>
  <si>
    <t>DK - Household type: Advanced electric heating</t>
  </si>
  <si>
    <t>DK - Household type: Conventional electric heating</t>
  </si>
  <si>
    <t>DK - Residential / specific electric uses</t>
  </si>
  <si>
    <t>DK - Refrigerators and freezers</t>
  </si>
  <si>
    <t>DK - Washing machines</t>
  </si>
  <si>
    <t>DK - Clothes dryers</t>
  </si>
  <si>
    <t>DK - Dishwashers</t>
  </si>
  <si>
    <t>DK - TV and multimedia</t>
  </si>
  <si>
    <t>DK - ICT equipment</t>
  </si>
  <si>
    <t>DK - Lighting</t>
  </si>
  <si>
    <t>DK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</si>
</sst>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45967.473541666666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124860.63040743498</v>
      </c>
      <c r="C3" s="182">
        <v>125489.7302077062</v>
      </c>
      <c r="D3" s="182">
        <v>127330.71302341564</v>
      </c>
      <c r="E3" s="182">
        <v>129002.84671532846</v>
      </c>
      <c r="F3" s="182">
        <v>135236.9064446071</v>
      </c>
      <c r="G3" s="182">
        <v>140483.75680752282</v>
      </c>
      <c r="H3" s="182">
        <v>144390.24257357026</v>
      </c>
      <c r="I3" s="182">
        <v>147143.07267709292</v>
      </c>
      <c r="J3" s="182">
        <v>147427.7263608104</v>
      </c>
      <c r="K3" s="182">
        <v>142126.55532132226</v>
      </c>
      <c r="L3" s="182">
        <v>143980.11610137112</v>
      </c>
      <c r="M3" s="182">
        <v>144325.70236439497</v>
      </c>
      <c r="N3" s="182">
        <v>144843.04168060073</v>
      </c>
      <c r="O3" s="182">
        <v>147030.16146101049</v>
      </c>
      <c r="P3" s="182">
        <v>146686.4338135907</v>
      </c>
      <c r="Q3" s="182">
        <v>149576.5062</v>
      </c>
      <c r="R3" s="182">
        <v>154484.66066191872</v>
      </c>
      <c r="S3" s="182">
        <v>158678.21323514896</v>
      </c>
      <c r="T3" s="182">
        <v>164636.22936619649</v>
      </c>
      <c r="U3" s="182">
        <v>167551.49445520158</v>
      </c>
      <c r="V3" s="182">
        <v>165416.02105263158</v>
      </c>
      <c r="W3" s="182">
        <v>174706.66205303447</v>
      </c>
      <c r="X3" s="182">
        <v>170888.59645236743</v>
      </c>
      <c r="Y3" s="182">
        <v>166545.70000000001</v>
      </c>
      <c r="DA3" s="210" t="s">
        <v>222</v>
      </c>
    </row>
    <row r="4" spans="1:105" ht="12" customHeight="1" x14ac:dyDescent="0.25">
      <c r="A4" s="183" t="s">
        <v>90</v>
      </c>
      <c r="B4" s="36">
        <v>5330020</v>
      </c>
      <c r="C4" s="36">
        <v>5349212</v>
      </c>
      <c r="D4" s="36">
        <v>5368354</v>
      </c>
      <c r="E4" s="36">
        <v>5383507</v>
      </c>
      <c r="F4" s="36">
        <v>5397640</v>
      </c>
      <c r="G4" s="36">
        <v>5411405</v>
      </c>
      <c r="H4" s="36">
        <v>5427459</v>
      </c>
      <c r="I4" s="36">
        <v>5447084</v>
      </c>
      <c r="J4" s="36">
        <v>5475791</v>
      </c>
      <c r="K4" s="36">
        <v>5511451</v>
      </c>
      <c r="L4" s="36">
        <v>5534738</v>
      </c>
      <c r="M4" s="36">
        <v>5560628</v>
      </c>
      <c r="N4" s="36">
        <v>5580516</v>
      </c>
      <c r="O4" s="36">
        <v>5602628</v>
      </c>
      <c r="P4" s="36">
        <v>5627235</v>
      </c>
      <c r="Q4" s="36">
        <v>5659715</v>
      </c>
      <c r="R4" s="36">
        <v>5707251</v>
      </c>
      <c r="S4" s="36">
        <v>5748769</v>
      </c>
      <c r="T4" s="36">
        <v>5781190</v>
      </c>
      <c r="U4" s="36">
        <v>5806081</v>
      </c>
      <c r="V4" s="36">
        <v>5822763</v>
      </c>
      <c r="W4" s="36">
        <v>5840045</v>
      </c>
      <c r="X4" s="36">
        <v>5873420</v>
      </c>
      <c r="Y4" s="36">
        <v>5932654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2564398</v>
      </c>
      <c r="C6" s="35">
        <v>2594213</v>
      </c>
      <c r="D6" s="35">
        <v>2624484</v>
      </c>
      <c r="E6" s="35">
        <v>2653281</v>
      </c>
      <c r="F6" s="35">
        <v>2673422</v>
      </c>
      <c r="G6" s="35">
        <v>2690903</v>
      </c>
      <c r="H6" s="35">
        <v>2693528</v>
      </c>
      <c r="I6" s="35">
        <v>2707298</v>
      </c>
      <c r="J6" s="35">
        <v>2728077</v>
      </c>
      <c r="K6" s="35">
        <v>2748661</v>
      </c>
      <c r="L6" s="35">
        <v>2764328</v>
      </c>
      <c r="M6" s="35">
        <v>2783097</v>
      </c>
      <c r="N6" s="35">
        <v>2801464</v>
      </c>
      <c r="O6" s="35">
        <v>2819642</v>
      </c>
      <c r="P6" s="35">
        <v>2832026</v>
      </c>
      <c r="Q6" s="35">
        <v>2851242</v>
      </c>
      <c r="R6" s="35">
        <v>2872295</v>
      </c>
      <c r="S6" s="35">
        <v>2894647</v>
      </c>
      <c r="T6" s="35">
        <v>2910972</v>
      </c>
      <c r="U6" s="35">
        <v>2938300</v>
      </c>
      <c r="V6" s="35">
        <v>2942275</v>
      </c>
      <c r="W6" s="35">
        <v>2967503</v>
      </c>
      <c r="X6" s="35">
        <v>3007384</v>
      </c>
      <c r="Y6" s="35">
        <v>3036159</v>
      </c>
      <c r="DA6" s="59" t="s">
        <v>224</v>
      </c>
    </row>
    <row r="7" spans="1:105" ht="12" customHeight="1" x14ac:dyDescent="0.25">
      <c r="A7" s="185" t="s">
        <v>186</v>
      </c>
      <c r="B7" s="114">
        <v>279313.44910301652</v>
      </c>
      <c r="C7" s="114">
        <v>283070.46762154804</v>
      </c>
      <c r="D7" s="114">
        <v>286889.9754149561</v>
      </c>
      <c r="E7" s="114">
        <v>290560.92116212298</v>
      </c>
      <c r="F7" s="114">
        <v>293294.54595534463</v>
      </c>
      <c r="G7" s="114">
        <v>295744.73719541461</v>
      </c>
      <c r="H7" s="114">
        <v>296567.11302872212</v>
      </c>
      <c r="I7" s="114">
        <v>298620.8107329536</v>
      </c>
      <c r="J7" s="114">
        <v>301455.45334967435</v>
      </c>
      <c r="K7" s="114">
        <v>304277.76231692173</v>
      </c>
      <c r="L7" s="114">
        <v>306563.97519999999</v>
      </c>
      <c r="M7" s="114">
        <v>309202.07669999998</v>
      </c>
      <c r="N7" s="114">
        <v>311802.94319999998</v>
      </c>
      <c r="O7" s="114">
        <v>314390.08299999998</v>
      </c>
      <c r="P7" s="114">
        <v>316337.30420000001</v>
      </c>
      <c r="Q7" s="114">
        <v>318768.85559999995</v>
      </c>
      <c r="R7" s="114">
        <v>321409.81050000002</v>
      </c>
      <c r="S7" s="114">
        <v>324489.92869999999</v>
      </c>
      <c r="T7" s="114">
        <v>326611.05840000004</v>
      </c>
      <c r="U7" s="114">
        <v>329971.09000000003</v>
      </c>
      <c r="V7" s="114">
        <v>331005.9375</v>
      </c>
      <c r="W7" s="114">
        <v>333844.08750000002</v>
      </c>
      <c r="X7" s="114">
        <v>338631.43839999998</v>
      </c>
      <c r="Y7" s="114">
        <v>341871.50339999999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83240</v>
      </c>
      <c r="D8" s="138">
        <v>84317</v>
      </c>
      <c r="E8" s="138">
        <v>83474</v>
      </c>
      <c r="F8" s="138">
        <v>75418</v>
      </c>
      <c r="G8" s="138">
        <v>73177</v>
      </c>
      <c r="H8" s="138">
        <v>58685</v>
      </c>
      <c r="I8" s="138">
        <v>69885</v>
      </c>
      <c r="J8" s="138">
        <v>77181</v>
      </c>
      <c r="K8" s="138">
        <v>77419</v>
      </c>
      <c r="L8" s="138">
        <v>72931</v>
      </c>
      <c r="M8" s="138">
        <v>76359</v>
      </c>
      <c r="N8" s="138">
        <v>76348</v>
      </c>
      <c r="O8" s="138">
        <v>76542</v>
      </c>
      <c r="P8" s="138">
        <v>71127</v>
      </c>
      <c r="Q8" s="138">
        <v>78217</v>
      </c>
      <c r="R8" s="138">
        <v>80454</v>
      </c>
      <c r="S8" s="138">
        <v>82191</v>
      </c>
      <c r="T8" s="138">
        <v>76630</v>
      </c>
      <c r="U8" s="138">
        <v>87973</v>
      </c>
      <c r="V8" s="138">
        <v>65190</v>
      </c>
      <c r="W8" s="138">
        <v>86525</v>
      </c>
      <c r="X8" s="138">
        <v>101704</v>
      </c>
      <c r="Y8" s="138">
        <v>91429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9576.0532464983407</v>
      </c>
      <c r="D9" s="39">
        <v>9706.1816522324807</v>
      </c>
      <c r="E9" s="39">
        <v>9626.3479338031048</v>
      </c>
      <c r="F9" s="39">
        <v>8754.3787971116253</v>
      </c>
      <c r="G9" s="39">
        <v>8516.5825963421375</v>
      </c>
      <c r="H9" s="39">
        <v>6928.4139587135878</v>
      </c>
      <c r="I9" s="39">
        <v>8165.7264128858214</v>
      </c>
      <c r="J9" s="39">
        <v>8977.9312779614702</v>
      </c>
      <c r="K9" s="39">
        <v>9012.7598566061934</v>
      </c>
      <c r="L9" s="39">
        <v>8523.3903217734769</v>
      </c>
      <c r="M9" s="39">
        <v>8910.7867594030686</v>
      </c>
      <c r="N9" s="39">
        <v>8916.1393603134184</v>
      </c>
      <c r="O9" s="39">
        <v>8944.1289036603994</v>
      </c>
      <c r="P9" s="39">
        <v>8345.4908682256937</v>
      </c>
      <c r="Q9" s="39">
        <v>8857.9223496447103</v>
      </c>
      <c r="R9" s="39">
        <v>9110.893727813962</v>
      </c>
      <c r="S9" s="39">
        <v>9597.7638544091024</v>
      </c>
      <c r="T9" s="39">
        <v>8689.5319324762095</v>
      </c>
      <c r="U9" s="39">
        <v>9965.4665289199329</v>
      </c>
      <c r="V9" s="39">
        <v>7702.3666553109651</v>
      </c>
      <c r="W9" s="39">
        <v>9514.6005703356932</v>
      </c>
      <c r="X9" s="39">
        <v>11521.093230128055</v>
      </c>
      <c r="Y9" s="39">
        <v>10064.319597024471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3112.07</v>
      </c>
      <c r="C11" s="41">
        <v>3494.43</v>
      </c>
      <c r="D11" s="41">
        <v>3189.34</v>
      </c>
      <c r="E11" s="41">
        <v>3325.61</v>
      </c>
      <c r="F11" s="41">
        <v>3309.22</v>
      </c>
      <c r="G11" s="41">
        <v>3261.34</v>
      </c>
      <c r="H11" s="41">
        <v>3084.26</v>
      </c>
      <c r="I11" s="41">
        <v>3000.97</v>
      </c>
      <c r="J11" s="41">
        <v>3019.35</v>
      </c>
      <c r="K11" s="41">
        <v>3230.76</v>
      </c>
      <c r="L11" s="41">
        <v>3982.16</v>
      </c>
      <c r="M11" s="41">
        <v>3148.45</v>
      </c>
      <c r="N11" s="41">
        <v>3424.15</v>
      </c>
      <c r="O11" s="41">
        <v>3396.28</v>
      </c>
      <c r="P11" s="41">
        <v>2834.98</v>
      </c>
      <c r="Q11" s="41">
        <v>3114.15</v>
      </c>
      <c r="R11" s="41">
        <v>3141.46</v>
      </c>
      <c r="S11" s="41">
        <v>3112.11</v>
      </c>
      <c r="T11" s="41">
        <v>3048.54</v>
      </c>
      <c r="U11" s="41">
        <v>3026.8</v>
      </c>
      <c r="V11" s="41">
        <v>2921.4</v>
      </c>
      <c r="W11" s="41">
        <v>3263.77</v>
      </c>
      <c r="X11" s="41">
        <v>3019.14</v>
      </c>
      <c r="Y11" s="41">
        <v>3034.4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3198.9442857142867</v>
      </c>
      <c r="C12" s="187">
        <f t="shared" ref="C12:W12" si="0">AVERAGE($B11:$V11)</f>
        <v>3198.9442857142867</v>
      </c>
      <c r="D12" s="187">
        <f t="shared" si="0"/>
        <v>3198.9442857142867</v>
      </c>
      <c r="E12" s="187">
        <f t="shared" si="0"/>
        <v>3198.9442857142867</v>
      </c>
      <c r="F12" s="187">
        <f t="shared" si="0"/>
        <v>3198.9442857142867</v>
      </c>
      <c r="G12" s="187">
        <f t="shared" si="0"/>
        <v>3198.9442857142867</v>
      </c>
      <c r="H12" s="187">
        <f t="shared" si="0"/>
        <v>3198.9442857142867</v>
      </c>
      <c r="I12" s="187">
        <f t="shared" si="0"/>
        <v>3198.9442857142867</v>
      </c>
      <c r="J12" s="187">
        <f t="shared" si="0"/>
        <v>3198.9442857142867</v>
      </c>
      <c r="K12" s="187">
        <f t="shared" si="0"/>
        <v>3198.9442857142867</v>
      </c>
      <c r="L12" s="187">
        <f t="shared" si="0"/>
        <v>3198.9442857142867</v>
      </c>
      <c r="M12" s="187">
        <f t="shared" si="0"/>
        <v>3198.9442857142867</v>
      </c>
      <c r="N12" s="187">
        <f t="shared" si="0"/>
        <v>3198.9442857142867</v>
      </c>
      <c r="O12" s="187">
        <f t="shared" si="0"/>
        <v>3198.9442857142867</v>
      </c>
      <c r="P12" s="187">
        <f t="shared" si="0"/>
        <v>3198.9442857142867</v>
      </c>
      <c r="Q12" s="187">
        <f t="shared" si="0"/>
        <v>3198.9442857142867</v>
      </c>
      <c r="R12" s="187">
        <f t="shared" si="0"/>
        <v>3198.9442857142867</v>
      </c>
      <c r="S12" s="187">
        <f t="shared" si="0"/>
        <v>3198.9442857142867</v>
      </c>
      <c r="T12" s="187">
        <f t="shared" si="0"/>
        <v>3198.9442857142867</v>
      </c>
      <c r="U12" s="187">
        <f t="shared" si="0"/>
        <v>3198.9442857142867</v>
      </c>
      <c r="V12" s="187">
        <f t="shared" si="0"/>
        <v>3198.9442857142867</v>
      </c>
      <c r="W12" s="187">
        <f t="shared" si="0"/>
        <v>3198.9442857142867</v>
      </c>
      <c r="X12" s="187">
        <f t="shared" ref="X12:Y12" si="1">AVERAGE($B11:$V11)</f>
        <v>3198.9442857142867</v>
      </c>
      <c r="Y12" s="187">
        <f t="shared" si="1"/>
        <v>3198.9442857142867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0.97284282627170282</v>
      </c>
      <c r="C13" s="189">
        <f t="shared" si="2"/>
        <v>1.0923697594876163</v>
      </c>
      <c r="D13" s="189">
        <f t="shared" si="2"/>
        <v>0.99699767021352104</v>
      </c>
      <c r="E13" s="189">
        <f t="shared" si="2"/>
        <v>1.0395960988915536</v>
      </c>
      <c r="F13" s="189">
        <f t="shared" si="2"/>
        <v>1.0344725335724594</v>
      </c>
      <c r="G13" s="189">
        <f t="shared" si="2"/>
        <v>1.019505095654325</v>
      </c>
      <c r="H13" s="189">
        <f t="shared" si="2"/>
        <v>0.96414933319519225</v>
      </c>
      <c r="I13" s="189">
        <f t="shared" si="2"/>
        <v>0.93811261840401772</v>
      </c>
      <c r="J13" s="189">
        <f t="shared" si="2"/>
        <v>0.94385826395404526</v>
      </c>
      <c r="K13" s="189">
        <f t="shared" si="2"/>
        <v>1.0099456919046057</v>
      </c>
      <c r="L13" s="189">
        <f t="shared" si="2"/>
        <v>1.2448356846298843</v>
      </c>
      <c r="M13" s="189">
        <f t="shared" si="2"/>
        <v>0.98421532818193114</v>
      </c>
      <c r="N13" s="189">
        <f t="shared" si="2"/>
        <v>1.0704000114323429</v>
      </c>
      <c r="O13" s="189">
        <f t="shared" si="2"/>
        <v>1.061687762167965</v>
      </c>
      <c r="P13" s="189">
        <f t="shared" si="2"/>
        <v>0.88622362466903115</v>
      </c>
      <c r="Q13" s="189">
        <f t="shared" si="2"/>
        <v>0.9734930407844371</v>
      </c>
      <c r="R13" s="189">
        <f t="shared" ref="R13:V13" si="3">R11/R12</f>
        <v>0.98203023229538644</v>
      </c>
      <c r="S13" s="189">
        <f t="shared" si="3"/>
        <v>0.97285533039694772</v>
      </c>
      <c r="T13" s="189">
        <f t="shared" si="3"/>
        <v>0.95298314935150452</v>
      </c>
      <c r="U13" s="189">
        <f t="shared" si="3"/>
        <v>0.9461871572809063</v>
      </c>
      <c r="V13" s="189">
        <f t="shared" si="3"/>
        <v>0.91323878726061836</v>
      </c>
      <c r="W13" s="189">
        <f t="shared" ref="W13:Y13" si="4">W11/W12</f>
        <v>1.0202647212629521</v>
      </c>
      <c r="X13" s="189">
        <f t="shared" si="4"/>
        <v>0.94379261729650954</v>
      </c>
      <c r="Y13" s="189">
        <f t="shared" si="4"/>
        <v>0.94856294107743555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2.0784683188802986</v>
      </c>
      <c r="C17" s="14">
        <f t="shared" si="5"/>
        <v>2.0619787195577235</v>
      </c>
      <c r="D17" s="14">
        <f t="shared" si="5"/>
        <v>2.0454893228535589</v>
      </c>
      <c r="E17" s="14">
        <f t="shared" si="5"/>
        <v>2.0289999438431137</v>
      </c>
      <c r="F17" s="14">
        <f t="shared" si="5"/>
        <v>2.0190003673194878</v>
      </c>
      <c r="G17" s="14">
        <f t="shared" si="5"/>
        <v>2.0109996532762424</v>
      </c>
      <c r="H17" s="14">
        <f t="shared" si="5"/>
        <v>2.0150000297008237</v>
      </c>
      <c r="I17" s="14">
        <f t="shared" si="5"/>
        <v>2.0120001566137158</v>
      </c>
      <c r="J17" s="14">
        <f t="shared" si="5"/>
        <v>2.0071981106105143</v>
      </c>
      <c r="K17" s="14">
        <f t="shared" si="5"/>
        <v>2.005140321050868</v>
      </c>
      <c r="L17" s="14">
        <f t="shared" si="5"/>
        <v>2.0022001730619521</v>
      </c>
      <c r="M17" s="14">
        <f t="shared" si="5"/>
        <v>1.9980000697065177</v>
      </c>
      <c r="N17" s="14">
        <f t="shared" si="5"/>
        <v>1.9919998971966086</v>
      </c>
      <c r="O17" s="14">
        <f t="shared" si="5"/>
        <v>1.986999768055661</v>
      </c>
      <c r="P17" s="14">
        <f t="shared" si="5"/>
        <v>1.986999766245084</v>
      </c>
      <c r="Q17" s="14">
        <f t="shared" si="5"/>
        <v>1.9849998702319902</v>
      </c>
      <c r="R17" s="14">
        <f t="shared" ref="R17:V17" si="6">R4/R6</f>
        <v>1.9870002907083013</v>
      </c>
      <c r="S17" s="14">
        <f t="shared" si="6"/>
        <v>1.9860000200369856</v>
      </c>
      <c r="T17" s="14">
        <f t="shared" si="6"/>
        <v>1.9859998653370765</v>
      </c>
      <c r="U17" s="14">
        <f t="shared" si="6"/>
        <v>1.976000068066569</v>
      </c>
      <c r="V17" s="14">
        <f t="shared" si="6"/>
        <v>1.9790002634016195</v>
      </c>
      <c r="W17" s="14">
        <f t="shared" ref="W17:Y17" si="7">W4/W6</f>
        <v>1.967999695366778</v>
      </c>
      <c r="X17" s="14">
        <f t="shared" si="7"/>
        <v>1.9529996834458121</v>
      </c>
      <c r="Y17" s="14">
        <f t="shared" si="7"/>
        <v>1.9539997740566288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52.40382758470259</v>
      </c>
      <c r="C18" s="94">
        <f t="shared" si="8"/>
        <v>52.918162080984651</v>
      </c>
      <c r="D18" s="94">
        <f t="shared" si="8"/>
        <v>53.440957026111931</v>
      </c>
      <c r="E18" s="94">
        <f t="shared" si="8"/>
        <v>53.972423768023887</v>
      </c>
      <c r="F18" s="94">
        <f t="shared" si="8"/>
        <v>54.337552329415189</v>
      </c>
      <c r="G18" s="94">
        <f t="shared" si="8"/>
        <v>54.652116630600482</v>
      </c>
      <c r="H18" s="94">
        <f t="shared" si="8"/>
        <v>54.641981271295116</v>
      </c>
      <c r="I18" s="94">
        <f t="shared" si="8"/>
        <v>54.822141669369081</v>
      </c>
      <c r="J18" s="94">
        <f t="shared" si="8"/>
        <v>55.052403086544821</v>
      </c>
      <c r="K18" s="94">
        <f t="shared" si="8"/>
        <v>55.208285861004974</v>
      </c>
      <c r="L18" s="94">
        <f t="shared" si="8"/>
        <v>55.389067233173456</v>
      </c>
      <c r="M18" s="94">
        <f t="shared" si="8"/>
        <v>55.605603665629133</v>
      </c>
      <c r="N18" s="94">
        <f t="shared" si="8"/>
        <v>55.873496859430205</v>
      </c>
      <c r="O18" s="94">
        <f t="shared" si="8"/>
        <v>56.11475239833878</v>
      </c>
      <c r="P18" s="94">
        <f t="shared" si="8"/>
        <v>56.215406713954543</v>
      </c>
      <c r="Q18" s="94">
        <f t="shared" si="8"/>
        <v>56.322421818059738</v>
      </c>
      <c r="R18" s="94">
        <f t="shared" ref="R18:V18" si="9">R7*1000/R4</f>
        <v>56.316046113969755</v>
      </c>
      <c r="S18" s="94">
        <f t="shared" si="9"/>
        <v>56.445115241193371</v>
      </c>
      <c r="T18" s="94">
        <f t="shared" si="9"/>
        <v>56.495472108683515</v>
      </c>
      <c r="U18" s="94">
        <f t="shared" si="9"/>
        <v>56.831981847996957</v>
      </c>
      <c r="V18" s="94">
        <f t="shared" si="9"/>
        <v>56.846884803657645</v>
      </c>
      <c r="W18" s="94">
        <f t="shared" ref="W18:Y18" si="10">W7*1000/W4</f>
        <v>57.164642995045412</v>
      </c>
      <c r="X18" s="94">
        <f t="shared" si="10"/>
        <v>57.654899258013216</v>
      </c>
      <c r="Y18" s="94">
        <f t="shared" si="10"/>
        <v>57.625390491338273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108.91969542286981</v>
      </c>
      <c r="C19" s="15">
        <f t="shared" si="11"/>
        <v>109.11612408909679</v>
      </c>
      <c r="D19" s="15">
        <f t="shared" si="11"/>
        <v>109.31290699998785</v>
      </c>
      <c r="E19" s="15">
        <f t="shared" si="11"/>
        <v>109.51004479439719</v>
      </c>
      <c r="F19" s="15">
        <f t="shared" si="11"/>
        <v>109.70753811233116</v>
      </c>
      <c r="G19" s="15">
        <f t="shared" si="11"/>
        <v>109.90538759495033</v>
      </c>
      <c r="H19" s="15">
        <f t="shared" si="11"/>
        <v>110.1035938845715</v>
      </c>
      <c r="I19" s="15">
        <f t="shared" si="11"/>
        <v>110.30215762466992</v>
      </c>
      <c r="J19" s="15">
        <f t="shared" si="11"/>
        <v>110.50107945988121</v>
      </c>
      <c r="K19" s="15">
        <f t="shared" si="11"/>
        <v>110.7003600360036</v>
      </c>
      <c r="L19" s="15">
        <f t="shared" si="11"/>
        <v>110.89999999999999</v>
      </c>
      <c r="M19" s="15">
        <f t="shared" si="11"/>
        <v>111.1</v>
      </c>
      <c r="N19" s="15">
        <f t="shared" si="11"/>
        <v>111.3</v>
      </c>
      <c r="O19" s="15">
        <f t="shared" si="11"/>
        <v>111.5</v>
      </c>
      <c r="P19" s="15">
        <f t="shared" si="11"/>
        <v>111.7</v>
      </c>
      <c r="Q19" s="15">
        <f t="shared" si="11"/>
        <v>111.79999999999998</v>
      </c>
      <c r="R19" s="15">
        <f t="shared" ref="R19:V19" si="12">R7*1000/R6</f>
        <v>111.9</v>
      </c>
      <c r="S19" s="15">
        <f t="shared" si="12"/>
        <v>112.1</v>
      </c>
      <c r="T19" s="15">
        <f t="shared" si="12"/>
        <v>112.20000000000002</v>
      </c>
      <c r="U19" s="15">
        <f t="shared" si="12"/>
        <v>112.3</v>
      </c>
      <c r="V19" s="15">
        <f t="shared" si="12"/>
        <v>112.5</v>
      </c>
      <c r="W19" s="15">
        <f t="shared" ref="W19:Y19" si="13">W7*1000/W6</f>
        <v>112.5</v>
      </c>
      <c r="X19" s="15">
        <f t="shared" si="13"/>
        <v>112.6</v>
      </c>
      <c r="Y19" s="15">
        <f t="shared" si="13"/>
        <v>112.6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55.791790832025534</v>
      </c>
      <c r="D20" s="4">
        <f t="shared" si="14"/>
        <v>56.277662685973688</v>
      </c>
      <c r="E20" s="4">
        <f t="shared" si="14"/>
        <v>56.836626754222678</v>
      </c>
      <c r="F20" s="4">
        <f t="shared" si="14"/>
        <v>57.492861573935159</v>
      </c>
      <c r="G20" s="4">
        <f t="shared" si="14"/>
        <v>57.873369158567634</v>
      </c>
      <c r="H20" s="4">
        <f t="shared" si="14"/>
        <v>58.591101429486883</v>
      </c>
      <c r="I20" s="4">
        <f t="shared" si="14"/>
        <v>58.074147781744855</v>
      </c>
      <c r="J20" s="4">
        <f t="shared" si="14"/>
        <v>57.952961756473897</v>
      </c>
      <c r="K20" s="4">
        <f t="shared" si="14"/>
        <v>58.058454644127671</v>
      </c>
      <c r="L20" s="4">
        <f t="shared" si="14"/>
        <v>58.37040598971862</v>
      </c>
      <c r="M20" s="4">
        <f t="shared" si="14"/>
        <v>58.406384019414332</v>
      </c>
      <c r="N20" s="4">
        <f t="shared" si="14"/>
        <v>58.625947051018464</v>
      </c>
      <c r="O20" s="4">
        <f t="shared" si="14"/>
        <v>58.808544029548145</v>
      </c>
      <c r="P20" s="4">
        <f t="shared" si="14"/>
        <v>59.049956071099892</v>
      </c>
      <c r="Q20" s="4">
        <f t="shared" si="14"/>
        <v>57.051915657916808</v>
      </c>
      <c r="R20" s="4">
        <f t="shared" ref="R20:V20" si="15">IF(SUM(R21)=0,"",R21/R17)</f>
        <v>56.992198331111794</v>
      </c>
      <c r="S20" s="4">
        <f t="shared" si="15"/>
        <v>58.798540652522448</v>
      </c>
      <c r="T20" s="4">
        <f t="shared" si="15"/>
        <v>57.097664347808795</v>
      </c>
      <c r="U20" s="4">
        <f t="shared" si="15"/>
        <v>57.327272211251376</v>
      </c>
      <c r="V20" s="4">
        <f t="shared" si="15"/>
        <v>59.703165103031651</v>
      </c>
      <c r="W20" s="4">
        <f t="shared" ref="W20:Y20" si="16">IF(SUM(W21)=0,"",W21/W17)</f>
        <v>55.875822129115711</v>
      </c>
      <c r="X20" s="4">
        <f t="shared" si="16"/>
        <v>58.003404363117063</v>
      </c>
      <c r="Y20" s="4">
        <f t="shared" si="16"/>
        <v>56.334694130182427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115.04148542165234</v>
      </c>
      <c r="D21" s="3">
        <f t="shared" si="17"/>
        <v>115.11535813931332</v>
      </c>
      <c r="E21" s="3">
        <f t="shared" si="17"/>
        <v>115.32151249254983</v>
      </c>
      <c r="F21" s="3">
        <f t="shared" si="17"/>
        <v>116.07810863602356</v>
      </c>
      <c r="G21" s="3">
        <f t="shared" si="17"/>
        <v>116.3833253118075</v>
      </c>
      <c r="H21" s="3">
        <f t="shared" si="17"/>
        <v>118.06107112062004</v>
      </c>
      <c r="I21" s="3">
        <f t="shared" si="17"/>
        <v>116.84519443207873</v>
      </c>
      <c r="J21" s="3">
        <f t="shared" si="17"/>
        <v>116.3230753418778</v>
      </c>
      <c r="K21" s="3">
        <f t="shared" si="17"/>
        <v>116.41534838484343</v>
      </c>
      <c r="L21" s="3">
        <f t="shared" si="17"/>
        <v>116.86923697431102</v>
      </c>
      <c r="M21" s="3">
        <f t="shared" si="17"/>
        <v>116.69595934209548</v>
      </c>
      <c r="N21" s="3">
        <f t="shared" si="17"/>
        <v>116.7828804986826</v>
      </c>
      <c r="O21" s="3">
        <f t="shared" si="17"/>
        <v>116.85256334640329</v>
      </c>
      <c r="P21" s="3">
        <f t="shared" si="17"/>
        <v>117.33224891005797</v>
      </c>
      <c r="Q21" s="3">
        <f t="shared" si="17"/>
        <v>113.24804517745132</v>
      </c>
      <c r="R21" s="3">
        <f t="shared" ref="R21:V21" si="18">IF(SUM(R9)=0,"",R9*1000/R8)</f>
        <v>113.2435146520243</v>
      </c>
      <c r="S21" s="3">
        <f t="shared" si="18"/>
        <v>116.7739029140551</v>
      </c>
      <c r="T21" s="3">
        <f t="shared" si="18"/>
        <v>113.39595370580986</v>
      </c>
      <c r="U21" s="3">
        <f t="shared" si="18"/>
        <v>113.27869379150346</v>
      </c>
      <c r="V21" s="3">
        <f t="shared" si="18"/>
        <v>118.15257946481002</v>
      </c>
      <c r="W21" s="3">
        <f t="shared" ref="W21:Y21" si="19">IF(SUM(W9)=0,"",W9*1000/W8)</f>
        <v>109.963600928468</v>
      </c>
      <c r="X21" s="3">
        <f t="shared" si="19"/>
        <v>113.28063035994705</v>
      </c>
      <c r="Y21" s="3">
        <f t="shared" si="19"/>
        <v>110.07797960192576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23425.921555160203</v>
      </c>
      <c r="C22" s="13">
        <f t="shared" si="20"/>
        <v>23459.47967807337</v>
      </c>
      <c r="D22" s="13">
        <f t="shared" si="20"/>
        <v>23718.762403413715</v>
      </c>
      <c r="E22" s="13">
        <f t="shared" si="20"/>
        <v>23962.604063731775</v>
      </c>
      <c r="F22" s="13">
        <f t="shared" si="20"/>
        <v>25054.821448745581</v>
      </c>
      <c r="G22" s="13">
        <f t="shared" si="20"/>
        <v>25960.680600975684</v>
      </c>
      <c r="H22" s="13">
        <f t="shared" si="20"/>
        <v>26603.654228170173</v>
      </c>
      <c r="I22" s="13">
        <f t="shared" si="20"/>
        <v>27013.182223202897</v>
      </c>
      <c r="J22" s="13">
        <f t="shared" si="20"/>
        <v>26923.548828070758</v>
      </c>
      <c r="K22" s="13">
        <f t="shared" si="20"/>
        <v>25787.502296822066</v>
      </c>
      <c r="L22" s="13">
        <f t="shared" si="20"/>
        <v>26013.899140550307</v>
      </c>
      <c r="M22" s="13">
        <f t="shared" si="20"/>
        <v>25954.928537639087</v>
      </c>
      <c r="N22" s="13">
        <f t="shared" si="20"/>
        <v>25955.134199167376</v>
      </c>
      <c r="O22" s="13">
        <f t="shared" si="20"/>
        <v>26243.070477106547</v>
      </c>
      <c r="P22" s="13">
        <f t="shared" si="20"/>
        <v>26067.230853801324</v>
      </c>
      <c r="Q22" s="13">
        <f t="shared" si="20"/>
        <v>26428.275310682606</v>
      </c>
      <c r="R22" s="13">
        <f t="shared" ref="R22:V22" si="21">R3*1000000/R4</f>
        <v>27068.138524469789</v>
      </c>
      <c r="S22" s="13">
        <f t="shared" si="21"/>
        <v>27602.120251335364</v>
      </c>
      <c r="T22" s="13">
        <f t="shared" si="21"/>
        <v>28477.913607094128</v>
      </c>
      <c r="U22" s="13">
        <f t="shared" si="21"/>
        <v>28857.932649441434</v>
      </c>
      <c r="V22" s="13">
        <f t="shared" si="21"/>
        <v>28408.510023957973</v>
      </c>
      <c r="W22" s="13">
        <f t="shared" ref="W22:Y22" si="22">W3*1000000/W4</f>
        <v>29915.29381246796</v>
      </c>
      <c r="X22" s="13">
        <f t="shared" si="22"/>
        <v>29095.245436622517</v>
      </c>
      <c r="Y22" s="13">
        <f t="shared" si="22"/>
        <v>28072.714168060367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48690.035792975577</v>
      </c>
      <c r="C23" s="46">
        <f t="shared" si="23"/>
        <v>48372.947868084157</v>
      </c>
      <c r="D23" s="46">
        <f t="shared" si="23"/>
        <v>48516.475247483177</v>
      </c>
      <c r="E23" s="46">
        <f t="shared" si="23"/>
        <v>48620.122299646537</v>
      </c>
      <c r="F23" s="46">
        <f t="shared" si="23"/>
        <v>50585.693708141516</v>
      </c>
      <c r="G23" s="46">
        <f t="shared" si="23"/>
        <v>52206.919687377369</v>
      </c>
      <c r="H23" s="46">
        <f t="shared" si="23"/>
        <v>53606.364059913336</v>
      </c>
      <c r="I23" s="46">
        <f t="shared" si="23"/>
        <v>54350.526863719075</v>
      </c>
      <c r="J23" s="46">
        <f t="shared" si="23"/>
        <v>54040.896338633545</v>
      </c>
      <c r="K23" s="46">
        <f t="shared" si="23"/>
        <v>51707.560634549794</v>
      </c>
      <c r="L23" s="46">
        <f t="shared" si="23"/>
        <v>52085.033361225993</v>
      </c>
      <c r="M23" s="46">
        <f t="shared" si="23"/>
        <v>51857.949027430579</v>
      </c>
      <c r="N23" s="46">
        <f t="shared" si="23"/>
        <v>51702.624656465596</v>
      </c>
      <c r="O23" s="46">
        <f t="shared" si="23"/>
        <v>52144.974951079072</v>
      </c>
      <c r="P23" s="46">
        <f t="shared" si="23"/>
        <v>51795.581613159869</v>
      </c>
      <c r="Q23" s="46">
        <f t="shared" si="23"/>
        <v>52460.123062160281</v>
      </c>
      <c r="R23" s="46">
        <f t="shared" ref="R23:V23" si="24">R3*1000000/R6</f>
        <v>53784.399117054039</v>
      </c>
      <c r="S23" s="46">
        <f t="shared" si="24"/>
        <v>54817.811372215321</v>
      </c>
      <c r="T23" s="46">
        <f t="shared" si="24"/>
        <v>56557.132588769833</v>
      </c>
      <c r="U23" s="46">
        <f t="shared" si="24"/>
        <v>57023.276879556739</v>
      </c>
      <c r="V23" s="46">
        <f t="shared" si="24"/>
        <v>56220.448820260375</v>
      </c>
      <c r="W23" s="46">
        <f t="shared" ref="W23:Y23" si="25">W3*1000000/W6</f>
        <v>58873.289109744612</v>
      </c>
      <c r="X23" s="46">
        <f t="shared" si="25"/>
        <v>56823.005127501987</v>
      </c>
      <c r="Y23" s="46">
        <f t="shared" si="25"/>
        <v>54854.077141546273</v>
      </c>
      <c r="DA23" s="11"/>
    </row>
    <row r="24" spans="1:105" ht="12" customHeight="1" x14ac:dyDescent="0.25">
      <c r="A24" s="180" t="s">
        <v>188</v>
      </c>
      <c r="B24" s="15">
        <v>1.2089619500509325</v>
      </c>
      <c r="C24" s="15">
        <v>1.1860743038377954</v>
      </c>
      <c r="D24" s="15">
        <v>1.1815309984048881</v>
      </c>
      <c r="E24" s="15">
        <v>1.1763112364335173</v>
      </c>
      <c r="F24" s="15">
        <v>1.209159832062908</v>
      </c>
      <c r="G24" s="15">
        <v>1.2282912267703947</v>
      </c>
      <c r="H24" s="15">
        <v>1.24219839561719</v>
      </c>
      <c r="I24" s="15">
        <v>1.2419690301479867</v>
      </c>
      <c r="J24" s="15">
        <v>1.2426318433309909</v>
      </c>
      <c r="K24" s="15">
        <v>1.2105155882245884</v>
      </c>
      <c r="L24" s="15">
        <v>1.2161190758771019</v>
      </c>
      <c r="M24" s="15">
        <v>1.2097409017655614</v>
      </c>
      <c r="N24" s="15">
        <v>1.2260191794766717</v>
      </c>
      <c r="O24" s="15">
        <v>1.2496135838802966</v>
      </c>
      <c r="P24" s="15">
        <v>1.2360643690803128</v>
      </c>
      <c r="Q24" s="15">
        <v>1.2318705425803793</v>
      </c>
      <c r="R24" s="15">
        <v>1.2422313797880815</v>
      </c>
      <c r="S24" s="15">
        <v>1.2436061252150856</v>
      </c>
      <c r="T24" s="15">
        <v>1.2649781821669928</v>
      </c>
      <c r="U24" s="15">
        <v>1.2626905010511773</v>
      </c>
      <c r="V24" s="15">
        <v>1.3437546400125386</v>
      </c>
      <c r="W24" s="15">
        <v>1.3444154276455333</v>
      </c>
      <c r="X24" s="15">
        <v>1.2447357430482062</v>
      </c>
      <c r="Y24" s="15">
        <v>1.2077151428599062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4216.5730868443679</v>
      </c>
      <c r="C28" s="22">
        <f t="shared" ref="C28:W28" si="26">SUM(C29:C30,C33:C34,C41:C42)</f>
        <v>4466.1275150472911</v>
      </c>
      <c r="D28" s="22">
        <f t="shared" si="26"/>
        <v>4359.8230438521068</v>
      </c>
      <c r="E28" s="22">
        <f t="shared" si="26"/>
        <v>4470.0699914015468</v>
      </c>
      <c r="F28" s="22">
        <f t="shared" si="26"/>
        <v>4459.0348237317266</v>
      </c>
      <c r="G28" s="22">
        <f t="shared" si="26"/>
        <v>4514.5638865004294</v>
      </c>
      <c r="H28" s="22">
        <f t="shared" si="26"/>
        <v>4514.7276870163369</v>
      </c>
      <c r="I28" s="22">
        <f t="shared" si="26"/>
        <v>4515.4574376612209</v>
      </c>
      <c r="J28" s="22">
        <f t="shared" si="26"/>
        <v>4500.7255374032666</v>
      </c>
      <c r="K28" s="22">
        <f t="shared" si="26"/>
        <v>4509.6166809974202</v>
      </c>
      <c r="L28" s="22">
        <f t="shared" si="26"/>
        <v>5004.7107480653485</v>
      </c>
      <c r="M28" s="22">
        <f t="shared" si="26"/>
        <v>4495.8419604471192</v>
      </c>
      <c r="N28" s="22">
        <f t="shared" si="26"/>
        <v>4444.0248495270844</v>
      </c>
      <c r="O28" s="22">
        <f t="shared" si="26"/>
        <v>4483.7056749785033</v>
      </c>
      <c r="P28" s="22">
        <f t="shared" si="26"/>
        <v>4146.2758383490973</v>
      </c>
      <c r="Q28" s="22">
        <f t="shared" si="26"/>
        <v>4442.0216680997419</v>
      </c>
      <c r="R28" s="22">
        <f t="shared" si="26"/>
        <v>4585.4599312123819</v>
      </c>
      <c r="S28" s="22">
        <f t="shared" si="26"/>
        <v>4501.3249355116077</v>
      </c>
      <c r="T28" s="22">
        <f t="shared" si="26"/>
        <v>4453.1149613069647</v>
      </c>
      <c r="U28" s="22">
        <f t="shared" si="26"/>
        <v>4392.1614789337909</v>
      </c>
      <c r="V28" s="22">
        <f t="shared" si="26"/>
        <v>4276.2915735167671</v>
      </c>
      <c r="W28" s="22">
        <f t="shared" si="26"/>
        <v>4522.7833190025785</v>
      </c>
      <c r="X28" s="22">
        <f t="shared" ref="X28:Y28" si="27">SUM(X29:X30,X33:X34,X41:X42)</f>
        <v>4040.6778159931218</v>
      </c>
      <c r="Y28" s="22">
        <f t="shared" si="27"/>
        <v>4153.5621668099739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776.14772141014623</v>
      </c>
      <c r="C30" s="98">
        <f t="shared" ref="C30:W30" si="28">SUM(C31:C32)</f>
        <v>805.71676698194324</v>
      </c>
      <c r="D30" s="98">
        <f t="shared" si="28"/>
        <v>745.22072226999137</v>
      </c>
      <c r="E30" s="98">
        <f t="shared" si="28"/>
        <v>698.57050730868445</v>
      </c>
      <c r="F30" s="98">
        <f t="shared" si="28"/>
        <v>654.73035253654348</v>
      </c>
      <c r="G30" s="98">
        <f t="shared" si="28"/>
        <v>624.71212381771284</v>
      </c>
      <c r="H30" s="98">
        <f t="shared" si="28"/>
        <v>563.995184866724</v>
      </c>
      <c r="I30" s="98">
        <f t="shared" si="28"/>
        <v>515.99079965606188</v>
      </c>
      <c r="J30" s="98">
        <f t="shared" si="28"/>
        <v>483.01109200343933</v>
      </c>
      <c r="K30" s="98">
        <f t="shared" si="28"/>
        <v>456.47824591573516</v>
      </c>
      <c r="L30" s="98">
        <f t="shared" si="28"/>
        <v>477.68744625967327</v>
      </c>
      <c r="M30" s="98">
        <f t="shared" si="28"/>
        <v>400.99905417024928</v>
      </c>
      <c r="N30" s="98">
        <f t="shared" si="28"/>
        <v>338.62287188306101</v>
      </c>
      <c r="O30" s="98">
        <f t="shared" si="28"/>
        <v>319.4448839208942</v>
      </c>
      <c r="P30" s="98">
        <f t="shared" si="28"/>
        <v>233.91900257953563</v>
      </c>
      <c r="Q30" s="98">
        <f t="shared" si="28"/>
        <v>240.4148753224419</v>
      </c>
      <c r="R30" s="98">
        <f t="shared" si="28"/>
        <v>233.34711951848666</v>
      </c>
      <c r="S30" s="98">
        <f t="shared" si="28"/>
        <v>218.7535683576956</v>
      </c>
      <c r="T30" s="98">
        <f t="shared" si="28"/>
        <v>221.85503009458296</v>
      </c>
      <c r="U30" s="98">
        <f t="shared" si="28"/>
        <v>202.626913155632</v>
      </c>
      <c r="V30" s="98">
        <f t="shared" si="28"/>
        <v>175.48460877042129</v>
      </c>
      <c r="W30" s="98">
        <f t="shared" si="28"/>
        <v>157.89759243336198</v>
      </c>
      <c r="X30" s="98">
        <f t="shared" ref="X30:Y30" si="29">SUM(X31:X32)</f>
        <v>162.49363714531387</v>
      </c>
      <c r="Y30" s="98">
        <f t="shared" si="29"/>
        <v>149.16371453138433</v>
      </c>
      <c r="DA30" s="63"/>
    </row>
    <row r="31" spans="1:105" ht="12" customHeight="1" x14ac:dyDescent="0.25">
      <c r="A31" s="97" t="s">
        <v>74</v>
      </c>
      <c r="B31" s="98">
        <v>17.579019776440241</v>
      </c>
      <c r="C31" s="98">
        <v>17.579019776440241</v>
      </c>
      <c r="D31" s="98">
        <v>15.3816852966466</v>
      </c>
      <c r="E31" s="98">
        <v>16.480395528804809</v>
      </c>
      <c r="F31" s="98">
        <v>17.579019776440241</v>
      </c>
      <c r="G31" s="98">
        <v>18.677730008598449</v>
      </c>
      <c r="H31" s="98">
        <v>20.875150472914871</v>
      </c>
      <c r="I31" s="98">
        <v>20.875150472914871</v>
      </c>
      <c r="J31" s="98">
        <v>18.677730008598449</v>
      </c>
      <c r="K31" s="98">
        <v>16.480395528804809</v>
      </c>
      <c r="L31" s="98">
        <v>18.677730008598449</v>
      </c>
      <c r="M31" s="98">
        <v>18.677730008598449</v>
      </c>
      <c r="N31" s="98">
        <v>17.579019776440241</v>
      </c>
      <c r="O31" s="98">
        <v>16.480395528804809</v>
      </c>
      <c r="P31" s="98">
        <v>13.184264832330181</v>
      </c>
      <c r="Q31" s="98">
        <v>17.917454858125531</v>
      </c>
      <c r="R31" s="98">
        <v>19.74901117798796</v>
      </c>
      <c r="S31" s="98">
        <v>21.112467755803959</v>
      </c>
      <c r="T31" s="98">
        <v>21.033361994840931</v>
      </c>
      <c r="U31" s="98">
        <v>20.156577815993121</v>
      </c>
      <c r="V31" s="98">
        <v>19.587446259673261</v>
      </c>
      <c r="W31" s="98">
        <v>20.660877042132419</v>
      </c>
      <c r="X31" s="98">
        <v>21.191573516766979</v>
      </c>
      <c r="Y31" s="98">
        <v>21.569475494411009</v>
      </c>
      <c r="DA31" s="63" t="s">
        <v>233</v>
      </c>
    </row>
    <row r="32" spans="1:105" ht="12" customHeight="1" x14ac:dyDescent="0.25">
      <c r="A32" s="97" t="s">
        <v>196</v>
      </c>
      <c r="B32" s="98">
        <v>758.56870163370604</v>
      </c>
      <c r="C32" s="98">
        <v>788.13774720550305</v>
      </c>
      <c r="D32" s="98">
        <v>729.83903697334472</v>
      </c>
      <c r="E32" s="98">
        <v>682.09011177987963</v>
      </c>
      <c r="F32" s="98">
        <v>637.15133276010329</v>
      </c>
      <c r="G32" s="98">
        <v>606.03439380911436</v>
      </c>
      <c r="H32" s="98">
        <v>543.12003439380908</v>
      </c>
      <c r="I32" s="98">
        <v>495.11564918314701</v>
      </c>
      <c r="J32" s="98">
        <v>464.33336199484086</v>
      </c>
      <c r="K32" s="98">
        <v>439.99785038693034</v>
      </c>
      <c r="L32" s="98">
        <v>459.00971625107479</v>
      </c>
      <c r="M32" s="98">
        <v>382.32132416165081</v>
      </c>
      <c r="N32" s="98">
        <v>321.04385210662076</v>
      </c>
      <c r="O32" s="98">
        <v>302.96448839208938</v>
      </c>
      <c r="P32" s="98">
        <v>220.73473774720546</v>
      </c>
      <c r="Q32" s="98">
        <v>222.49742046431638</v>
      </c>
      <c r="R32" s="98">
        <v>213.5981083404987</v>
      </c>
      <c r="S32" s="98">
        <v>197.64110060189165</v>
      </c>
      <c r="T32" s="98">
        <v>200.82166809974203</v>
      </c>
      <c r="U32" s="98">
        <v>182.47033533963886</v>
      </c>
      <c r="V32" s="98">
        <v>155.89716251074802</v>
      </c>
      <c r="W32" s="98">
        <v>137.23671539122955</v>
      </c>
      <c r="X32" s="98">
        <v>141.30206362854688</v>
      </c>
      <c r="Y32" s="98">
        <v>127.59423903697332</v>
      </c>
      <c r="DA32" s="63" t="s">
        <v>234</v>
      </c>
    </row>
    <row r="33" spans="1:105" ht="12" customHeight="1" x14ac:dyDescent="0.25">
      <c r="A33" s="73" t="s">
        <v>189</v>
      </c>
      <c r="B33" s="98">
        <v>658.46775580395524</v>
      </c>
      <c r="C33" s="98">
        <v>698.92699914015475</v>
      </c>
      <c r="D33" s="98">
        <v>670.73112639724843</v>
      </c>
      <c r="E33" s="98">
        <v>717.08564058469472</v>
      </c>
      <c r="F33" s="98">
        <v>713.13224419604455</v>
      </c>
      <c r="G33" s="98">
        <v>705.16655202063623</v>
      </c>
      <c r="H33" s="98">
        <v>682.77609630266545</v>
      </c>
      <c r="I33" s="98">
        <v>634.67325881341355</v>
      </c>
      <c r="J33" s="98">
        <v>633.43327601031808</v>
      </c>
      <c r="K33" s="98">
        <v>637.60180567497844</v>
      </c>
      <c r="L33" s="98">
        <v>751.23129836629403</v>
      </c>
      <c r="M33" s="98">
        <v>649.34230438521058</v>
      </c>
      <c r="N33" s="98">
        <v>649.87970765262241</v>
      </c>
      <c r="O33" s="98">
        <v>649.90696474634558</v>
      </c>
      <c r="P33" s="98">
        <v>566.20414137744967</v>
      </c>
      <c r="Q33" s="98">
        <v>588.53198134409172</v>
      </c>
      <c r="R33" s="98">
        <v>604.51067886939973</v>
      </c>
      <c r="S33" s="98">
        <v>590.25242038349222</v>
      </c>
      <c r="T33" s="98">
        <v>571.2088856877516</v>
      </c>
      <c r="U33" s="98">
        <v>553.3094895999842</v>
      </c>
      <c r="V33" s="98">
        <v>490.8306986532213</v>
      </c>
      <c r="W33" s="98">
        <v>453.51361259107</v>
      </c>
      <c r="X33" s="98">
        <v>317.39855401295017</v>
      </c>
      <c r="Y33" s="98">
        <v>280.95297677033113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485.64539982803097</v>
      </c>
      <c r="C34" s="98">
        <f>SUM(C35:C40)</f>
        <v>550.22932072227002</v>
      </c>
      <c r="D34" s="98">
        <f>SUM(D35:D40)</f>
        <v>564.60782459157349</v>
      </c>
      <c r="E34" s="98">
        <f t="shared" ref="E34:G34" si="30">SUM(E35:E40)</f>
        <v>631.77128116938945</v>
      </c>
      <c r="F34" s="98">
        <f t="shared" si="30"/>
        <v>667.19208942390355</v>
      </c>
      <c r="G34" s="98">
        <f t="shared" si="30"/>
        <v>770.23026655202057</v>
      </c>
      <c r="H34" s="98">
        <f t="shared" ref="H34" si="31">SUM(H35:H40)</f>
        <v>850.26749785038692</v>
      </c>
      <c r="I34" s="98">
        <f t="shared" ref="I34" si="32">SUM(I35:I40)</f>
        <v>995.62364574376613</v>
      </c>
      <c r="J34" s="98">
        <f t="shared" ref="J34" si="33">SUM(J35:J40)</f>
        <v>979.53293207222691</v>
      </c>
      <c r="K34" s="98">
        <f t="shared" ref="K34" si="34">SUM(K35:K40)</f>
        <v>983.61728288907977</v>
      </c>
      <c r="L34" s="98">
        <f t="shared" ref="L34" si="35">SUM(L35:L40)</f>
        <v>1052.0316423043851</v>
      </c>
      <c r="M34" s="98">
        <f t="shared" ref="M34" si="36">SUM(M35:M40)</f>
        <v>964.25958727429065</v>
      </c>
      <c r="N34" s="98">
        <f t="shared" ref="N34" si="37">SUM(N35:N40)</f>
        <v>947.39191745485789</v>
      </c>
      <c r="O34" s="98">
        <f t="shared" ref="O34" si="38">SUM(O35:O40)</f>
        <v>982.20042992261381</v>
      </c>
      <c r="P34" s="98">
        <f t="shared" ref="P34" si="39">SUM(P35:P40)</f>
        <v>967.11855853656573</v>
      </c>
      <c r="Q34" s="98">
        <f t="shared" ref="Q34" si="40">SUM(Q35:Q40)</f>
        <v>1117.951165689442</v>
      </c>
      <c r="R34" s="98">
        <f t="shared" ref="R34" si="41">SUM(R35:R40)</f>
        <v>1200.4804647247538</v>
      </c>
      <c r="S34" s="98">
        <f t="shared" ref="S34" si="42">SUM(S35:S40)</f>
        <v>1168.0486974153041</v>
      </c>
      <c r="T34" s="98">
        <f t="shared" ref="T34" si="43">SUM(T35:T40)</f>
        <v>1147.3838916123341</v>
      </c>
      <c r="U34" s="98">
        <f t="shared" ref="U34" si="44">SUM(U35:U40)</f>
        <v>1116.1428749743925</v>
      </c>
      <c r="V34" s="98">
        <f t="shared" ref="V34" si="45">SUM(V35:V40)</f>
        <v>1134.8134973914907</v>
      </c>
      <c r="W34" s="98">
        <f t="shared" ref="W34:Y34" si="46">SUM(W35:W40)</f>
        <v>1220.1332489738477</v>
      </c>
      <c r="X34" s="98">
        <f t="shared" si="46"/>
        <v>1133.1526927626301</v>
      </c>
      <c r="Y34" s="98">
        <f t="shared" si="46"/>
        <v>1223.2496027653522</v>
      </c>
      <c r="DA34" s="63"/>
    </row>
    <row r="35" spans="1:105" ht="12" customHeight="1" x14ac:dyDescent="0.25">
      <c r="A35" s="97" t="s">
        <v>199</v>
      </c>
      <c r="B35" s="98">
        <v>423.61711092003441</v>
      </c>
      <c r="C35" s="98">
        <v>486.88736027515051</v>
      </c>
      <c r="D35" s="98">
        <v>500.83594153052451</v>
      </c>
      <c r="E35" s="98">
        <v>567.40232158211518</v>
      </c>
      <c r="F35" s="98">
        <v>601.31840068787608</v>
      </c>
      <c r="G35" s="98">
        <v>699.84239036973338</v>
      </c>
      <c r="H35" s="98">
        <v>772.1649183147033</v>
      </c>
      <c r="I35" s="98">
        <v>917.45485812553738</v>
      </c>
      <c r="J35" s="98">
        <v>892.28048151332746</v>
      </c>
      <c r="K35" s="98">
        <v>888.96053310404113</v>
      </c>
      <c r="L35" s="98">
        <v>950.81023215821142</v>
      </c>
      <c r="M35" s="98">
        <v>856.66165090283744</v>
      </c>
      <c r="N35" s="98">
        <v>825.93086844367986</v>
      </c>
      <c r="O35" s="98">
        <v>857.085898538263</v>
      </c>
      <c r="P35" s="98">
        <v>835.51702493551159</v>
      </c>
      <c r="Q35" s="98">
        <v>967.76629406706775</v>
      </c>
      <c r="R35" s="98">
        <v>1021.5049011177991</v>
      </c>
      <c r="S35" s="98">
        <v>972.00051590713679</v>
      </c>
      <c r="T35" s="98">
        <v>917.88641444539951</v>
      </c>
      <c r="U35" s="98">
        <v>843.96216680997418</v>
      </c>
      <c r="V35" s="98">
        <v>793.66233877901971</v>
      </c>
      <c r="W35" s="98">
        <v>816.63912295786736</v>
      </c>
      <c r="X35" s="98">
        <v>655.25657781599307</v>
      </c>
      <c r="Y35" s="98">
        <v>704.69226139294926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1.9772859656285053</v>
      </c>
      <c r="Q36" s="98">
        <v>6.1360324134318809</v>
      </c>
      <c r="R36" s="98">
        <v>18.88029275570775</v>
      </c>
      <c r="S36" s="98">
        <v>31.876126478072557</v>
      </c>
      <c r="T36" s="98">
        <v>43.849583787742795</v>
      </c>
      <c r="U36" s="98">
        <v>62.493777811881607</v>
      </c>
      <c r="V36" s="98">
        <v>101.45562980765574</v>
      </c>
      <c r="W36" s="98">
        <v>125.66652498416639</v>
      </c>
      <c r="X36" s="98">
        <v>154.21890084517534</v>
      </c>
      <c r="Y36" s="98">
        <v>162.08649012562756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0.1140154772141015</v>
      </c>
      <c r="J37" s="98">
        <v>1.8889939810834049</v>
      </c>
      <c r="K37" s="98">
        <v>1.8889939810834049</v>
      </c>
      <c r="L37" s="98">
        <v>1.4698194325021494</v>
      </c>
      <c r="M37" s="98">
        <v>0.2167669819432502</v>
      </c>
      <c r="N37" s="98">
        <v>6.2840928632846076</v>
      </c>
      <c r="O37" s="98">
        <v>2.273258813413586</v>
      </c>
      <c r="P37" s="98">
        <v>0.42098022355975923</v>
      </c>
      <c r="Q37" s="98">
        <v>0.32605331040412722</v>
      </c>
      <c r="R37" s="98">
        <v>4.299226139294926E-2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6.3294067067927768</v>
      </c>
      <c r="C38" s="98">
        <v>6.4727429062768707</v>
      </c>
      <c r="D38" s="98">
        <v>6.592175408426483</v>
      </c>
      <c r="E38" s="98">
        <v>6.7354256233877896</v>
      </c>
      <c r="F38" s="98">
        <v>6.9981943250214949</v>
      </c>
      <c r="G38" s="98">
        <v>7.452020636285468</v>
      </c>
      <c r="H38" s="98">
        <v>7.9535683576956142</v>
      </c>
      <c r="I38" s="98">
        <v>8.5506448839208939</v>
      </c>
      <c r="J38" s="98">
        <v>9.1955288048151331</v>
      </c>
      <c r="K38" s="98">
        <v>9.9121238177128124</v>
      </c>
      <c r="L38" s="98">
        <v>9.9960447119518481</v>
      </c>
      <c r="M38" s="98">
        <v>10.522269991401551</v>
      </c>
      <c r="N38" s="98">
        <v>10.84746345657781</v>
      </c>
      <c r="O38" s="98">
        <v>11.19828030954428</v>
      </c>
      <c r="P38" s="98">
        <v>11.461392949269131</v>
      </c>
      <c r="Q38" s="98">
        <v>11.790283748925191</v>
      </c>
      <c r="R38" s="98">
        <v>11.95468615649183</v>
      </c>
      <c r="S38" s="98">
        <v>12.119174548581251</v>
      </c>
      <c r="T38" s="98">
        <v>12.25073086844368</v>
      </c>
      <c r="U38" s="98">
        <v>12.40421324161651</v>
      </c>
      <c r="V38" s="98">
        <v>12.40421324161651</v>
      </c>
      <c r="W38" s="98">
        <v>11.341186586414439</v>
      </c>
      <c r="X38" s="98">
        <v>13.03095442820292</v>
      </c>
      <c r="Y38" s="98">
        <v>12.212725709372309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55.698882201203787</v>
      </c>
      <c r="C40" s="98">
        <v>56.869217540842641</v>
      </c>
      <c r="D40" s="98">
        <v>57.179707652622511</v>
      </c>
      <c r="E40" s="98">
        <v>57.633533963886492</v>
      </c>
      <c r="F40" s="98">
        <v>58.875494411006002</v>
      </c>
      <c r="G40" s="98">
        <v>62.935855546001704</v>
      </c>
      <c r="H40" s="98">
        <v>70.149011177987958</v>
      </c>
      <c r="I40" s="98">
        <v>69.504127257093714</v>
      </c>
      <c r="J40" s="98">
        <v>76.167927773000841</v>
      </c>
      <c r="K40" s="98">
        <v>82.855631986242471</v>
      </c>
      <c r="L40" s="98">
        <v>89.755546001719694</v>
      </c>
      <c r="M40" s="98">
        <v>96.858899398108392</v>
      </c>
      <c r="N40" s="98">
        <v>104.32949269131566</v>
      </c>
      <c r="O40" s="98">
        <v>111.64299226139291</v>
      </c>
      <c r="P40" s="98">
        <v>117.74187446259673</v>
      </c>
      <c r="Q40" s="98">
        <v>131.93250214961307</v>
      </c>
      <c r="R40" s="98">
        <v>148.097592433362</v>
      </c>
      <c r="S40" s="98">
        <v>152.0528804815134</v>
      </c>
      <c r="T40" s="98">
        <v>173.39716251074802</v>
      </c>
      <c r="U40" s="98">
        <v>197.28271711092023</v>
      </c>
      <c r="V40" s="98">
        <v>227.29131556319882</v>
      </c>
      <c r="W40" s="98">
        <v>266.48641444539959</v>
      </c>
      <c r="X40" s="98">
        <v>310.64625967325867</v>
      </c>
      <c r="Y40" s="98">
        <v>344.25812553740303</v>
      </c>
      <c r="DA40" s="63" t="s">
        <v>241</v>
      </c>
    </row>
    <row r="41" spans="1:105" ht="12" customHeight="1" x14ac:dyDescent="0.25">
      <c r="A41" s="73" t="s">
        <v>198</v>
      </c>
      <c r="B41" s="98">
        <v>1417.9803095442819</v>
      </c>
      <c r="C41" s="98">
        <v>1537.73766122098</v>
      </c>
      <c r="D41" s="98">
        <v>1503.0810834049871</v>
      </c>
      <c r="E41" s="98">
        <v>1540.269389509888</v>
      </c>
      <c r="F41" s="98">
        <v>1535.588048151332</v>
      </c>
      <c r="G41" s="98">
        <v>1516.0026655202059</v>
      </c>
      <c r="H41" s="98">
        <v>1508.5745485812549</v>
      </c>
      <c r="I41" s="98">
        <v>1479.3159071367149</v>
      </c>
      <c r="J41" s="98">
        <v>1520.827343078246</v>
      </c>
      <c r="K41" s="98">
        <v>1563.8196044711949</v>
      </c>
      <c r="L41" s="98">
        <v>1830.467153912296</v>
      </c>
      <c r="M41" s="98">
        <v>1611.851504729148</v>
      </c>
      <c r="N41" s="98">
        <v>1649.2309544282029</v>
      </c>
      <c r="O41" s="98">
        <v>1645.9109200343939</v>
      </c>
      <c r="P41" s="98">
        <v>1510.246517626827</v>
      </c>
      <c r="Q41" s="98">
        <v>1620.0889939810829</v>
      </c>
      <c r="R41" s="98">
        <v>1664.022699914015</v>
      </c>
      <c r="S41" s="98">
        <v>1678.4773000859841</v>
      </c>
      <c r="T41" s="98">
        <v>1675.0200343938091</v>
      </c>
      <c r="U41" s="98">
        <v>1639.458469475494</v>
      </c>
      <c r="V41" s="98">
        <v>1588.092777300086</v>
      </c>
      <c r="W41" s="98">
        <v>1751.5794496990541</v>
      </c>
      <c r="X41" s="98">
        <v>1594.3362854686161</v>
      </c>
      <c r="Y41" s="98">
        <v>1661.658813413585</v>
      </c>
      <c r="DA41" s="63" t="s">
        <v>242</v>
      </c>
    </row>
    <row r="42" spans="1:105" ht="12" customHeight="1" x14ac:dyDescent="0.25">
      <c r="A42" s="32" t="s">
        <v>53</v>
      </c>
      <c r="B42" s="33">
        <v>878.33190025795352</v>
      </c>
      <c r="C42" s="33">
        <v>873.51676698194319</v>
      </c>
      <c r="D42" s="33">
        <v>876.18228718830608</v>
      </c>
      <c r="E42" s="33">
        <v>882.37317282889069</v>
      </c>
      <c r="F42" s="33">
        <v>888.3920894239036</v>
      </c>
      <c r="G42" s="33">
        <v>898.45227858985379</v>
      </c>
      <c r="H42" s="33">
        <v>909.11435941530522</v>
      </c>
      <c r="I42" s="33">
        <v>889.8538263112639</v>
      </c>
      <c r="J42" s="33">
        <v>883.9208942390369</v>
      </c>
      <c r="K42" s="33">
        <v>868.09974204643163</v>
      </c>
      <c r="L42" s="33">
        <v>893.29320722269983</v>
      </c>
      <c r="M42" s="33">
        <v>869.38950988822012</v>
      </c>
      <c r="N42" s="33">
        <v>858.89939810834039</v>
      </c>
      <c r="O42" s="33">
        <v>886.24247635425615</v>
      </c>
      <c r="P42" s="33">
        <v>868.78761822871877</v>
      </c>
      <c r="Q42" s="33">
        <v>875.03465176268264</v>
      </c>
      <c r="R42" s="33">
        <v>883.09896818572656</v>
      </c>
      <c r="S42" s="33">
        <v>845.79294926913155</v>
      </c>
      <c r="T42" s="33">
        <v>837.64711951848653</v>
      </c>
      <c r="U42" s="33">
        <v>880.62373172828893</v>
      </c>
      <c r="V42" s="33">
        <v>887.06999140154767</v>
      </c>
      <c r="W42" s="33">
        <v>939.65941530524492</v>
      </c>
      <c r="X42" s="33">
        <v>833.29664660361129</v>
      </c>
      <c r="Y42" s="33">
        <v>838.53705932932064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4160.8742046431644</v>
      </c>
      <c r="C44" s="205">
        <f t="shared" si="47"/>
        <v>4409.2582975064488</v>
      </c>
      <c r="D44" s="205">
        <f t="shared" si="47"/>
        <v>4302.6433361994841</v>
      </c>
      <c r="E44" s="205">
        <f t="shared" si="47"/>
        <v>4412.4364574376605</v>
      </c>
      <c r="F44" s="205">
        <f t="shared" si="47"/>
        <v>4400.1593293207206</v>
      </c>
      <c r="G44" s="205">
        <f t="shared" si="47"/>
        <v>4451.6280309544281</v>
      </c>
      <c r="H44" s="205">
        <f t="shared" si="47"/>
        <v>4444.5786758383492</v>
      </c>
      <c r="I44" s="205">
        <f t="shared" si="47"/>
        <v>4445.9533104041266</v>
      </c>
      <c r="J44" s="205">
        <f t="shared" si="47"/>
        <v>4424.5576096302666</v>
      </c>
      <c r="K44" s="205">
        <f t="shared" si="47"/>
        <v>4426.7610490111765</v>
      </c>
      <c r="L44" s="205">
        <f t="shared" si="47"/>
        <v>4914.9552020636293</v>
      </c>
      <c r="M44" s="205">
        <f t="shared" si="47"/>
        <v>4398.9830610490108</v>
      </c>
      <c r="N44" s="205">
        <f t="shared" si="47"/>
        <v>4339.6953568357685</v>
      </c>
      <c r="O44" s="205">
        <f t="shared" si="47"/>
        <v>4372.06268271711</v>
      </c>
      <c r="P44" s="205">
        <f t="shared" si="47"/>
        <v>4028.5339638865007</v>
      </c>
      <c r="Q44" s="205">
        <f t="shared" si="47"/>
        <v>4310.0891659501285</v>
      </c>
      <c r="R44" s="205">
        <f t="shared" ref="R44:V44" si="48">SUM(R45,R50)</f>
        <v>4437.3623387790203</v>
      </c>
      <c r="S44" s="205">
        <f t="shared" si="48"/>
        <v>4349.2720550300955</v>
      </c>
      <c r="T44" s="205">
        <f t="shared" si="48"/>
        <v>4279.7177987962168</v>
      </c>
      <c r="U44" s="205">
        <f t="shared" si="48"/>
        <v>4194.8787618228689</v>
      </c>
      <c r="V44" s="205">
        <f t="shared" si="48"/>
        <v>4049.0002579535681</v>
      </c>
      <c r="W44" s="205">
        <f t="shared" ref="W44:Y44" si="49">SUM(W45,W50)</f>
        <v>4256.2969045571781</v>
      </c>
      <c r="X44" s="205">
        <f t="shared" si="49"/>
        <v>3730.0315563198619</v>
      </c>
      <c r="Y44" s="205">
        <f t="shared" si="49"/>
        <v>3809.3040412725695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3564.8996169584948</v>
      </c>
      <c r="C45" s="192">
        <f t="shared" si="50"/>
        <v>3800.5276977579742</v>
      </c>
      <c r="D45" s="192">
        <f t="shared" si="50"/>
        <v>3681.0676992809272</v>
      </c>
      <c r="E45" s="192">
        <f t="shared" si="50"/>
        <v>3771.3399828331999</v>
      </c>
      <c r="F45" s="192">
        <f t="shared" si="50"/>
        <v>3753.9604906414233</v>
      </c>
      <c r="G45" s="192">
        <f t="shared" si="50"/>
        <v>3798.9188155835004</v>
      </c>
      <c r="H45" s="192">
        <f t="shared" si="50"/>
        <v>3781.2454830876923</v>
      </c>
      <c r="I45" s="192">
        <f t="shared" si="50"/>
        <v>3777.3062283280738</v>
      </c>
      <c r="J45" s="192">
        <f t="shared" si="50"/>
        <v>3751.9109998765666</v>
      </c>
      <c r="K45" s="192">
        <f t="shared" si="50"/>
        <v>3761.032406092309</v>
      </c>
      <c r="L45" s="192">
        <f t="shared" si="50"/>
        <v>4253.9269157243825</v>
      </c>
      <c r="M45" s="192">
        <f t="shared" si="50"/>
        <v>3750.4737631425437</v>
      </c>
      <c r="N45" s="192">
        <f t="shared" si="50"/>
        <v>3702.1612340478591</v>
      </c>
      <c r="O45" s="192">
        <f t="shared" si="50"/>
        <v>3740.2288971073076</v>
      </c>
      <c r="P45" s="192">
        <f t="shared" si="50"/>
        <v>3397.6358400076238</v>
      </c>
      <c r="Q45" s="192">
        <f t="shared" si="50"/>
        <v>3707.9496475312876</v>
      </c>
      <c r="R45" s="192">
        <f t="shared" ref="R45:V45" si="51">SUM(R46:R49)</f>
        <v>3827.8663114164538</v>
      </c>
      <c r="S45" s="192">
        <f t="shared" si="51"/>
        <v>3757.5129224363927</v>
      </c>
      <c r="T45" s="192">
        <f t="shared" si="51"/>
        <v>3695.4544942007255</v>
      </c>
      <c r="U45" s="192">
        <f t="shared" si="51"/>
        <v>3588.573254648627</v>
      </c>
      <c r="V45" s="192">
        <f t="shared" si="51"/>
        <v>3415.7186615585647</v>
      </c>
      <c r="W45" s="192">
        <f t="shared" ref="W45:Y45" si="52">SUM(W46:W49)</f>
        <v>3630.2550096480713</v>
      </c>
      <c r="X45" s="192">
        <f t="shared" si="52"/>
        <v>3125.1622449596593</v>
      </c>
      <c r="Y45" s="192">
        <f t="shared" si="52"/>
        <v>3217.9888073697803</v>
      </c>
      <c r="DA45" s="213" t="s">
        <v>245</v>
      </c>
    </row>
    <row r="46" spans="1:105" ht="12" customHeight="1" x14ac:dyDescent="0.25">
      <c r="A46" s="97" t="s">
        <v>215</v>
      </c>
      <c r="B46" s="74">
        <v>3208.6828547409464</v>
      </c>
      <c r="C46" s="74">
        <v>3454.059331215441</v>
      </c>
      <c r="D46" s="74">
        <v>3331.4696288755836</v>
      </c>
      <c r="E46" s="74">
        <v>3423.0556309797362</v>
      </c>
      <c r="F46" s="74">
        <v>3395.0891908404878</v>
      </c>
      <c r="G46" s="74">
        <v>3437.8472280082929</v>
      </c>
      <c r="H46" s="74">
        <v>3416.3415792781343</v>
      </c>
      <c r="I46" s="74">
        <v>3432.1415936026151</v>
      </c>
      <c r="J46" s="74">
        <v>3395.1669618559508</v>
      </c>
      <c r="K46" s="74">
        <v>3408.4786310334771</v>
      </c>
      <c r="L46" s="74">
        <v>3841.4156900191992</v>
      </c>
      <c r="M46" s="74">
        <v>3330.4949471458358</v>
      </c>
      <c r="N46" s="74">
        <v>3280.997603445237</v>
      </c>
      <c r="O46" s="74">
        <v>3299.6127295549013</v>
      </c>
      <c r="P46" s="74">
        <v>2963.6116159861476</v>
      </c>
      <c r="Q46" s="74">
        <v>3267.2536967427532</v>
      </c>
      <c r="R46" s="74">
        <v>3380.6634380417454</v>
      </c>
      <c r="S46" s="74">
        <v>3322.5300356063171</v>
      </c>
      <c r="T46" s="74">
        <v>3268.2684097795586</v>
      </c>
      <c r="U46" s="74">
        <v>3154.3644349906808</v>
      </c>
      <c r="V46" s="74">
        <v>2980.6886070004612</v>
      </c>
      <c r="W46" s="74">
        <v>3192.3598310781754</v>
      </c>
      <c r="X46" s="74">
        <v>2846.084001027034</v>
      </c>
      <c r="Y46" s="74">
        <v>2938.4493144560192</v>
      </c>
      <c r="DA46" s="90" t="s">
        <v>246</v>
      </c>
    </row>
    <row r="47" spans="1:105" ht="12" customHeight="1" x14ac:dyDescent="0.25">
      <c r="A47" s="97" t="s">
        <v>56</v>
      </c>
      <c r="B47" s="74">
        <v>0.26265060536020418</v>
      </c>
      <c r="C47" s="74">
        <v>0.3061218448252907</v>
      </c>
      <c r="D47" s="74">
        <v>0.32259320889956167</v>
      </c>
      <c r="E47" s="74">
        <v>0.3620367445701827</v>
      </c>
      <c r="F47" s="74">
        <v>0.42457470043130557</v>
      </c>
      <c r="G47" s="74">
        <v>0.48390022966948054</v>
      </c>
      <c r="H47" s="74">
        <v>0.56890119080736379</v>
      </c>
      <c r="I47" s="74">
        <v>0.66722971976234891</v>
      </c>
      <c r="J47" s="74">
        <v>0.74904794656332629</v>
      </c>
      <c r="K47" s="74">
        <v>0.79951031662434446</v>
      </c>
      <c r="L47" s="74">
        <v>0.86406708578914848</v>
      </c>
      <c r="M47" s="74">
        <v>0.9233645324650831</v>
      </c>
      <c r="N47" s="74">
        <v>0.99379333947038317</v>
      </c>
      <c r="O47" s="74">
        <v>1.0427536986647641</v>
      </c>
      <c r="P47" s="74">
        <v>1.1021163435473327</v>
      </c>
      <c r="Q47" s="74">
        <v>1.1418512019097495</v>
      </c>
      <c r="R47" s="74">
        <v>1.2406695242168895</v>
      </c>
      <c r="S47" s="74">
        <v>1.2880672375873197</v>
      </c>
      <c r="T47" s="74">
        <v>1.5967061832243146</v>
      </c>
      <c r="U47" s="74">
        <v>1.4127670254052724</v>
      </c>
      <c r="V47" s="74">
        <v>1.5305765520136858</v>
      </c>
      <c r="W47" s="74">
        <v>1.5859062223319906</v>
      </c>
      <c r="X47" s="74">
        <v>1.6446680742137758</v>
      </c>
      <c r="Y47" s="74">
        <v>1.7056904774137027</v>
      </c>
      <c r="DA47" s="90" t="s">
        <v>247</v>
      </c>
    </row>
    <row r="48" spans="1:105" ht="12" customHeight="1" x14ac:dyDescent="0.25">
      <c r="A48" s="97" t="s">
        <v>55</v>
      </c>
      <c r="B48" s="74">
        <v>291.85751746445362</v>
      </c>
      <c r="C48" s="74">
        <v>282.64548664635743</v>
      </c>
      <c r="D48" s="74">
        <v>284.18090930747849</v>
      </c>
      <c r="E48" s="74">
        <v>282.55758039988075</v>
      </c>
      <c r="F48" s="74">
        <v>292.33344724474324</v>
      </c>
      <c r="G48" s="74">
        <v>293.13750757140309</v>
      </c>
      <c r="H48" s="74">
        <v>294.82386894042128</v>
      </c>
      <c r="I48" s="74">
        <v>275.52771072945859</v>
      </c>
      <c r="J48" s="74">
        <v>285.02671370398633</v>
      </c>
      <c r="K48" s="74">
        <v>279.85990925415729</v>
      </c>
      <c r="L48" s="74">
        <v>331.0965854078139</v>
      </c>
      <c r="M48" s="74">
        <v>339.79405078965806</v>
      </c>
      <c r="N48" s="74">
        <v>340.82684315614722</v>
      </c>
      <c r="O48" s="74">
        <v>354.23856870933719</v>
      </c>
      <c r="P48" s="74">
        <v>346.25767328170298</v>
      </c>
      <c r="Q48" s="74">
        <v>351.16359769134613</v>
      </c>
      <c r="R48" s="74">
        <v>354.867584937635</v>
      </c>
      <c r="S48" s="74">
        <v>345.02414203021635</v>
      </c>
      <c r="T48" s="74">
        <v>337.13860031052428</v>
      </c>
      <c r="U48" s="74">
        <v>344.59438492270067</v>
      </c>
      <c r="V48" s="74">
        <v>341.68571777755528</v>
      </c>
      <c r="W48" s="74">
        <v>342.27248399469659</v>
      </c>
      <c r="X48" s="74">
        <v>217.43772026965857</v>
      </c>
      <c r="Y48" s="74">
        <v>211.98870356932812</v>
      </c>
      <c r="DA48" s="90" t="s">
        <v>248</v>
      </c>
    </row>
    <row r="49" spans="1:105" ht="12" customHeight="1" x14ac:dyDescent="0.25">
      <c r="A49" s="107" t="s">
        <v>54</v>
      </c>
      <c r="B49" s="193">
        <v>64.09659414773482</v>
      </c>
      <c r="C49" s="193">
        <v>63.51675805135072</v>
      </c>
      <c r="D49" s="193">
        <v>65.094567888965827</v>
      </c>
      <c r="E49" s="193">
        <v>65.364734709012566</v>
      </c>
      <c r="F49" s="193">
        <v>66.11327785576124</v>
      </c>
      <c r="G49" s="193">
        <v>67.45017977413498</v>
      </c>
      <c r="H49" s="193">
        <v>69.511133678329287</v>
      </c>
      <c r="I49" s="193">
        <v>68.969694276237675</v>
      </c>
      <c r="J49" s="193">
        <v>70.968276370066064</v>
      </c>
      <c r="K49" s="193">
        <v>71.894355488050167</v>
      </c>
      <c r="L49" s="193">
        <v>80.550573211580584</v>
      </c>
      <c r="M49" s="193">
        <v>79.261400674584934</v>
      </c>
      <c r="N49" s="193">
        <v>79.34299410700423</v>
      </c>
      <c r="O49" s="193">
        <v>85.334845144404369</v>
      </c>
      <c r="P49" s="193">
        <v>86.664434396225786</v>
      </c>
      <c r="Q49" s="193">
        <v>88.390501895278447</v>
      </c>
      <c r="R49" s="193">
        <v>91.09461891285639</v>
      </c>
      <c r="S49" s="193">
        <v>88.670677562271763</v>
      </c>
      <c r="T49" s="193">
        <v>88.450777927417974</v>
      </c>
      <c r="U49" s="193">
        <v>88.201667709840578</v>
      </c>
      <c r="V49" s="193">
        <v>91.81376022853469</v>
      </c>
      <c r="W49" s="193">
        <v>94.036788352867646</v>
      </c>
      <c r="X49" s="193">
        <v>59.995855588753024</v>
      </c>
      <c r="Y49" s="193">
        <v>65.845098867019203</v>
      </c>
      <c r="DA49" s="214" t="s">
        <v>249</v>
      </c>
    </row>
    <row r="50" spans="1:105" ht="12" customHeight="1" x14ac:dyDescent="0.25">
      <c r="A50" s="209" t="s">
        <v>58</v>
      </c>
      <c r="B50" s="77">
        <v>595.97458768466925</v>
      </c>
      <c r="C50" s="77">
        <v>608.73059974847467</v>
      </c>
      <c r="D50" s="77">
        <v>621.57563691855648</v>
      </c>
      <c r="E50" s="77">
        <v>641.09647460446092</v>
      </c>
      <c r="F50" s="77">
        <v>646.19883867929718</v>
      </c>
      <c r="G50" s="77">
        <v>652.70921537092772</v>
      </c>
      <c r="H50" s="77">
        <v>663.33319275065651</v>
      </c>
      <c r="I50" s="77">
        <v>668.64708207605293</v>
      </c>
      <c r="J50" s="77">
        <v>672.64660975369964</v>
      </c>
      <c r="K50" s="77">
        <v>665.72864291886799</v>
      </c>
      <c r="L50" s="77">
        <v>661.02828633924673</v>
      </c>
      <c r="M50" s="77">
        <v>648.50929790646683</v>
      </c>
      <c r="N50" s="77">
        <v>637.53412278790972</v>
      </c>
      <c r="O50" s="77">
        <v>631.83378560980259</v>
      </c>
      <c r="P50" s="77">
        <v>630.89812387887673</v>
      </c>
      <c r="Q50" s="77">
        <v>602.13951841884091</v>
      </c>
      <c r="R50" s="77">
        <v>609.49602736256691</v>
      </c>
      <c r="S50" s="77">
        <v>591.75913259370316</v>
      </c>
      <c r="T50" s="77">
        <v>584.26330459549115</v>
      </c>
      <c r="U50" s="77">
        <v>606.30550717424217</v>
      </c>
      <c r="V50" s="77">
        <v>633.28159639500336</v>
      </c>
      <c r="W50" s="77">
        <v>626.04189490910676</v>
      </c>
      <c r="X50" s="77">
        <v>604.86931136020246</v>
      </c>
      <c r="Y50" s="77">
        <v>591.31523390278926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0.85676697771357391</v>
      </c>
      <c r="C53" s="195">
        <f t="shared" si="56"/>
        <v>0.86194263101058799</v>
      </c>
      <c r="D53" s="195">
        <f t="shared" si="56"/>
        <v>0.85553633235433513</v>
      </c>
      <c r="E53" s="195">
        <f t="shared" si="56"/>
        <v>0.85470692194925091</v>
      </c>
      <c r="F53" s="195">
        <f t="shared" si="56"/>
        <v>0.85314194548062994</v>
      </c>
      <c r="G53" s="195">
        <f t="shared" si="56"/>
        <v>0.8533774136490494</v>
      </c>
      <c r="H53" s="195">
        <f t="shared" si="56"/>
        <v>0.85075453915200694</v>
      </c>
      <c r="I53" s="195">
        <f t="shared" si="56"/>
        <v>0.84960546470172571</v>
      </c>
      <c r="J53" s="195">
        <f t="shared" si="56"/>
        <v>0.84797426791558739</v>
      </c>
      <c r="K53" s="195">
        <f t="shared" si="56"/>
        <v>0.84961269977118503</v>
      </c>
      <c r="L53" s="195">
        <f t="shared" si="56"/>
        <v>0.86550675252101938</v>
      </c>
      <c r="M53" s="195">
        <f t="shared" si="56"/>
        <v>0.85257745053652945</v>
      </c>
      <c r="N53" s="195">
        <f t="shared" si="56"/>
        <v>0.85309242461370405</v>
      </c>
      <c r="O53" s="195">
        <f t="shared" si="56"/>
        <v>0.85548382274859425</v>
      </c>
      <c r="P53" s="195">
        <f t="shared" si="56"/>
        <v>0.84339262631654166</v>
      </c>
      <c r="Q53" s="195">
        <f t="shared" si="56"/>
        <v>0.86029534535485563</v>
      </c>
      <c r="R53" s="195">
        <f t="shared" ref="R53:V53" si="57">IF(R45=0,0,R45/R$44)</f>
        <v>0.86264452149060367</v>
      </c>
      <c r="S53" s="195">
        <f t="shared" si="57"/>
        <v>0.86394064912326851</v>
      </c>
      <c r="T53" s="195">
        <f t="shared" si="57"/>
        <v>0.86348088073474594</v>
      </c>
      <c r="U53" s="195">
        <f t="shared" si="57"/>
        <v>0.85546530863009396</v>
      </c>
      <c r="V53" s="195">
        <f t="shared" si="57"/>
        <v>0.84359556531244229</v>
      </c>
      <c r="W53" s="195">
        <f t="shared" ref="W53:Y53" si="58">IF(W45=0,0,W45/W$44)</f>
        <v>0.85291395103597933</v>
      </c>
      <c r="X53" s="195">
        <f t="shared" si="58"/>
        <v>0.8378380176609066</v>
      </c>
      <c r="Y53" s="195">
        <f t="shared" si="58"/>
        <v>0.84477079605721117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0.77115593909576563</v>
      </c>
      <c r="C54" s="196">
        <f t="shared" si="59"/>
        <v>0.78336515988841071</v>
      </c>
      <c r="D54" s="196">
        <f t="shared" si="59"/>
        <v>0.77428440346121363</v>
      </c>
      <c r="E54" s="196">
        <f t="shared" si="59"/>
        <v>0.77577448740588406</v>
      </c>
      <c r="F54" s="196">
        <f t="shared" si="59"/>
        <v>0.77158323977432164</v>
      </c>
      <c r="G54" s="196">
        <f t="shared" si="59"/>
        <v>0.77226740511632974</v>
      </c>
      <c r="H54" s="196">
        <f t="shared" si="59"/>
        <v>0.76865364041142414</v>
      </c>
      <c r="I54" s="196">
        <f t="shared" si="59"/>
        <v>0.77196977880333195</v>
      </c>
      <c r="J54" s="196">
        <f t="shared" si="59"/>
        <v>0.76734608550834627</v>
      </c>
      <c r="K54" s="196">
        <f t="shared" si="59"/>
        <v>0.76997122575541832</v>
      </c>
      <c r="L54" s="196">
        <f t="shared" si="59"/>
        <v>0.78157694873929151</v>
      </c>
      <c r="M54" s="196">
        <f t="shared" si="59"/>
        <v>0.75710565394894336</v>
      </c>
      <c r="N54" s="196">
        <f t="shared" si="59"/>
        <v>0.75604330112184026</v>
      </c>
      <c r="O54" s="196">
        <f t="shared" si="59"/>
        <v>0.75470389356455614</v>
      </c>
      <c r="P54" s="196">
        <f t="shared" si="59"/>
        <v>0.73565511487633672</v>
      </c>
      <c r="Q54" s="196">
        <f t="shared" si="59"/>
        <v>0.75804782011337124</v>
      </c>
      <c r="R54" s="196">
        <f t="shared" ref="R54:V54" si="60">IF(R46=0,0,R46/R$44)</f>
        <v>0.76186328272032999</v>
      </c>
      <c r="S54" s="196">
        <f t="shared" si="60"/>
        <v>0.76392784667578728</v>
      </c>
      <c r="T54" s="196">
        <f t="shared" si="60"/>
        <v>0.76366446654469722</v>
      </c>
      <c r="U54" s="196">
        <f t="shared" si="60"/>
        <v>0.75195604309192565</v>
      </c>
      <c r="V54" s="196">
        <f t="shared" si="60"/>
        <v>0.73615421514123358</v>
      </c>
      <c r="W54" s="196">
        <f t="shared" ref="W54:Y54" si="61">IF(W46=0,0,W46/W$44)</f>
        <v>0.75003222347109877</v>
      </c>
      <c r="X54" s="196">
        <f t="shared" si="61"/>
        <v>0.76301874610279397</v>
      </c>
      <c r="Y54" s="196">
        <f t="shared" si="61"/>
        <v>0.77138744574307461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6.3123899556278234E-5</v>
      </c>
      <c r="C55" s="197">
        <f t="shared" si="62"/>
        <v>6.9427061008970741E-5</v>
      </c>
      <c r="D55" s="197">
        <f t="shared" si="62"/>
        <v>7.49755867946302E-5</v>
      </c>
      <c r="E55" s="197">
        <f t="shared" si="62"/>
        <v>8.2049168993681218E-5</v>
      </c>
      <c r="F55" s="197">
        <f t="shared" si="62"/>
        <v>9.6490756051065483E-5</v>
      </c>
      <c r="G55" s="197">
        <f t="shared" si="62"/>
        <v>1.0870185610852407E-4</v>
      </c>
      <c r="H55" s="197">
        <f t="shared" si="62"/>
        <v>1.2799890210067123E-4</v>
      </c>
      <c r="I55" s="197">
        <f t="shared" si="62"/>
        <v>1.5007573700806572E-4</v>
      </c>
      <c r="J55" s="197">
        <f t="shared" si="62"/>
        <v>1.6929329724015498E-4</v>
      </c>
      <c r="K55" s="197">
        <f t="shared" si="62"/>
        <v>1.80608419513164E-4</v>
      </c>
      <c r="L55" s="197">
        <f t="shared" si="62"/>
        <v>1.7580365441100153E-4</v>
      </c>
      <c r="M55" s="197">
        <f t="shared" si="62"/>
        <v>2.0990408911574472E-4</v>
      </c>
      <c r="N55" s="197">
        <f t="shared" si="62"/>
        <v>2.2900071497069195E-4</v>
      </c>
      <c r="O55" s="197">
        <f t="shared" si="62"/>
        <v>2.3850383087753969E-4</v>
      </c>
      <c r="P55" s="197">
        <f t="shared" si="62"/>
        <v>2.7357752309578977E-4</v>
      </c>
      <c r="Q55" s="197">
        <f t="shared" si="62"/>
        <v>2.6492519248335239E-4</v>
      </c>
      <c r="R55" s="197">
        <f t="shared" ref="R55:V55" si="63">IF(R47=0,0,R47/R$44)</f>
        <v>2.7959617211658011E-4</v>
      </c>
      <c r="S55" s="197">
        <f t="shared" si="63"/>
        <v>2.9615697093439392E-4</v>
      </c>
      <c r="T55" s="197">
        <f t="shared" si="63"/>
        <v>3.7308679176777267E-4</v>
      </c>
      <c r="U55" s="197">
        <f t="shared" si="63"/>
        <v>3.3678375600809017E-4</v>
      </c>
      <c r="V55" s="197">
        <f t="shared" si="63"/>
        <v>3.7801344887719633E-4</v>
      </c>
      <c r="W55" s="197">
        <f t="shared" ref="W55:Y55" si="64">IF(W47=0,0,W47/W$44)</f>
        <v>3.7260234844847768E-4</v>
      </c>
      <c r="X55" s="197">
        <f t="shared" si="64"/>
        <v>4.4092604831376939E-4</v>
      </c>
      <c r="Y55" s="197">
        <f t="shared" si="64"/>
        <v>4.4776958177480757E-4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7.0143316791160537E-2</v>
      </c>
      <c r="C56" s="197">
        <f t="shared" si="65"/>
        <v>6.410272829926994E-2</v>
      </c>
      <c r="D56" s="197">
        <f t="shared" si="65"/>
        <v>6.6047981926964663E-2</v>
      </c>
      <c r="E56" s="197">
        <f t="shared" si="65"/>
        <v>6.4036634436649614E-2</v>
      </c>
      <c r="F56" s="197">
        <f t="shared" si="65"/>
        <v>6.6437014063732217E-2</v>
      </c>
      <c r="G56" s="197">
        <f t="shared" si="65"/>
        <v>6.5849506188088783E-2</v>
      </c>
      <c r="H56" s="197">
        <f t="shared" si="65"/>
        <v>6.633336710702073E-2</v>
      </c>
      <c r="I56" s="197">
        <f t="shared" si="65"/>
        <v>6.1972695503726236E-2</v>
      </c>
      <c r="J56" s="197">
        <f t="shared" si="65"/>
        <v>6.4419256985966622E-2</v>
      </c>
      <c r="K56" s="197">
        <f t="shared" si="65"/>
        <v>6.3220017108596982E-2</v>
      </c>
      <c r="L56" s="197">
        <f t="shared" si="65"/>
        <v>6.736512781821434E-2</v>
      </c>
      <c r="M56" s="197">
        <f t="shared" si="65"/>
        <v>7.7243773407172089E-2</v>
      </c>
      <c r="N56" s="197">
        <f t="shared" si="65"/>
        <v>7.8537043532165493E-2</v>
      </c>
      <c r="O56" s="197">
        <f t="shared" si="65"/>
        <v>8.1023213621719672E-2</v>
      </c>
      <c r="P56" s="197">
        <f t="shared" si="65"/>
        <v>8.5951285600594327E-2</v>
      </c>
      <c r="Q56" s="197">
        <f t="shared" si="65"/>
        <v>8.1474787219149011E-2</v>
      </c>
      <c r="R56" s="197">
        <f t="shared" ref="R56:V56" si="66">IF(R48=0,0,R48/R$44)</f>
        <v>7.9972640916964197E-2</v>
      </c>
      <c r="S56" s="197">
        <f t="shared" si="66"/>
        <v>7.9329169954126699E-2</v>
      </c>
      <c r="T56" s="197">
        <f t="shared" si="66"/>
        <v>7.877589508480054E-2</v>
      </c>
      <c r="U56" s="197">
        <f t="shared" si="66"/>
        <v>8.2146446771910631E-2</v>
      </c>
      <c r="V56" s="197">
        <f t="shared" si="66"/>
        <v>8.4387674983811667E-2</v>
      </c>
      <c r="W56" s="197">
        <f t="shared" ref="W56:Y56" si="67">IF(W48=0,0,W48/W$44)</f>
        <v>8.041555644960495E-2</v>
      </c>
      <c r="X56" s="197">
        <f t="shared" si="67"/>
        <v>5.829380180477288E-2</v>
      </c>
      <c r="Y56" s="197">
        <f t="shared" si="67"/>
        <v>5.5650245103173575E-2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1.5404597927091557E-2</v>
      </c>
      <c r="C57" s="198">
        <f t="shared" si="68"/>
        <v>1.4405315761898348E-2</v>
      </c>
      <c r="D57" s="198">
        <f t="shared" si="68"/>
        <v>1.5128971379362279E-2</v>
      </c>
      <c r="E57" s="198">
        <f t="shared" si="68"/>
        <v>1.4813750937723514E-2</v>
      </c>
      <c r="F57" s="198">
        <f t="shared" si="68"/>
        <v>1.5025200886525068E-2</v>
      </c>
      <c r="G57" s="198">
        <f t="shared" si="68"/>
        <v>1.5151800488522325E-2</v>
      </c>
      <c r="H57" s="198">
        <f t="shared" si="68"/>
        <v>1.5639532731461413E-2</v>
      </c>
      <c r="I57" s="198">
        <f t="shared" si="68"/>
        <v>1.5512914657659438E-2</v>
      </c>
      <c r="J57" s="198">
        <f t="shared" si="68"/>
        <v>1.6039632124034305E-2</v>
      </c>
      <c r="K57" s="198">
        <f t="shared" si="68"/>
        <v>1.6240848487656567E-2</v>
      </c>
      <c r="L57" s="198">
        <f t="shared" si="68"/>
        <v>1.6388872309102642E-2</v>
      </c>
      <c r="M57" s="198">
        <f t="shared" si="68"/>
        <v>1.8018119091298281E-2</v>
      </c>
      <c r="N57" s="198">
        <f t="shared" si="68"/>
        <v>1.8283079244727475E-2</v>
      </c>
      <c r="O57" s="198">
        <f t="shared" si="68"/>
        <v>1.9518211731440967E-2</v>
      </c>
      <c r="P57" s="198">
        <f t="shared" si="68"/>
        <v>2.1512648316514841E-2</v>
      </c>
      <c r="Q57" s="198">
        <f t="shared" si="68"/>
        <v>2.0507812829852069E-2</v>
      </c>
      <c r="R57" s="198">
        <f t="shared" ref="R57:V57" si="69">IF(R49=0,0,R49/R$44)</f>
        <v>2.0529001681192861E-2</v>
      </c>
      <c r="S57" s="198">
        <f t="shared" si="69"/>
        <v>2.0387475522420082E-2</v>
      </c>
      <c r="T57" s="198">
        <f t="shared" si="69"/>
        <v>2.0667432313480363E-2</v>
      </c>
      <c r="U57" s="198">
        <f t="shared" si="69"/>
        <v>2.1026035010249706E-2</v>
      </c>
      <c r="V57" s="198">
        <f t="shared" si="69"/>
        <v>2.2675661738519842E-2</v>
      </c>
      <c r="W57" s="198">
        <f t="shared" ref="W57:Y57" si="70">IF(W49=0,0,W49/W$44)</f>
        <v>2.2093568766827172E-2</v>
      </c>
      <c r="X57" s="198">
        <f t="shared" si="70"/>
        <v>1.6084543705026013E-2</v>
      </c>
      <c r="Y57" s="198">
        <f t="shared" si="70"/>
        <v>1.7285335629188162E-2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0.14323302228642595</v>
      </c>
      <c r="C58" s="195">
        <f t="shared" si="71"/>
        <v>0.13805736898941207</v>
      </c>
      <c r="D58" s="195">
        <f t="shared" si="71"/>
        <v>0.14446366764566476</v>
      </c>
      <c r="E58" s="195">
        <f t="shared" si="71"/>
        <v>0.14529307805074912</v>
      </c>
      <c r="F58" s="195">
        <f t="shared" si="71"/>
        <v>0.14685805451937006</v>
      </c>
      <c r="G58" s="195">
        <f t="shared" si="71"/>
        <v>0.14662258635095057</v>
      </c>
      <c r="H58" s="195">
        <f t="shared" si="71"/>
        <v>0.14924546084799289</v>
      </c>
      <c r="I58" s="195">
        <f t="shared" si="71"/>
        <v>0.15039453529827432</v>
      </c>
      <c r="J58" s="195">
        <f t="shared" si="71"/>
        <v>0.15202573208441253</v>
      </c>
      <c r="K58" s="195">
        <f t="shared" si="71"/>
        <v>0.15038730022881502</v>
      </c>
      <c r="L58" s="195">
        <f t="shared" si="71"/>
        <v>0.13449324747898059</v>
      </c>
      <c r="M58" s="195">
        <f t="shared" si="71"/>
        <v>0.14742254946347053</v>
      </c>
      <c r="N58" s="195">
        <f t="shared" si="71"/>
        <v>0.14690757538629609</v>
      </c>
      <c r="O58" s="195">
        <f t="shared" si="71"/>
        <v>0.14451617725140578</v>
      </c>
      <c r="P58" s="195">
        <f t="shared" si="71"/>
        <v>0.15660737368345831</v>
      </c>
      <c r="Q58" s="195">
        <f t="shared" si="71"/>
        <v>0.13970465464514434</v>
      </c>
      <c r="R58" s="195">
        <f t="shared" ref="R58:V58" si="72">IF(R50=0,0,R50/R$44)</f>
        <v>0.13735547850939644</v>
      </c>
      <c r="S58" s="195">
        <f t="shared" si="72"/>
        <v>0.13605935087673157</v>
      </c>
      <c r="T58" s="195">
        <f t="shared" si="72"/>
        <v>0.13651911926525404</v>
      </c>
      <c r="U58" s="195">
        <f t="shared" si="72"/>
        <v>0.1445346913699061</v>
      </c>
      <c r="V58" s="195">
        <f t="shared" si="72"/>
        <v>0.15640443468755777</v>
      </c>
      <c r="W58" s="195">
        <f t="shared" ref="W58:Y58" si="73">IF(W50=0,0,W50/W$44)</f>
        <v>0.14708604896402069</v>
      </c>
      <c r="X58" s="195">
        <f t="shared" si="73"/>
        <v>0.16216198233909337</v>
      </c>
      <c r="Y58" s="195">
        <f t="shared" si="73"/>
        <v>0.1552292039427888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3939.8702414400004</v>
      </c>
      <c r="C62" s="22">
        <v>4126.7508130799997</v>
      </c>
      <c r="D62" s="22">
        <v>3874.3505377199999</v>
      </c>
      <c r="E62" s="22">
        <v>3837.3994371600002</v>
      </c>
      <c r="F62" s="22">
        <v>3691.9988712000004</v>
      </c>
      <c r="G62" s="22">
        <v>3581.0277541200003</v>
      </c>
      <c r="H62" s="22">
        <v>3338.33309568</v>
      </c>
      <c r="I62" s="22">
        <v>3076.7896573200001</v>
      </c>
      <c r="J62" s="22">
        <v>2973.5173317600002</v>
      </c>
      <c r="K62" s="22">
        <v>2900.7450759599997</v>
      </c>
      <c r="L62" s="22">
        <v>3232.73123244</v>
      </c>
      <c r="M62" s="22">
        <v>2756.1448727999996</v>
      </c>
      <c r="N62" s="22">
        <v>2564.87298336</v>
      </c>
      <c r="O62" s="22">
        <v>2505.88842264</v>
      </c>
      <c r="P62" s="22">
        <v>2045.8685545658186</v>
      </c>
      <c r="Q62" s="22">
        <v>2115.7856665346999</v>
      </c>
      <c r="R62" s="22">
        <v>2130.6323507529164</v>
      </c>
      <c r="S62" s="22">
        <v>2051.2205762841609</v>
      </c>
      <c r="T62" s="22">
        <v>2016.1305079371855</v>
      </c>
      <c r="U62" s="22">
        <v>1915.0230737630973</v>
      </c>
      <c r="V62" s="22">
        <v>1685.2719129170532</v>
      </c>
      <c r="W62" s="22">
        <v>1542.8293683831198</v>
      </c>
      <c r="X62" s="22">
        <v>1237.4412255931366</v>
      </c>
      <c r="Y62" s="22">
        <v>1110.5431388026745</v>
      </c>
      <c r="DA62" s="57" t="s">
        <v>251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DA63" s="59" t="s">
        <v>252</v>
      </c>
    </row>
    <row r="64" spans="1:105" ht="12" customHeight="1" x14ac:dyDescent="0.25">
      <c r="A64" s="73" t="s">
        <v>75</v>
      </c>
      <c r="B64" s="98">
        <v>2393.26460064</v>
      </c>
      <c r="C64" s="98">
        <v>2485.11471192</v>
      </c>
      <c r="D64" s="98">
        <v>2298.9407558399998</v>
      </c>
      <c r="E64" s="98">
        <v>2153.1124134000002</v>
      </c>
      <c r="F64" s="98">
        <v>2016.9975643200003</v>
      </c>
      <c r="G64" s="98">
        <v>1924.7362235999999</v>
      </c>
      <c r="H64" s="98">
        <v>1734.6321511199999</v>
      </c>
      <c r="I64" s="98">
        <v>1586.0724073199999</v>
      </c>
      <c r="J64" s="98">
        <v>1485.71254692</v>
      </c>
      <c r="K64" s="98">
        <v>1403.1492703199999</v>
      </c>
      <c r="L64" s="98">
        <v>1468.2430652399999</v>
      </c>
      <c r="M64" s="98">
        <v>1230.9730448399998</v>
      </c>
      <c r="N64" s="98">
        <v>1038.4389054000001</v>
      </c>
      <c r="O64" s="98">
        <v>979.39032336000002</v>
      </c>
      <c r="P64" s="98">
        <v>715.97121155999992</v>
      </c>
      <c r="Q64" s="98">
        <v>733.44480911999995</v>
      </c>
      <c r="R64" s="98">
        <v>710.76081168000007</v>
      </c>
      <c r="S64" s="98">
        <v>664.83876060000011</v>
      </c>
      <c r="T64" s="98">
        <v>674.47804752000002</v>
      </c>
      <c r="U64" s="98">
        <v>615.41262180000012</v>
      </c>
      <c r="V64" s="98">
        <v>532.4113202399999</v>
      </c>
      <c r="W64" s="98">
        <v>477.61895340000007</v>
      </c>
      <c r="X64" s="98">
        <v>491.93715240000006</v>
      </c>
      <c r="Y64" s="98">
        <v>450.64224791999993</v>
      </c>
      <c r="DA64" s="63"/>
    </row>
    <row r="65" spans="1:105" ht="12" customHeight="1" x14ac:dyDescent="0.25">
      <c r="A65" s="97" t="s">
        <v>74</v>
      </c>
      <c r="B65" s="98">
        <v>46.441499040000004</v>
      </c>
      <c r="C65" s="98">
        <v>46.441499040000004</v>
      </c>
      <c r="D65" s="98">
        <v>40.636425239999994</v>
      </c>
      <c r="E65" s="98">
        <v>43.539075719999992</v>
      </c>
      <c r="F65" s="98">
        <v>46.441499040000004</v>
      </c>
      <c r="G65" s="98">
        <v>49.344149519999995</v>
      </c>
      <c r="H65" s="98">
        <v>55.149450479999999</v>
      </c>
      <c r="I65" s="98">
        <v>55.149450479999999</v>
      </c>
      <c r="J65" s="98">
        <v>49.344149519999995</v>
      </c>
      <c r="K65" s="98">
        <v>43.539075719999992</v>
      </c>
      <c r="L65" s="98">
        <v>49.344149519999995</v>
      </c>
      <c r="M65" s="98">
        <v>49.344149519999995</v>
      </c>
      <c r="N65" s="98">
        <v>46.441499040000004</v>
      </c>
      <c r="O65" s="98">
        <v>43.539075719999992</v>
      </c>
      <c r="P65" s="98">
        <v>34.831124280000004</v>
      </c>
      <c r="Q65" s="98">
        <v>47.335600799999987</v>
      </c>
      <c r="R65" s="98">
        <v>52.174335960000001</v>
      </c>
      <c r="S65" s="98">
        <v>55.776412080000014</v>
      </c>
      <c r="T65" s="98">
        <v>55.567424880000011</v>
      </c>
      <c r="U65" s="98">
        <v>53.251074360000004</v>
      </c>
      <c r="V65" s="98">
        <v>51.747502320000009</v>
      </c>
      <c r="W65" s="98">
        <v>54.583367760000016</v>
      </c>
      <c r="X65" s="98">
        <v>55.985399280000003</v>
      </c>
      <c r="Y65" s="98">
        <v>56.983767480000019</v>
      </c>
      <c r="DA65" s="63" t="s">
        <v>253</v>
      </c>
    </row>
    <row r="66" spans="1:105" ht="12" customHeight="1" x14ac:dyDescent="0.25">
      <c r="A66" s="97" t="s">
        <v>196</v>
      </c>
      <c r="B66" s="98">
        <v>2346.8231016</v>
      </c>
      <c r="C66" s="98">
        <v>2438.6732128799999</v>
      </c>
      <c r="D66" s="98">
        <v>2258.3043306</v>
      </c>
      <c r="E66" s="98">
        <v>2109.5733376800003</v>
      </c>
      <c r="F66" s="98">
        <v>1970.5560652800002</v>
      </c>
      <c r="G66" s="98">
        <v>1875.3920740799999</v>
      </c>
      <c r="H66" s="98">
        <v>1679.4827006399998</v>
      </c>
      <c r="I66" s="98">
        <v>1530.9229568399999</v>
      </c>
      <c r="J66" s="98">
        <v>1436.3683974</v>
      </c>
      <c r="K66" s="98">
        <v>1359.6101945999999</v>
      </c>
      <c r="L66" s="98">
        <v>1418.8989157199999</v>
      </c>
      <c r="M66" s="98">
        <v>1181.6288953199999</v>
      </c>
      <c r="N66" s="98">
        <v>991.99740636000001</v>
      </c>
      <c r="O66" s="98">
        <v>935.85124764</v>
      </c>
      <c r="P66" s="98">
        <v>681.14008727999988</v>
      </c>
      <c r="Q66" s="98">
        <v>686.10920831999999</v>
      </c>
      <c r="R66" s="98">
        <v>658.58647572000007</v>
      </c>
      <c r="S66" s="98">
        <v>609.06234852000011</v>
      </c>
      <c r="T66" s="98">
        <v>618.91062264000004</v>
      </c>
      <c r="U66" s="98">
        <v>562.16154744000016</v>
      </c>
      <c r="V66" s="98">
        <v>480.66381791999987</v>
      </c>
      <c r="W66" s="98">
        <v>423.03558564000002</v>
      </c>
      <c r="X66" s="98">
        <v>435.95175312000003</v>
      </c>
      <c r="Y66" s="98">
        <v>393.65848043999989</v>
      </c>
      <c r="DA66" s="63" t="s">
        <v>254</v>
      </c>
    </row>
    <row r="67" spans="1:105" ht="12" customHeight="1" x14ac:dyDescent="0.25">
      <c r="A67" s="73" t="s">
        <v>189</v>
      </c>
      <c r="B67" s="98">
        <v>1546.6056408000002</v>
      </c>
      <c r="C67" s="98">
        <v>1641.6361011600002</v>
      </c>
      <c r="D67" s="98">
        <v>1575.4097818800001</v>
      </c>
      <c r="E67" s="98">
        <v>1684.28702376</v>
      </c>
      <c r="F67" s="98">
        <v>1675.0013068799999</v>
      </c>
      <c r="G67" s="98">
        <v>1656.2915305200002</v>
      </c>
      <c r="H67" s="98">
        <v>1603.7009445599999</v>
      </c>
      <c r="I67" s="98">
        <v>1490.7172500000001</v>
      </c>
      <c r="J67" s="98">
        <v>1487.8047848400001</v>
      </c>
      <c r="K67" s="98">
        <v>1497.59580564</v>
      </c>
      <c r="L67" s="98">
        <v>1764.4881672000001</v>
      </c>
      <c r="M67" s="98">
        <v>1525.17182796</v>
      </c>
      <c r="N67" s="98">
        <v>1526.43407796</v>
      </c>
      <c r="O67" s="98">
        <v>1526.4980992799999</v>
      </c>
      <c r="P67" s="98">
        <v>1329.8973430058188</v>
      </c>
      <c r="Q67" s="98">
        <v>1382.3408574146997</v>
      </c>
      <c r="R67" s="98">
        <v>1419.8715390729162</v>
      </c>
      <c r="S67" s="98">
        <v>1386.3818156841608</v>
      </c>
      <c r="T67" s="98">
        <v>1341.6524604171855</v>
      </c>
      <c r="U67" s="98">
        <v>1299.6104519630971</v>
      </c>
      <c r="V67" s="98">
        <v>1152.8605926770533</v>
      </c>
      <c r="W67" s="98">
        <v>1065.2104149831198</v>
      </c>
      <c r="X67" s="98">
        <v>745.50407319313661</v>
      </c>
      <c r="Y67" s="98">
        <v>659.90089088267462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3939.87024144</v>
      </c>
      <c r="C78" s="203">
        <f t="shared" si="74"/>
        <v>4126.7508130799997</v>
      </c>
      <c r="D78" s="203">
        <f t="shared" si="74"/>
        <v>3874.3505377199999</v>
      </c>
      <c r="E78" s="203">
        <f t="shared" si="74"/>
        <v>3837.3994371600002</v>
      </c>
      <c r="F78" s="203">
        <f t="shared" si="74"/>
        <v>3691.9988711999999</v>
      </c>
      <c r="G78" s="203">
        <f t="shared" si="74"/>
        <v>3581.0277541200012</v>
      </c>
      <c r="H78" s="203">
        <f t="shared" si="74"/>
        <v>3338.333095680001</v>
      </c>
      <c r="I78" s="203">
        <f t="shared" si="74"/>
        <v>3076.7896573200005</v>
      </c>
      <c r="J78" s="203">
        <f t="shared" si="74"/>
        <v>2973.5173317599997</v>
      </c>
      <c r="K78" s="203">
        <f t="shared" si="74"/>
        <v>2900.745075960001</v>
      </c>
      <c r="L78" s="203">
        <f t="shared" si="74"/>
        <v>3232.7312324400018</v>
      </c>
      <c r="M78" s="203">
        <f t="shared" si="74"/>
        <v>2756.1448728000014</v>
      </c>
      <c r="N78" s="203">
        <f t="shared" si="74"/>
        <v>2564.87298336</v>
      </c>
      <c r="O78" s="203">
        <f t="shared" si="74"/>
        <v>2505.8884226399991</v>
      </c>
      <c r="P78" s="203">
        <f t="shared" si="74"/>
        <v>2045.8685545658177</v>
      </c>
      <c r="Q78" s="203">
        <f t="shared" si="74"/>
        <v>2115.7856665347008</v>
      </c>
      <c r="R78" s="203">
        <f t="shared" ref="R78:V78" si="75">R79+R84</f>
        <v>2130.6323507529173</v>
      </c>
      <c r="S78" s="203">
        <f t="shared" si="75"/>
        <v>2051.2205762841604</v>
      </c>
      <c r="T78" s="203">
        <f t="shared" si="75"/>
        <v>2016.1305079371855</v>
      </c>
      <c r="U78" s="203">
        <f t="shared" si="75"/>
        <v>1915.023073763097</v>
      </c>
      <c r="V78" s="203">
        <f t="shared" si="75"/>
        <v>1685.271912917053</v>
      </c>
      <c r="W78" s="203">
        <f t="shared" ref="W78:Y78" si="76">W79+W84</f>
        <v>1542.8293683831191</v>
      </c>
      <c r="X78" s="203">
        <f t="shared" si="76"/>
        <v>1237.4412255931361</v>
      </c>
      <c r="Y78" s="203">
        <f t="shared" si="76"/>
        <v>1110.5431388026745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3939.87024144</v>
      </c>
      <c r="C79" s="192">
        <f t="shared" si="77"/>
        <v>4126.7508130799997</v>
      </c>
      <c r="D79" s="192">
        <f t="shared" si="77"/>
        <v>3874.3505377199999</v>
      </c>
      <c r="E79" s="192">
        <f t="shared" si="77"/>
        <v>3837.3994371600002</v>
      </c>
      <c r="F79" s="192">
        <f t="shared" si="77"/>
        <v>3691.9988711999999</v>
      </c>
      <c r="G79" s="192">
        <f t="shared" si="77"/>
        <v>3581.0277541200012</v>
      </c>
      <c r="H79" s="192">
        <f t="shared" si="77"/>
        <v>3338.333095680001</v>
      </c>
      <c r="I79" s="192">
        <f t="shared" si="77"/>
        <v>3076.7896573200005</v>
      </c>
      <c r="J79" s="192">
        <f t="shared" si="77"/>
        <v>2973.5173317599997</v>
      </c>
      <c r="K79" s="192">
        <f t="shared" si="77"/>
        <v>2900.745075960001</v>
      </c>
      <c r="L79" s="192">
        <f t="shared" si="77"/>
        <v>3232.7312324400018</v>
      </c>
      <c r="M79" s="192">
        <f t="shared" si="77"/>
        <v>2756.1448728000014</v>
      </c>
      <c r="N79" s="192">
        <f t="shared" si="77"/>
        <v>2564.87298336</v>
      </c>
      <c r="O79" s="192">
        <f t="shared" si="77"/>
        <v>2505.8884226399991</v>
      </c>
      <c r="P79" s="192">
        <f t="shared" si="77"/>
        <v>2045.8685545658177</v>
      </c>
      <c r="Q79" s="192">
        <f t="shared" si="77"/>
        <v>2115.7856665347008</v>
      </c>
      <c r="R79" s="192">
        <f t="shared" ref="R79:V79" si="78">SUM(R80:R83)</f>
        <v>2130.6323507529173</v>
      </c>
      <c r="S79" s="192">
        <f t="shared" si="78"/>
        <v>2051.2205762841604</v>
      </c>
      <c r="T79" s="192">
        <f t="shared" si="78"/>
        <v>2016.1305079371855</v>
      </c>
      <c r="U79" s="192">
        <f t="shared" si="78"/>
        <v>1915.023073763097</v>
      </c>
      <c r="V79" s="192">
        <f t="shared" si="78"/>
        <v>1685.271912917053</v>
      </c>
      <c r="W79" s="192">
        <f t="shared" ref="W79:Y79" si="79">SUM(W80:W83)</f>
        <v>1542.8293683831191</v>
      </c>
      <c r="X79" s="192">
        <f t="shared" si="79"/>
        <v>1237.4412255931361</v>
      </c>
      <c r="Y79" s="192">
        <f t="shared" si="79"/>
        <v>1110.5431388026745</v>
      </c>
      <c r="DA79" s="213" t="s">
        <v>265</v>
      </c>
    </row>
    <row r="80" spans="1:105" ht="12" customHeight="1" x14ac:dyDescent="0.25">
      <c r="A80" s="97" t="s">
        <v>57</v>
      </c>
      <c r="B80" s="74">
        <v>3691.3471689086928</v>
      </c>
      <c r="C80" s="74">
        <v>3884.4216712537818</v>
      </c>
      <c r="D80" s="74">
        <v>3633.1696373052209</v>
      </c>
      <c r="E80" s="74">
        <v>3596.3091487512274</v>
      </c>
      <c r="F80" s="74">
        <v>3444.3644406457352</v>
      </c>
      <c r="G80" s="74">
        <v>3336.7137723575338</v>
      </c>
      <c r="H80" s="74">
        <v>3101.1603961040701</v>
      </c>
      <c r="I80" s="74">
        <v>2865.6291110475768</v>
      </c>
      <c r="J80" s="74">
        <v>2758.0501964146997</v>
      </c>
      <c r="K80" s="74">
        <v>2690.3390593037675</v>
      </c>
      <c r="L80" s="74">
        <v>2984.7312889860395</v>
      </c>
      <c r="M80" s="74">
        <v>2506.5914164513115</v>
      </c>
      <c r="N80" s="74">
        <v>2328.5111499147624</v>
      </c>
      <c r="O80" s="74">
        <v>2268.0872616704182</v>
      </c>
      <c r="P80" s="74">
        <v>1837.9915997147227</v>
      </c>
      <c r="Q80" s="74">
        <v>1914.4269298206027</v>
      </c>
      <c r="R80" s="74">
        <v>1931.8649919276163</v>
      </c>
      <c r="S80" s="74">
        <v>1860.7908840311622</v>
      </c>
      <c r="T80" s="74">
        <v>1831.4275968384068</v>
      </c>
      <c r="U80" s="74">
        <v>1730.9684241734249</v>
      </c>
      <c r="V80" s="74">
        <v>1516.9055226084502</v>
      </c>
      <c r="W80" s="74">
        <v>1394.4051251617122</v>
      </c>
      <c r="X80" s="74">
        <v>1145.8531289736459</v>
      </c>
      <c r="Y80" s="74">
        <v>1034.2533822656812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243.93668877575885</v>
      </c>
      <c r="C82" s="74">
        <v>237.7794256947781</v>
      </c>
      <c r="D82" s="74">
        <v>236.52839776711747</v>
      </c>
      <c r="E82" s="74">
        <v>236.17434051861892</v>
      </c>
      <c r="F82" s="74">
        <v>242.64000539115858</v>
      </c>
      <c r="G82" s="74">
        <v>239.29940450755063</v>
      </c>
      <c r="H82" s="74">
        <v>232.14564088418558</v>
      </c>
      <c r="I82" s="74">
        <v>206.50053506070961</v>
      </c>
      <c r="J82" s="74">
        <v>210.65549055501847</v>
      </c>
      <c r="K82" s="74">
        <v>205.48817954330454</v>
      </c>
      <c r="L82" s="74">
        <v>242.41006611318215</v>
      </c>
      <c r="M82" s="74">
        <v>244.12466680064691</v>
      </c>
      <c r="N82" s="74">
        <v>230.87306409491308</v>
      </c>
      <c r="O82" s="74">
        <v>232.00951522924152</v>
      </c>
      <c r="P82" s="74">
        <v>202.32105946578977</v>
      </c>
      <c r="Q82" s="74">
        <v>195.89006147117661</v>
      </c>
      <c r="R82" s="74">
        <v>193.26521918468626</v>
      </c>
      <c r="S82" s="74">
        <v>185.13976978078577</v>
      </c>
      <c r="T82" s="74">
        <v>179.68407546272414</v>
      </c>
      <c r="U82" s="74">
        <v>179.44494918104613</v>
      </c>
      <c r="V82" s="74">
        <v>164.33251510939596</v>
      </c>
      <c r="W82" s="74">
        <v>144.59022417148515</v>
      </c>
      <c r="X82" s="74">
        <v>88.348389766728474</v>
      </c>
      <c r="Y82" s="74">
        <v>73.736342545943486</v>
      </c>
      <c r="DA82" s="90" t="s">
        <v>268</v>
      </c>
    </row>
    <row r="83" spans="1:105" ht="12" customHeight="1" x14ac:dyDescent="0.25">
      <c r="A83" s="107" t="s">
        <v>54</v>
      </c>
      <c r="B83" s="193">
        <v>4.5863837555484732</v>
      </c>
      <c r="C83" s="193">
        <v>4.5497161314393972</v>
      </c>
      <c r="D83" s="193">
        <v>4.6525026476617715</v>
      </c>
      <c r="E83" s="193">
        <v>4.9159478901539755</v>
      </c>
      <c r="F83" s="193">
        <v>4.9944251631064862</v>
      </c>
      <c r="G83" s="193">
        <v>5.014577254916623</v>
      </c>
      <c r="H83" s="193">
        <v>5.0270586917453031</v>
      </c>
      <c r="I83" s="193">
        <v>4.6600112117141048</v>
      </c>
      <c r="J83" s="193">
        <v>4.8116447902815001</v>
      </c>
      <c r="K83" s="193">
        <v>4.9178371129291971</v>
      </c>
      <c r="L83" s="193">
        <v>5.5898773407802285</v>
      </c>
      <c r="M83" s="193">
        <v>5.4287895480431327</v>
      </c>
      <c r="N83" s="193">
        <v>5.4887693503247474</v>
      </c>
      <c r="O83" s="193">
        <v>5.7916457403392503</v>
      </c>
      <c r="P83" s="193">
        <v>5.5558953853052282</v>
      </c>
      <c r="Q83" s="193">
        <v>5.468675242921476</v>
      </c>
      <c r="R83" s="193">
        <v>5.5021396406143754</v>
      </c>
      <c r="S83" s="193">
        <v>5.2899224722125071</v>
      </c>
      <c r="T83" s="193">
        <v>5.018835636054428</v>
      </c>
      <c r="U83" s="193">
        <v>4.609700408626221</v>
      </c>
      <c r="V83" s="193">
        <v>4.033875199206939</v>
      </c>
      <c r="W83" s="193">
        <v>3.8340190499218378</v>
      </c>
      <c r="X83" s="193">
        <v>3.2397068527616981</v>
      </c>
      <c r="Y83" s="193">
        <v>2.5534139910499225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0.93692100061638739</v>
      </c>
      <c r="C88" s="196">
        <f t="shared" si="86"/>
        <v>0.94127846511639612</v>
      </c>
      <c r="D88" s="196">
        <f t="shared" si="86"/>
        <v>0.93774933422603768</v>
      </c>
      <c r="E88" s="196">
        <f t="shared" si="86"/>
        <v>0.93717352275758925</v>
      </c>
      <c r="F88" s="196">
        <f t="shared" si="86"/>
        <v>0.93292673178045238</v>
      </c>
      <c r="G88" s="196">
        <f t="shared" si="86"/>
        <v>0.93177545706497744</v>
      </c>
      <c r="H88" s="196">
        <f t="shared" si="86"/>
        <v>0.9289547529325799</v>
      </c>
      <c r="I88" s="196">
        <f t="shared" si="86"/>
        <v>0.93136984656391741</v>
      </c>
      <c r="J88" s="196">
        <f t="shared" si="86"/>
        <v>0.9275379588193734</v>
      </c>
      <c r="K88" s="196">
        <f t="shared" si="86"/>
        <v>0.92746483708617533</v>
      </c>
      <c r="L88" s="196">
        <f t="shared" si="86"/>
        <v>0.92328470088533254</v>
      </c>
      <c r="M88" s="196">
        <f t="shared" si="86"/>
        <v>0.90945560996756836</v>
      </c>
      <c r="N88" s="196">
        <f t="shared" si="86"/>
        <v>0.90784657369831934</v>
      </c>
      <c r="O88" s="196">
        <f t="shared" si="86"/>
        <v>0.90510305294477034</v>
      </c>
      <c r="P88" s="196">
        <f t="shared" si="86"/>
        <v>0.8983918324629554</v>
      </c>
      <c r="Q88" s="196">
        <f t="shared" si="86"/>
        <v>0.90483027657338766</v>
      </c>
      <c r="R88" s="196">
        <f t="shared" ref="R88:V88" si="87">IF(R80=0,0,R80/R$78)</f>
        <v>0.90670968703020904</v>
      </c>
      <c r="S88" s="196">
        <f t="shared" si="87"/>
        <v>0.90716274278119491</v>
      </c>
      <c r="T88" s="196">
        <f t="shared" si="87"/>
        <v>0.90838742314962617</v>
      </c>
      <c r="U88" s="196">
        <f t="shared" si="87"/>
        <v>0.90388906947841763</v>
      </c>
      <c r="V88" s="196">
        <f t="shared" si="87"/>
        <v>0.90009541545306126</v>
      </c>
      <c r="W88" s="196">
        <f t="shared" ref="W88:Y88" si="88">IF(W80=0,0,W80/W$78)</f>
        <v>0.90379736977851599</v>
      </c>
      <c r="X88" s="196">
        <f t="shared" si="88"/>
        <v>0.92598590161274952</v>
      </c>
      <c r="Y88" s="196">
        <f t="shared" si="88"/>
        <v>0.93130410348647541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6.1914904254968914E-2</v>
      </c>
      <c r="C90" s="197">
        <f t="shared" si="92"/>
        <v>5.7619041339041131E-2</v>
      </c>
      <c r="D90" s="197">
        <f t="shared" si="92"/>
        <v>6.1049818663623315E-2</v>
      </c>
      <c r="E90" s="197">
        <f t="shared" si="92"/>
        <v>6.1545414905623659E-2</v>
      </c>
      <c r="F90" s="197">
        <f t="shared" si="92"/>
        <v>6.5720498260145449E-2</v>
      </c>
      <c r="G90" s="197">
        <f t="shared" si="92"/>
        <v>6.6824225037696167E-2</v>
      </c>
      <c r="H90" s="197">
        <f t="shared" si="92"/>
        <v>6.9539388140924488E-2</v>
      </c>
      <c r="I90" s="197">
        <f t="shared" si="92"/>
        <v>6.7115584118473459E-2</v>
      </c>
      <c r="J90" s="197">
        <f t="shared" si="92"/>
        <v>7.0843875132327969E-2</v>
      </c>
      <c r="K90" s="197">
        <f t="shared" si="92"/>
        <v>7.08397925920113E-2</v>
      </c>
      <c r="L90" s="197">
        <f t="shared" si="92"/>
        <v>7.4986149074389899E-2</v>
      </c>
      <c r="M90" s="197">
        <f t="shared" si="92"/>
        <v>8.8574686044220044E-2</v>
      </c>
      <c r="N90" s="197">
        <f t="shared" si="92"/>
        <v>9.001344924007422E-2</v>
      </c>
      <c r="O90" s="197">
        <f t="shared" si="92"/>
        <v>9.2585732522286551E-2</v>
      </c>
      <c r="P90" s="197">
        <f t="shared" si="92"/>
        <v>9.8892501678206374E-2</v>
      </c>
      <c r="Q90" s="197">
        <f t="shared" si="92"/>
        <v>9.2585021521585126E-2</v>
      </c>
      <c r="R90" s="197">
        <f t="shared" ref="R90:V90" si="93">IF(R82=0,0,R82/R$78)</f>
        <v>9.0707915477013526E-2</v>
      </c>
      <c r="S90" s="197">
        <f t="shared" si="93"/>
        <v>9.0258342725954566E-2</v>
      </c>
      <c r="T90" s="197">
        <f t="shared" si="93"/>
        <v>8.9123236196930938E-2</v>
      </c>
      <c r="U90" s="197">
        <f t="shared" si="93"/>
        <v>9.3703805264565093E-2</v>
      </c>
      <c r="V90" s="197">
        <f t="shared" si="93"/>
        <v>9.7510979593169192E-2</v>
      </c>
      <c r="W90" s="197">
        <f t="shared" ref="W90:Y90" si="94">IF(W82=0,0,W82/W$78)</f>
        <v>9.3717573138379709E-2</v>
      </c>
      <c r="X90" s="197">
        <f t="shared" si="94"/>
        <v>7.1396029111912701E-2</v>
      </c>
      <c r="Y90" s="197">
        <f t="shared" si="94"/>
        <v>6.6396648603350858E-2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1.1640951286436723E-3</v>
      </c>
      <c r="C91" s="198">
        <f t="shared" si="95"/>
        <v>1.1024935445626573E-3</v>
      </c>
      <c r="D91" s="198">
        <f t="shared" si="95"/>
        <v>1.2008471103390926E-3</v>
      </c>
      <c r="E91" s="198">
        <f t="shared" si="95"/>
        <v>1.2810623367871738E-3</v>
      </c>
      <c r="F91" s="198">
        <f t="shared" si="95"/>
        <v>1.3527699594022796E-3</v>
      </c>
      <c r="G91" s="198">
        <f t="shared" si="95"/>
        <v>1.4003178973263505E-3</v>
      </c>
      <c r="H91" s="198">
        <f t="shared" si="95"/>
        <v>1.5058589264955653E-3</v>
      </c>
      <c r="I91" s="198">
        <f t="shared" si="95"/>
        <v>1.51456931760917E-3</v>
      </c>
      <c r="J91" s="198">
        <f t="shared" si="95"/>
        <v>1.618166048298608E-3</v>
      </c>
      <c r="K91" s="198">
        <f t="shared" si="95"/>
        <v>1.6953703218134878E-3</v>
      </c>
      <c r="L91" s="198">
        <f t="shared" si="95"/>
        <v>1.7291500402775825E-3</v>
      </c>
      <c r="M91" s="198">
        <f t="shared" si="95"/>
        <v>1.969703988211606E-3</v>
      </c>
      <c r="N91" s="198">
        <f t="shared" si="95"/>
        <v>2.1399770616065458E-3</v>
      </c>
      <c r="O91" s="198">
        <f t="shared" si="95"/>
        <v>2.3112145329430294E-3</v>
      </c>
      <c r="P91" s="198">
        <f t="shared" si="95"/>
        <v>2.7156658588382882E-3</v>
      </c>
      <c r="Q91" s="198">
        <f t="shared" si="95"/>
        <v>2.5847019050271956E-3</v>
      </c>
      <c r="R91" s="198">
        <f t="shared" ref="R91:V91" si="96">IF(R83=0,0,R83/R$78)</f>
        <v>2.5823974927772233E-3</v>
      </c>
      <c r="S91" s="198">
        <f t="shared" si="96"/>
        <v>2.578914492850564E-3</v>
      </c>
      <c r="T91" s="198">
        <f t="shared" si="96"/>
        <v>2.4893406534428546E-3</v>
      </c>
      <c r="U91" s="198">
        <f t="shared" si="96"/>
        <v>2.407125257017387E-3</v>
      </c>
      <c r="V91" s="198">
        <f t="shared" si="96"/>
        <v>2.3936049537695474E-3</v>
      </c>
      <c r="W91" s="198">
        <f t="shared" ref="W91:Y91" si="97">IF(W83=0,0,W83/W$78)</f>
        <v>2.4850570831043222E-3</v>
      </c>
      <c r="X91" s="198">
        <f t="shared" si="97"/>
        <v>2.6180692753377654E-3</v>
      </c>
      <c r="Y91" s="198">
        <f t="shared" si="97"/>
        <v>2.2992479101738186E-3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18870.302893700587</v>
      </c>
      <c r="C96" s="203">
        <f t="shared" si="101"/>
        <v>19766.94820355923</v>
      </c>
      <c r="D96" s="203">
        <f t="shared" si="101"/>
        <v>19066.506787619968</v>
      </c>
      <c r="E96" s="203">
        <f t="shared" si="101"/>
        <v>19340.82217450771</v>
      </c>
      <c r="F96" s="203">
        <f t="shared" si="101"/>
        <v>19141.70415295452</v>
      </c>
      <c r="G96" s="203">
        <f t="shared" si="101"/>
        <v>19239.799427924379</v>
      </c>
      <c r="H96" s="203">
        <f t="shared" si="101"/>
        <v>19190.611718162945</v>
      </c>
      <c r="I96" s="203">
        <f t="shared" si="101"/>
        <v>19098.90857969828</v>
      </c>
      <c r="J96" s="203">
        <f t="shared" si="101"/>
        <v>18862.226029543886</v>
      </c>
      <c r="K96" s="203">
        <f t="shared" si="101"/>
        <v>18730.294859933612</v>
      </c>
      <c r="L96" s="203">
        <f t="shared" si="101"/>
        <v>20678.055932581086</v>
      </c>
      <c r="M96" s="203">
        <f t="shared" si="101"/>
        <v>18382.461337136287</v>
      </c>
      <c r="N96" s="203">
        <f t="shared" si="101"/>
        <v>18015.814945328581</v>
      </c>
      <c r="O96" s="203">
        <f t="shared" si="101"/>
        <v>18033.171941686211</v>
      </c>
      <c r="P96" s="203">
        <f t="shared" si="101"/>
        <v>16543.580461478814</v>
      </c>
      <c r="Q96" s="203">
        <f t="shared" si="101"/>
        <v>17580.527012438786</v>
      </c>
      <c r="R96" s="203">
        <f t="shared" si="101"/>
        <v>17966.999907739286</v>
      </c>
      <c r="S96" s="203">
        <f t="shared" si="101"/>
        <v>17474.335903479772</v>
      </c>
      <c r="T96" s="203">
        <f t="shared" si="101"/>
        <v>17098.453025312509</v>
      </c>
      <c r="U96" s="203">
        <f t="shared" si="101"/>
        <v>16603.62794813326</v>
      </c>
      <c r="V96" s="203">
        <f t="shared" si="101"/>
        <v>16004.579109702527</v>
      </c>
      <c r="W96" s="203">
        <f t="shared" si="101"/>
        <v>16680.937812025793</v>
      </c>
      <c r="X96" s="203">
        <f t="shared" ref="X96:Y96" si="102">X44*11630*1000/X$6</f>
        <v>14424.585287412579</v>
      </c>
      <c r="Y96" s="203">
        <f t="shared" si="102"/>
        <v>14591.530285469235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16167.452378775562</v>
      </c>
      <c r="C97" s="192">
        <f t="shared" si="103"/>
        <v>17037.975341625857</v>
      </c>
      <c r="D97" s="192">
        <f t="shared" si="103"/>
        <v>16312.089287889423</v>
      </c>
      <c r="E97" s="192">
        <f t="shared" si="103"/>
        <v>16530.734588741307</v>
      </c>
      <c r="F97" s="192">
        <f t="shared" si="103"/>
        <v>16330.590720866272</v>
      </c>
      <c r="G97" s="192">
        <f t="shared" si="103"/>
        <v>16418.810274928572</v>
      </c>
      <c r="H97" s="192">
        <f t="shared" si="103"/>
        <v>16326.500028330824</v>
      </c>
      <c r="I97" s="192">
        <f t="shared" si="103"/>
        <v>16226.537099150333</v>
      </c>
      <c r="J97" s="192">
        <f t="shared" si="103"/>
        <v>15994.682308660815</v>
      </c>
      <c r="K97" s="192">
        <f t="shared" si="103"/>
        <v>15913.496383458547</v>
      </c>
      <c r="L97" s="192">
        <f t="shared" si="103"/>
        <v>17896.997038656256</v>
      </c>
      <c r="M97" s="192">
        <f t="shared" si="103"/>
        <v>15672.472021401976</v>
      </c>
      <c r="N97" s="192">
        <f t="shared" si="103"/>
        <v>15369.155253102164</v>
      </c>
      <c r="O97" s="192">
        <f t="shared" si="103"/>
        <v>15427.086868956409</v>
      </c>
      <c r="P97" s="192">
        <f t="shared" si="103"/>
        <v>13952.733774085642</v>
      </c>
      <c r="Q97" s="192">
        <f t="shared" si="103"/>
        <v>15124.445557686395</v>
      </c>
      <c r="R97" s="192">
        <f t="shared" si="103"/>
        <v>15499.134038033475</v>
      </c>
      <c r="S97" s="192">
        <f t="shared" si="103"/>
        <v>15096.789103450352</v>
      </c>
      <c r="T97" s="192">
        <f t="shared" si="103"/>
        <v>14764.187277498528</v>
      </c>
      <c r="U97" s="192">
        <f t="shared" si="103"/>
        <v>14203.827707029075</v>
      </c>
      <c r="V97" s="192">
        <f t="shared" si="103"/>
        <v>13501.391961637206</v>
      </c>
      <c r="W97" s="192">
        <f t="shared" si="103"/>
        <v>14227.404576240384</v>
      </c>
      <c r="X97" s="192">
        <f t="shared" ref="X97:Y97" si="104">X45*11630*1000/X$6</f>
        <v>12085.465942786434</v>
      </c>
      <c r="Y97" s="192">
        <f t="shared" si="104"/>
        <v>12326.498654948749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14551.946149013222</v>
      </c>
      <c r="C98" s="74">
        <f t="shared" si="105"/>
        <v>15484.738539987107</v>
      </c>
      <c r="D98" s="74">
        <f t="shared" si="105"/>
        <v>14762.898834141506</v>
      </c>
      <c r="E98" s="74">
        <f t="shared" si="105"/>
        <v>15004.116408437076</v>
      </c>
      <c r="F98" s="74">
        <f t="shared" si="105"/>
        <v>14769.418105138237</v>
      </c>
      <c r="G98" s="74">
        <f t="shared" si="105"/>
        <v>14858.269979161807</v>
      </c>
      <c r="H98" s="74">
        <f t="shared" si="105"/>
        <v>14750.933558888082</v>
      </c>
      <c r="I98" s="74">
        <f t="shared" si="105"/>
        <v>14743.780231654739</v>
      </c>
      <c r="J98" s="74">
        <f t="shared" si="105"/>
        <v>14473.855307744137</v>
      </c>
      <c r="K98" s="74">
        <f t="shared" si="105"/>
        <v>14421.788092063496</v>
      </c>
      <c r="L98" s="74">
        <f t="shared" si="105"/>
        <v>16161.491861647133</v>
      </c>
      <c r="M98" s="74">
        <f t="shared" si="105"/>
        <v>13917.465411843737</v>
      </c>
      <c r="N98" s="74">
        <f t="shared" si="105"/>
        <v>13620.736203666407</v>
      </c>
      <c r="O98" s="74">
        <f t="shared" si="105"/>
        <v>13609.705077709688</v>
      </c>
      <c r="P98" s="74">
        <f t="shared" si="105"/>
        <v>12170.369584855118</v>
      </c>
      <c r="Q98" s="74">
        <f t="shared" si="105"/>
        <v>13326.88017822346</v>
      </c>
      <c r="R98" s="74">
        <f t="shared" si="105"/>
        <v>13688.397530346117</v>
      </c>
      <c r="S98" s="74">
        <f t="shared" si="105"/>
        <v>13349.131798834698</v>
      </c>
      <c r="T98" s="74">
        <f t="shared" si="105"/>
        <v>13057.481008314837</v>
      </c>
      <c r="U98" s="74">
        <f t="shared" si="105"/>
        <v>12485.198372848798</v>
      </c>
      <c r="V98" s="74">
        <f t="shared" si="105"/>
        <v>11781.838373168845</v>
      </c>
      <c r="W98" s="74">
        <f t="shared" si="105"/>
        <v>12511.240876736834</v>
      </c>
      <c r="X98" s="74">
        <f t="shared" ref="X98:Y98" si="106">X46*11630*1000/X$6</f>
        <v>11006.228979054356</v>
      </c>
      <c r="Y98" s="74">
        <f t="shared" si="106"/>
        <v>11255.723276390829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1.1911671044585022</v>
      </c>
      <c r="C99" s="74">
        <f t="shared" si="107"/>
        <v>1.3723611188896714</v>
      </c>
      <c r="D99" s="74">
        <f t="shared" si="107"/>
        <v>1.4295225345256066</v>
      </c>
      <c r="E99" s="74">
        <f t="shared" si="107"/>
        <v>1.5868983870729201</v>
      </c>
      <c r="F99" s="74">
        <f t="shared" si="107"/>
        <v>1.8469975058244017</v>
      </c>
      <c r="G99" s="74">
        <f t="shared" si="107"/>
        <v>2.0914019089710996</v>
      </c>
      <c r="H99" s="74">
        <f t="shared" si="107"/>
        <v>2.4563772305651326</v>
      </c>
      <c r="I99" s="74">
        <f t="shared" si="107"/>
        <v>2.866282781147889</v>
      </c>
      <c r="J99" s="74">
        <f t="shared" si="107"/>
        <v>3.1932484378305612</v>
      </c>
      <c r="K99" s="74">
        <f t="shared" si="107"/>
        <v>3.3828489516681488</v>
      </c>
      <c r="L99" s="74">
        <f t="shared" si="107"/>
        <v>3.6352777990628455</v>
      </c>
      <c r="M99" s="74">
        <f t="shared" si="107"/>
        <v>3.8585538026769872</v>
      </c>
      <c r="N99" s="74">
        <f t="shared" si="107"/>
        <v>4.1256345032599233</v>
      </c>
      <c r="O99" s="74">
        <f t="shared" si="107"/>
        <v>4.3009805909655219</v>
      </c>
      <c r="P99" s="74">
        <f t="shared" si="107"/>
        <v>4.5259517657872772</v>
      </c>
      <c r="Q99" s="74">
        <f t="shared" si="107"/>
        <v>4.6575245027291219</v>
      </c>
      <c r="R99" s="74">
        <f t="shared" si="107"/>
        <v>5.023504398622852</v>
      </c>
      <c r="S99" s="74">
        <f t="shared" si="107"/>
        <v>5.175146390264695</v>
      </c>
      <c r="T99" s="74">
        <f t="shared" si="107"/>
        <v>6.37920698340581</v>
      </c>
      <c r="U99" s="74">
        <f t="shared" si="107"/>
        <v>5.591832183733219</v>
      </c>
      <c r="V99" s="74">
        <f t="shared" si="107"/>
        <v>6.0499461470865796</v>
      </c>
      <c r="W99" s="74">
        <f t="shared" si="107"/>
        <v>6.2153566030838219</v>
      </c>
      <c r="X99" s="74">
        <f t="shared" ref="X99:Y99" si="108">X47*11630*1000/X$6</f>
        <v>6.360175389343766</v>
      </c>
      <c r="Y99" s="74">
        <f t="shared" si="108"/>
        <v>6.5336434133789973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1323.6256338179937</v>
      </c>
      <c r="C100" s="74">
        <f t="shared" si="109"/>
        <v>1267.1153099984992</v>
      </c>
      <c r="D100" s="74">
        <f t="shared" si="109"/>
        <v>1259.3042957190728</v>
      </c>
      <c r="E100" s="74">
        <f t="shared" si="109"/>
        <v>1238.5211592931971</v>
      </c>
      <c r="F100" s="74">
        <f t="shared" si="109"/>
        <v>1271.7176680136408</v>
      </c>
      <c r="G100" s="74">
        <f t="shared" si="109"/>
        <v>1266.9312914866935</v>
      </c>
      <c r="H100" s="74">
        <f t="shared" si="109"/>
        <v>1272.9778921091963</v>
      </c>
      <c r="I100" s="74">
        <f t="shared" si="109"/>
        <v>1183.6108458631461</v>
      </c>
      <c r="J100" s="74">
        <f t="shared" si="109"/>
        <v>1215.0905859245765</v>
      </c>
      <c r="K100" s="74">
        <f t="shared" si="109"/>
        <v>1184.1295614940691</v>
      </c>
      <c r="L100" s="74">
        <f t="shared" si="109"/>
        <v>1392.9798809305103</v>
      </c>
      <c r="M100" s="74">
        <f t="shared" si="109"/>
        <v>1419.9306781918572</v>
      </c>
      <c r="N100" s="74">
        <f t="shared" si="109"/>
        <v>1414.9088426287085</v>
      </c>
      <c r="O100" s="74">
        <f t="shared" si="109"/>
        <v>1461.105542508443</v>
      </c>
      <c r="P100" s="74">
        <f t="shared" si="109"/>
        <v>1421.9420091009779</v>
      </c>
      <c r="Q100" s="74">
        <f t="shared" si="109"/>
        <v>1432.3696975389516</v>
      </c>
      <c r="R100" s="74">
        <f t="shared" si="109"/>
        <v>1436.8684319767626</v>
      </c>
      <c r="S100" s="74">
        <f t="shared" si="109"/>
        <v>1386.224562722645</v>
      </c>
      <c r="T100" s="74">
        <f t="shared" si="109"/>
        <v>1346.9459416344087</v>
      </c>
      <c r="U100" s="74">
        <f t="shared" si="109"/>
        <v>1363.9290394619368</v>
      </c>
      <c r="V100" s="74">
        <f t="shared" si="109"/>
        <v>1350.5892201622787</v>
      </c>
      <c r="W100" s="74">
        <f t="shared" si="109"/>
        <v>1341.4068962553099</v>
      </c>
      <c r="X100" s="74">
        <f t="shared" ref="X100:Y100" si="110">X48*11630*1000/X$6</f>
        <v>840.86391586047182</v>
      </c>
      <c r="Y100" s="74">
        <f t="shared" si="110"/>
        <v>812.0222368167432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290.6894288398899</v>
      </c>
      <c r="C101" s="193">
        <f t="shared" si="111"/>
        <v>284.74913052136003</v>
      </c>
      <c r="D101" s="193">
        <f t="shared" si="111"/>
        <v>288.45663549431907</v>
      </c>
      <c r="E101" s="193">
        <f t="shared" si="111"/>
        <v>286.51012262395733</v>
      </c>
      <c r="F101" s="193">
        <f t="shared" si="111"/>
        <v>287.6079502085729</v>
      </c>
      <c r="G101" s="193">
        <f t="shared" si="111"/>
        <v>291.51760237109619</v>
      </c>
      <c r="H101" s="193">
        <f t="shared" si="111"/>
        <v>300.13220010297636</v>
      </c>
      <c r="I101" s="193">
        <f t="shared" si="111"/>
        <v>296.27973885129904</v>
      </c>
      <c r="J101" s="193">
        <f t="shared" si="111"/>
        <v>302.54316655426817</v>
      </c>
      <c r="K101" s="193">
        <f t="shared" si="111"/>
        <v>304.19588094931441</v>
      </c>
      <c r="L101" s="193">
        <f t="shared" si="111"/>
        <v>338.89001827955371</v>
      </c>
      <c r="M101" s="193">
        <f t="shared" si="111"/>
        <v>331.21737756370788</v>
      </c>
      <c r="N101" s="193">
        <f t="shared" si="111"/>
        <v>329.38457230378805</v>
      </c>
      <c r="O101" s="193">
        <f t="shared" si="111"/>
        <v>351.97526814731185</v>
      </c>
      <c r="P101" s="193">
        <f t="shared" si="111"/>
        <v>355.89622836376003</v>
      </c>
      <c r="Q101" s="193">
        <f t="shared" si="111"/>
        <v>360.53815742125306</v>
      </c>
      <c r="R101" s="193">
        <f t="shared" si="111"/>
        <v>368.84457131197172</v>
      </c>
      <c r="S101" s="193">
        <f t="shared" si="111"/>
        <v>356.25759550274023</v>
      </c>
      <c r="T101" s="193">
        <f t="shared" si="111"/>
        <v>353.38112056586976</v>
      </c>
      <c r="U101" s="193">
        <f t="shared" si="111"/>
        <v>349.10846253461051</v>
      </c>
      <c r="V101" s="193">
        <f t="shared" si="111"/>
        <v>362.91442215899548</v>
      </c>
      <c r="W101" s="193">
        <f t="shared" si="111"/>
        <v>368.54144664515945</v>
      </c>
      <c r="X101" s="193">
        <f t="shared" ref="X101:Y101" si="112">X49*11630*1000/X$6</f>
        <v>232.01287248226288</v>
      </c>
      <c r="Y101" s="193">
        <f t="shared" si="112"/>
        <v>252.2194983277995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2702.8505149250245</v>
      </c>
      <c r="C102" s="77">
        <f t="shared" si="113"/>
        <v>2728.9728619333728</v>
      </c>
      <c r="D102" s="77">
        <f t="shared" si="113"/>
        <v>2754.4174997305422</v>
      </c>
      <c r="E102" s="77">
        <f t="shared" si="113"/>
        <v>2810.0875857664078</v>
      </c>
      <c r="F102" s="77">
        <f t="shared" si="113"/>
        <v>2811.1134320882475</v>
      </c>
      <c r="G102" s="77">
        <f t="shared" si="113"/>
        <v>2820.9891529958118</v>
      </c>
      <c r="H102" s="77">
        <f t="shared" si="113"/>
        <v>2864.111689832122</v>
      </c>
      <c r="I102" s="77">
        <f t="shared" si="113"/>
        <v>2872.3714805479467</v>
      </c>
      <c r="J102" s="77">
        <f t="shared" si="113"/>
        <v>2867.5437208830713</v>
      </c>
      <c r="K102" s="77">
        <f t="shared" si="113"/>
        <v>2816.7984764750668</v>
      </c>
      <c r="L102" s="77">
        <f t="shared" si="113"/>
        <v>2781.058893924831</v>
      </c>
      <c r="M102" s="77">
        <f t="shared" si="113"/>
        <v>2709.9893157343095</v>
      </c>
      <c r="N102" s="77">
        <f t="shared" si="113"/>
        <v>2646.6596922264184</v>
      </c>
      <c r="O102" s="77">
        <f t="shared" si="113"/>
        <v>2606.0850727298021</v>
      </c>
      <c r="P102" s="77">
        <f t="shared" si="113"/>
        <v>2590.8466873931725</v>
      </c>
      <c r="Q102" s="77">
        <f t="shared" si="113"/>
        <v>2456.0814547523919</v>
      </c>
      <c r="R102" s="77">
        <f t="shared" si="113"/>
        <v>2467.8658697058113</v>
      </c>
      <c r="S102" s="77">
        <f t="shared" si="113"/>
        <v>2377.5468000294222</v>
      </c>
      <c r="T102" s="77">
        <f t="shared" si="113"/>
        <v>2334.2657478139818</v>
      </c>
      <c r="U102" s="77">
        <f t="shared" si="113"/>
        <v>2399.8002411041884</v>
      </c>
      <c r="V102" s="77">
        <f t="shared" si="113"/>
        <v>2503.1871480653199</v>
      </c>
      <c r="W102" s="77">
        <f t="shared" si="113"/>
        <v>2453.5332357854099</v>
      </c>
      <c r="X102" s="77">
        <f t="shared" ref="X102:Y102" si="114">X50*11630*1000/X$6</f>
        <v>2339.119344626145</v>
      </c>
      <c r="Y102" s="77">
        <f t="shared" si="114"/>
        <v>2265.0316305204828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11088.742342172216</v>
      </c>
      <c r="C104" s="153">
        <f t="shared" si="115"/>
        <v>11742.660082184724</v>
      </c>
      <c r="D104" s="153">
        <f t="shared" si="115"/>
        <v>11356.918837614499</v>
      </c>
      <c r="E104" s="153">
        <f t="shared" si="115"/>
        <v>11586.963346521386</v>
      </c>
      <c r="F104" s="153">
        <f t="shared" si="115"/>
        <v>11559.099207599829</v>
      </c>
      <c r="G104" s="153">
        <f t="shared" si="115"/>
        <v>11704.070203987891</v>
      </c>
      <c r="H104" s="153">
        <f t="shared" si="115"/>
        <v>11799.647011343583</v>
      </c>
      <c r="I104" s="153">
        <f t="shared" si="115"/>
        <v>11811.138326746433</v>
      </c>
      <c r="J104" s="153">
        <f t="shared" si="115"/>
        <v>11836.720067216382</v>
      </c>
      <c r="K104" s="153">
        <f t="shared" si="115"/>
        <v>11955.80776939502</v>
      </c>
      <c r="L104" s="153">
        <f t="shared" si="115"/>
        <v>13616.390396739207</v>
      </c>
      <c r="M104" s="153">
        <f t="shared" si="115"/>
        <v>12161.747634246982</v>
      </c>
      <c r="N104" s="153">
        <f t="shared" si="115"/>
        <v>12183.593489651937</v>
      </c>
      <c r="O104" s="153">
        <f t="shared" si="115"/>
        <v>12420.383462167973</v>
      </c>
      <c r="P104" s="153">
        <f t="shared" si="115"/>
        <v>11404.352786334584</v>
      </c>
      <c r="Q104" s="153">
        <f t="shared" si="115"/>
        <v>12443.638702272583</v>
      </c>
      <c r="R104" s="153">
        <f t="shared" ref="R104:V104" si="116">SUM(R105:R108)</f>
        <v>12896.401306441447</v>
      </c>
      <c r="S104" s="153">
        <f t="shared" si="116"/>
        <v>12739.258489474752</v>
      </c>
      <c r="T104" s="153">
        <f t="shared" si="116"/>
        <v>12696.896282627964</v>
      </c>
      <c r="U104" s="153">
        <f t="shared" si="116"/>
        <v>12469.385252702295</v>
      </c>
      <c r="V104" s="153">
        <f t="shared" si="116"/>
        <v>12148.698843429855</v>
      </c>
      <c r="W104" s="153">
        <f t="shared" ref="W104:Y104" si="117">SUM(W105:W108)</f>
        <v>13066.801830177001</v>
      </c>
      <c r="X104" s="153">
        <f t="shared" si="117"/>
        <v>11532.071759231858</v>
      </c>
      <c r="Y104" s="153">
        <f t="shared" si="117"/>
        <v>11977.624983245831</v>
      </c>
      <c r="DA104" s="217" t="s">
        <v>278</v>
      </c>
    </row>
    <row r="105" spans="1:105" ht="12" customHeight="1" x14ac:dyDescent="0.25">
      <c r="A105" s="97" t="s">
        <v>57</v>
      </c>
      <c r="B105" s="74">
        <v>9903.5560085461602</v>
      </c>
      <c r="C105" s="74">
        <v>10597.315787130909</v>
      </c>
      <c r="D105" s="74">
        <v>10208.177902086336</v>
      </c>
      <c r="E105" s="74">
        <v>10449.60802466733</v>
      </c>
      <c r="F105" s="74">
        <v>10389.418268673229</v>
      </c>
      <c r="G105" s="74">
        <v>10529.183510218098</v>
      </c>
      <c r="H105" s="74">
        <v>10604.221240751816</v>
      </c>
      <c r="I105" s="74">
        <v>10677.366435381413</v>
      </c>
      <c r="J105" s="74">
        <v>10663.294252372445</v>
      </c>
      <c r="K105" s="74">
        <v>10793.677466185498</v>
      </c>
      <c r="L105" s="74">
        <v>12255.494224787602</v>
      </c>
      <c r="M105" s="74">
        <v>10773.627560408841</v>
      </c>
      <c r="N105" s="74">
        <v>10781.652594356094</v>
      </c>
      <c r="O105" s="74">
        <v>10949.596390904</v>
      </c>
      <c r="P105" s="74">
        <v>9948.616925497643</v>
      </c>
      <c r="Q105" s="74">
        <v>10965.474778156986</v>
      </c>
      <c r="R105" s="74">
        <v>11393.656967683848</v>
      </c>
      <c r="S105" s="74">
        <v>11269.665677216761</v>
      </c>
      <c r="T105" s="74">
        <v>11239.123973057925</v>
      </c>
      <c r="U105" s="74">
        <v>10987.207867925101</v>
      </c>
      <c r="V105" s="74">
        <v>10645.714958431094</v>
      </c>
      <c r="W105" s="74">
        <v>11546.949871299246</v>
      </c>
      <c r="X105" s="74">
        <v>10552.207169397425</v>
      </c>
      <c r="Y105" s="74">
        <v>10994.785405565521</v>
      </c>
      <c r="DA105" s="90" t="s">
        <v>279</v>
      </c>
    </row>
    <row r="106" spans="1:105" ht="12" customHeight="1" x14ac:dyDescent="0.25">
      <c r="A106" s="97" t="s">
        <v>56</v>
      </c>
      <c r="B106" s="74">
        <v>2.6902770432760112</v>
      </c>
      <c r="C106" s="74">
        <v>3.3356640178817312</v>
      </c>
      <c r="D106" s="74">
        <v>3.6755910310434063</v>
      </c>
      <c r="E106" s="74">
        <v>4.3798373069759045</v>
      </c>
      <c r="F106" s="74">
        <v>5.4998909750547069</v>
      </c>
      <c r="G106" s="74">
        <v>6.6646644299587345</v>
      </c>
      <c r="H106" s="74">
        <v>8.3943502637159497</v>
      </c>
      <c r="I106" s="74">
        <v>10.246609906075015</v>
      </c>
      <c r="J106" s="74">
        <v>11.774232456101666</v>
      </c>
      <c r="K106" s="74">
        <v>12.931750131763412</v>
      </c>
      <c r="L106" s="74">
        <v>14.382516830311625</v>
      </c>
      <c r="M106" s="74">
        <v>15.9355211033741</v>
      </c>
      <c r="N106" s="74">
        <v>17.80958254873077</v>
      </c>
      <c r="O106" s="74">
        <v>19.534870757531774</v>
      </c>
      <c r="P106" s="74">
        <v>21.436627713638845</v>
      </c>
      <c r="Q106" s="74">
        <v>22.980475347757274</v>
      </c>
      <c r="R106" s="74">
        <v>25.690796578906262</v>
      </c>
      <c r="S106" s="74">
        <v>27.26515092063266</v>
      </c>
      <c r="T106" s="74">
        <v>34.4634950109266</v>
      </c>
      <c r="U106" s="74">
        <v>30.790527841126149</v>
      </c>
      <c r="V106" s="74">
        <v>33.783950814279152</v>
      </c>
      <c r="W106" s="74">
        <v>35.001590713325555</v>
      </c>
      <c r="X106" s="74">
        <v>36.0837776034504</v>
      </c>
      <c r="Y106" s="74">
        <v>37.327340426240504</v>
      </c>
      <c r="DA106" s="90" t="s">
        <v>280</v>
      </c>
    </row>
    <row r="107" spans="1:105" ht="12" customHeight="1" x14ac:dyDescent="0.25">
      <c r="A107" s="97" t="s">
        <v>55</v>
      </c>
      <c r="B107" s="74">
        <v>963.31619457151248</v>
      </c>
      <c r="C107" s="74">
        <v>926.71391409997432</v>
      </c>
      <c r="D107" s="74">
        <v>926.31595434292137</v>
      </c>
      <c r="E107" s="74">
        <v>915.07961283730617</v>
      </c>
      <c r="F107" s="74">
        <v>944.71561408838897</v>
      </c>
      <c r="G107" s="74">
        <v>944.92970488955427</v>
      </c>
      <c r="H107" s="74">
        <v>956.16552915014745</v>
      </c>
      <c r="I107" s="74">
        <v>895.01952355863034</v>
      </c>
      <c r="J107" s="74">
        <v>928.01761501141925</v>
      </c>
      <c r="K107" s="74">
        <v>913.85070398054233</v>
      </c>
      <c r="L107" s="74">
        <v>1083.8104890541235</v>
      </c>
      <c r="M107" s="74">
        <v>1114.7981608216676</v>
      </c>
      <c r="N107" s="74">
        <v>1127.4310548642925</v>
      </c>
      <c r="O107" s="74">
        <v>1175.921675840385</v>
      </c>
      <c r="P107" s="74">
        <v>1154.8681104987222</v>
      </c>
      <c r="Q107" s="74">
        <v>1170.6316733731351</v>
      </c>
      <c r="R107" s="74">
        <v>1183.7977604209148</v>
      </c>
      <c r="S107" s="74">
        <v>1156.1536548436331</v>
      </c>
      <c r="T107" s="74">
        <v>1135.8009639418383</v>
      </c>
      <c r="U107" s="74">
        <v>1163.1074681513644</v>
      </c>
      <c r="V107" s="74">
        <v>1164.9047291834311</v>
      </c>
      <c r="W107" s="74">
        <v>1171.3496178404289</v>
      </c>
      <c r="X107" s="74">
        <v>744.53293514623363</v>
      </c>
      <c r="Y107" s="74">
        <v>725.70297629707034</v>
      </c>
      <c r="DA107" s="90" t="s">
        <v>281</v>
      </c>
    </row>
    <row r="108" spans="1:105" ht="12" customHeight="1" x14ac:dyDescent="0.25">
      <c r="A108" s="109" t="s">
        <v>54</v>
      </c>
      <c r="B108" s="77">
        <v>219.17986201126834</v>
      </c>
      <c r="C108" s="77">
        <v>215.29471693596048</v>
      </c>
      <c r="D108" s="77">
        <v>218.74939015419798</v>
      </c>
      <c r="E108" s="77">
        <v>217.8958717097733</v>
      </c>
      <c r="F108" s="77">
        <v>219.46543386315719</v>
      </c>
      <c r="G108" s="77">
        <v>223.29232445028038</v>
      </c>
      <c r="H108" s="77">
        <v>230.86589117790257</v>
      </c>
      <c r="I108" s="77">
        <v>228.50575790031598</v>
      </c>
      <c r="J108" s="77">
        <v>233.63396737641563</v>
      </c>
      <c r="K108" s="77">
        <v>235.34784909721535</v>
      </c>
      <c r="L108" s="77">
        <v>262.70316606716909</v>
      </c>
      <c r="M108" s="77">
        <v>257.38639191309903</v>
      </c>
      <c r="N108" s="77">
        <v>256.70025788281976</v>
      </c>
      <c r="O108" s="77">
        <v>275.33052466605511</v>
      </c>
      <c r="P108" s="77">
        <v>279.43112262457834</v>
      </c>
      <c r="Q108" s="77">
        <v>284.551775394706</v>
      </c>
      <c r="R108" s="77">
        <v>293.25578175777656</v>
      </c>
      <c r="S108" s="77">
        <v>286.1740064937249</v>
      </c>
      <c r="T108" s="77">
        <v>287.50785061727447</v>
      </c>
      <c r="U108" s="77">
        <v>288.27938878470513</v>
      </c>
      <c r="V108" s="77">
        <v>304.2952050010515</v>
      </c>
      <c r="W108" s="77">
        <v>313.50075032399911</v>
      </c>
      <c r="X108" s="77">
        <v>199.24787708474938</v>
      </c>
      <c r="Y108" s="77">
        <v>219.80926095699937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1536.3723733367442</v>
      </c>
      <c r="C110" s="203">
        <f t="shared" si="118"/>
        <v>1590.7524991509949</v>
      </c>
      <c r="D110" s="203">
        <f t="shared" si="118"/>
        <v>1476.2332472668913</v>
      </c>
      <c r="E110" s="203">
        <f t="shared" si="118"/>
        <v>1446.2845952464138</v>
      </c>
      <c r="F110" s="203">
        <f t="shared" si="118"/>
        <v>1381.0011555227718</v>
      </c>
      <c r="G110" s="203">
        <f t="shared" si="118"/>
        <v>1330.790353320057</v>
      </c>
      <c r="H110" s="203">
        <f t="shared" si="118"/>
        <v>1239.3905300705992</v>
      </c>
      <c r="I110" s="203">
        <f t="shared" si="118"/>
        <v>1136.4798619583071</v>
      </c>
      <c r="J110" s="203">
        <f t="shared" si="118"/>
        <v>1089.9682566731069</v>
      </c>
      <c r="K110" s="203">
        <f t="shared" si="118"/>
        <v>1055.3302411465077</v>
      </c>
      <c r="L110" s="203">
        <f t="shared" si="118"/>
        <v>1169.4456057457733</v>
      </c>
      <c r="M110" s="203">
        <f t="shared" si="118"/>
        <v>990.31577871701984</v>
      </c>
      <c r="N110" s="203">
        <f t="shared" si="118"/>
        <v>915.54736500629679</v>
      </c>
      <c r="O110" s="203">
        <f t="shared" si="118"/>
        <v>888.7257398776153</v>
      </c>
      <c r="P110" s="203">
        <f t="shared" si="118"/>
        <v>722.4045805249732</v>
      </c>
      <c r="Q110" s="203">
        <f t="shared" si="118"/>
        <v>742.05755475498074</v>
      </c>
      <c r="R110" s="203">
        <f t="shared" ref="R110:V110" si="119">R78*1000000/R$6</f>
        <v>741.78743853013611</v>
      </c>
      <c r="S110" s="203">
        <f t="shared" si="119"/>
        <v>708.625464964868</v>
      </c>
      <c r="T110" s="203">
        <f t="shared" si="119"/>
        <v>692.597011560807</v>
      </c>
      <c r="U110" s="203">
        <f t="shared" si="119"/>
        <v>651.74525193584623</v>
      </c>
      <c r="V110" s="203">
        <f t="shared" si="119"/>
        <v>572.77851761546867</v>
      </c>
      <c r="W110" s="203">
        <f t="shared" ref="W110:Y110" si="120">W78*1000000/W$6</f>
        <v>519.90827587474018</v>
      </c>
      <c r="X110" s="203">
        <f t="shared" si="120"/>
        <v>411.46764948976789</v>
      </c>
      <c r="Y110" s="203">
        <f t="shared" si="120"/>
        <v>365.77239163122698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1536.3723733367442</v>
      </c>
      <c r="C111" s="192">
        <f t="shared" si="121"/>
        <v>1590.7524991509949</v>
      </c>
      <c r="D111" s="192">
        <f t="shared" si="121"/>
        <v>1476.2332472668913</v>
      </c>
      <c r="E111" s="192">
        <f t="shared" si="121"/>
        <v>1446.2845952464138</v>
      </c>
      <c r="F111" s="192">
        <f t="shared" si="121"/>
        <v>1381.0011555227718</v>
      </c>
      <c r="G111" s="192">
        <f t="shared" si="121"/>
        <v>1330.790353320057</v>
      </c>
      <c r="H111" s="192">
        <f t="shared" si="121"/>
        <v>1239.3905300705992</v>
      </c>
      <c r="I111" s="192">
        <f t="shared" si="121"/>
        <v>1136.4798619583071</v>
      </c>
      <c r="J111" s="192">
        <f t="shared" si="121"/>
        <v>1089.9682566731069</v>
      </c>
      <c r="K111" s="192">
        <f t="shared" si="121"/>
        <v>1055.3302411465077</v>
      </c>
      <c r="L111" s="192">
        <f t="shared" si="121"/>
        <v>1169.4456057457733</v>
      </c>
      <c r="M111" s="192">
        <f t="shared" si="121"/>
        <v>990.31577871701984</v>
      </c>
      <c r="N111" s="192">
        <f t="shared" si="121"/>
        <v>915.54736500629679</v>
      </c>
      <c r="O111" s="192">
        <f t="shared" si="121"/>
        <v>888.7257398776153</v>
      </c>
      <c r="P111" s="192">
        <f t="shared" si="121"/>
        <v>722.4045805249732</v>
      </c>
      <c r="Q111" s="192">
        <f t="shared" si="121"/>
        <v>742.05755475498074</v>
      </c>
      <c r="R111" s="192">
        <f t="shared" ref="R111:V111" si="122">R79*1000000/R$6</f>
        <v>741.78743853013611</v>
      </c>
      <c r="S111" s="192">
        <f t="shared" si="122"/>
        <v>708.625464964868</v>
      </c>
      <c r="T111" s="192">
        <f t="shared" si="122"/>
        <v>692.597011560807</v>
      </c>
      <c r="U111" s="192">
        <f t="shared" si="122"/>
        <v>651.74525193584623</v>
      </c>
      <c r="V111" s="192">
        <f t="shared" si="122"/>
        <v>572.77851761546867</v>
      </c>
      <c r="W111" s="192">
        <f t="shared" ref="W111:Y111" si="123">W79*1000000/W$6</f>
        <v>519.90827587474018</v>
      </c>
      <c r="X111" s="192">
        <f t="shared" si="123"/>
        <v>411.46764948976789</v>
      </c>
      <c r="Y111" s="192">
        <f t="shared" si="123"/>
        <v>365.77239163122698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1439.4595413460363</v>
      </c>
      <c r="C112" s="74">
        <f t="shared" si="124"/>
        <v>1497.3410707809196</v>
      </c>
      <c r="D112" s="74">
        <f t="shared" si="124"/>
        <v>1384.3367447868691</v>
      </c>
      <c r="E112" s="74">
        <f t="shared" si="124"/>
        <v>1355.4196290371158</v>
      </c>
      <c r="F112" s="74">
        <f t="shared" si="124"/>
        <v>1288.3728946068877</v>
      </c>
      <c r="G112" s="74">
        <f t="shared" si="124"/>
        <v>1239.9977897224589</v>
      </c>
      <c r="H112" s="74">
        <f t="shared" si="124"/>
        <v>1151.3377236487129</v>
      </c>
      <c r="I112" s="74">
        <f t="shared" si="124"/>
        <v>1058.4830746550904</v>
      </c>
      <c r="J112" s="74">
        <f t="shared" si="124"/>
        <v>1010.9869319724845</v>
      </c>
      <c r="K112" s="74">
        <f t="shared" si="124"/>
        <v>978.78169017705989</v>
      </c>
      <c r="L112" s="74">
        <f t="shared" si="124"/>
        <v>1079.7312363026529</v>
      </c>
      <c r="M112" s="74">
        <f t="shared" si="124"/>
        <v>900.64824059359466</v>
      </c>
      <c r="N112" s="74">
        <f t="shared" si="124"/>
        <v>831.17653837949103</v>
      </c>
      <c r="O112" s="74">
        <f t="shared" si="124"/>
        <v>804.38838039382949</v>
      </c>
      <c r="P112" s="74">
        <f t="shared" si="124"/>
        <v>649.00237487746324</v>
      </c>
      <c r="Q112" s="74">
        <f t="shared" si="124"/>
        <v>671.43614250232099</v>
      </c>
      <c r="R112" s="74">
        <f t="shared" ref="R112:V112" si="125">R80*1000000/R$6</f>
        <v>672.58585623260024</v>
      </c>
      <c r="S112" s="74">
        <f t="shared" si="125"/>
        <v>642.83862040212921</v>
      </c>
      <c r="T112" s="74">
        <f t="shared" si="125"/>
        <v>629.14641461285328</v>
      </c>
      <c r="U112" s="74">
        <f t="shared" si="125"/>
        <v>589.10540930926891</v>
      </c>
      <c r="V112" s="74">
        <f t="shared" si="125"/>
        <v>515.55531777568387</v>
      </c>
      <c r="W112" s="74">
        <f t="shared" ref="W112:Y112" si="126">W80*1000000/W$6</f>
        <v>469.89173226167327</v>
      </c>
      <c r="X112" s="74">
        <f t="shared" si="126"/>
        <v>381.01324239726154</v>
      </c>
      <c r="Y112" s="74">
        <f t="shared" si="126"/>
        <v>340.64532926822386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95.124348395123874</v>
      </c>
      <c r="C114" s="74">
        <f t="shared" si="130"/>
        <v>91.657634008764148</v>
      </c>
      <c r="D114" s="74">
        <f t="shared" si="130"/>
        <v>90.123772050855507</v>
      </c>
      <c r="E114" s="74">
        <f t="shared" si="130"/>
        <v>89.012185486052516</v>
      </c>
      <c r="F114" s="74">
        <f t="shared" si="130"/>
        <v>90.760084038793195</v>
      </c>
      <c r="G114" s="74">
        <f t="shared" si="130"/>
        <v>88.929034048254664</v>
      </c>
      <c r="H114" s="74">
        <f t="shared" si="130"/>
        <v>86.186459128765534</v>
      </c>
      <c r="I114" s="74">
        <f t="shared" si="130"/>
        <v>76.275509774213845</v>
      </c>
      <c r="J114" s="74">
        <f t="shared" si="130"/>
        <v>77.217575073950798</v>
      </c>
      <c r="K114" s="74">
        <f t="shared" si="130"/>
        <v>74.75937539889587</v>
      </c>
      <c r="L114" s="74">
        <f t="shared" si="130"/>
        <v>87.692222526842741</v>
      </c>
      <c r="M114" s="74">
        <f t="shared" si="130"/>
        <v>87.716909184497311</v>
      </c>
      <c r="N114" s="74">
        <f t="shared" si="130"/>
        <v>82.411576266877987</v>
      </c>
      <c r="O114" s="74">
        <f t="shared" si="130"/>
        <v>82.283323637980118</v>
      </c>
      <c r="P114" s="74">
        <f t="shared" si="130"/>
        <v>71.440396191909883</v>
      </c>
      <c r="Q114" s="74">
        <f t="shared" si="130"/>
        <v>68.703414677244723</v>
      </c>
      <c r="R114" s="74">
        <f t="shared" ref="R114:V114" si="131">R82*1000000/R$6</f>
        <v>67.285992276101965</v>
      </c>
      <c r="S114" s="74">
        <f t="shared" si="131"/>
        <v>63.959360081137966</v>
      </c>
      <c r="T114" s="74">
        <f t="shared" si="131"/>
        <v>61.726487050622318</v>
      </c>
      <c r="U114" s="74">
        <f t="shared" si="131"/>
        <v>61.071010169501456</v>
      </c>
      <c r="V114" s="74">
        <f t="shared" si="131"/>
        <v>55.85219434260766</v>
      </c>
      <c r="W114" s="74">
        <f t="shared" ref="W114:Y114" si="132">W82*1000000/W$6</f>
        <v>48.724541869539863</v>
      </c>
      <c r="X114" s="74">
        <f t="shared" si="132"/>
        <v>29.377156281581758</v>
      </c>
      <c r="Y114" s="74">
        <f t="shared" si="132"/>
        <v>24.286060955945814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1.7884835955840215</v>
      </c>
      <c r="C115" s="193">
        <f t="shared" si="133"/>
        <v>1.753794361310886</v>
      </c>
      <c r="D115" s="193">
        <f t="shared" si="133"/>
        <v>1.7727304291669417</v>
      </c>
      <c r="E115" s="193">
        <f t="shared" si="133"/>
        <v>1.8527807232456628</v>
      </c>
      <c r="F115" s="193">
        <f t="shared" si="133"/>
        <v>1.8681768770910414</v>
      </c>
      <c r="G115" s="193">
        <f t="shared" si="133"/>
        <v>1.8635295493433333</v>
      </c>
      <c r="H115" s="193">
        <f t="shared" si="133"/>
        <v>1.8663472931208818</v>
      </c>
      <c r="I115" s="193">
        <f t="shared" si="133"/>
        <v>1.7212775290027564</v>
      </c>
      <c r="J115" s="193">
        <f t="shared" si="133"/>
        <v>1.7637496266716444</v>
      </c>
      <c r="K115" s="193">
        <f t="shared" si="133"/>
        <v>1.7891755705520604</v>
      </c>
      <c r="L115" s="193">
        <f t="shared" si="133"/>
        <v>2.0221469162777459</v>
      </c>
      <c r="M115" s="193">
        <f t="shared" si="133"/>
        <v>1.9506289389277962</v>
      </c>
      <c r="N115" s="193">
        <f t="shared" si="133"/>
        <v>1.9592503599277904</v>
      </c>
      <c r="O115" s="193">
        <f t="shared" si="133"/>
        <v>2.0540358458056911</v>
      </c>
      <c r="P115" s="193">
        <f t="shared" si="133"/>
        <v>1.9618094556000647</v>
      </c>
      <c r="Q115" s="193">
        <f t="shared" si="133"/>
        <v>1.9179975754150214</v>
      </c>
      <c r="R115" s="193">
        <f t="shared" ref="R115:V115" si="134">R83*1000000/R$6</f>
        <v>1.9155900214338624</v>
      </c>
      <c r="S115" s="193">
        <f t="shared" si="134"/>
        <v>1.827484481600868</v>
      </c>
      <c r="T115" s="193">
        <f t="shared" si="134"/>
        <v>1.7241098973313478</v>
      </c>
      <c r="U115" s="193">
        <f t="shared" si="134"/>
        <v>1.5688324570759355</v>
      </c>
      <c r="V115" s="193">
        <f t="shared" si="134"/>
        <v>1.3710054971771635</v>
      </c>
      <c r="W115" s="193">
        <f t="shared" ref="W115:Y115" si="135">W83*1000000/W$6</f>
        <v>1.292001743527079</v>
      </c>
      <c r="X115" s="193">
        <f t="shared" si="135"/>
        <v>1.0772508109246102</v>
      </c>
      <c r="Y115" s="193">
        <f t="shared" si="135"/>
        <v>0.84100140705737825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0.685868254464716</v>
      </c>
      <c r="C118" s="206">
        <f t="shared" si="139"/>
        <v>0.68920513422131613</v>
      </c>
      <c r="D118" s="206">
        <f t="shared" si="139"/>
        <v>0.6962271133499871</v>
      </c>
      <c r="E118" s="206">
        <f t="shared" si="139"/>
        <v>0.700934570349523</v>
      </c>
      <c r="F118" s="206">
        <f t="shared" si="139"/>
        <v>0.70781880491501692</v>
      </c>
      <c r="G118" s="206">
        <f t="shared" si="139"/>
        <v>0.71284520668710927</v>
      </c>
      <c r="H118" s="206">
        <f t="shared" si="139"/>
        <v>0.72272973330891821</v>
      </c>
      <c r="I118" s="206">
        <f t="shared" si="139"/>
        <v>0.72789026115528355</v>
      </c>
      <c r="J118" s="206">
        <f t="shared" si="139"/>
        <v>0.74004096103909633</v>
      </c>
      <c r="K118" s="206">
        <f t="shared" si="139"/>
        <v>0.7512998703303575</v>
      </c>
      <c r="L118" s="206">
        <f t="shared" si="139"/>
        <v>0.76081983850859225</v>
      </c>
      <c r="M118" s="206">
        <f t="shared" si="139"/>
        <v>0.77599421569482929</v>
      </c>
      <c r="N118" s="206">
        <f t="shared" si="139"/>
        <v>0.79273019818006962</v>
      </c>
      <c r="O118" s="206">
        <f t="shared" si="139"/>
        <v>0.80510232214749755</v>
      </c>
      <c r="P118" s="206">
        <f t="shared" si="139"/>
        <v>0.8173561519188336</v>
      </c>
      <c r="Q118" s="206">
        <f t="shared" si="139"/>
        <v>0.82275007403154699</v>
      </c>
      <c r="R118" s="206">
        <f t="shared" ref="R118:V118" si="140">IF(R104=0,"",R104/R97)</f>
        <v>0.8320723773853973</v>
      </c>
      <c r="S118" s="206">
        <f t="shared" si="140"/>
        <v>0.84383893834505586</v>
      </c>
      <c r="T118" s="206">
        <f t="shared" si="140"/>
        <v>0.85997935707431494</v>
      </c>
      <c r="U118" s="206">
        <f t="shared" si="140"/>
        <v>0.87788908102085383</v>
      </c>
      <c r="V118" s="206">
        <f t="shared" si="140"/>
        <v>0.89981084009331136</v>
      </c>
      <c r="W118" s="206">
        <f t="shared" ref="W118:Y118" si="141">IF(W104=0,"",W104/W97)</f>
        <v>0.91842484412079084</v>
      </c>
      <c r="X118" s="206">
        <f t="shared" si="141"/>
        <v>0.95420994224183098</v>
      </c>
      <c r="Y118" s="206">
        <f t="shared" si="141"/>
        <v>0.9716972612037843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0.68056574063241204</v>
      </c>
      <c r="C119" s="199">
        <f t="shared" si="142"/>
        <v>0.6843716320921317</v>
      </c>
      <c r="D119" s="199">
        <f t="shared" si="142"/>
        <v>0.69147516465250936</v>
      </c>
      <c r="E119" s="199">
        <f t="shared" si="142"/>
        <v>0.69644941029591945</v>
      </c>
      <c r="F119" s="199">
        <f t="shared" si="142"/>
        <v>0.70344127268350409</v>
      </c>
      <c r="G119" s="199">
        <f t="shared" si="142"/>
        <v>0.70864128360737166</v>
      </c>
      <c r="H119" s="199">
        <f t="shared" si="142"/>
        <v>0.71888475386442985</v>
      </c>
      <c r="I119" s="199">
        <f t="shared" si="142"/>
        <v>0.72419462767474119</v>
      </c>
      <c r="J119" s="199">
        <f t="shared" si="142"/>
        <v>0.73672798474551027</v>
      </c>
      <c r="K119" s="199">
        <f t="shared" si="142"/>
        <v>0.74842851644210495</v>
      </c>
      <c r="L119" s="199">
        <f t="shared" si="142"/>
        <v>0.75831453740178156</v>
      </c>
      <c r="M119" s="199">
        <f t="shared" si="142"/>
        <v>0.77410844874387141</v>
      </c>
      <c r="N119" s="199">
        <f t="shared" si="142"/>
        <v>0.79156166253729421</v>
      </c>
      <c r="O119" s="199">
        <f t="shared" si="142"/>
        <v>0.80454325265560089</v>
      </c>
      <c r="P119" s="199">
        <f t="shared" si="142"/>
        <v>0.81744575266455033</v>
      </c>
      <c r="Q119" s="199">
        <f t="shared" si="142"/>
        <v>0.82280883684051687</v>
      </c>
      <c r="R119" s="199">
        <f t="shared" ref="R119:V119" si="143">IF(R105=0,"",R105/R98)</f>
        <v>0.8323587141902471</v>
      </c>
      <c r="S119" s="199">
        <f t="shared" si="143"/>
        <v>0.84422461677998695</v>
      </c>
      <c r="T119" s="199">
        <f t="shared" si="143"/>
        <v>0.86074212674718775</v>
      </c>
      <c r="U119" s="199">
        <f t="shared" si="143"/>
        <v>0.88001868611224199</v>
      </c>
      <c r="V119" s="199">
        <f t="shared" si="143"/>
        <v>0.90356993715640499</v>
      </c>
      <c r="W119" s="199">
        <f t="shared" ref="W119:Y119" si="144">IF(W105=0,"",W105/W98)</f>
        <v>0.92292602988480765</v>
      </c>
      <c r="X119" s="199">
        <f t="shared" si="144"/>
        <v>0.95874864946740912</v>
      </c>
      <c r="Y119" s="199">
        <f t="shared" si="144"/>
        <v>0.97681731645156633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2.2585219430643999</v>
      </c>
      <c r="C120" s="200">
        <f t="shared" si="145"/>
        <v>2.4306022459893781</v>
      </c>
      <c r="D120" s="200">
        <f t="shared" si="145"/>
        <v>2.5712018819368718</v>
      </c>
      <c r="E120" s="200">
        <f t="shared" si="145"/>
        <v>2.7599985875936524</v>
      </c>
      <c r="F120" s="200">
        <f t="shared" si="145"/>
        <v>2.9777468338268531</v>
      </c>
      <c r="G120" s="200">
        <f t="shared" si="145"/>
        <v>3.1866971151601984</v>
      </c>
      <c r="H120" s="200">
        <f t="shared" si="145"/>
        <v>3.4173701658131241</v>
      </c>
      <c r="I120" s="200">
        <f t="shared" si="145"/>
        <v>3.5748775289964421</v>
      </c>
      <c r="J120" s="200">
        <f t="shared" si="145"/>
        <v>3.6872271874032077</v>
      </c>
      <c r="K120" s="200">
        <f t="shared" si="145"/>
        <v>3.8227394472893961</v>
      </c>
      <c r="L120" s="200">
        <f t="shared" si="145"/>
        <v>3.9563735222709413</v>
      </c>
      <c r="M120" s="200">
        <f t="shared" si="145"/>
        <v>4.1299206693239201</v>
      </c>
      <c r="N120" s="200">
        <f t="shared" si="145"/>
        <v>4.316810549906517</v>
      </c>
      <c r="O120" s="200">
        <f t="shared" si="145"/>
        <v>4.541957431420637</v>
      </c>
      <c r="P120" s="200">
        <f t="shared" si="145"/>
        <v>4.7363800638980083</v>
      </c>
      <c r="Q120" s="200">
        <f t="shared" si="145"/>
        <v>4.9340535587717556</v>
      </c>
      <c r="R120" s="200">
        <f t="shared" ref="R120:V120" si="146">IF(R106=0,"",R106/R99)</f>
        <v>5.1141184600035707</v>
      </c>
      <c r="S120" s="200">
        <f t="shared" si="146"/>
        <v>5.2684791626228993</v>
      </c>
      <c r="T120" s="200">
        <f t="shared" si="146"/>
        <v>5.4024732385351761</v>
      </c>
      <c r="U120" s="200">
        <f t="shared" si="146"/>
        <v>5.5063397522365873</v>
      </c>
      <c r="V120" s="200">
        <f t="shared" si="146"/>
        <v>5.5841738079847536</v>
      </c>
      <c r="W120" s="200">
        <f t="shared" ref="W120:Y120" si="147">IF(W106=0,"",W106/W99)</f>
        <v>5.6314694310474653</v>
      </c>
      <c r="X120" s="200">
        <f t="shared" si="147"/>
        <v>5.6733934828129753</v>
      </c>
      <c r="Y120" s="200">
        <f t="shared" si="147"/>
        <v>5.7130972819552701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0.72778599171793779</v>
      </c>
      <c r="C121" s="200">
        <f t="shared" si="148"/>
        <v>0.73135720702567464</v>
      </c>
      <c r="D121" s="200">
        <f t="shared" si="148"/>
        <v>0.73557753871869991</v>
      </c>
      <c r="E121" s="200">
        <f t="shared" si="148"/>
        <v>0.73884859049120044</v>
      </c>
      <c r="F121" s="200">
        <f t="shared" si="148"/>
        <v>0.74286584031185743</v>
      </c>
      <c r="G121" s="200">
        <f t="shared" si="148"/>
        <v>0.74584131849858792</v>
      </c>
      <c r="H121" s="200">
        <f t="shared" si="148"/>
        <v>0.75112500780816971</v>
      </c>
      <c r="I121" s="200">
        <f t="shared" si="148"/>
        <v>0.75617719006785455</v>
      </c>
      <c r="J121" s="200">
        <f t="shared" si="148"/>
        <v>0.76374356427531687</v>
      </c>
      <c r="K121" s="200">
        <f t="shared" si="148"/>
        <v>0.77174891472812834</v>
      </c>
      <c r="L121" s="200">
        <f t="shared" si="148"/>
        <v>0.77805178947031051</v>
      </c>
      <c r="M121" s="200">
        <f t="shared" si="148"/>
        <v>0.78510745485212985</v>
      </c>
      <c r="N121" s="200">
        <f t="shared" si="148"/>
        <v>0.796822396536641</v>
      </c>
      <c r="O121" s="200">
        <f t="shared" si="148"/>
        <v>0.80481638158838886</v>
      </c>
      <c r="P121" s="200">
        <f t="shared" si="148"/>
        <v>0.81217665917957305</v>
      </c>
      <c r="Q121" s="200">
        <f t="shared" si="148"/>
        <v>0.81726922552499826</v>
      </c>
      <c r="R121" s="200">
        <f t="shared" ref="R121:V121" si="149">IF(R107=0,"",R107/R100)</f>
        <v>0.82387345568745807</v>
      </c>
      <c r="S121" s="200">
        <f t="shared" si="149"/>
        <v>0.83403056469643266</v>
      </c>
      <c r="T121" s="200">
        <f t="shared" si="149"/>
        <v>0.84324168389685838</v>
      </c>
      <c r="U121" s="200">
        <f t="shared" si="149"/>
        <v>0.85276244914486499</v>
      </c>
      <c r="V121" s="200">
        <f t="shared" si="149"/>
        <v>0.86251593881629163</v>
      </c>
      <c r="W121" s="200">
        <f t="shared" ref="W121:Y121" si="150">IF(W107=0,"",W107/W100)</f>
        <v>0.87322468753544114</v>
      </c>
      <c r="X121" s="200">
        <f t="shared" si="150"/>
        <v>0.88543808469214558</v>
      </c>
      <c r="Y121" s="200">
        <f t="shared" si="150"/>
        <v>0.89369840306583459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0.75400011237419773</v>
      </c>
      <c r="C122" s="201">
        <f t="shared" si="151"/>
        <v>0.75608559907370976</v>
      </c>
      <c r="D122" s="201">
        <f t="shared" si="151"/>
        <v>0.75834410874041436</v>
      </c>
      <c r="E122" s="201">
        <f t="shared" si="151"/>
        <v>0.76051718422444781</v>
      </c>
      <c r="F122" s="201">
        <f t="shared" si="151"/>
        <v>0.76307151350997482</v>
      </c>
      <c r="G122" s="201">
        <f t="shared" si="151"/>
        <v>0.76596515144918631</v>
      </c>
      <c r="H122" s="201">
        <f t="shared" si="151"/>
        <v>0.76921400335815926</v>
      </c>
      <c r="I122" s="201">
        <f t="shared" si="151"/>
        <v>0.77125003142723036</v>
      </c>
      <c r="J122" s="201">
        <f t="shared" si="151"/>
        <v>0.77223349658604146</v>
      </c>
      <c r="K122" s="201">
        <f t="shared" si="151"/>
        <v>0.77367204435101922</v>
      </c>
      <c r="L122" s="201">
        <f t="shared" si="151"/>
        <v>0.77518708695179883</v>
      </c>
      <c r="M122" s="201">
        <f t="shared" si="151"/>
        <v>0.77709205297838624</v>
      </c>
      <c r="N122" s="201">
        <f t="shared" si="151"/>
        <v>0.77933297266293244</v>
      </c>
      <c r="O122" s="201">
        <f t="shared" si="151"/>
        <v>0.78224395172794159</v>
      </c>
      <c r="P122" s="201">
        <f t="shared" si="151"/>
        <v>0.7851477491325729</v>
      </c>
      <c r="Q122" s="201">
        <f t="shared" si="151"/>
        <v>0.78924177521170247</v>
      </c>
      <c r="R122" s="201">
        <f t="shared" ref="R122:V122" si="152">IF(R108=0,"",R108/R101)</f>
        <v>0.79506601036494162</v>
      </c>
      <c r="S122" s="201">
        <f t="shared" si="152"/>
        <v>0.80327833036060481</v>
      </c>
      <c r="T122" s="201">
        <f t="shared" si="152"/>
        <v>0.81359142830518982</v>
      </c>
      <c r="U122" s="201">
        <f t="shared" si="152"/>
        <v>0.82575881057631251</v>
      </c>
      <c r="V122" s="201">
        <f t="shared" si="152"/>
        <v>0.83847647384963264</v>
      </c>
      <c r="W122" s="201">
        <f t="shared" ref="W122:Y122" si="153">IF(W108=0,"",W108/W101)</f>
        <v>0.85065262856539758</v>
      </c>
      <c r="X122" s="201">
        <f t="shared" si="153"/>
        <v>0.85877940716406431</v>
      </c>
      <c r="Y122" s="201">
        <f t="shared" si="153"/>
        <v>0.87149987377788751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173.24968473735191</v>
      </c>
      <c r="C126" s="203">
        <f t="shared" si="154"/>
        <v>181.1551534530212</v>
      </c>
      <c r="D126" s="203">
        <f t="shared" si="154"/>
        <v>174.42136807890481</v>
      </c>
      <c r="E126" s="203">
        <f t="shared" si="154"/>
        <v>176.6123117821721</v>
      </c>
      <c r="F126" s="203">
        <f t="shared" si="154"/>
        <v>174.47938840223583</v>
      </c>
      <c r="G126" s="203">
        <f t="shared" si="154"/>
        <v>175.05783700824111</v>
      </c>
      <c r="H126" s="203">
        <f t="shared" si="154"/>
        <v>174.29596111350978</v>
      </c>
      <c r="I126" s="203">
        <f t="shared" si="154"/>
        <v>173.15081582254257</v>
      </c>
      <c r="J126" s="203">
        <f t="shared" si="154"/>
        <v>170.69721057695233</v>
      </c>
      <c r="K126" s="203">
        <f t="shared" si="154"/>
        <v>169.1981385954108</v>
      </c>
      <c r="L126" s="203">
        <f t="shared" si="154"/>
        <v>186.45677125862116</v>
      </c>
      <c r="M126" s="203">
        <f t="shared" si="154"/>
        <v>165.45869790401699</v>
      </c>
      <c r="N126" s="203">
        <f t="shared" si="154"/>
        <v>161.86716033538707</v>
      </c>
      <c r="O126" s="203">
        <f t="shared" si="154"/>
        <v>161.7324837819391</v>
      </c>
      <c r="P126" s="203">
        <f t="shared" si="154"/>
        <v>148.10725569810936</v>
      </c>
      <c r="Q126" s="203">
        <f t="shared" si="154"/>
        <v>157.24979438675123</v>
      </c>
      <c r="R126" s="203">
        <f t="shared" ref="R126:V126" si="155">IF(R96=0,0,R96/R$19)</f>
        <v>160.5630018564726</v>
      </c>
      <c r="S126" s="203">
        <f t="shared" si="155"/>
        <v>155.88167621302208</v>
      </c>
      <c r="T126" s="203">
        <f t="shared" si="155"/>
        <v>152.39262945911324</v>
      </c>
      <c r="U126" s="203">
        <f t="shared" si="155"/>
        <v>147.85064958266483</v>
      </c>
      <c r="V126" s="203">
        <f t="shared" si="155"/>
        <v>142.26292541957801</v>
      </c>
      <c r="W126" s="203">
        <f t="shared" ref="W126:Y126" si="156">IF(W96=0,0,W96/W$19)</f>
        <v>148.27500277356262</v>
      </c>
      <c r="X126" s="203">
        <f t="shared" si="156"/>
        <v>128.10466507471207</v>
      </c>
      <c r="Y126" s="203">
        <f t="shared" si="156"/>
        <v>129.58730271287064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148.43460878225051</v>
      </c>
      <c r="C127" s="192">
        <f t="shared" si="157"/>
        <v>156.14534958842387</v>
      </c>
      <c r="D127" s="192">
        <f t="shared" si="157"/>
        <v>149.2238175304517</v>
      </c>
      <c r="E127" s="192">
        <f t="shared" si="157"/>
        <v>150.95176538168178</v>
      </c>
      <c r="F127" s="192">
        <f t="shared" si="157"/>
        <v>148.85568486775392</v>
      </c>
      <c r="G127" s="192">
        <f t="shared" si="157"/>
        <v>149.39040418508969</v>
      </c>
      <c r="H127" s="192">
        <f t="shared" si="157"/>
        <v>148.28308007318014</v>
      </c>
      <c r="I127" s="192">
        <f t="shared" si="157"/>
        <v>147.1098793403942</v>
      </c>
      <c r="J127" s="192">
        <f t="shared" si="157"/>
        <v>144.74684217422404</v>
      </c>
      <c r="K127" s="192">
        <f t="shared" si="157"/>
        <v>143.75288732830612</v>
      </c>
      <c r="L127" s="192">
        <f t="shared" si="157"/>
        <v>161.37959457760377</v>
      </c>
      <c r="M127" s="192">
        <f t="shared" si="157"/>
        <v>141.0663548281006</v>
      </c>
      <c r="N127" s="192">
        <f t="shared" si="157"/>
        <v>138.08764827585054</v>
      </c>
      <c r="O127" s="192">
        <f t="shared" si="157"/>
        <v>138.35952348839828</v>
      </c>
      <c r="P127" s="192">
        <f t="shared" si="157"/>
        <v>124.91256735976403</v>
      </c>
      <c r="Q127" s="192">
        <f t="shared" si="157"/>
        <v>135.28126616893022</v>
      </c>
      <c r="R127" s="192">
        <f t="shared" ref="R127:V127" si="158">IF(R97=0,0,R97/R$19)</f>
        <v>138.50879390557171</v>
      </c>
      <c r="S127" s="192">
        <f t="shared" si="158"/>
        <v>134.67251653390144</v>
      </c>
      <c r="T127" s="192">
        <f t="shared" si="158"/>
        <v>131.58812190283891</v>
      </c>
      <c r="U127" s="192">
        <f t="shared" si="158"/>
        <v>126.48110157639427</v>
      </c>
      <c r="V127" s="192">
        <f t="shared" si="158"/>
        <v>120.01237299233073</v>
      </c>
      <c r="W127" s="192">
        <f t="shared" ref="W127:Y127" si="159">IF(W97=0,0,W97/W$19)</f>
        <v>126.46581845547009</v>
      </c>
      <c r="X127" s="192">
        <f t="shared" si="159"/>
        <v>107.33095863931113</v>
      </c>
      <c r="Y127" s="192">
        <f t="shared" si="159"/>
        <v>109.47156887165852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133.60252333167796</v>
      </c>
      <c r="C128" s="74">
        <f t="shared" si="160"/>
        <v>141.91063574933551</v>
      </c>
      <c r="D128" s="74">
        <f t="shared" si="160"/>
        <v>135.05174493386355</v>
      </c>
      <c r="E128" s="74">
        <f t="shared" si="160"/>
        <v>137.01132564238276</v>
      </c>
      <c r="F128" s="74">
        <f t="shared" si="160"/>
        <v>134.62537177723934</v>
      </c>
      <c r="G128" s="74">
        <f t="shared" si="160"/>
        <v>135.19146153163177</v>
      </c>
      <c r="H128" s="74">
        <f t="shared" si="160"/>
        <v>133.9732250189073</v>
      </c>
      <c r="I128" s="74">
        <f t="shared" si="160"/>
        <v>133.66719699014465</v>
      </c>
      <c r="J128" s="74">
        <f t="shared" si="160"/>
        <v>130.98383634341826</v>
      </c>
      <c r="K128" s="74">
        <f t="shared" si="160"/>
        <v>130.27769816984363</v>
      </c>
      <c r="L128" s="74">
        <f t="shared" si="160"/>
        <v>145.73031435209319</v>
      </c>
      <c r="M128" s="74">
        <f t="shared" si="160"/>
        <v>125.26971567816146</v>
      </c>
      <c r="N128" s="74">
        <f t="shared" si="160"/>
        <v>122.37858224318425</v>
      </c>
      <c r="O128" s="74">
        <f t="shared" si="160"/>
        <v>122.06013522609587</v>
      </c>
      <c r="P128" s="74">
        <f t="shared" si="160"/>
        <v>108.95586020461161</v>
      </c>
      <c r="Q128" s="74">
        <f t="shared" si="160"/>
        <v>119.20286384815262</v>
      </c>
      <c r="R128" s="74">
        <f t="shared" ref="R128:V128" si="161">IF(R98=0,0,R98/R$19)</f>
        <v>122.32705567780265</v>
      </c>
      <c r="S128" s="74">
        <f t="shared" si="161"/>
        <v>119.08235324562622</v>
      </c>
      <c r="T128" s="74">
        <f t="shared" si="161"/>
        <v>116.37683608123739</v>
      </c>
      <c r="U128" s="74">
        <f t="shared" si="161"/>
        <v>111.17718942875155</v>
      </c>
      <c r="V128" s="74">
        <f t="shared" si="161"/>
        <v>104.72745220594528</v>
      </c>
      <c r="W128" s="74">
        <f t="shared" ref="W128:Y128" si="162">IF(W98=0,0,W98/W$19)</f>
        <v>111.21103001543852</v>
      </c>
      <c r="X128" s="74">
        <f t="shared" si="162"/>
        <v>97.746260915225193</v>
      </c>
      <c r="Y128" s="74">
        <f t="shared" si="162"/>
        <v>99.962018440415889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1.093619569751747E-2</v>
      </c>
      <c r="C129" s="74">
        <f t="shared" si="163"/>
        <v>1.257706989087236E-2</v>
      </c>
      <c r="D129" s="74">
        <f t="shared" si="163"/>
        <v>1.3077344421238066E-2</v>
      </c>
      <c r="E129" s="74">
        <f t="shared" si="163"/>
        <v>1.4490893415780155E-2</v>
      </c>
      <c r="F129" s="74">
        <f t="shared" si="163"/>
        <v>1.6835648102259241E-2</v>
      </c>
      <c r="G129" s="74">
        <f t="shared" si="163"/>
        <v>1.9029111809139285E-2</v>
      </c>
      <c r="H129" s="74">
        <f t="shared" si="163"/>
        <v>2.2309691663110535E-2</v>
      </c>
      <c r="I129" s="74">
        <f t="shared" si="163"/>
        <v>2.5985736298115923E-2</v>
      </c>
      <c r="J129" s="74">
        <f t="shared" si="163"/>
        <v>2.8897893608269318E-2</v>
      </c>
      <c r="K129" s="74">
        <f t="shared" si="163"/>
        <v>3.0558608396286414E-2</v>
      </c>
      <c r="L129" s="74">
        <f t="shared" si="163"/>
        <v>3.2779781776941803E-2</v>
      </c>
      <c r="M129" s="74">
        <f t="shared" si="163"/>
        <v>3.4730457269819867E-2</v>
      </c>
      <c r="N129" s="74">
        <f t="shared" si="163"/>
        <v>3.7067695447079274E-2</v>
      </c>
      <c r="O129" s="74">
        <f t="shared" si="163"/>
        <v>3.8573816959332034E-2</v>
      </c>
      <c r="P129" s="74">
        <f t="shared" si="163"/>
        <v>4.0518816166403557E-2</v>
      </c>
      <c r="Q129" s="74">
        <f t="shared" si="163"/>
        <v>4.1659432045877659E-2</v>
      </c>
      <c r="R129" s="74">
        <f t="shared" ref="R129:V129" si="164">IF(R99=0,0,R99/R$19)</f>
        <v>4.4892800702617086E-2</v>
      </c>
      <c r="S129" s="74">
        <f t="shared" si="164"/>
        <v>4.6165445051424579E-2</v>
      </c>
      <c r="T129" s="74">
        <f t="shared" si="164"/>
        <v>5.685567721395552E-2</v>
      </c>
      <c r="U129" s="74">
        <f t="shared" si="164"/>
        <v>4.9793697094685833E-2</v>
      </c>
      <c r="V129" s="74">
        <f t="shared" si="164"/>
        <v>5.3777299085214038E-2</v>
      </c>
      <c r="W129" s="74">
        <f t="shared" ref="W129:Y129" si="165">IF(W99=0,0,W99/W$19)</f>
        <v>5.5247614249633974E-2</v>
      </c>
      <c r="X129" s="74">
        <f t="shared" si="165"/>
        <v>5.6484683741951744E-2</v>
      </c>
      <c r="Y129" s="74">
        <f t="shared" si="165"/>
        <v>5.8025252339067475E-2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12.152307520500766</v>
      </c>
      <c r="C130" s="74">
        <f t="shared" si="166"/>
        <v>11.61253958181157</v>
      </c>
      <c r="D130" s="74">
        <f t="shared" si="166"/>
        <v>11.520179366551956</v>
      </c>
      <c r="E130" s="74">
        <f t="shared" si="166"/>
        <v>11.309658046606543</v>
      </c>
      <c r="F130" s="74">
        <f t="shared" si="166"/>
        <v>11.591889581110738</v>
      </c>
      <c r="G130" s="74">
        <f t="shared" si="166"/>
        <v>11.527472121347611</v>
      </c>
      <c r="H130" s="74">
        <f t="shared" si="166"/>
        <v>11.561637973813452</v>
      </c>
      <c r="I130" s="74">
        <f t="shared" si="166"/>
        <v>10.730622785192214</v>
      </c>
      <c r="J130" s="74">
        <f t="shared" si="166"/>
        <v>10.996187474944353</v>
      </c>
      <c r="K130" s="74">
        <f t="shared" si="166"/>
        <v>10.696709216744635</v>
      </c>
      <c r="L130" s="74">
        <f t="shared" si="166"/>
        <v>12.56068422840857</v>
      </c>
      <c r="M130" s="74">
        <f t="shared" si="166"/>
        <v>12.780654169143629</v>
      </c>
      <c r="N130" s="74">
        <f t="shared" si="166"/>
        <v>12.712568217688307</v>
      </c>
      <c r="O130" s="74">
        <f t="shared" si="166"/>
        <v>13.104085583035364</v>
      </c>
      <c r="P130" s="74">
        <f t="shared" si="166"/>
        <v>12.73000903402845</v>
      </c>
      <c r="Q130" s="74">
        <f t="shared" si="166"/>
        <v>12.811893537915491</v>
      </c>
      <c r="R130" s="74">
        <f t="shared" ref="R130:V130" si="167">IF(R100=0,0,R100/R$19)</f>
        <v>12.840647292017538</v>
      </c>
      <c r="S130" s="74">
        <f t="shared" si="167"/>
        <v>12.365963985036977</v>
      </c>
      <c r="T130" s="74">
        <f t="shared" si="167"/>
        <v>12.00486578996799</v>
      </c>
      <c r="U130" s="74">
        <f t="shared" si="167"/>
        <v>12.145405516134788</v>
      </c>
      <c r="V130" s="74">
        <f t="shared" si="167"/>
        <v>12.005237512553588</v>
      </c>
      <c r="W130" s="74">
        <f t="shared" ref="W130:Y130" si="168">IF(W100=0,0,W100/W$19)</f>
        <v>11.923616855602754</v>
      </c>
      <c r="X130" s="74">
        <f t="shared" si="168"/>
        <v>7.4677079561320765</v>
      </c>
      <c r="Y130" s="74">
        <f t="shared" si="168"/>
        <v>7.2115651582304015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2.6688417343742774</v>
      </c>
      <c r="C131" s="193">
        <f t="shared" si="169"/>
        <v>2.6095971873859201</v>
      </c>
      <c r="D131" s="193">
        <f t="shared" si="169"/>
        <v>2.6388158856149637</v>
      </c>
      <c r="E131" s="193">
        <f t="shared" si="169"/>
        <v>2.61629079927667</v>
      </c>
      <c r="F131" s="193">
        <f t="shared" si="169"/>
        <v>2.6215878613016264</v>
      </c>
      <c r="G131" s="193">
        <f t="shared" si="169"/>
        <v>2.6524414203011295</v>
      </c>
      <c r="H131" s="193">
        <f t="shared" si="169"/>
        <v>2.7259073887962617</v>
      </c>
      <c r="I131" s="193">
        <f t="shared" si="169"/>
        <v>2.6860738287592101</v>
      </c>
      <c r="J131" s="193">
        <f t="shared" si="169"/>
        <v>2.737920462253133</v>
      </c>
      <c r="K131" s="193">
        <f t="shared" si="169"/>
        <v>2.7479213333215839</v>
      </c>
      <c r="L131" s="193">
        <f t="shared" si="169"/>
        <v>3.0558162153251014</v>
      </c>
      <c r="M131" s="193">
        <f t="shared" si="169"/>
        <v>2.9812545235257235</v>
      </c>
      <c r="N131" s="193">
        <f t="shared" si="169"/>
        <v>2.9594301195308899</v>
      </c>
      <c r="O131" s="193">
        <f t="shared" si="169"/>
        <v>3.1567288623077294</v>
      </c>
      <c r="P131" s="193">
        <f t="shared" si="169"/>
        <v>3.1861793049575651</v>
      </c>
      <c r="Q131" s="193">
        <f t="shared" si="169"/>
        <v>3.2248493508162177</v>
      </c>
      <c r="R131" s="193">
        <f t="shared" ref="R131:V131" si="170">IF(R101=0,0,R101/R$19)</f>
        <v>3.2961981350488982</v>
      </c>
      <c r="S131" s="193">
        <f t="shared" si="170"/>
        <v>3.1780338581867995</v>
      </c>
      <c r="T131" s="193">
        <f t="shared" si="170"/>
        <v>3.1495643544195162</v>
      </c>
      <c r="U131" s="193">
        <f t="shared" si="170"/>
        <v>3.1087129344132727</v>
      </c>
      <c r="V131" s="193">
        <f t="shared" si="170"/>
        <v>3.2259059747466265</v>
      </c>
      <c r="W131" s="193">
        <f t="shared" ref="W131:Y131" si="171">IF(W101=0,0,W101/W$19)</f>
        <v>3.2759239701791953</v>
      </c>
      <c r="X131" s="193">
        <f t="shared" si="171"/>
        <v>2.0605050842119264</v>
      </c>
      <c r="Y131" s="193">
        <f t="shared" si="171"/>
        <v>2.2399600206731751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24.815075955101399</v>
      </c>
      <c r="C132" s="77">
        <f t="shared" si="172"/>
        <v>25.009803864597313</v>
      </c>
      <c r="D132" s="77">
        <f t="shared" si="172"/>
        <v>25.197550548453062</v>
      </c>
      <c r="E132" s="77">
        <f t="shared" si="172"/>
        <v>25.660546400490368</v>
      </c>
      <c r="F132" s="77">
        <f t="shared" si="172"/>
        <v>25.623703534481898</v>
      </c>
      <c r="G132" s="77">
        <f t="shared" si="172"/>
        <v>25.667432823151465</v>
      </c>
      <c r="H132" s="77">
        <f t="shared" si="172"/>
        <v>26.012881040329617</v>
      </c>
      <c r="I132" s="77">
        <f t="shared" si="172"/>
        <v>26.040936482148368</v>
      </c>
      <c r="J132" s="77">
        <f t="shared" si="172"/>
        <v>25.950368402728305</v>
      </c>
      <c r="K132" s="77">
        <f t="shared" si="172"/>
        <v>25.445251267104698</v>
      </c>
      <c r="L132" s="77">
        <f t="shared" si="172"/>
        <v>25.077176681017413</v>
      </c>
      <c r="M132" s="77">
        <f t="shared" si="172"/>
        <v>24.392343075916379</v>
      </c>
      <c r="N132" s="77">
        <f t="shared" si="172"/>
        <v>23.779512059536554</v>
      </c>
      <c r="O132" s="77">
        <f t="shared" si="172"/>
        <v>23.372960293540824</v>
      </c>
      <c r="P132" s="77">
        <f t="shared" si="172"/>
        <v>23.194688338345323</v>
      </c>
      <c r="Q132" s="77">
        <f t="shared" si="172"/>
        <v>21.968528217821039</v>
      </c>
      <c r="R132" s="77">
        <f t="shared" ref="R132:V132" si="173">IF(R102=0,0,R102/R$19)</f>
        <v>22.054207950900903</v>
      </c>
      <c r="S132" s="77">
        <f t="shared" si="173"/>
        <v>21.209159679120628</v>
      </c>
      <c r="T132" s="77">
        <f t="shared" si="173"/>
        <v>20.804507556274345</v>
      </c>
      <c r="U132" s="77">
        <f t="shared" si="173"/>
        <v>21.369548006270602</v>
      </c>
      <c r="V132" s="77">
        <f t="shared" si="173"/>
        <v>22.250552427247289</v>
      </c>
      <c r="W132" s="77">
        <f t="shared" ref="W132:Y132" si="174">IF(W102=0,0,W102/W$19)</f>
        <v>21.809184318092534</v>
      </c>
      <c r="X132" s="77">
        <f t="shared" si="174"/>
        <v>20.773706435400932</v>
      </c>
      <c r="Y132" s="77">
        <f t="shared" si="174"/>
        <v>20.115733841212105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101.80658602763518</v>
      </c>
      <c r="C134" s="153">
        <f t="shared" si="175"/>
        <v>107.61617662112401</v>
      </c>
      <c r="D134" s="153">
        <f t="shared" si="175"/>
        <v>103.89366772229158</v>
      </c>
      <c r="E134" s="153">
        <f t="shared" si="175"/>
        <v>105.80731081131111</v>
      </c>
      <c r="F134" s="153">
        <f t="shared" si="175"/>
        <v>105.36285296789995</v>
      </c>
      <c r="G134" s="153">
        <f t="shared" si="175"/>
        <v>106.49223354839106</v>
      </c>
      <c r="H134" s="153">
        <f t="shared" si="175"/>
        <v>107.16859091551446</v>
      </c>
      <c r="I134" s="153">
        <f t="shared" si="175"/>
        <v>107.07984849160178</v>
      </c>
      <c r="J134" s="153">
        <f t="shared" si="175"/>
        <v>107.11859218998715</v>
      </c>
      <c r="K134" s="153">
        <f t="shared" si="175"/>
        <v>108.00152560937089</v>
      </c>
      <c r="L134" s="153">
        <f t="shared" si="175"/>
        <v>122.78079708511459</v>
      </c>
      <c r="M134" s="153">
        <f t="shared" si="175"/>
        <v>109.46667537576042</v>
      </c>
      <c r="N134" s="153">
        <f t="shared" si="175"/>
        <v>109.46624878393474</v>
      </c>
      <c r="O134" s="153">
        <f t="shared" si="175"/>
        <v>111.39357365173069</v>
      </c>
      <c r="P134" s="153">
        <f t="shared" si="175"/>
        <v>102.09805538347882</v>
      </c>
      <c r="Q134" s="153">
        <f t="shared" si="175"/>
        <v>111.30267175556874</v>
      </c>
      <c r="R134" s="153">
        <f t="shared" ref="R134:V134" si="176">IF(R104=0,0,R104/R$19)</f>
        <v>115.24934143379308</v>
      </c>
      <c r="S134" s="153">
        <f t="shared" si="176"/>
        <v>113.64191337622438</v>
      </c>
      <c r="T134" s="153">
        <f t="shared" si="176"/>
        <v>113.16306847261998</v>
      </c>
      <c r="U134" s="153">
        <f t="shared" si="176"/>
        <v>111.03637802940602</v>
      </c>
      <c r="V134" s="153">
        <f t="shared" si="176"/>
        <v>107.98843416382093</v>
      </c>
      <c r="W134" s="153">
        <f t="shared" ref="W134:Y134" si="177">IF(W104=0,0,W104/W$19)</f>
        <v>116.14934960157333</v>
      </c>
      <c r="X134" s="153">
        <f t="shared" si="177"/>
        <v>102.41626784397742</v>
      </c>
      <c r="Y134" s="153">
        <f t="shared" si="177"/>
        <v>106.37322365227203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90.925300241582534</v>
      </c>
      <c r="C135" s="74">
        <f t="shared" si="178"/>
        <v>97.119613399004749</v>
      </c>
      <c r="D135" s="74">
        <f t="shared" si="178"/>
        <v>93.38492756475199</v>
      </c>
      <c r="E135" s="74">
        <f t="shared" si="178"/>
        <v>95.421456947499649</v>
      </c>
      <c r="F135" s="74">
        <f t="shared" si="178"/>
        <v>94.701042858471141</v>
      </c>
      <c r="G135" s="74">
        <f t="shared" si="178"/>
        <v>95.802250832532138</v>
      </c>
      <c r="H135" s="74">
        <f t="shared" si="178"/>
        <v>96.311308892141042</v>
      </c>
      <c r="I135" s="74">
        <f t="shared" si="178"/>
        <v>96.801065956604091</v>
      </c>
      <c r="J135" s="74">
        <f t="shared" si="178"/>
        <v>96.49945778352226</v>
      </c>
      <c r="K135" s="74">
        <f t="shared" si="178"/>
        <v>97.503544366748386</v>
      </c>
      <c r="L135" s="74">
        <f t="shared" si="178"/>
        <v>110.50941591332375</v>
      </c>
      <c r="M135" s="74">
        <f t="shared" si="178"/>
        <v>96.972345278207385</v>
      </c>
      <c r="N135" s="74">
        <f t="shared" si="178"/>
        <v>96.870194019371908</v>
      </c>
      <c r="O135" s="74">
        <f t="shared" si="178"/>
        <v>98.20265821438565</v>
      </c>
      <c r="P135" s="74">
        <f t="shared" si="178"/>
        <v>89.065505152172278</v>
      </c>
      <c r="Q135" s="74">
        <f t="shared" si="178"/>
        <v>98.08116975095696</v>
      </c>
      <c r="R135" s="74">
        <f t="shared" ref="R135:V135" si="179">IF(R105=0,0,R105/R$19)</f>
        <v>101.81999077465458</v>
      </c>
      <c r="S135" s="74">
        <f t="shared" si="179"/>
        <v>100.53225403404782</v>
      </c>
      <c r="T135" s="74">
        <f t="shared" si="179"/>
        <v>100.17044539267312</v>
      </c>
      <c r="U135" s="74">
        <f t="shared" si="179"/>
        <v>97.838004166741769</v>
      </c>
      <c r="V135" s="74">
        <f t="shared" si="179"/>
        <v>94.628577408276385</v>
      </c>
      <c r="W135" s="74">
        <f t="shared" ref="W135:Y135" si="180">IF(W105=0,0,W105/W$19)</f>
        <v>102.63955441154886</v>
      </c>
      <c r="X135" s="74">
        <f t="shared" si="180"/>
        <v>93.714095642961155</v>
      </c>
      <c r="Y135" s="74">
        <f t="shared" si="180"/>
        <v>97.644630600049041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2.469963795648969E-2</v>
      </c>
      <c r="C136" s="74">
        <f t="shared" si="181"/>
        <v>3.0569854324719741E-2</v>
      </c>
      <c r="D136" s="74">
        <f t="shared" si="181"/>
        <v>3.3624492586623964E-2</v>
      </c>
      <c r="E136" s="74">
        <f t="shared" si="181"/>
        <v>3.9994845360523383E-2</v>
      </c>
      <c r="F136" s="74">
        <f t="shared" si="181"/>
        <v>5.0132297831925528E-2</v>
      </c>
      <c r="G136" s="74">
        <f t="shared" si="181"/>
        <v>6.0640015706245019E-2</v>
      </c>
      <c r="H136" s="74">
        <f t="shared" si="181"/>
        <v>7.6240474698003713E-2</v>
      </c>
      <c r="I136" s="74">
        <f t="shared" si="181"/>
        <v>9.2895824766561802E-2</v>
      </c>
      <c r="J136" s="74">
        <f t="shared" si="181"/>
        <v>0.10655309897109601</v>
      </c>
      <c r="K136" s="74">
        <f t="shared" si="181"/>
        <v>0.11681759777075303</v>
      </c>
      <c r="L136" s="74">
        <f t="shared" si="181"/>
        <v>0.12968906068811203</v>
      </c>
      <c r="M136" s="74">
        <f t="shared" si="181"/>
        <v>0.14343403333370028</v>
      </c>
      <c r="N136" s="74">
        <f t="shared" si="181"/>
        <v>0.1600142187666736</v>
      </c>
      <c r="O136" s="74">
        <f t="shared" si="181"/>
        <v>0.17520063459669752</v>
      </c>
      <c r="P136" s="74">
        <f t="shared" si="181"/>
        <v>0.1919125131033021</v>
      </c>
      <c r="Q136" s="74">
        <f t="shared" si="181"/>
        <v>0.20554986894237279</v>
      </c>
      <c r="R136" s="74">
        <f t="shared" ref="R136:V136" si="182">IF(R106=0,0,R106/R$19)</f>
        <v>0.2295871007945153</v>
      </c>
      <c r="S136" s="74">
        <f t="shared" si="182"/>
        <v>0.24322168528664284</v>
      </c>
      <c r="T136" s="74">
        <f t="shared" si="182"/>
        <v>0.30716127460718889</v>
      </c>
      <c r="U136" s="74">
        <f t="shared" si="182"/>
        <v>0.27418101372329606</v>
      </c>
      <c r="V136" s="74">
        <f t="shared" si="182"/>
        <v>0.30030178501581467</v>
      </c>
      <c r="W136" s="74">
        <f t="shared" ref="W136:Y136" si="183">IF(W106=0,0,W106/W$19)</f>
        <v>0.31112525078511605</v>
      </c>
      <c r="X136" s="74">
        <f t="shared" si="183"/>
        <v>0.32045983662034105</v>
      </c>
      <c r="Y136" s="74">
        <f t="shared" si="183"/>
        <v>0.3315039114230951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8.8442791804690035</v>
      </c>
      <c r="C137" s="74">
        <f t="shared" si="184"/>
        <v>8.4929145150288043</v>
      </c>
      <c r="D137" s="74">
        <f t="shared" si="184"/>
        <v>8.4739851840462386</v>
      </c>
      <c r="E137" s="74">
        <f t="shared" si="184"/>
        <v>8.3561249066727061</v>
      </c>
      <c r="F137" s="74">
        <f t="shared" si="184"/>
        <v>8.6112187944740928</v>
      </c>
      <c r="G137" s="74">
        <f t="shared" si="184"/>
        <v>8.5976650059416162</v>
      </c>
      <c r="H137" s="74">
        <f t="shared" si="184"/>
        <v>8.684235413355859</v>
      </c>
      <c r="I137" s="74">
        <f t="shared" si="184"/>
        <v>8.1142521853847445</v>
      </c>
      <c r="J137" s="74">
        <f t="shared" si="184"/>
        <v>8.3982674155535975</v>
      </c>
      <c r="K137" s="74">
        <f t="shared" si="184"/>
        <v>8.2551737291850387</v>
      </c>
      <c r="L137" s="74">
        <f t="shared" si="184"/>
        <v>9.7728628408847928</v>
      </c>
      <c r="M137" s="74">
        <f t="shared" si="184"/>
        <v>10.034186866081617</v>
      </c>
      <c r="N137" s="74">
        <f t="shared" si="184"/>
        <v>10.129659073353931</v>
      </c>
      <c r="O137" s="74">
        <f t="shared" si="184"/>
        <v>10.546382742963093</v>
      </c>
      <c r="P137" s="74">
        <f t="shared" si="184"/>
        <v>10.33901620858301</v>
      </c>
      <c r="Q137" s="74">
        <f t="shared" si="184"/>
        <v>10.470766309240924</v>
      </c>
      <c r="R137" s="74">
        <f t="shared" ref="R137:V137" si="185">IF(R107=0,0,R107/R$19)</f>
        <v>10.579068457738291</v>
      </c>
      <c r="S137" s="74">
        <f t="shared" si="185"/>
        <v>10.313591925456139</v>
      </c>
      <c r="T137" s="74">
        <f t="shared" si="185"/>
        <v>10.123003243688396</v>
      </c>
      <c r="U137" s="74">
        <f t="shared" si="185"/>
        <v>10.357145753796656</v>
      </c>
      <c r="V137" s="74">
        <f t="shared" si="185"/>
        <v>10.354708703852721</v>
      </c>
      <c r="W137" s="74">
        <f t="shared" ref="W137:Y137" si="186">IF(W107=0,0,W107/W$19)</f>
        <v>10.411996603026035</v>
      </c>
      <c r="X137" s="74">
        <f t="shared" si="186"/>
        <v>6.6121930297178837</v>
      </c>
      <c r="Y137" s="74">
        <f t="shared" si="186"/>
        <v>6.4449642655157229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2.0123069676271541</v>
      </c>
      <c r="C138" s="77">
        <f t="shared" si="187"/>
        <v>1.9730788527657517</v>
      </c>
      <c r="D138" s="77">
        <f t="shared" si="187"/>
        <v>2.0011304809067267</v>
      </c>
      <c r="E138" s="77">
        <f t="shared" si="187"/>
        <v>1.989734111778223</v>
      </c>
      <c r="F138" s="77">
        <f t="shared" si="187"/>
        <v>2.0004590171228096</v>
      </c>
      <c r="G138" s="77">
        <f t="shared" si="187"/>
        <v>2.0316776942110497</v>
      </c>
      <c r="H138" s="77">
        <f t="shared" si="187"/>
        <v>2.0968061353195586</v>
      </c>
      <c r="I138" s="77">
        <f t="shared" si="187"/>
        <v>2.0716345248464019</v>
      </c>
      <c r="J138" s="77">
        <f t="shared" si="187"/>
        <v>2.114313891940208</v>
      </c>
      <c r="K138" s="77">
        <f t="shared" si="187"/>
        <v>2.1259899156666884</v>
      </c>
      <c r="L138" s="77">
        <f t="shared" si="187"/>
        <v>2.3688292702179359</v>
      </c>
      <c r="M138" s="77">
        <f t="shared" si="187"/>
        <v>2.3167091981377053</v>
      </c>
      <c r="N138" s="77">
        <f t="shared" si="187"/>
        <v>2.3063814724422262</v>
      </c>
      <c r="O138" s="77">
        <f t="shared" si="187"/>
        <v>2.4693320597852475</v>
      </c>
      <c r="P138" s="77">
        <f t="shared" si="187"/>
        <v>2.5016215096202177</v>
      </c>
      <c r="Q138" s="77">
        <f t="shared" si="187"/>
        <v>2.5451858264284977</v>
      </c>
      <c r="R138" s="77">
        <f t="shared" ref="R138:V138" si="188">IF(R108=0,0,R108/R$19)</f>
        <v>2.6206951006056887</v>
      </c>
      <c r="S138" s="77">
        <f t="shared" si="188"/>
        <v>2.5528457314337638</v>
      </c>
      <c r="T138" s="77">
        <f t="shared" si="188"/>
        <v>2.5624585616512872</v>
      </c>
      <c r="U138" s="77">
        <f t="shared" si="188"/>
        <v>2.5670470951443023</v>
      </c>
      <c r="V138" s="77">
        <f t="shared" si="188"/>
        <v>2.7048462666760131</v>
      </c>
      <c r="W138" s="77">
        <f t="shared" ref="W138:Y138" si="189">IF(W108=0,0,W108/W$19)</f>
        <v>2.7866733362133256</v>
      </c>
      <c r="X138" s="77">
        <f t="shared" si="189"/>
        <v>1.7695193346780584</v>
      </c>
      <c r="Y138" s="77">
        <f t="shared" si="189"/>
        <v>1.9521248752841862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14.105551501699782</v>
      </c>
      <c r="C140" s="203">
        <f t="shared" si="190"/>
        <v>14.578528264549563</v>
      </c>
      <c r="D140" s="203">
        <f t="shared" si="190"/>
        <v>13.504656383047754</v>
      </c>
      <c r="E140" s="203">
        <f t="shared" si="190"/>
        <v>13.206866986145268</v>
      </c>
      <c r="F140" s="203">
        <f t="shared" si="190"/>
        <v>12.588024298829351</v>
      </c>
      <c r="G140" s="203">
        <f t="shared" si="190"/>
        <v>12.108508804178049</v>
      </c>
      <c r="H140" s="203">
        <f t="shared" si="190"/>
        <v>11.256585605824366</v>
      </c>
      <c r="I140" s="203">
        <f t="shared" si="190"/>
        <v>10.30333301208357</v>
      </c>
      <c r="J140" s="203">
        <f t="shared" si="190"/>
        <v>9.8638697648997482</v>
      </c>
      <c r="K140" s="203">
        <f t="shared" si="190"/>
        <v>9.5332141720521744</v>
      </c>
      <c r="L140" s="203">
        <f t="shared" si="190"/>
        <v>10.545046039186415</v>
      </c>
      <c r="M140" s="203">
        <f t="shared" si="190"/>
        <v>8.9137333817913582</v>
      </c>
      <c r="N140" s="203">
        <f t="shared" si="190"/>
        <v>8.2259421833449853</v>
      </c>
      <c r="O140" s="203">
        <f t="shared" si="190"/>
        <v>7.9706344383642627</v>
      </c>
      <c r="P140" s="203">
        <f t="shared" si="190"/>
        <v>6.4673641944939408</v>
      </c>
      <c r="Q140" s="203">
        <f t="shared" si="190"/>
        <v>6.6373663216009025</v>
      </c>
      <c r="R140" s="203">
        <f t="shared" ref="R140:V140" si="191">IF(R110=0,0,R110/R$19)</f>
        <v>6.6290208983926373</v>
      </c>
      <c r="S140" s="203">
        <f t="shared" si="191"/>
        <v>6.3213690005786622</v>
      </c>
      <c r="T140" s="203">
        <f t="shared" si="191"/>
        <v>6.1728788909162828</v>
      </c>
      <c r="U140" s="203">
        <f t="shared" si="191"/>
        <v>5.8036086548160837</v>
      </c>
      <c r="V140" s="203">
        <f t="shared" si="191"/>
        <v>5.0913646010263882</v>
      </c>
      <c r="W140" s="203">
        <f t="shared" ref="W140:Y140" si="192">IF(W110=0,0,W110/W$19)</f>
        <v>4.6214068966643573</v>
      </c>
      <c r="X140" s="203">
        <f t="shared" si="192"/>
        <v>3.6542420025734272</v>
      </c>
      <c r="Y140" s="203">
        <f t="shared" si="192"/>
        <v>3.2484226610233304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14.105551501699782</v>
      </c>
      <c r="C141" s="192">
        <f t="shared" si="193"/>
        <v>14.578528264549563</v>
      </c>
      <c r="D141" s="192">
        <f t="shared" si="193"/>
        <v>13.504656383047754</v>
      </c>
      <c r="E141" s="192">
        <f t="shared" si="193"/>
        <v>13.206866986145268</v>
      </c>
      <c r="F141" s="192">
        <f t="shared" si="193"/>
        <v>12.588024298829351</v>
      </c>
      <c r="G141" s="192">
        <f t="shared" si="193"/>
        <v>12.108508804178049</v>
      </c>
      <c r="H141" s="192">
        <f t="shared" si="193"/>
        <v>11.256585605824366</v>
      </c>
      <c r="I141" s="192">
        <f t="shared" si="193"/>
        <v>10.30333301208357</v>
      </c>
      <c r="J141" s="192">
        <f t="shared" si="193"/>
        <v>9.8638697648997482</v>
      </c>
      <c r="K141" s="192">
        <f t="shared" si="193"/>
        <v>9.5332141720521744</v>
      </c>
      <c r="L141" s="192">
        <f t="shared" si="193"/>
        <v>10.545046039186415</v>
      </c>
      <c r="M141" s="192">
        <f t="shared" si="193"/>
        <v>8.9137333817913582</v>
      </c>
      <c r="N141" s="192">
        <f t="shared" si="193"/>
        <v>8.2259421833449853</v>
      </c>
      <c r="O141" s="192">
        <f t="shared" si="193"/>
        <v>7.9706344383642627</v>
      </c>
      <c r="P141" s="192">
        <f t="shared" si="193"/>
        <v>6.4673641944939408</v>
      </c>
      <c r="Q141" s="192">
        <f t="shared" si="193"/>
        <v>6.6373663216009025</v>
      </c>
      <c r="R141" s="192">
        <f t="shared" ref="R141:V141" si="194">IF(R111=0,0,R111/R$19)</f>
        <v>6.6290208983926373</v>
      </c>
      <c r="S141" s="192">
        <f t="shared" si="194"/>
        <v>6.3213690005786622</v>
      </c>
      <c r="T141" s="192">
        <f t="shared" si="194"/>
        <v>6.1728788909162828</v>
      </c>
      <c r="U141" s="192">
        <f t="shared" si="194"/>
        <v>5.8036086548160837</v>
      </c>
      <c r="V141" s="192">
        <f t="shared" si="194"/>
        <v>5.0913646010263882</v>
      </c>
      <c r="W141" s="192">
        <f t="shared" ref="W141:Y141" si="195">IF(W111=0,0,W111/W$19)</f>
        <v>4.6214068966643573</v>
      </c>
      <c r="X141" s="192">
        <f t="shared" si="195"/>
        <v>3.6542420025734272</v>
      </c>
      <c r="Y141" s="192">
        <f t="shared" si="195"/>
        <v>3.2484226610233304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13.215787427218547</v>
      </c>
      <c r="C142" s="74">
        <f t="shared" si="196"/>
        <v>13.72245470851121</v>
      </c>
      <c r="D142" s="74">
        <f t="shared" si="196"/>
        <v>12.663982532154442</v>
      </c>
      <c r="E142" s="74">
        <f t="shared" si="196"/>
        <v>12.377126057996668</v>
      </c>
      <c r="F142" s="74">
        <f t="shared" si="196"/>
        <v>11.743704368679786</v>
      </c>
      <c r="G142" s="74">
        <f t="shared" si="196"/>
        <v>11.282411325388306</v>
      </c>
      <c r="H142" s="74">
        <f t="shared" si="196"/>
        <v>10.456858700323011</v>
      </c>
      <c r="I142" s="74">
        <f t="shared" si="196"/>
        <v>9.5962136865612191</v>
      </c>
      <c r="J142" s="74">
        <f t="shared" si="196"/>
        <v>9.1491136277952467</v>
      </c>
      <c r="K142" s="74">
        <f t="shared" si="196"/>
        <v>8.8417209289899876</v>
      </c>
      <c r="L142" s="74">
        <f t="shared" si="196"/>
        <v>9.73607967811229</v>
      </c>
      <c r="M142" s="74">
        <f t="shared" si="196"/>
        <v>8.1066448298253349</v>
      </c>
      <c r="N142" s="74">
        <f t="shared" si="196"/>
        <v>7.4678934265902157</v>
      </c>
      <c r="O142" s="74">
        <f t="shared" si="196"/>
        <v>7.2142455640702199</v>
      </c>
      <c r="P142" s="74">
        <f t="shared" si="196"/>
        <v>5.8102271698967165</v>
      </c>
      <c r="Q142" s="74">
        <f t="shared" si="196"/>
        <v>6.005690004493033</v>
      </c>
      <c r="R142" s="74">
        <f t="shared" ref="R142:V142" si="197">IF(R112=0,0,R112/R$19)</f>
        <v>6.0105974640983035</v>
      </c>
      <c r="S142" s="74">
        <f t="shared" si="197"/>
        <v>5.73451044069696</v>
      </c>
      <c r="T142" s="74">
        <f t="shared" si="197"/>
        <v>5.6073655491341636</v>
      </c>
      <c r="U142" s="74">
        <f t="shared" si="197"/>
        <v>5.2458184266186016</v>
      </c>
      <c r="V142" s="74">
        <f t="shared" si="197"/>
        <v>4.5827139357838567</v>
      </c>
      <c r="W142" s="74">
        <f t="shared" ref="W142:Y142" si="198">IF(W112=0,0,W112/W$19)</f>
        <v>4.1768153978815405</v>
      </c>
      <c r="X142" s="74">
        <f t="shared" si="198"/>
        <v>3.3837765754641347</v>
      </c>
      <c r="Y142" s="74">
        <f t="shared" si="198"/>
        <v>3.0252693540694837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0.87334387069127506</v>
      </c>
      <c r="C144" s="74">
        <f t="shared" si="202"/>
        <v>0.84000082273746068</v>
      </c>
      <c r="D144" s="74">
        <f t="shared" si="202"/>
        <v>0.82445682329960845</v>
      </c>
      <c r="E144" s="74">
        <f t="shared" si="202"/>
        <v>0.81282210826569401</v>
      </c>
      <c r="F144" s="74">
        <f t="shared" si="202"/>
        <v>0.82729122902988317</v>
      </c>
      <c r="G144" s="74">
        <f t="shared" si="202"/>
        <v>0.80914171720131911</v>
      </c>
      <c r="H144" s="74">
        <f t="shared" si="202"/>
        <v>0.7827760755849642</v>
      </c>
      <c r="I144" s="74">
        <f t="shared" si="202"/>
        <v>0.69151421347313924</v>
      </c>
      <c r="J144" s="74">
        <f t="shared" si="202"/>
        <v>0.69879475794610313</v>
      </c>
      <c r="K144" s="74">
        <f t="shared" si="202"/>
        <v>0.67533091468339868</v>
      </c>
      <c r="L144" s="74">
        <f t="shared" si="202"/>
        <v>0.79073239429073716</v>
      </c>
      <c r="M144" s="74">
        <f t="shared" si="202"/>
        <v>0.78953113577405321</v>
      </c>
      <c r="N144" s="74">
        <f t="shared" si="202"/>
        <v>0.74044542917230893</v>
      </c>
      <c r="O144" s="74">
        <f t="shared" si="202"/>
        <v>0.73796702814331949</v>
      </c>
      <c r="P144" s="74">
        <f t="shared" si="202"/>
        <v>0.63957382445756383</v>
      </c>
      <c r="Q144" s="74">
        <f t="shared" si="202"/>
        <v>0.6145207037320638</v>
      </c>
      <c r="R144" s="74">
        <f t="shared" ref="R144:V144" si="203">IF(R114=0,0,R114/R$19)</f>
        <v>0.60130466734675569</v>
      </c>
      <c r="S144" s="74">
        <f t="shared" si="203"/>
        <v>0.57055628975145378</v>
      </c>
      <c r="T144" s="74">
        <f t="shared" si="203"/>
        <v>0.550146943410181</v>
      </c>
      <c r="U144" s="74">
        <f t="shared" si="203"/>
        <v>0.54382021522263091</v>
      </c>
      <c r="V144" s="74">
        <f t="shared" si="203"/>
        <v>0.49646394971206809</v>
      </c>
      <c r="W144" s="74">
        <f t="shared" ref="W144:Y144" si="204">IF(W114=0,0,W114/W$19)</f>
        <v>0.43310703884035434</v>
      </c>
      <c r="X144" s="74">
        <f t="shared" si="204"/>
        <v>0.26089836839770658</v>
      </c>
      <c r="Y144" s="74">
        <f t="shared" si="204"/>
        <v>0.21568437793912804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1.6420203789961153E-2</v>
      </c>
      <c r="C145" s="193">
        <f t="shared" si="205"/>
        <v>1.6072733300890134E-2</v>
      </c>
      <c r="D145" s="193">
        <f t="shared" si="205"/>
        <v>1.6217027593705278E-2</v>
      </c>
      <c r="E145" s="193">
        <f t="shared" si="205"/>
        <v>1.6918819882908637E-2</v>
      </c>
      <c r="F145" s="193">
        <f t="shared" si="205"/>
        <v>1.7028701119682292E-2</v>
      </c>
      <c r="G145" s="193">
        <f t="shared" si="205"/>
        <v>1.6955761588424208E-2</v>
      </c>
      <c r="H145" s="193">
        <f t="shared" si="205"/>
        <v>1.6950829916392109E-2</v>
      </c>
      <c r="I145" s="193">
        <f t="shared" si="205"/>
        <v>1.5605112049211443E-2</v>
      </c>
      <c r="J145" s="193">
        <f t="shared" si="205"/>
        <v>1.5961379158399947E-2</v>
      </c>
      <c r="K145" s="193">
        <f t="shared" si="205"/>
        <v>1.6162328378788997E-2</v>
      </c>
      <c r="L145" s="193">
        <f t="shared" si="205"/>
        <v>1.823396678338815E-2</v>
      </c>
      <c r="M145" s="193">
        <f t="shared" si="205"/>
        <v>1.7557416191969363E-2</v>
      </c>
      <c r="N145" s="193">
        <f t="shared" si="205"/>
        <v>1.7603327582459933E-2</v>
      </c>
      <c r="O145" s="193">
        <f t="shared" si="205"/>
        <v>1.8421846150723686E-2</v>
      </c>
      <c r="P145" s="193">
        <f t="shared" si="205"/>
        <v>1.7563200139660382E-2</v>
      </c>
      <c r="Q145" s="193">
        <f t="shared" si="205"/>
        <v>1.7155613375805203E-2</v>
      </c>
      <c r="R145" s="193">
        <f t="shared" ref="R145:V145" si="206">IF(R115=0,0,R115/R$19)</f>
        <v>1.7118766947576965E-2</v>
      </c>
      <c r="S145" s="193">
        <f t="shared" si="206"/>
        <v>1.6302270130248601E-2</v>
      </c>
      <c r="T145" s="193">
        <f t="shared" si="206"/>
        <v>1.5366398371937144E-2</v>
      </c>
      <c r="U145" s="193">
        <f t="shared" si="206"/>
        <v>1.3970012974852498E-2</v>
      </c>
      <c r="V145" s="193">
        <f t="shared" si="206"/>
        <v>1.2186715530463675E-2</v>
      </c>
      <c r="W145" s="193">
        <f t="shared" ref="W145:Y145" si="207">IF(W115=0,0,W115/W$19)</f>
        <v>1.1484459942462924E-2</v>
      </c>
      <c r="X145" s="193">
        <f t="shared" si="207"/>
        <v>9.5670587115862359E-3</v>
      </c>
      <c r="Y145" s="193">
        <f t="shared" si="207"/>
        <v>7.4689290147191677E-3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9078.9466080802704</v>
      </c>
      <c r="C150" s="203">
        <f t="shared" si="211"/>
        <v>9586.3977722326199</v>
      </c>
      <c r="D150" s="203">
        <f t="shared" si="211"/>
        <v>9321.2448359404025</v>
      </c>
      <c r="E150" s="203">
        <f t="shared" si="211"/>
        <v>9532.1945341577502</v>
      </c>
      <c r="F150" s="203">
        <f t="shared" si="211"/>
        <v>9480.7828977108475</v>
      </c>
      <c r="G150" s="203">
        <f t="shared" si="211"/>
        <v>9567.281325275042</v>
      </c>
      <c r="H150" s="203">
        <f t="shared" si="211"/>
        <v>9523.8766428267809</v>
      </c>
      <c r="I150" s="203">
        <f t="shared" si="211"/>
        <v>9492.4985551902628</v>
      </c>
      <c r="J150" s="203">
        <f t="shared" si="211"/>
        <v>9397.2916424312025</v>
      </c>
      <c r="K150" s="203">
        <f t="shared" si="211"/>
        <v>9341.1392027253769</v>
      </c>
      <c r="L150" s="203">
        <f t="shared" si="211"/>
        <v>10327.666639324212</v>
      </c>
      <c r="M150" s="203">
        <f t="shared" si="211"/>
        <v>9200.4307786818299</v>
      </c>
      <c r="N150" s="203">
        <f t="shared" si="211"/>
        <v>9044.084274644134</v>
      </c>
      <c r="O150" s="203">
        <f t="shared" si="211"/>
        <v>9075.5782821918547</v>
      </c>
      <c r="P150" s="203">
        <f t="shared" si="211"/>
        <v>8325.9096163568775</v>
      </c>
      <c r="Q150" s="203">
        <f t="shared" si="211"/>
        <v>8856.6892502537648</v>
      </c>
      <c r="R150" s="203">
        <f t="shared" ref="R150:V150" si="212">IF(R96=0,0,R96/R$17)</f>
        <v>9042.2734167465223</v>
      </c>
      <c r="S150" s="203">
        <f t="shared" si="212"/>
        <v>8798.7591778344213</v>
      </c>
      <c r="T150" s="203">
        <f t="shared" si="212"/>
        <v>8609.4935471762728</v>
      </c>
      <c r="U150" s="203">
        <f t="shared" si="212"/>
        <v>8402.6454332965659</v>
      </c>
      <c r="V150" s="203">
        <f t="shared" si="212"/>
        <v>8087.2041331580904</v>
      </c>
      <c r="W150" s="203">
        <f t="shared" ref="W150:Y150" si="213">IF(W96=0,0,W96/W$17)</f>
        <v>8476.0875986400752</v>
      </c>
      <c r="X150" s="203">
        <f t="shared" si="213"/>
        <v>7385.8615593640488</v>
      </c>
      <c r="Y150" s="203">
        <f t="shared" si="213"/>
        <v>7467.5189215484306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7778.5416462278372</v>
      </c>
      <c r="C151" s="192">
        <f t="shared" si="214"/>
        <v>8262.9249177122238</v>
      </c>
      <c r="D151" s="192">
        <f t="shared" si="214"/>
        <v>7974.6636199172381</v>
      </c>
      <c r="E151" s="192">
        <f t="shared" si="214"/>
        <v>8147.2326497114464</v>
      </c>
      <c r="F151" s="192">
        <f t="shared" si="214"/>
        <v>8088.4535660325164</v>
      </c>
      <c r="G151" s="192">
        <f t="shared" si="214"/>
        <v>8164.5017930160675</v>
      </c>
      <c r="H151" s="192">
        <f t="shared" si="214"/>
        <v>8102.4812842086631</v>
      </c>
      <c r="I151" s="192">
        <f t="shared" si="214"/>
        <v>8064.8786461628833</v>
      </c>
      <c r="J151" s="192">
        <f t="shared" si="214"/>
        <v>7968.6615008798672</v>
      </c>
      <c r="K151" s="192">
        <f t="shared" si="214"/>
        <v>7936.3504969659625</v>
      </c>
      <c r="L151" s="192">
        <f t="shared" si="214"/>
        <v>8938.6652141211689</v>
      </c>
      <c r="M151" s="192">
        <f t="shared" si="214"/>
        <v>7844.0798171263705</v>
      </c>
      <c r="N151" s="192">
        <f t="shared" si="214"/>
        <v>7715.439782266837</v>
      </c>
      <c r="O151" s="192">
        <f t="shared" si="214"/>
        <v>7764.010402503608</v>
      </c>
      <c r="P151" s="192">
        <f t="shared" si="214"/>
        <v>7022.0107778133779</v>
      </c>
      <c r="Q151" s="192">
        <f t="shared" si="214"/>
        <v>7619.3685372477003</v>
      </c>
      <c r="R151" s="192">
        <f t="shared" ref="R151:V151" si="215">IF(R97=0,0,R97/R$17)</f>
        <v>7800.2676247765094</v>
      </c>
      <c r="S151" s="192">
        <f t="shared" si="215"/>
        <v>7601.605715577587</v>
      </c>
      <c r="T151" s="192">
        <f t="shared" si="215"/>
        <v>7434.1330707958814</v>
      </c>
      <c r="U151" s="192">
        <f t="shared" si="215"/>
        <v>7188.1716689042978</v>
      </c>
      <c r="V151" s="192">
        <f t="shared" si="215"/>
        <v>6822.329542508618</v>
      </c>
      <c r="W151" s="192">
        <f t="shared" ref="W151:Y151" si="216">IF(W97=0,0,W97/W$17)</f>
        <v>7229.373363083173</v>
      </c>
      <c r="X151" s="192">
        <f t="shared" si="216"/>
        <v>6188.1556076154666</v>
      </c>
      <c r="Y151" s="192">
        <f t="shared" si="216"/>
        <v>6308.3419039287537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7001.2835975544576</v>
      </c>
      <c r="C152" s="74">
        <f t="shared" si="217"/>
        <v>7509.6500235989097</v>
      </c>
      <c r="D152" s="74">
        <f t="shared" si="217"/>
        <v>7217.2944973120329</v>
      </c>
      <c r="E152" s="74">
        <f t="shared" si="217"/>
        <v>7394.8333285893987</v>
      </c>
      <c r="F152" s="74">
        <f t="shared" si="217"/>
        <v>7315.213183812717</v>
      </c>
      <c r="G152" s="74">
        <f t="shared" si="217"/>
        <v>7388.4995230880777</v>
      </c>
      <c r="H152" s="74">
        <f t="shared" si="217"/>
        <v>7320.5624523381375</v>
      </c>
      <c r="I152" s="74">
        <f t="shared" si="217"/>
        <v>7327.922009941175</v>
      </c>
      <c r="J152" s="74">
        <f t="shared" si="217"/>
        <v>7210.9749561998806</v>
      </c>
      <c r="K152" s="74">
        <f t="shared" si="217"/>
        <v>7192.4084018744506</v>
      </c>
      <c r="L152" s="74">
        <f t="shared" si="217"/>
        <v>8071.8661795595917</v>
      </c>
      <c r="M152" s="74">
        <f t="shared" si="217"/>
        <v>6965.6981613058933</v>
      </c>
      <c r="N152" s="74">
        <f t="shared" si="217"/>
        <v>6837.719330626076</v>
      </c>
      <c r="O152" s="74">
        <f t="shared" si="217"/>
        <v>6849.374265920118</v>
      </c>
      <c r="P152" s="74">
        <f t="shared" si="217"/>
        <v>6124.9979952710164</v>
      </c>
      <c r="Q152" s="74">
        <f t="shared" si="217"/>
        <v>6713.793979576395</v>
      </c>
      <c r="R152" s="74">
        <f t="shared" ref="R152:V152" si="218">IF(R98=0,0,R98/R$17)</f>
        <v>6888.9761085372802</v>
      </c>
      <c r="S152" s="74">
        <f t="shared" si="218"/>
        <v>6721.6171521418692</v>
      </c>
      <c r="T152" s="74">
        <f t="shared" si="218"/>
        <v>6574.7642969243798</v>
      </c>
      <c r="U152" s="74">
        <f t="shared" si="218"/>
        <v>6318.4200115261265</v>
      </c>
      <c r="V152" s="74">
        <f t="shared" si="218"/>
        <v>5953.4294113319329</v>
      </c>
      <c r="W152" s="74">
        <f t="shared" ref="W152:Y152" si="219">IF(W98=0,0,W98/W$17)</f>
        <v>6357.3388279438232</v>
      </c>
      <c r="X152" s="74">
        <f t="shared" si="219"/>
        <v>5635.5508259147828</v>
      </c>
      <c r="Y152" s="74">
        <f t="shared" si="219"/>
        <v>5760.3503469313227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0.57309851376527177</v>
      </c>
      <c r="C153" s="74">
        <f t="shared" si="220"/>
        <v>0.66555542298905535</v>
      </c>
      <c r="D153" s="74">
        <f t="shared" si="220"/>
        <v>0.69886580123104813</v>
      </c>
      <c r="E153" s="74">
        <f t="shared" si="220"/>
        <v>0.78210864021375359</v>
      </c>
      <c r="F153" s="74">
        <f t="shared" si="220"/>
        <v>0.91480790975613113</v>
      </c>
      <c r="G153" s="74">
        <f t="shared" si="220"/>
        <v>1.039981237969817</v>
      </c>
      <c r="H153" s="74">
        <f t="shared" si="220"/>
        <v>1.2190457540240545</v>
      </c>
      <c r="I153" s="74">
        <f t="shared" si="220"/>
        <v>1.4245937167181777</v>
      </c>
      <c r="J153" s="74">
        <f t="shared" si="220"/>
        <v>1.5908984872745295</v>
      </c>
      <c r="K153" s="74">
        <f t="shared" si="220"/>
        <v>1.6870883878566871</v>
      </c>
      <c r="L153" s="74">
        <f t="shared" si="220"/>
        <v>1.8156415367317835</v>
      </c>
      <c r="M153" s="74">
        <f t="shared" si="220"/>
        <v>1.9312080420716715</v>
      </c>
      <c r="N153" s="74">
        <f t="shared" si="220"/>
        <v>2.0711017651486991</v>
      </c>
      <c r="O153" s="74">
        <f t="shared" si="220"/>
        <v>2.1645601877317584</v>
      </c>
      <c r="P153" s="74">
        <f t="shared" si="220"/>
        <v>2.2777817303623324</v>
      </c>
      <c r="Q153" s="74">
        <f t="shared" si="220"/>
        <v>2.346360104388717</v>
      </c>
      <c r="R153" s="74">
        <f t="shared" ref="R153:V153" si="221">IF(R99=0,0,R99/R$17)</f>
        <v>2.5281850345538377</v>
      </c>
      <c r="S153" s="74">
        <f t="shared" si="221"/>
        <v>2.6058138660886407</v>
      </c>
      <c r="T153" s="74">
        <f t="shared" si="221"/>
        <v>3.2120883262613367</v>
      </c>
      <c r="U153" s="74">
        <f t="shared" si="221"/>
        <v>2.829874489429844</v>
      </c>
      <c r="V153" s="74">
        <f t="shared" si="221"/>
        <v>3.057071926149006</v>
      </c>
      <c r="W153" s="74">
        <f t="shared" ref="W153:Y153" si="222">IF(W99=0,0,W99/W$17)</f>
        <v>3.1582101449083102</v>
      </c>
      <c r="X153" s="74">
        <f t="shared" si="222"/>
        <v>3.2566187507629647</v>
      </c>
      <c r="Y153" s="74">
        <f t="shared" si="222"/>
        <v>3.3437278243972028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636.82742806060685</v>
      </c>
      <c r="C154" s="74">
        <f t="shared" si="223"/>
        <v>614.51425176215423</v>
      </c>
      <c r="D154" s="74">
        <f t="shared" si="223"/>
        <v>615.64941046100444</v>
      </c>
      <c r="E154" s="74">
        <f t="shared" si="223"/>
        <v>610.40965676288954</v>
      </c>
      <c r="F154" s="74">
        <f t="shared" si="223"/>
        <v>629.87490671040746</v>
      </c>
      <c r="G154" s="74">
        <f t="shared" si="223"/>
        <v>630.00075083188517</v>
      </c>
      <c r="H154" s="74">
        <f t="shared" si="223"/>
        <v>631.75080563060897</v>
      </c>
      <c r="I154" s="74">
        <f t="shared" si="223"/>
        <v>588.27572253036749</v>
      </c>
      <c r="J154" s="74">
        <f t="shared" si="223"/>
        <v>605.366545285852</v>
      </c>
      <c r="K154" s="74">
        <f t="shared" si="223"/>
        <v>590.54698021008437</v>
      </c>
      <c r="L154" s="74">
        <f t="shared" si="223"/>
        <v>695.72458322198372</v>
      </c>
      <c r="M154" s="74">
        <f t="shared" si="223"/>
        <v>710.67599031687121</v>
      </c>
      <c r="N154" s="74">
        <f t="shared" si="223"/>
        <v>710.29564038629985</v>
      </c>
      <c r="O154" s="74">
        <f t="shared" si="223"/>
        <v>735.33251789867029</v>
      </c>
      <c r="P154" s="74">
        <f t="shared" si="223"/>
        <v>715.62263532022496</v>
      </c>
      <c r="Q154" s="74">
        <f t="shared" si="223"/>
        <v>721.59687213054997</v>
      </c>
      <c r="R154" s="74">
        <f t="shared" ref="R154:V154" si="224">IF(R100=0,0,R100/R$17)</f>
        <v>723.1344850304805</v>
      </c>
      <c r="S154" s="74">
        <f t="shared" si="224"/>
        <v>697.99826220385899</v>
      </c>
      <c r="T154" s="74">
        <f t="shared" si="224"/>
        <v>678.22056040562541</v>
      </c>
      <c r="U154" s="74">
        <f t="shared" si="224"/>
        <v>690.24746582953446</v>
      </c>
      <c r="V154" s="74">
        <f t="shared" si="224"/>
        <v>682.46035391668329</v>
      </c>
      <c r="W154" s="74">
        <f t="shared" ref="W154:Y154" si="225">IF(W100=0,0,W100/W$17)</f>
        <v>681.60930076023749</v>
      </c>
      <c r="X154" s="74">
        <f t="shared" si="225"/>
        <v>430.54994989905867</v>
      </c>
      <c r="Y154" s="74">
        <f t="shared" si="225"/>
        <v>415.56925829675657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139.85752209900826</v>
      </c>
      <c r="C155" s="193">
        <f t="shared" si="226"/>
        <v>138.09508692816976</v>
      </c>
      <c r="D155" s="193">
        <f t="shared" si="226"/>
        <v>141.02084634297077</v>
      </c>
      <c r="E155" s="193">
        <f t="shared" si="226"/>
        <v>141.20755571894233</v>
      </c>
      <c r="F155" s="193">
        <f t="shared" si="226"/>
        <v>142.45066759963677</v>
      </c>
      <c r="G155" s="193">
        <f t="shared" si="226"/>
        <v>144.96153785813291</v>
      </c>
      <c r="H155" s="193">
        <f t="shared" si="226"/>
        <v>148.9489804858903</v>
      </c>
      <c r="I155" s="193">
        <f t="shared" si="226"/>
        <v>147.25631997462207</v>
      </c>
      <c r="J155" s="193">
        <f t="shared" si="226"/>
        <v>150.7291009068586</v>
      </c>
      <c r="K155" s="193">
        <f t="shared" si="226"/>
        <v>151.70802649357194</v>
      </c>
      <c r="L155" s="193">
        <f t="shared" si="226"/>
        <v>169.25880980286368</v>
      </c>
      <c r="M155" s="193">
        <f t="shared" si="226"/>
        <v>165.77445746153541</v>
      </c>
      <c r="N155" s="193">
        <f t="shared" si="226"/>
        <v>165.35370948931234</v>
      </c>
      <c r="O155" s="193">
        <f t="shared" si="226"/>
        <v>177.13905849708792</v>
      </c>
      <c r="P155" s="193">
        <f t="shared" si="226"/>
        <v>179.11236549177451</v>
      </c>
      <c r="Q155" s="193">
        <f t="shared" si="226"/>
        <v>181.63132543636709</v>
      </c>
      <c r="R155" s="193">
        <f t="shared" ref="R155:V155" si="227">IF(R101=0,0,R101/R$17)</f>
        <v>185.62884617419485</v>
      </c>
      <c r="S155" s="193">
        <f t="shared" si="227"/>
        <v>179.38448736576831</v>
      </c>
      <c r="T155" s="193">
        <f t="shared" si="227"/>
        <v>177.93612513961156</v>
      </c>
      <c r="U155" s="193">
        <f t="shared" si="227"/>
        <v>176.67431705920845</v>
      </c>
      <c r="V155" s="193">
        <f t="shared" si="227"/>
        <v>183.38270533385241</v>
      </c>
      <c r="W155" s="193">
        <f t="shared" ref="W155:Y155" si="228">IF(W101=0,0,W101/W$17)</f>
        <v>187.26702423420551</v>
      </c>
      <c r="X155" s="193">
        <f t="shared" si="228"/>
        <v>118.79821305086264</v>
      </c>
      <c r="Y155" s="193">
        <f t="shared" si="228"/>
        <v>129.07857087627787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1300.4049618524327</v>
      </c>
      <c r="C156" s="77">
        <f t="shared" si="229"/>
        <v>1323.4728545203966</v>
      </c>
      <c r="D156" s="77">
        <f t="shared" si="229"/>
        <v>1346.5812160231633</v>
      </c>
      <c r="E156" s="77">
        <f t="shared" si="229"/>
        <v>1384.9618844463059</v>
      </c>
      <c r="F156" s="77">
        <f t="shared" si="229"/>
        <v>1392.3293316783311</v>
      </c>
      <c r="G156" s="77">
        <f t="shared" si="229"/>
        <v>1402.7795322589768</v>
      </c>
      <c r="H156" s="77">
        <f t="shared" si="229"/>
        <v>1421.3953586181187</v>
      </c>
      <c r="I156" s="77">
        <f t="shared" si="229"/>
        <v>1427.6199090273797</v>
      </c>
      <c r="J156" s="77">
        <f t="shared" si="229"/>
        <v>1428.6301415513351</v>
      </c>
      <c r="K156" s="77">
        <f t="shared" si="229"/>
        <v>1404.7887057594151</v>
      </c>
      <c r="L156" s="77">
        <f t="shared" si="229"/>
        <v>1389.001425203043</v>
      </c>
      <c r="M156" s="77">
        <f t="shared" si="229"/>
        <v>1356.350961555459</v>
      </c>
      <c r="N156" s="77">
        <f t="shared" si="229"/>
        <v>1328.6444923772983</v>
      </c>
      <c r="O156" s="77">
        <f t="shared" si="229"/>
        <v>1311.5678796882471</v>
      </c>
      <c r="P156" s="77">
        <f t="shared" si="229"/>
        <v>1303.8988385435007</v>
      </c>
      <c r="Q156" s="77">
        <f t="shared" si="229"/>
        <v>1237.3207130060646</v>
      </c>
      <c r="R156" s="77">
        <f t="shared" ref="R156:V156" si="230">IF(R102=0,0,R102/R$17)</f>
        <v>1242.0057919700137</v>
      </c>
      <c r="S156" s="77">
        <f t="shared" si="230"/>
        <v>1197.1534622568356</v>
      </c>
      <c r="T156" s="77">
        <f t="shared" si="230"/>
        <v>1175.3604763803926</v>
      </c>
      <c r="U156" s="77">
        <f t="shared" si="230"/>
        <v>1214.4737643922704</v>
      </c>
      <c r="V156" s="77">
        <f t="shared" si="230"/>
        <v>1264.8745906494717</v>
      </c>
      <c r="W156" s="77">
        <f t="shared" ref="W156:Y156" si="231">IF(W102=0,0,W102/W$17)</f>
        <v>1246.7142355569026</v>
      </c>
      <c r="X156" s="77">
        <f t="shared" si="231"/>
        <v>1197.7059517485816</v>
      </c>
      <c r="Y156" s="77">
        <f t="shared" si="231"/>
        <v>1159.1770176196756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5335.0547811793849</v>
      </c>
      <c r="C158" s="153">
        <f t="shared" si="232"/>
        <v>5694.8502769725101</v>
      </c>
      <c r="D158" s="153">
        <f t="shared" si="232"/>
        <v>5552.1770320321375</v>
      </c>
      <c r="E158" s="153">
        <f t="shared" si="232"/>
        <v>5710.6770168630983</v>
      </c>
      <c r="F158" s="153">
        <f t="shared" si="232"/>
        <v>5725.1595367197424</v>
      </c>
      <c r="G158" s="153">
        <f t="shared" si="232"/>
        <v>5820.0259681398129</v>
      </c>
      <c r="H158" s="153">
        <f t="shared" si="232"/>
        <v>5855.9041376766281</v>
      </c>
      <c r="I158" s="153">
        <f t="shared" si="232"/>
        <v>5870.3466239411709</v>
      </c>
      <c r="J158" s="153">
        <f t="shared" si="232"/>
        <v>5897.135915306385</v>
      </c>
      <c r="K158" s="153">
        <f t="shared" si="232"/>
        <v>5962.5790992667962</v>
      </c>
      <c r="L158" s="153">
        <f t="shared" si="232"/>
        <v>6800.7138246900395</v>
      </c>
      <c r="M158" s="153">
        <f t="shared" si="232"/>
        <v>6086.9605655386176</v>
      </c>
      <c r="N158" s="153">
        <f t="shared" si="232"/>
        <v>6116.2621076427831</v>
      </c>
      <c r="O158" s="153">
        <f t="shared" si="232"/>
        <v>6250.822804232982</v>
      </c>
      <c r="P158" s="153">
        <f t="shared" si="232"/>
        <v>5739.483708086118</v>
      </c>
      <c r="Q158" s="153">
        <f t="shared" si="232"/>
        <v>6268.8360280941852</v>
      </c>
      <c r="R158" s="153">
        <f t="shared" ref="R158:V158" si="233">IF(R104=0,0,R104/R$17)</f>
        <v>6490.3872267901361</v>
      </c>
      <c r="S158" s="153">
        <f t="shared" si="233"/>
        <v>6414.5308967506999</v>
      </c>
      <c r="T158" s="153">
        <f t="shared" si="233"/>
        <v>6393.200978627945</v>
      </c>
      <c r="U158" s="153">
        <f t="shared" si="233"/>
        <v>6310.4174206345306</v>
      </c>
      <c r="V158" s="153">
        <f t="shared" si="233"/>
        <v>6138.8060770380962</v>
      </c>
      <c r="W158" s="153">
        <f t="shared" ref="W158:Y158" si="234">IF(W104=0,0,W104/W$17)</f>
        <v>6639.6361040806605</v>
      </c>
      <c r="X158" s="153">
        <f t="shared" si="234"/>
        <v>5904.7996049262165</v>
      </c>
      <c r="Y158" s="153">
        <f t="shared" si="234"/>
        <v>6129.798550784637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4764.8337569472078</v>
      </c>
      <c r="C159" s="74">
        <f t="shared" si="235"/>
        <v>5139.3914430911009</v>
      </c>
      <c r="D159" s="74">
        <f t="shared" si="235"/>
        <v>4990.5799008744871</v>
      </c>
      <c r="E159" s="74">
        <f t="shared" si="235"/>
        <v>5150.1273109326976</v>
      </c>
      <c r="F159" s="74">
        <f t="shared" si="235"/>
        <v>5145.8228719723666</v>
      </c>
      <c r="G159" s="74">
        <f t="shared" si="235"/>
        <v>5235.7957859735889</v>
      </c>
      <c r="H159" s="74">
        <f t="shared" si="235"/>
        <v>5262.6407366982885</v>
      </c>
      <c r="I159" s="74">
        <f t="shared" si="235"/>
        <v>5306.8417516188902</v>
      </c>
      <c r="J159" s="74">
        <f t="shared" si="235"/>
        <v>5312.5270475314819</v>
      </c>
      <c r="K159" s="74">
        <f t="shared" si="235"/>
        <v>5383.0035498606258</v>
      </c>
      <c r="L159" s="74">
        <f t="shared" si="235"/>
        <v>6121.0134679218172</v>
      </c>
      <c r="M159" s="74">
        <f t="shared" si="235"/>
        <v>5392.2057980665422</v>
      </c>
      <c r="N159" s="74">
        <f t="shared" si="235"/>
        <v>5412.4764813137708</v>
      </c>
      <c r="O159" s="74">
        <f t="shared" si="235"/>
        <v>5510.6178505589405</v>
      </c>
      <c r="P159" s="74">
        <f t="shared" si="235"/>
        <v>5006.8535963131781</v>
      </c>
      <c r="Q159" s="74">
        <f t="shared" si="235"/>
        <v>5524.1690151221183</v>
      </c>
      <c r="R159" s="74">
        <f t="shared" ref="R159:V159" si="236">IF(R105=0,0,R105/R$17)</f>
        <v>5734.0992957894223</v>
      </c>
      <c r="S159" s="74">
        <f t="shared" si="236"/>
        <v>5674.5546644087563</v>
      </c>
      <c r="T159" s="74">
        <f t="shared" si="236"/>
        <v>5659.1766037961688</v>
      </c>
      <c r="U159" s="74">
        <f t="shared" si="236"/>
        <v>5560.3276768485184</v>
      </c>
      <c r="V159" s="74">
        <f t="shared" si="236"/>
        <v>5379.3398390622879</v>
      </c>
      <c r="W159" s="74">
        <f t="shared" ref="W159:Y159" si="237">IF(W105=0,0,W105/W$17)</f>
        <v>5867.3534851067288</v>
      </c>
      <c r="X159" s="74">
        <f t="shared" si="237"/>
        <v>5403.0767433507399</v>
      </c>
      <c r="Y159" s="74">
        <f t="shared" si="237"/>
        <v>5626.8099677103037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1.2943555688764614</v>
      </c>
      <c r="C160" s="74">
        <f t="shared" si="238"/>
        <v>1.6177005059476084</v>
      </c>
      <c r="D160" s="74">
        <f t="shared" si="238"/>
        <v>1.7969250633465907</v>
      </c>
      <c r="E160" s="74">
        <f t="shared" si="238"/>
        <v>2.158618742334752</v>
      </c>
      <c r="F160" s="74">
        <f t="shared" si="238"/>
        <v>2.7240663568360812</v>
      </c>
      <c r="G160" s="74">
        <f t="shared" si="238"/>
        <v>3.314105210859148</v>
      </c>
      <c r="H160" s="74">
        <f t="shared" si="238"/>
        <v>4.1659305905629678</v>
      </c>
      <c r="I160" s="74">
        <f t="shared" si="238"/>
        <v>5.0927480658453366</v>
      </c>
      <c r="J160" s="74">
        <f t="shared" si="238"/>
        <v>5.866004154677281</v>
      </c>
      <c r="K160" s="74">
        <f t="shared" si="238"/>
        <v>6.4492993313236298</v>
      </c>
      <c r="L160" s="74">
        <f t="shared" si="238"/>
        <v>7.1833561018609506</v>
      </c>
      <c r="M160" s="74">
        <f t="shared" si="238"/>
        <v>7.9757360097163748</v>
      </c>
      <c r="N160" s="74">
        <f t="shared" si="238"/>
        <v>8.9405539497239133</v>
      </c>
      <c r="O160" s="74">
        <f t="shared" si="238"/>
        <v>9.8313402304255089</v>
      </c>
      <c r="P160" s="74">
        <f t="shared" si="238"/>
        <v>10.788439977599259</v>
      </c>
      <c r="Q160" s="74">
        <f t="shared" si="238"/>
        <v>11.577066423219216</v>
      </c>
      <c r="R160" s="74">
        <f t="shared" ref="R160:V160" si="239">IF(R106=0,0,R106/R$17)</f>
        <v>12.929437755516545</v>
      </c>
      <c r="S160" s="74">
        <f t="shared" si="239"/>
        <v>13.72867605516182</v>
      </c>
      <c r="T160" s="74">
        <f t="shared" si="239"/>
        <v>17.353221222438119</v>
      </c>
      <c r="U160" s="74">
        <f t="shared" si="239"/>
        <v>15.582250394987767</v>
      </c>
      <c r="V160" s="74">
        <f t="shared" si="239"/>
        <v>17.071220979126782</v>
      </c>
      <c r="W160" s="74">
        <f t="shared" ref="W160:Y160" si="240">IF(W106=0,0,W106/W$17)</f>
        <v>17.785363887875132</v>
      </c>
      <c r="X160" s="74">
        <f t="shared" si="240"/>
        <v>18.476079596585137</v>
      </c>
      <c r="Y160" s="74">
        <f t="shared" si="240"/>
        <v>19.103042345161867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463.47408128427236</v>
      </c>
      <c r="C161" s="74">
        <f t="shared" si="241"/>
        <v>449.42942684624137</v>
      </c>
      <c r="D161" s="74">
        <f t="shared" si="241"/>
        <v>452.85787806052429</v>
      </c>
      <c r="E161" s="74">
        <f t="shared" si="241"/>
        <v>451.00031452147834</v>
      </c>
      <c r="F161" s="74">
        <f t="shared" si="241"/>
        <v>467.91255186477963</v>
      </c>
      <c r="G161" s="74">
        <f t="shared" si="241"/>
        <v>469.88059065555359</v>
      </c>
      <c r="H161" s="74">
        <f t="shared" si="241"/>
        <v>474.5238288121086</v>
      </c>
      <c r="I161" s="74">
        <f t="shared" si="241"/>
        <v>444.84068284815015</v>
      </c>
      <c r="J161" s="74">
        <f t="shared" si="241"/>
        <v>462.34480298965161</v>
      </c>
      <c r="K161" s="74">
        <f t="shared" si="241"/>
        <v>455.75399107310608</v>
      </c>
      <c r="L161" s="74">
        <f t="shared" si="241"/>
        <v>541.30975695435041</v>
      </c>
      <c r="M161" s="74">
        <f t="shared" si="241"/>
        <v>557.95701798219557</v>
      </c>
      <c r="N161" s="74">
        <f t="shared" si="241"/>
        <v>565.97947442213956</v>
      </c>
      <c r="O161" s="74">
        <f t="shared" si="241"/>
        <v>591.80765631948702</v>
      </c>
      <c r="P161" s="74">
        <f t="shared" si="241"/>
        <v>581.21200118766217</v>
      </c>
      <c r="Q161" s="74">
        <f t="shared" si="241"/>
        <v>589.73891682739577</v>
      </c>
      <c r="R161" s="74">
        <f t="shared" ref="R161:V161" si="242">IF(R107=0,0,R107/R$17)</f>
        <v>595.7713071088325</v>
      </c>
      <c r="S161" s="74">
        <f t="shared" si="242"/>
        <v>582.1518847830132</v>
      </c>
      <c r="T161" s="74">
        <f t="shared" si="242"/>
        <v>571.90384740991055</v>
      </c>
      <c r="U161" s="74">
        <f t="shared" si="242"/>
        <v>588.61711947683023</v>
      </c>
      <c r="V161" s="74">
        <f t="shared" si="242"/>
        <v>588.63293286334681</v>
      </c>
      <c r="W161" s="74">
        <f t="shared" ref="W161:Y161" si="243">IF(W107=0,0,W107/W$17)</f>
        <v>595.19806867760883</v>
      </c>
      <c r="X161" s="74">
        <f t="shared" si="243"/>
        <v>381.22532300292175</v>
      </c>
      <c r="Y161" s="74">
        <f t="shared" si="243"/>
        <v>371.39358250306469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105.45258737902907</v>
      </c>
      <c r="C162" s="77">
        <f t="shared" si="244"/>
        <v>104.41170652922128</v>
      </c>
      <c r="D162" s="77">
        <f t="shared" si="244"/>
        <v>106.94232803377911</v>
      </c>
      <c r="E162" s="77">
        <f t="shared" si="244"/>
        <v>107.39077266658686</v>
      </c>
      <c r="F162" s="77">
        <f t="shared" si="244"/>
        <v>108.70004652576115</v>
      </c>
      <c r="G162" s="77">
        <f t="shared" si="244"/>
        <v>111.03548629981174</v>
      </c>
      <c r="H162" s="77">
        <f t="shared" si="244"/>
        <v>114.57364157566801</v>
      </c>
      <c r="I162" s="77">
        <f t="shared" si="244"/>
        <v>113.57144140828555</v>
      </c>
      <c r="J162" s="77">
        <f t="shared" si="244"/>
        <v>116.3980606305737</v>
      </c>
      <c r="K162" s="77">
        <f t="shared" si="244"/>
        <v>117.37225900174039</v>
      </c>
      <c r="L162" s="77">
        <f t="shared" si="244"/>
        <v>131.20724371201047</v>
      </c>
      <c r="M162" s="77">
        <f t="shared" si="244"/>
        <v>128.8220134801627</v>
      </c>
      <c r="N162" s="77">
        <f t="shared" si="244"/>
        <v>128.86559795714874</v>
      </c>
      <c r="O162" s="77">
        <f t="shared" si="244"/>
        <v>138.56595712412906</v>
      </c>
      <c r="P162" s="77">
        <f t="shared" si="244"/>
        <v>140.6296706076775</v>
      </c>
      <c r="Q162" s="77">
        <f t="shared" si="244"/>
        <v>143.35102972145282</v>
      </c>
      <c r="R162" s="77">
        <f t="shared" ref="R162:V162" si="245">IF(R108=0,0,R108/R$17)</f>
        <v>147.58718613636455</v>
      </c>
      <c r="S162" s="77">
        <f t="shared" si="245"/>
        <v>144.09567150376736</v>
      </c>
      <c r="T162" s="77">
        <f t="shared" si="245"/>
        <v>144.76730619942757</v>
      </c>
      <c r="U162" s="77">
        <f t="shared" si="245"/>
        <v>145.8903739141943</v>
      </c>
      <c r="V162" s="77">
        <f t="shared" si="245"/>
        <v>153.76208413333478</v>
      </c>
      <c r="W162" s="77">
        <f t="shared" ref="W162:Y162" si="246">IF(W108=0,0,W108/W$17)</f>
        <v>159.29918640844693</v>
      </c>
      <c r="X162" s="77">
        <f t="shared" si="246"/>
        <v>102.02145897597003</v>
      </c>
      <c r="Y162" s="77">
        <f t="shared" si="246"/>
        <v>112.49195822610626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739.18488888221816</v>
      </c>
      <c r="C164" s="203">
        <f t="shared" si="247"/>
        <v>771.46892160564948</v>
      </c>
      <c r="D164" s="203">
        <f t="shared" si="247"/>
        <v>721.70176141886327</v>
      </c>
      <c r="E164" s="203">
        <f t="shared" si="247"/>
        <v>712.80662162415683</v>
      </c>
      <c r="F164" s="203">
        <f t="shared" si="247"/>
        <v>684.00242906158985</v>
      </c>
      <c r="G164" s="203">
        <f t="shared" si="247"/>
        <v>661.75563538859149</v>
      </c>
      <c r="H164" s="203">
        <f t="shared" si="247"/>
        <v>615.08213985218515</v>
      </c>
      <c r="I164" s="203">
        <f t="shared" si="247"/>
        <v>564.85078205513287</v>
      </c>
      <c r="J164" s="203">
        <f t="shared" si="247"/>
        <v>543.029734290443</v>
      </c>
      <c r="K164" s="203">
        <f t="shared" si="247"/>
        <v>526.31241318484024</v>
      </c>
      <c r="L164" s="203">
        <f t="shared" si="247"/>
        <v>584.08026404140571</v>
      </c>
      <c r="M164" s="203">
        <f t="shared" si="247"/>
        <v>495.65352560897827</v>
      </c>
      <c r="N164" s="203">
        <f t="shared" si="247"/>
        <v>459.61215474698042</v>
      </c>
      <c r="O164" s="203">
        <f t="shared" si="247"/>
        <v>447.27017796648266</v>
      </c>
      <c r="P164" s="203">
        <f t="shared" si="247"/>
        <v>363.56550856074387</v>
      </c>
      <c r="Q164" s="203">
        <f t="shared" si="247"/>
        <v>373.83254572618949</v>
      </c>
      <c r="R164" s="203">
        <f t="shared" ref="R164:V164" si="248">IF(R110=0,0,R110/R$17)</f>
        <v>373.32024660434894</v>
      </c>
      <c r="S164" s="203">
        <f t="shared" si="248"/>
        <v>356.81040171976997</v>
      </c>
      <c r="T164" s="203">
        <f t="shared" si="248"/>
        <v>348.73970721204205</v>
      </c>
      <c r="U164" s="203">
        <f t="shared" si="248"/>
        <v>329.83058172338571</v>
      </c>
      <c r="V164" s="203">
        <f t="shared" si="248"/>
        <v>289.42821696796744</v>
      </c>
      <c r="W164" s="203">
        <f t="shared" ref="W164:Y164" si="249">IF(W110=0,0,W110/W$17)</f>
        <v>264.18107538265872</v>
      </c>
      <c r="X164" s="203">
        <f t="shared" si="249"/>
        <v>210.68495452277142</v>
      </c>
      <c r="Y164" s="203">
        <f t="shared" si="249"/>
        <v>187.19162432238159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739.18488888221816</v>
      </c>
      <c r="C165" s="192">
        <f t="shared" si="250"/>
        <v>771.46892160564948</v>
      </c>
      <c r="D165" s="192">
        <f t="shared" si="250"/>
        <v>721.70176141886327</v>
      </c>
      <c r="E165" s="192">
        <f t="shared" si="250"/>
        <v>712.80662162415683</v>
      </c>
      <c r="F165" s="192">
        <f t="shared" si="250"/>
        <v>684.00242906158985</v>
      </c>
      <c r="G165" s="192">
        <f t="shared" si="250"/>
        <v>661.75563538859149</v>
      </c>
      <c r="H165" s="192">
        <f t="shared" si="250"/>
        <v>615.08213985218515</v>
      </c>
      <c r="I165" s="192">
        <f t="shared" si="250"/>
        <v>564.85078205513287</v>
      </c>
      <c r="J165" s="192">
        <f t="shared" si="250"/>
        <v>543.029734290443</v>
      </c>
      <c r="K165" s="192">
        <f t="shared" si="250"/>
        <v>526.31241318484024</v>
      </c>
      <c r="L165" s="192">
        <f t="shared" si="250"/>
        <v>584.08026404140571</v>
      </c>
      <c r="M165" s="192">
        <f t="shared" si="250"/>
        <v>495.65352560897827</v>
      </c>
      <c r="N165" s="192">
        <f t="shared" si="250"/>
        <v>459.61215474698042</v>
      </c>
      <c r="O165" s="192">
        <f t="shared" si="250"/>
        <v>447.27017796648266</v>
      </c>
      <c r="P165" s="192">
        <f t="shared" si="250"/>
        <v>363.56550856074387</v>
      </c>
      <c r="Q165" s="192">
        <f t="shared" si="250"/>
        <v>373.83254572618949</v>
      </c>
      <c r="R165" s="192">
        <f t="shared" ref="R165:V165" si="251">IF(R111=0,0,R111/R$17)</f>
        <v>373.32024660434894</v>
      </c>
      <c r="S165" s="192">
        <f t="shared" si="251"/>
        <v>356.81040171976997</v>
      </c>
      <c r="T165" s="192">
        <f t="shared" si="251"/>
        <v>348.73970721204205</v>
      </c>
      <c r="U165" s="192">
        <f t="shared" si="251"/>
        <v>329.83058172338571</v>
      </c>
      <c r="V165" s="192">
        <f t="shared" si="251"/>
        <v>289.42821696796744</v>
      </c>
      <c r="W165" s="192">
        <f t="shared" ref="W165:Y165" si="252">IF(W111=0,0,W111/W$17)</f>
        <v>264.18107538265872</v>
      </c>
      <c r="X165" s="192">
        <f t="shared" si="252"/>
        <v>210.68495452277142</v>
      </c>
      <c r="Y165" s="192">
        <f t="shared" si="252"/>
        <v>187.19162432238159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692.55784573204096</v>
      </c>
      <c r="C166" s="74">
        <f t="shared" si="253"/>
        <v>726.16708241396702</v>
      </c>
      <c r="D166" s="74">
        <f t="shared" si="253"/>
        <v>676.77534628029775</v>
      </c>
      <c r="E166" s="74">
        <f t="shared" si="253"/>
        <v>668.02349263244707</v>
      </c>
      <c r="F166" s="74">
        <f t="shared" si="253"/>
        <v>638.12415067431971</v>
      </c>
      <c r="G166" s="74">
        <f t="shared" si="253"/>
        <v>616.60765962952939</v>
      </c>
      <c r="H166" s="74">
        <f t="shared" si="253"/>
        <v>571.38347725962922</v>
      </c>
      <c r="I166" s="74">
        <f t="shared" si="253"/>
        <v>526.08498621419778</v>
      </c>
      <c r="J166" s="74">
        <f t="shared" si="253"/>
        <v>503.68069132198428</v>
      </c>
      <c r="K166" s="74">
        <f t="shared" si="253"/>
        <v>488.13625655090965</v>
      </c>
      <c r="L166" s="74">
        <f t="shared" si="253"/>
        <v>539.27237187849539</v>
      </c>
      <c r="M166" s="74">
        <f t="shared" si="253"/>
        <v>450.77487946528908</v>
      </c>
      <c r="N166" s="74">
        <f t="shared" si="253"/>
        <v>417.25731991714787</v>
      </c>
      <c r="O166" s="74">
        <f t="shared" si="253"/>
        <v>404.82560356861427</v>
      </c>
      <c r="P166" s="74">
        <f t="shared" si="253"/>
        <v>326.62428345621299</v>
      </c>
      <c r="Q166" s="74">
        <f t="shared" si="253"/>
        <v>338.25500574156166</v>
      </c>
      <c r="R166" s="74">
        <f t="shared" ref="R166:V166" si="254">IF(R112=0,0,R112/R$17)</f>
        <v>338.49308396066976</v>
      </c>
      <c r="S166" s="74">
        <f t="shared" si="254"/>
        <v>323.68510267696649</v>
      </c>
      <c r="T166" s="74">
        <f t="shared" si="254"/>
        <v>316.79076398430198</v>
      </c>
      <c r="U166" s="74">
        <f t="shared" si="254"/>
        <v>298.13025759947629</v>
      </c>
      <c r="V166" s="74">
        <f t="shared" si="254"/>
        <v>260.51301119562146</v>
      </c>
      <c r="W166" s="74">
        <f t="shared" ref="W166:Y166" si="255">IF(W112=0,0,W112/W$17)</f>
        <v>238.76616107610681</v>
      </c>
      <c r="X166" s="74">
        <f t="shared" si="255"/>
        <v>195.09129757000963</v>
      </c>
      <c r="Y166" s="74">
        <f t="shared" si="255"/>
        <v>174.33232786973272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45.766561621862373</v>
      </c>
      <c r="C168" s="74">
        <f t="shared" si="259"/>
        <v>44.451299685781393</v>
      </c>
      <c r="D168" s="74">
        <f t="shared" si="259"/>
        <v>44.059761663839133</v>
      </c>
      <c r="E168" s="74">
        <f t="shared" si="259"/>
        <v>43.869979275334629</v>
      </c>
      <c r="F168" s="74">
        <f t="shared" si="259"/>
        <v>44.952980449077486</v>
      </c>
      <c r="G168" s="74">
        <f t="shared" si="259"/>
        <v>44.221307499170841</v>
      </c>
      <c r="H168" s="74">
        <f t="shared" si="259"/>
        <v>42.772435661731492</v>
      </c>
      <c r="I168" s="74">
        <f t="shared" si="259"/>
        <v>37.910290177406779</v>
      </c>
      <c r="J168" s="74">
        <f t="shared" si="259"/>
        <v>38.470330689213391</v>
      </c>
      <c r="K168" s="74">
        <f t="shared" si="259"/>
        <v>37.283862188615032</v>
      </c>
      <c r="L168" s="74">
        <f t="shared" si="259"/>
        <v>43.797929750817858</v>
      </c>
      <c r="M168" s="74">
        <f t="shared" si="259"/>
        <v>43.902355417526024</v>
      </c>
      <c r="N168" s="74">
        <f t="shared" si="259"/>
        <v>41.37127536143845</v>
      </c>
      <c r="O168" s="74">
        <f t="shared" si="259"/>
        <v>41.410837062400276</v>
      </c>
      <c r="P168" s="74">
        <f t="shared" si="259"/>
        <v>35.953902665481316</v>
      </c>
      <c r="Q168" s="74">
        <f t="shared" si="259"/>
        <v>34.61129429152821</v>
      </c>
      <c r="R168" s="74">
        <f t="shared" ref="R168:V168" si="260">IF(R114=0,0,R114/R$17)</f>
        <v>33.863101374845137</v>
      </c>
      <c r="S168" s="74">
        <f t="shared" si="260"/>
        <v>32.205115526608523</v>
      </c>
      <c r="T168" s="74">
        <f t="shared" si="260"/>
        <v>31.080811297107367</v>
      </c>
      <c r="U168" s="74">
        <f t="shared" si="260"/>
        <v>30.90638060010636</v>
      </c>
      <c r="V168" s="74">
        <f t="shared" si="260"/>
        <v>28.222428958450816</v>
      </c>
      <c r="W168" s="74">
        <f t="shared" ref="W168:Y168" si="261">IF(W114=0,0,W114/W$17)</f>
        <v>24.758409253950123</v>
      </c>
      <c r="X168" s="74">
        <f t="shared" si="261"/>
        <v>15.042069146549791</v>
      </c>
      <c r="Y168" s="74">
        <f t="shared" si="261"/>
        <v>12.428896501623639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0.8604815283148044</v>
      </c>
      <c r="C169" s="193">
        <f t="shared" si="262"/>
        <v>0.85053950590094329</v>
      </c>
      <c r="D169" s="193">
        <f t="shared" si="262"/>
        <v>0.86665347472647525</v>
      </c>
      <c r="E169" s="193">
        <f t="shared" si="262"/>
        <v>0.91314971637521325</v>
      </c>
      <c r="F169" s="193">
        <f t="shared" si="262"/>
        <v>0.92529793819270756</v>
      </c>
      <c r="G169" s="193">
        <f t="shared" si="262"/>
        <v>0.92666825989121548</v>
      </c>
      <c r="H169" s="193">
        <f t="shared" si="262"/>
        <v>0.92622693082440644</v>
      </c>
      <c r="I169" s="193">
        <f t="shared" si="262"/>
        <v>0.85550566352824831</v>
      </c>
      <c r="J169" s="193">
        <f t="shared" si="262"/>
        <v>0.8787122792454094</v>
      </c>
      <c r="K169" s="193">
        <f t="shared" si="262"/>
        <v>0.89229444531561597</v>
      </c>
      <c r="L169" s="193">
        <f t="shared" si="262"/>
        <v>1.0099624120925379</v>
      </c>
      <c r="M169" s="193">
        <f t="shared" si="262"/>
        <v>0.97629072616314783</v>
      </c>
      <c r="N169" s="193">
        <f t="shared" si="262"/>
        <v>0.98355946839409603</v>
      </c>
      <c r="O169" s="193">
        <f t="shared" si="262"/>
        <v>1.0337373354681501</v>
      </c>
      <c r="P169" s="193">
        <f t="shared" si="262"/>
        <v>0.9873224390495916</v>
      </c>
      <c r="Q169" s="193">
        <f t="shared" si="262"/>
        <v>0.96624569309964836</v>
      </c>
      <c r="R169" s="193">
        <f t="shared" ref="R169:V169" si="263">IF(R115=0,0,R115/R$17)</f>
        <v>0.96406126883404553</v>
      </c>
      <c r="S169" s="193">
        <f t="shared" si="263"/>
        <v>0.92018351619494665</v>
      </c>
      <c r="T169" s="193">
        <f t="shared" si="263"/>
        <v>0.86813193063269467</v>
      </c>
      <c r="U169" s="193">
        <f t="shared" si="263"/>
        <v>0.79394352380309918</v>
      </c>
      <c r="V169" s="193">
        <f t="shared" si="263"/>
        <v>0.69277681389521417</v>
      </c>
      <c r="W169" s="193">
        <f t="shared" ref="W169:Y169" si="264">IF(W115=0,0,W115/W$17)</f>
        <v>0.65650505260179293</v>
      </c>
      <c r="X169" s="193">
        <f t="shared" si="264"/>
        <v>0.55158780621200221</v>
      </c>
      <c r="Y169" s="193">
        <f t="shared" si="264"/>
        <v>0.43039995102527845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2564398</v>
      </c>
      <c r="C3" s="67">
        <f t="shared" si="0"/>
        <v>2594213</v>
      </c>
      <c r="D3" s="67">
        <f t="shared" si="0"/>
        <v>2624484</v>
      </c>
      <c r="E3" s="67">
        <f t="shared" si="0"/>
        <v>2653281</v>
      </c>
      <c r="F3" s="67">
        <f t="shared" si="0"/>
        <v>2673422</v>
      </c>
      <c r="G3" s="67">
        <f t="shared" si="0"/>
        <v>2690903</v>
      </c>
      <c r="H3" s="67">
        <f t="shared" si="0"/>
        <v>2693528</v>
      </c>
      <c r="I3" s="67">
        <f t="shared" si="0"/>
        <v>2707298</v>
      </c>
      <c r="J3" s="67">
        <f t="shared" si="0"/>
        <v>2728077</v>
      </c>
      <c r="K3" s="67">
        <f t="shared" si="0"/>
        <v>2748661</v>
      </c>
      <c r="L3" s="67">
        <f t="shared" si="0"/>
        <v>2764328</v>
      </c>
      <c r="M3" s="67">
        <f t="shared" si="0"/>
        <v>2783097</v>
      </c>
      <c r="N3" s="67">
        <f t="shared" si="0"/>
        <v>2801464</v>
      </c>
      <c r="O3" s="67">
        <f t="shared" si="0"/>
        <v>2819642</v>
      </c>
      <c r="P3" s="67">
        <f t="shared" si="0"/>
        <v>2832026</v>
      </c>
      <c r="Q3" s="67">
        <f t="shared" si="0"/>
        <v>2851242</v>
      </c>
      <c r="R3" s="67">
        <f t="shared" si="0"/>
        <v>2872295</v>
      </c>
      <c r="S3" s="67">
        <f t="shared" si="0"/>
        <v>2894647</v>
      </c>
      <c r="T3" s="67">
        <f t="shared" si="0"/>
        <v>2910972</v>
      </c>
      <c r="U3" s="67">
        <f t="shared" si="0"/>
        <v>2938300</v>
      </c>
      <c r="V3" s="67">
        <f t="shared" si="0"/>
        <v>2942275</v>
      </c>
      <c r="W3" s="67">
        <f t="shared" si="0"/>
        <v>2967503</v>
      </c>
      <c r="X3" s="67">
        <f t="shared" si="0"/>
        <v>3007384</v>
      </c>
      <c r="Y3" s="67">
        <f t="shared" si="0"/>
        <v>3036159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2564398</v>
      </c>
      <c r="C4" s="71">
        <f t="shared" si="1"/>
        <v>2594213</v>
      </c>
      <c r="D4" s="71">
        <f t="shared" si="1"/>
        <v>2624484</v>
      </c>
      <c r="E4" s="71">
        <f t="shared" si="1"/>
        <v>2653281</v>
      </c>
      <c r="F4" s="71">
        <f t="shared" si="1"/>
        <v>2673422</v>
      </c>
      <c r="G4" s="71">
        <f t="shared" si="1"/>
        <v>2690903</v>
      </c>
      <c r="H4" s="71">
        <f t="shared" si="1"/>
        <v>2693528</v>
      </c>
      <c r="I4" s="71">
        <f t="shared" si="1"/>
        <v>2707298</v>
      </c>
      <c r="J4" s="71">
        <f t="shared" si="1"/>
        <v>2728077</v>
      </c>
      <c r="K4" s="71">
        <f t="shared" si="1"/>
        <v>2748661</v>
      </c>
      <c r="L4" s="71">
        <f t="shared" si="1"/>
        <v>2764328</v>
      </c>
      <c r="M4" s="71">
        <f t="shared" si="1"/>
        <v>2783097</v>
      </c>
      <c r="N4" s="71">
        <f t="shared" si="1"/>
        <v>2801464</v>
      </c>
      <c r="O4" s="71">
        <f t="shared" si="1"/>
        <v>2819642</v>
      </c>
      <c r="P4" s="71">
        <f t="shared" si="1"/>
        <v>2832026</v>
      </c>
      <c r="Q4" s="71">
        <f t="shared" si="1"/>
        <v>2851242</v>
      </c>
      <c r="R4" s="71">
        <f t="shared" ref="R4:V4" si="2">SUM(R5:R13)</f>
        <v>2872295</v>
      </c>
      <c r="S4" s="71">
        <f t="shared" si="2"/>
        <v>2894647</v>
      </c>
      <c r="T4" s="71">
        <f t="shared" si="2"/>
        <v>2910972</v>
      </c>
      <c r="U4" s="71">
        <f t="shared" si="2"/>
        <v>2938300</v>
      </c>
      <c r="V4" s="71">
        <f t="shared" si="2"/>
        <v>2942275</v>
      </c>
      <c r="W4" s="71">
        <f t="shared" ref="W4:Y4" si="3">SUM(W5:W13)</f>
        <v>2967503</v>
      </c>
      <c r="X4" s="71">
        <f t="shared" si="3"/>
        <v>3007384</v>
      </c>
      <c r="Y4" s="71">
        <f t="shared" si="3"/>
        <v>3036159</v>
      </c>
      <c r="DA4" s="88" t="s">
        <v>335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336</v>
      </c>
    </row>
    <row r="6" spans="1:105" ht="12" customHeight="1" x14ac:dyDescent="0.25">
      <c r="A6" s="28" t="s">
        <v>74</v>
      </c>
      <c r="B6" s="82">
        <v>7490</v>
      </c>
      <c r="C6" s="82">
        <v>7187</v>
      </c>
      <c r="D6" s="82">
        <v>7016</v>
      </c>
      <c r="E6" s="82">
        <v>7194</v>
      </c>
      <c r="F6" s="82">
        <v>7662</v>
      </c>
      <c r="G6" s="82">
        <v>8241</v>
      </c>
      <c r="H6" s="82">
        <v>8722</v>
      </c>
      <c r="I6" s="82">
        <v>8694</v>
      </c>
      <c r="J6" s="82">
        <v>8262</v>
      </c>
      <c r="K6" s="82">
        <v>7846</v>
      </c>
      <c r="L6" s="82">
        <v>7853</v>
      </c>
      <c r="M6" s="82">
        <v>7860</v>
      </c>
      <c r="N6" s="82">
        <v>7909</v>
      </c>
      <c r="O6" s="82">
        <v>7982</v>
      </c>
      <c r="P6" s="82">
        <v>8046</v>
      </c>
      <c r="Q6" s="82">
        <v>8287</v>
      </c>
      <c r="R6" s="82">
        <v>9090</v>
      </c>
      <c r="S6" s="82">
        <v>9830</v>
      </c>
      <c r="T6" s="82">
        <v>10074</v>
      </c>
      <c r="U6" s="82">
        <v>9914</v>
      </c>
      <c r="V6" s="82">
        <v>9907</v>
      </c>
      <c r="W6" s="82">
        <v>10116</v>
      </c>
      <c r="X6" s="82">
        <v>10982</v>
      </c>
      <c r="Y6" s="82">
        <v>11651</v>
      </c>
      <c r="DA6" s="89" t="s">
        <v>337</v>
      </c>
    </row>
    <row r="7" spans="1:105" ht="12" customHeight="1" x14ac:dyDescent="0.25">
      <c r="A7" s="28" t="s">
        <v>200</v>
      </c>
      <c r="B7" s="82">
        <v>425069</v>
      </c>
      <c r="C7" s="82">
        <v>417230</v>
      </c>
      <c r="D7" s="82">
        <v>395973</v>
      </c>
      <c r="E7" s="82">
        <v>371574</v>
      </c>
      <c r="F7" s="82">
        <v>346448</v>
      </c>
      <c r="G7" s="82">
        <v>320759</v>
      </c>
      <c r="H7" s="82">
        <v>293916</v>
      </c>
      <c r="I7" s="82">
        <v>270808</v>
      </c>
      <c r="J7" s="82">
        <v>252663</v>
      </c>
      <c r="K7" s="82">
        <v>238079</v>
      </c>
      <c r="L7" s="82">
        <v>223091</v>
      </c>
      <c r="M7" s="82">
        <v>208567</v>
      </c>
      <c r="N7" s="82">
        <v>189343</v>
      </c>
      <c r="O7" s="82">
        <v>171153</v>
      </c>
      <c r="P7" s="82">
        <v>149061</v>
      </c>
      <c r="Q7" s="82">
        <v>134016</v>
      </c>
      <c r="R7" s="82">
        <v>123554</v>
      </c>
      <c r="S7" s="82">
        <v>117898</v>
      </c>
      <c r="T7" s="82">
        <v>114152</v>
      </c>
      <c r="U7" s="82">
        <v>106705</v>
      </c>
      <c r="V7" s="82">
        <v>98409</v>
      </c>
      <c r="W7" s="82">
        <v>90182</v>
      </c>
      <c r="X7" s="82">
        <v>88869</v>
      </c>
      <c r="Y7" s="82">
        <v>88499</v>
      </c>
      <c r="DA7" s="89" t="s">
        <v>338</v>
      </c>
    </row>
    <row r="8" spans="1:105" ht="12" customHeight="1" x14ac:dyDescent="0.25">
      <c r="A8" s="28" t="s">
        <v>189</v>
      </c>
      <c r="B8" s="82">
        <v>393727</v>
      </c>
      <c r="C8" s="82">
        <v>395235</v>
      </c>
      <c r="D8" s="82">
        <v>403286</v>
      </c>
      <c r="E8" s="82">
        <v>412874</v>
      </c>
      <c r="F8" s="82">
        <v>416064</v>
      </c>
      <c r="G8" s="82">
        <v>411145</v>
      </c>
      <c r="H8" s="82">
        <v>400074</v>
      </c>
      <c r="I8" s="82">
        <v>387571</v>
      </c>
      <c r="J8" s="82">
        <v>385223</v>
      </c>
      <c r="K8" s="82">
        <v>388466</v>
      </c>
      <c r="L8" s="82">
        <v>397547</v>
      </c>
      <c r="M8" s="82">
        <v>401904</v>
      </c>
      <c r="N8" s="82">
        <v>405046</v>
      </c>
      <c r="O8" s="82">
        <v>402390</v>
      </c>
      <c r="P8" s="82">
        <v>395714</v>
      </c>
      <c r="Q8" s="82">
        <v>391289</v>
      </c>
      <c r="R8" s="82">
        <v>395353</v>
      </c>
      <c r="S8" s="82">
        <v>405440</v>
      </c>
      <c r="T8" s="82">
        <v>416477</v>
      </c>
      <c r="U8" s="82">
        <v>423887</v>
      </c>
      <c r="V8" s="82">
        <v>419596</v>
      </c>
      <c r="W8" s="82">
        <v>399011</v>
      </c>
      <c r="X8" s="82">
        <v>370685</v>
      </c>
      <c r="Y8" s="82">
        <v>350882</v>
      </c>
      <c r="DA8" s="89" t="s">
        <v>339</v>
      </c>
    </row>
    <row r="9" spans="1:105" ht="12" customHeight="1" x14ac:dyDescent="0.25">
      <c r="A9" s="28" t="s">
        <v>202</v>
      </c>
      <c r="B9" s="82">
        <v>248243</v>
      </c>
      <c r="C9" s="82">
        <v>266225</v>
      </c>
      <c r="D9" s="82">
        <v>299358</v>
      </c>
      <c r="E9" s="82">
        <v>338858</v>
      </c>
      <c r="F9" s="82">
        <v>383607</v>
      </c>
      <c r="G9" s="82">
        <v>444638</v>
      </c>
      <c r="H9" s="82">
        <v>505063</v>
      </c>
      <c r="I9" s="82">
        <v>564303</v>
      </c>
      <c r="J9" s="82">
        <v>585356</v>
      </c>
      <c r="K9" s="82">
        <v>590461</v>
      </c>
      <c r="L9" s="82">
        <v>581030</v>
      </c>
      <c r="M9" s="82">
        <v>583367</v>
      </c>
      <c r="N9" s="82">
        <v>590070</v>
      </c>
      <c r="O9" s="82">
        <v>614077</v>
      </c>
      <c r="P9" s="82">
        <v>648165</v>
      </c>
      <c r="Q9" s="82">
        <v>681199</v>
      </c>
      <c r="R9" s="82">
        <v>697623</v>
      </c>
      <c r="S9" s="82">
        <v>690802</v>
      </c>
      <c r="T9" s="82">
        <v>670130</v>
      </c>
      <c r="U9" s="82">
        <v>643367</v>
      </c>
      <c r="V9" s="82">
        <v>617962</v>
      </c>
      <c r="W9" s="82">
        <v>593993</v>
      </c>
      <c r="X9" s="82">
        <v>564969</v>
      </c>
      <c r="Y9" s="82">
        <v>561725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1285028</v>
      </c>
      <c r="C11" s="82">
        <v>1313335</v>
      </c>
      <c r="D11" s="82">
        <v>1331452</v>
      </c>
      <c r="E11" s="82">
        <v>1342283</v>
      </c>
      <c r="F11" s="82">
        <v>1340596</v>
      </c>
      <c r="G11" s="82">
        <v>1328078</v>
      </c>
      <c r="H11" s="82">
        <v>1306006</v>
      </c>
      <c r="I11" s="82">
        <v>1296892</v>
      </c>
      <c r="J11" s="82">
        <v>1316679</v>
      </c>
      <c r="K11" s="82">
        <v>1342353</v>
      </c>
      <c r="L11" s="82">
        <v>1372042</v>
      </c>
      <c r="M11" s="82">
        <v>1388799</v>
      </c>
      <c r="N11" s="82">
        <v>1406842</v>
      </c>
      <c r="O11" s="82">
        <v>1404919</v>
      </c>
      <c r="P11" s="82">
        <v>1397525</v>
      </c>
      <c r="Q11" s="82">
        <v>1393466</v>
      </c>
      <c r="R11" s="82">
        <v>1392501</v>
      </c>
      <c r="S11" s="82">
        <v>1404377</v>
      </c>
      <c r="T11" s="82">
        <v>1408615</v>
      </c>
      <c r="U11" s="82">
        <v>1428218</v>
      </c>
      <c r="V11" s="82">
        <v>1423217</v>
      </c>
      <c r="W11" s="82">
        <v>1454065</v>
      </c>
      <c r="X11" s="82">
        <v>1496942</v>
      </c>
      <c r="Y11" s="82">
        <v>1520560</v>
      </c>
      <c r="DA11" s="89" t="s">
        <v>342</v>
      </c>
    </row>
    <row r="12" spans="1:105" ht="12" customHeight="1" x14ac:dyDescent="0.25">
      <c r="A12" s="28" t="s">
        <v>95</v>
      </c>
      <c r="B12" s="82">
        <v>144538</v>
      </c>
      <c r="C12" s="82">
        <v>141872</v>
      </c>
      <c r="D12" s="82">
        <v>140775</v>
      </c>
      <c r="E12" s="82">
        <v>139103</v>
      </c>
      <c r="F12" s="82">
        <v>140295</v>
      </c>
      <c r="G12" s="82">
        <v>142606</v>
      </c>
      <c r="H12" s="82">
        <v>146966</v>
      </c>
      <c r="I12" s="82">
        <v>149142</v>
      </c>
      <c r="J12" s="82">
        <v>152567</v>
      </c>
      <c r="K12" s="82">
        <v>156567</v>
      </c>
      <c r="L12" s="82">
        <v>160022</v>
      </c>
      <c r="M12" s="82">
        <v>170837</v>
      </c>
      <c r="N12" s="82">
        <v>181276</v>
      </c>
      <c r="O12" s="82">
        <v>192455</v>
      </c>
      <c r="P12" s="82">
        <v>206360</v>
      </c>
      <c r="Q12" s="82">
        <v>215863</v>
      </c>
      <c r="R12" s="82">
        <v>228329</v>
      </c>
      <c r="S12" s="82">
        <v>243062</v>
      </c>
      <c r="T12" s="82">
        <v>270326</v>
      </c>
      <c r="U12" s="82">
        <v>305394</v>
      </c>
      <c r="V12" s="82">
        <v>352319</v>
      </c>
      <c r="W12" s="82">
        <v>399628</v>
      </c>
      <c r="X12" s="82">
        <v>461701</v>
      </c>
      <c r="Y12" s="82">
        <v>498158</v>
      </c>
      <c r="DA12" s="89" t="s">
        <v>343</v>
      </c>
    </row>
    <row r="13" spans="1:105" ht="12" customHeight="1" x14ac:dyDescent="0.25">
      <c r="A13" s="73" t="s">
        <v>94</v>
      </c>
      <c r="B13" s="83">
        <v>60303</v>
      </c>
      <c r="C13" s="83">
        <v>53129</v>
      </c>
      <c r="D13" s="83">
        <v>46624</v>
      </c>
      <c r="E13" s="83">
        <v>41395</v>
      </c>
      <c r="F13" s="83">
        <v>38750</v>
      </c>
      <c r="G13" s="83">
        <v>35436</v>
      </c>
      <c r="H13" s="83">
        <v>32781</v>
      </c>
      <c r="I13" s="83">
        <v>29888</v>
      </c>
      <c r="J13" s="83">
        <v>27327</v>
      </c>
      <c r="K13" s="83">
        <v>24889</v>
      </c>
      <c r="L13" s="83">
        <v>22743</v>
      </c>
      <c r="M13" s="83">
        <v>21763</v>
      </c>
      <c r="N13" s="83">
        <v>20978</v>
      </c>
      <c r="O13" s="83">
        <v>26666</v>
      </c>
      <c r="P13" s="83">
        <v>27155</v>
      </c>
      <c r="Q13" s="83">
        <v>27122</v>
      </c>
      <c r="R13" s="83">
        <v>25845</v>
      </c>
      <c r="S13" s="83">
        <v>23238</v>
      </c>
      <c r="T13" s="83">
        <v>21198</v>
      </c>
      <c r="U13" s="83">
        <v>20815</v>
      </c>
      <c r="V13" s="83">
        <v>20865</v>
      </c>
      <c r="W13" s="83">
        <v>20508</v>
      </c>
      <c r="X13" s="83">
        <v>13236</v>
      </c>
      <c r="Y13" s="83">
        <v>4684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2359557</v>
      </c>
      <c r="C14" s="85">
        <f t="shared" si="4"/>
        <v>2399212</v>
      </c>
      <c r="D14" s="85">
        <f t="shared" si="4"/>
        <v>2437085</v>
      </c>
      <c r="E14" s="85">
        <f t="shared" si="4"/>
        <v>2472783</v>
      </c>
      <c r="F14" s="85">
        <f t="shared" si="4"/>
        <v>2494377</v>
      </c>
      <c r="G14" s="85">
        <f t="shared" si="4"/>
        <v>2512861</v>
      </c>
      <c r="H14" s="85">
        <f t="shared" si="4"/>
        <v>2513781</v>
      </c>
      <c r="I14" s="85">
        <f t="shared" si="4"/>
        <v>2528268</v>
      </c>
      <c r="J14" s="85">
        <f t="shared" si="4"/>
        <v>2548183</v>
      </c>
      <c r="K14" s="85">
        <f t="shared" si="4"/>
        <v>2567205</v>
      </c>
      <c r="L14" s="85">
        <f t="shared" si="4"/>
        <v>2581563</v>
      </c>
      <c r="M14" s="85">
        <f t="shared" si="4"/>
        <v>2590497</v>
      </c>
      <c r="N14" s="85">
        <f t="shared" si="4"/>
        <v>2599210</v>
      </c>
      <c r="O14" s="85">
        <f t="shared" si="4"/>
        <v>2600521</v>
      </c>
      <c r="P14" s="85">
        <f t="shared" si="4"/>
        <v>2598511</v>
      </c>
      <c r="Q14" s="85">
        <f t="shared" si="4"/>
        <v>2608257</v>
      </c>
      <c r="R14" s="85">
        <f t="shared" ref="R14:V14" si="5">SUM(R5:R11)</f>
        <v>2618121</v>
      </c>
      <c r="S14" s="85">
        <f t="shared" si="5"/>
        <v>2628347</v>
      </c>
      <c r="T14" s="85">
        <f t="shared" si="5"/>
        <v>2619448</v>
      </c>
      <c r="U14" s="85">
        <f t="shared" si="5"/>
        <v>2612091</v>
      </c>
      <c r="V14" s="85">
        <f t="shared" si="5"/>
        <v>2569091</v>
      </c>
      <c r="W14" s="85">
        <f t="shared" ref="W14:Y14" si="6">SUM(W5:W11)</f>
        <v>2547367</v>
      </c>
      <c r="X14" s="85">
        <f t="shared" si="6"/>
        <v>2532447</v>
      </c>
      <c r="Y14" s="85">
        <f t="shared" si="6"/>
        <v>2533317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16901</v>
      </c>
      <c r="C15" s="71">
        <f t="shared" si="7"/>
        <v>19852</v>
      </c>
      <c r="D15" s="71">
        <f t="shared" si="7"/>
        <v>21409</v>
      </c>
      <c r="E15" s="71">
        <f t="shared" si="7"/>
        <v>24555</v>
      </c>
      <c r="F15" s="71">
        <f t="shared" si="7"/>
        <v>29499</v>
      </c>
      <c r="G15" s="71">
        <f t="shared" si="7"/>
        <v>34403</v>
      </c>
      <c r="H15" s="71">
        <f t="shared" si="7"/>
        <v>41411</v>
      </c>
      <c r="I15" s="71">
        <f t="shared" si="7"/>
        <v>49186</v>
      </c>
      <c r="J15" s="71">
        <f t="shared" si="7"/>
        <v>55411</v>
      </c>
      <c r="K15" s="71">
        <f t="shared" si="7"/>
        <v>59535</v>
      </c>
      <c r="L15" s="71">
        <f t="shared" si="7"/>
        <v>63657</v>
      </c>
      <c r="M15" s="71">
        <f t="shared" si="7"/>
        <v>70618</v>
      </c>
      <c r="N15" s="71">
        <f t="shared" si="7"/>
        <v>77257</v>
      </c>
      <c r="O15" s="71">
        <f t="shared" si="7"/>
        <v>83105</v>
      </c>
      <c r="P15" s="71">
        <f t="shared" si="7"/>
        <v>88069</v>
      </c>
      <c r="Q15" s="71">
        <f t="shared" si="7"/>
        <v>94084</v>
      </c>
      <c r="R15" s="71">
        <f t="shared" si="7"/>
        <v>102157</v>
      </c>
      <c r="S15" s="71">
        <f t="shared" si="7"/>
        <v>109794</v>
      </c>
      <c r="T15" s="71">
        <f t="shared" si="7"/>
        <v>119678</v>
      </c>
      <c r="U15" s="71">
        <f t="shared" si="7"/>
        <v>126262</v>
      </c>
      <c r="V15" s="71">
        <f t="shared" si="7"/>
        <v>144506</v>
      </c>
      <c r="W15" s="71">
        <f t="shared" si="7"/>
        <v>153557</v>
      </c>
      <c r="X15" s="71">
        <f t="shared" si="7"/>
        <v>183026</v>
      </c>
      <c r="Y15" s="71">
        <f t="shared" si="7"/>
        <v>215048</v>
      </c>
      <c r="DA15" s="88" t="s">
        <v>345</v>
      </c>
    </row>
    <row r="16" spans="1:105" ht="12" customHeight="1" x14ac:dyDescent="0.25">
      <c r="A16" s="28" t="s">
        <v>91</v>
      </c>
      <c r="B16" s="82">
        <v>16901</v>
      </c>
      <c r="C16" s="82">
        <v>19852</v>
      </c>
      <c r="D16" s="82">
        <v>21409</v>
      </c>
      <c r="E16" s="82">
        <v>24555</v>
      </c>
      <c r="F16" s="82">
        <v>29499</v>
      </c>
      <c r="G16" s="82">
        <v>34403</v>
      </c>
      <c r="H16" s="82">
        <v>41411</v>
      </c>
      <c r="I16" s="82">
        <v>49186</v>
      </c>
      <c r="J16" s="82">
        <v>55411</v>
      </c>
      <c r="K16" s="82">
        <v>59535</v>
      </c>
      <c r="L16" s="82">
        <v>63657</v>
      </c>
      <c r="M16" s="82">
        <v>70618</v>
      </c>
      <c r="N16" s="82">
        <v>77257</v>
      </c>
      <c r="O16" s="82">
        <v>83105</v>
      </c>
      <c r="P16" s="82">
        <v>88069</v>
      </c>
      <c r="Q16" s="82">
        <v>94084</v>
      </c>
      <c r="R16" s="82">
        <v>102157</v>
      </c>
      <c r="S16" s="82">
        <v>109794</v>
      </c>
      <c r="T16" s="82">
        <v>119678</v>
      </c>
      <c r="U16" s="82">
        <v>126262</v>
      </c>
      <c r="V16" s="82">
        <v>144506</v>
      </c>
      <c r="W16" s="82">
        <v>153557</v>
      </c>
      <c r="X16" s="82">
        <v>183026</v>
      </c>
      <c r="Y16" s="82">
        <v>215048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2564398</v>
      </c>
      <c r="C17" s="71">
        <f t="shared" si="8"/>
        <v>2594213</v>
      </c>
      <c r="D17" s="71">
        <f t="shared" si="8"/>
        <v>2624484</v>
      </c>
      <c r="E17" s="71">
        <f t="shared" si="8"/>
        <v>2653281</v>
      </c>
      <c r="F17" s="71">
        <f t="shared" si="8"/>
        <v>2673422</v>
      </c>
      <c r="G17" s="71">
        <f t="shared" si="8"/>
        <v>2690903</v>
      </c>
      <c r="H17" s="71">
        <f t="shared" si="8"/>
        <v>2693528</v>
      </c>
      <c r="I17" s="71">
        <f t="shared" si="8"/>
        <v>2707298</v>
      </c>
      <c r="J17" s="71">
        <f t="shared" si="8"/>
        <v>2728077</v>
      </c>
      <c r="K17" s="71">
        <f t="shared" si="8"/>
        <v>2748661</v>
      </c>
      <c r="L17" s="71">
        <f t="shared" si="8"/>
        <v>2764328</v>
      </c>
      <c r="M17" s="71">
        <f t="shared" si="8"/>
        <v>2783097</v>
      </c>
      <c r="N17" s="71">
        <f t="shared" si="8"/>
        <v>2801464</v>
      </c>
      <c r="O17" s="71">
        <f t="shared" si="8"/>
        <v>2819642</v>
      </c>
      <c r="P17" s="71">
        <f t="shared" si="8"/>
        <v>2832026</v>
      </c>
      <c r="Q17" s="71">
        <f t="shared" si="8"/>
        <v>2851242</v>
      </c>
      <c r="R17" s="71">
        <f t="shared" ref="R17:V17" si="9">SUM(R18:R25)</f>
        <v>2872295</v>
      </c>
      <c r="S17" s="71">
        <f t="shared" si="9"/>
        <v>2894647</v>
      </c>
      <c r="T17" s="71">
        <f t="shared" si="9"/>
        <v>2910972</v>
      </c>
      <c r="U17" s="71">
        <f t="shared" si="9"/>
        <v>2938300</v>
      </c>
      <c r="V17" s="71">
        <f t="shared" si="9"/>
        <v>2942275</v>
      </c>
      <c r="W17" s="71">
        <f t="shared" ref="W17:Y17" si="10">SUM(W18:W25)</f>
        <v>2967503</v>
      </c>
      <c r="X17" s="71">
        <f t="shared" si="10"/>
        <v>3007384</v>
      </c>
      <c r="Y17" s="71">
        <f t="shared" si="10"/>
        <v>3036159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41122</v>
      </c>
      <c r="C19" s="82">
        <v>39996</v>
      </c>
      <c r="D19" s="82">
        <v>39240</v>
      </c>
      <c r="E19" s="82">
        <v>40209</v>
      </c>
      <c r="F19" s="82">
        <v>42209</v>
      </c>
      <c r="G19" s="82">
        <v>45399</v>
      </c>
      <c r="H19" s="82">
        <v>48324</v>
      </c>
      <c r="I19" s="82">
        <v>48400</v>
      </c>
      <c r="J19" s="82">
        <v>46547</v>
      </c>
      <c r="K19" s="82">
        <v>42840</v>
      </c>
      <c r="L19" s="82">
        <v>39308</v>
      </c>
      <c r="M19" s="82">
        <v>38165</v>
      </c>
      <c r="N19" s="82">
        <v>36577</v>
      </c>
      <c r="O19" s="82">
        <v>35688</v>
      </c>
      <c r="P19" s="82">
        <v>35953</v>
      </c>
      <c r="Q19" s="82">
        <v>40081</v>
      </c>
      <c r="R19" s="82">
        <v>44553</v>
      </c>
      <c r="S19" s="82">
        <v>49166</v>
      </c>
      <c r="T19" s="82">
        <v>52370</v>
      </c>
      <c r="U19" s="82">
        <v>56243</v>
      </c>
      <c r="V19" s="82">
        <v>62767</v>
      </c>
      <c r="W19" s="82">
        <v>72267</v>
      </c>
      <c r="X19" s="82">
        <v>87394</v>
      </c>
      <c r="Y19" s="82">
        <v>93233</v>
      </c>
      <c r="DA19" s="89" t="s">
        <v>349</v>
      </c>
    </row>
    <row r="20" spans="1:105" ht="12" customHeight="1" x14ac:dyDescent="0.25">
      <c r="A20" s="28" t="s">
        <v>200</v>
      </c>
      <c r="B20" s="82">
        <v>236443</v>
      </c>
      <c r="C20" s="82">
        <v>240459</v>
      </c>
      <c r="D20" s="82">
        <v>240376</v>
      </c>
      <c r="E20" s="82">
        <v>237868</v>
      </c>
      <c r="F20" s="82">
        <v>233884</v>
      </c>
      <c r="G20" s="82">
        <v>228279</v>
      </c>
      <c r="H20" s="82">
        <v>220581</v>
      </c>
      <c r="I20" s="82">
        <v>214891</v>
      </c>
      <c r="J20" s="82">
        <v>212218</v>
      </c>
      <c r="K20" s="82">
        <v>211379</v>
      </c>
      <c r="L20" s="82">
        <v>206899</v>
      </c>
      <c r="M20" s="82">
        <v>199297</v>
      </c>
      <c r="N20" s="82">
        <v>183090</v>
      </c>
      <c r="O20" s="82">
        <v>166102</v>
      </c>
      <c r="P20" s="82">
        <v>144610</v>
      </c>
      <c r="Q20" s="82">
        <v>129981</v>
      </c>
      <c r="R20" s="82">
        <v>119818</v>
      </c>
      <c r="S20" s="82">
        <v>114336</v>
      </c>
      <c r="T20" s="82">
        <v>110716</v>
      </c>
      <c r="U20" s="82">
        <v>103512</v>
      </c>
      <c r="V20" s="82">
        <v>95486</v>
      </c>
      <c r="W20" s="82">
        <v>86784</v>
      </c>
      <c r="X20" s="82">
        <v>84440</v>
      </c>
      <c r="Y20" s="82">
        <v>81005</v>
      </c>
      <c r="DA20" s="89" t="s">
        <v>350</v>
      </c>
    </row>
    <row r="21" spans="1:105" ht="12" customHeight="1" x14ac:dyDescent="0.25">
      <c r="A21" s="28" t="s">
        <v>189</v>
      </c>
      <c r="B21" s="82">
        <v>385377</v>
      </c>
      <c r="C21" s="82">
        <v>387392</v>
      </c>
      <c r="D21" s="82">
        <v>395507</v>
      </c>
      <c r="E21" s="82">
        <v>405058</v>
      </c>
      <c r="F21" s="82">
        <v>408199</v>
      </c>
      <c r="G21" s="82">
        <v>403363</v>
      </c>
      <c r="H21" s="82">
        <v>392474</v>
      </c>
      <c r="I21" s="82">
        <v>380186</v>
      </c>
      <c r="J21" s="82">
        <v>377871</v>
      </c>
      <c r="K21" s="82">
        <v>381119</v>
      </c>
      <c r="L21" s="82">
        <v>390148</v>
      </c>
      <c r="M21" s="82">
        <v>394716</v>
      </c>
      <c r="N21" s="82">
        <v>397956</v>
      </c>
      <c r="O21" s="82">
        <v>395405</v>
      </c>
      <c r="P21" s="82">
        <v>388759</v>
      </c>
      <c r="Q21" s="82">
        <v>384299</v>
      </c>
      <c r="R21" s="82">
        <v>388201</v>
      </c>
      <c r="S21" s="82">
        <v>398071</v>
      </c>
      <c r="T21" s="82">
        <v>408903</v>
      </c>
      <c r="U21" s="82">
        <v>416164</v>
      </c>
      <c r="V21" s="82">
        <v>411926</v>
      </c>
      <c r="W21" s="82">
        <v>391217</v>
      </c>
      <c r="X21" s="82">
        <v>362788</v>
      </c>
      <c r="Y21" s="82">
        <v>341530</v>
      </c>
      <c r="DA21" s="89" t="s">
        <v>351</v>
      </c>
    </row>
    <row r="22" spans="1:105" ht="12" customHeight="1" x14ac:dyDescent="0.25">
      <c r="A22" s="28" t="s">
        <v>202</v>
      </c>
      <c r="B22" s="82">
        <v>87849</v>
      </c>
      <c r="C22" s="82">
        <v>97766</v>
      </c>
      <c r="D22" s="82">
        <v>116618</v>
      </c>
      <c r="E22" s="82">
        <v>139343</v>
      </c>
      <c r="F22" s="82">
        <v>166407</v>
      </c>
      <c r="G22" s="82">
        <v>203399</v>
      </c>
      <c r="H22" s="82">
        <v>243029</v>
      </c>
      <c r="I22" s="82">
        <v>285353</v>
      </c>
      <c r="J22" s="82">
        <v>310947</v>
      </c>
      <c r="K22" s="82">
        <v>330328</v>
      </c>
      <c r="L22" s="82">
        <v>340027</v>
      </c>
      <c r="M22" s="82">
        <v>353629</v>
      </c>
      <c r="N22" s="82">
        <v>364829</v>
      </c>
      <c r="O22" s="82">
        <v>383489</v>
      </c>
      <c r="P22" s="82">
        <v>411648</v>
      </c>
      <c r="Q22" s="82">
        <v>434664</v>
      </c>
      <c r="R22" s="82">
        <v>449076</v>
      </c>
      <c r="S22" s="82">
        <v>450756</v>
      </c>
      <c r="T22" s="82">
        <v>450941</v>
      </c>
      <c r="U22" s="82">
        <v>462151</v>
      </c>
      <c r="V22" s="82">
        <v>472394</v>
      </c>
      <c r="W22" s="82">
        <v>483699</v>
      </c>
      <c r="X22" s="82">
        <v>480074</v>
      </c>
      <c r="Y22" s="82">
        <v>492733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1247465</v>
      </c>
      <c r="C24" s="82">
        <v>1275589</v>
      </c>
      <c r="D24" s="82">
        <v>1294550</v>
      </c>
      <c r="E24" s="82">
        <v>1306625</v>
      </c>
      <c r="F24" s="82">
        <v>1305158</v>
      </c>
      <c r="G24" s="82">
        <v>1292574</v>
      </c>
      <c r="H24" s="82">
        <v>1272908</v>
      </c>
      <c r="I24" s="82">
        <v>1270288</v>
      </c>
      <c r="J24" s="82">
        <v>1294981</v>
      </c>
      <c r="K24" s="82">
        <v>1323701</v>
      </c>
      <c r="L24" s="82">
        <v>1347303</v>
      </c>
      <c r="M24" s="82">
        <v>1359666</v>
      </c>
      <c r="N24" s="82">
        <v>1372407</v>
      </c>
      <c r="O24" s="82">
        <v>1369604</v>
      </c>
      <c r="P24" s="82">
        <v>1361259</v>
      </c>
      <c r="Q24" s="82">
        <v>1353096</v>
      </c>
      <c r="R24" s="82">
        <v>1354816</v>
      </c>
      <c r="S24" s="82">
        <v>1367684</v>
      </c>
      <c r="T24" s="82">
        <v>1374673</v>
      </c>
      <c r="U24" s="82">
        <v>1393201</v>
      </c>
      <c r="V24" s="82">
        <v>1395086</v>
      </c>
      <c r="W24" s="82">
        <v>1425542</v>
      </c>
      <c r="X24" s="82">
        <v>1469072</v>
      </c>
      <c r="Y24" s="82">
        <v>1485485</v>
      </c>
      <c r="DA24" s="89" t="s">
        <v>354</v>
      </c>
    </row>
    <row r="25" spans="1:105" ht="12" customHeight="1" x14ac:dyDescent="0.25">
      <c r="A25" s="73" t="s">
        <v>53</v>
      </c>
      <c r="B25" s="83">
        <v>566142</v>
      </c>
      <c r="C25" s="83">
        <v>553011</v>
      </c>
      <c r="D25" s="83">
        <v>538193</v>
      </c>
      <c r="E25" s="83">
        <v>524178</v>
      </c>
      <c r="F25" s="83">
        <v>517565</v>
      </c>
      <c r="G25" s="83">
        <v>517889</v>
      </c>
      <c r="H25" s="83">
        <v>516212</v>
      </c>
      <c r="I25" s="83">
        <v>508180</v>
      </c>
      <c r="J25" s="83">
        <v>485513</v>
      </c>
      <c r="K25" s="83">
        <v>459294</v>
      </c>
      <c r="L25" s="83">
        <v>440643</v>
      </c>
      <c r="M25" s="83">
        <v>437624</v>
      </c>
      <c r="N25" s="83">
        <v>446605</v>
      </c>
      <c r="O25" s="83">
        <v>469354</v>
      </c>
      <c r="P25" s="83">
        <v>489797</v>
      </c>
      <c r="Q25" s="83">
        <v>509121</v>
      </c>
      <c r="R25" s="83">
        <v>515831</v>
      </c>
      <c r="S25" s="83">
        <v>514634</v>
      </c>
      <c r="T25" s="83">
        <v>513369</v>
      </c>
      <c r="U25" s="83">
        <v>507029</v>
      </c>
      <c r="V25" s="83">
        <v>504616</v>
      </c>
      <c r="W25" s="83">
        <v>507994</v>
      </c>
      <c r="X25" s="83">
        <v>523616</v>
      </c>
      <c r="Y25" s="83">
        <v>542173</v>
      </c>
      <c r="DA25" s="90" t="s">
        <v>355</v>
      </c>
    </row>
    <row r="26" spans="1:105" ht="12" customHeight="1" x14ac:dyDescent="0.25">
      <c r="A26" s="84" t="s">
        <v>52</v>
      </c>
      <c r="B26" s="85">
        <v>175314</v>
      </c>
      <c r="C26" s="85">
        <v>186234</v>
      </c>
      <c r="D26" s="85">
        <v>189487</v>
      </c>
      <c r="E26" s="85">
        <v>195628</v>
      </c>
      <c r="F26" s="85">
        <v>196593</v>
      </c>
      <c r="G26" s="85">
        <v>209045</v>
      </c>
      <c r="H26" s="85">
        <v>220282</v>
      </c>
      <c r="I26" s="85">
        <v>244730</v>
      </c>
      <c r="J26" s="85">
        <v>246225</v>
      </c>
      <c r="K26" s="85">
        <v>251304</v>
      </c>
      <c r="L26" s="85">
        <v>251335</v>
      </c>
      <c r="M26" s="85">
        <v>251620</v>
      </c>
      <c r="N26" s="85">
        <v>251890</v>
      </c>
      <c r="O26" s="85">
        <v>257708</v>
      </c>
      <c r="P26" s="85">
        <v>258675</v>
      </c>
      <c r="Q26" s="85">
        <v>262819</v>
      </c>
      <c r="R26" s="85">
        <v>267187</v>
      </c>
      <c r="S26" s="85">
        <v>269319</v>
      </c>
      <c r="T26" s="85">
        <v>272698</v>
      </c>
      <c r="U26" s="85">
        <v>278715</v>
      </c>
      <c r="V26" s="85">
        <v>280549</v>
      </c>
      <c r="W26" s="85">
        <v>280723</v>
      </c>
      <c r="X26" s="85">
        <v>344697</v>
      </c>
      <c r="Y26" s="85">
        <v>400729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2564398</v>
      </c>
      <c r="C27" s="71">
        <f t="shared" si="11"/>
        <v>2594213</v>
      </c>
      <c r="D27" s="71">
        <f t="shared" si="11"/>
        <v>2624484</v>
      </c>
      <c r="E27" s="71">
        <f t="shared" si="11"/>
        <v>2653281</v>
      </c>
      <c r="F27" s="71">
        <f t="shared" si="11"/>
        <v>2673422</v>
      </c>
      <c r="G27" s="71">
        <f t="shared" si="11"/>
        <v>2690903</v>
      </c>
      <c r="H27" s="71">
        <f t="shared" si="11"/>
        <v>2693528</v>
      </c>
      <c r="I27" s="71">
        <f t="shared" si="11"/>
        <v>2707298</v>
      </c>
      <c r="J27" s="71">
        <f t="shared" si="11"/>
        <v>2728077</v>
      </c>
      <c r="K27" s="71">
        <f t="shared" si="11"/>
        <v>2748661</v>
      </c>
      <c r="L27" s="71">
        <f t="shared" si="11"/>
        <v>2764328</v>
      </c>
      <c r="M27" s="71">
        <f t="shared" si="11"/>
        <v>2783097</v>
      </c>
      <c r="N27" s="71">
        <f t="shared" si="11"/>
        <v>2801464</v>
      </c>
      <c r="O27" s="71">
        <f t="shared" si="11"/>
        <v>2819642</v>
      </c>
      <c r="P27" s="71">
        <f t="shared" si="11"/>
        <v>2832026</v>
      </c>
      <c r="Q27" s="71">
        <f t="shared" si="11"/>
        <v>2851242</v>
      </c>
      <c r="R27" s="71">
        <f t="shared" ref="R27:V27" si="12">SUM(R28:R32)</f>
        <v>2872295</v>
      </c>
      <c r="S27" s="71">
        <f t="shared" si="12"/>
        <v>2894647</v>
      </c>
      <c r="T27" s="71">
        <f t="shared" si="12"/>
        <v>2910972</v>
      </c>
      <c r="U27" s="71">
        <f t="shared" si="12"/>
        <v>2938300</v>
      </c>
      <c r="V27" s="71">
        <f t="shared" si="12"/>
        <v>2942275</v>
      </c>
      <c r="W27" s="71">
        <f t="shared" ref="W27:Y27" si="13">SUM(W28:W32)</f>
        <v>2967503</v>
      </c>
      <c r="X27" s="71">
        <f t="shared" si="13"/>
        <v>3007384</v>
      </c>
      <c r="Y27" s="71">
        <f t="shared" si="13"/>
        <v>3036159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DA29" s="89" t="s">
        <v>359</v>
      </c>
    </row>
    <row r="30" spans="1:105" ht="12" customHeight="1" x14ac:dyDescent="0.25">
      <c r="A30" s="28" t="s">
        <v>189</v>
      </c>
      <c r="B30" s="82">
        <v>63566</v>
      </c>
      <c r="C30" s="82">
        <v>64006</v>
      </c>
      <c r="D30" s="82">
        <v>65643</v>
      </c>
      <c r="E30" s="82">
        <v>67508</v>
      </c>
      <c r="F30" s="82">
        <v>68307</v>
      </c>
      <c r="G30" s="82">
        <v>67726</v>
      </c>
      <c r="H30" s="82">
        <v>66085</v>
      </c>
      <c r="I30" s="82">
        <v>64164</v>
      </c>
      <c r="J30" s="82">
        <v>63696</v>
      </c>
      <c r="K30" s="82">
        <v>63972</v>
      </c>
      <c r="L30" s="82">
        <v>64688</v>
      </c>
      <c r="M30" s="82">
        <v>64884</v>
      </c>
      <c r="N30" s="82">
        <v>64721</v>
      </c>
      <c r="O30" s="82">
        <v>63603</v>
      </c>
      <c r="P30" s="82">
        <v>61820</v>
      </c>
      <c r="Q30" s="82">
        <v>60421</v>
      </c>
      <c r="R30" s="82">
        <v>59606</v>
      </c>
      <c r="S30" s="82">
        <v>58921</v>
      </c>
      <c r="T30" s="82">
        <v>57084</v>
      </c>
      <c r="U30" s="82">
        <v>54378</v>
      </c>
      <c r="V30" s="82">
        <v>53896</v>
      </c>
      <c r="W30" s="82">
        <v>55652</v>
      </c>
      <c r="X30" s="82">
        <v>64134</v>
      </c>
      <c r="Y30" s="82">
        <v>63272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2500832</v>
      </c>
      <c r="C32" s="86">
        <v>2530207</v>
      </c>
      <c r="D32" s="86">
        <v>2558841</v>
      </c>
      <c r="E32" s="86">
        <v>2585773</v>
      </c>
      <c r="F32" s="86">
        <v>2605115</v>
      </c>
      <c r="G32" s="86">
        <v>2623177</v>
      </c>
      <c r="H32" s="86">
        <v>2627443</v>
      </c>
      <c r="I32" s="86">
        <v>2643134</v>
      </c>
      <c r="J32" s="86">
        <v>2664381</v>
      </c>
      <c r="K32" s="86">
        <v>2684689</v>
      </c>
      <c r="L32" s="86">
        <v>2699640</v>
      </c>
      <c r="M32" s="86">
        <v>2718213</v>
      </c>
      <c r="N32" s="86">
        <v>2736743</v>
      </c>
      <c r="O32" s="86">
        <v>2756039</v>
      </c>
      <c r="P32" s="86">
        <v>2770206</v>
      </c>
      <c r="Q32" s="86">
        <v>2790821</v>
      </c>
      <c r="R32" s="86">
        <v>2812689</v>
      </c>
      <c r="S32" s="86">
        <v>2835726</v>
      </c>
      <c r="T32" s="86">
        <v>2853888</v>
      </c>
      <c r="U32" s="86">
        <v>2883922</v>
      </c>
      <c r="V32" s="86">
        <v>2888379</v>
      </c>
      <c r="W32" s="86">
        <v>2911851</v>
      </c>
      <c r="X32" s="86">
        <v>2943250</v>
      </c>
      <c r="Y32" s="86">
        <v>2972887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3564.8996169584948</v>
      </c>
      <c r="C3" s="65">
        <f t="shared" si="0"/>
        <v>3800.5276977579738</v>
      </c>
      <c r="D3" s="65">
        <f t="shared" si="0"/>
        <v>3681.0676992809272</v>
      </c>
      <c r="E3" s="65">
        <f t="shared" si="0"/>
        <v>3771.3399828331999</v>
      </c>
      <c r="F3" s="65">
        <f t="shared" si="0"/>
        <v>3753.9604906414238</v>
      </c>
      <c r="G3" s="65">
        <f t="shared" si="0"/>
        <v>3798.9188155835004</v>
      </c>
      <c r="H3" s="65">
        <f t="shared" si="0"/>
        <v>3781.2454830876923</v>
      </c>
      <c r="I3" s="65">
        <f t="shared" si="0"/>
        <v>3777.3062283280738</v>
      </c>
      <c r="J3" s="65">
        <f t="shared" si="0"/>
        <v>3751.9109998765666</v>
      </c>
      <c r="K3" s="65">
        <f t="shared" si="0"/>
        <v>3761.032406092309</v>
      </c>
      <c r="L3" s="65">
        <f t="shared" si="0"/>
        <v>4253.9269157243825</v>
      </c>
      <c r="M3" s="65">
        <f t="shared" si="0"/>
        <v>3750.4737631425437</v>
      </c>
      <c r="N3" s="65">
        <f t="shared" si="0"/>
        <v>3702.1612340478596</v>
      </c>
      <c r="O3" s="65">
        <f t="shared" si="0"/>
        <v>3740.2288971073076</v>
      </c>
      <c r="P3" s="65">
        <f t="shared" si="0"/>
        <v>3397.6358400076233</v>
      </c>
      <c r="Q3" s="65">
        <f t="shared" si="0"/>
        <v>3707.9496475312872</v>
      </c>
      <c r="R3" s="65">
        <f t="shared" ref="R3:V3" si="1">SUM(R4,R15,R17,R27)</f>
        <v>3827.8663114164538</v>
      </c>
      <c r="S3" s="65">
        <f t="shared" si="1"/>
        <v>3757.5129224363927</v>
      </c>
      <c r="T3" s="65">
        <f t="shared" si="1"/>
        <v>3695.4544942007255</v>
      </c>
      <c r="U3" s="65">
        <f t="shared" si="1"/>
        <v>3588.573254648627</v>
      </c>
      <c r="V3" s="65">
        <f t="shared" si="1"/>
        <v>3415.7186615585647</v>
      </c>
      <c r="W3" s="65">
        <f t="shared" ref="W3:Y3" si="2">SUM(W4,W15,W17,W27)</f>
        <v>3630.2550096480713</v>
      </c>
      <c r="X3" s="65">
        <f t="shared" si="2"/>
        <v>3125.1622449596593</v>
      </c>
      <c r="Y3" s="65">
        <f t="shared" si="2"/>
        <v>3217.9888073697807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3208.6828547409464</v>
      </c>
      <c r="C4" s="69">
        <f t="shared" si="3"/>
        <v>3454.0593312154406</v>
      </c>
      <c r="D4" s="69">
        <f t="shared" si="3"/>
        <v>3331.4696288755836</v>
      </c>
      <c r="E4" s="69">
        <f t="shared" si="3"/>
        <v>3423.0556309797362</v>
      </c>
      <c r="F4" s="69">
        <f t="shared" si="3"/>
        <v>3395.0891908404883</v>
      </c>
      <c r="G4" s="69">
        <f t="shared" si="3"/>
        <v>3437.8472280082929</v>
      </c>
      <c r="H4" s="69">
        <f t="shared" si="3"/>
        <v>3416.3415792781343</v>
      </c>
      <c r="I4" s="69">
        <f t="shared" si="3"/>
        <v>3432.1415936026151</v>
      </c>
      <c r="J4" s="69">
        <f t="shared" si="3"/>
        <v>3395.1669618559508</v>
      </c>
      <c r="K4" s="69">
        <f t="shared" si="3"/>
        <v>3408.4786310334771</v>
      </c>
      <c r="L4" s="69">
        <f t="shared" si="3"/>
        <v>3841.4156900191992</v>
      </c>
      <c r="M4" s="69">
        <f t="shared" si="3"/>
        <v>3330.4949471458353</v>
      </c>
      <c r="N4" s="69">
        <f t="shared" si="3"/>
        <v>3280.9976034452375</v>
      </c>
      <c r="O4" s="69">
        <f t="shared" si="3"/>
        <v>3299.6127295549013</v>
      </c>
      <c r="P4" s="69">
        <f t="shared" si="3"/>
        <v>2963.6116159861472</v>
      </c>
      <c r="Q4" s="69">
        <f t="shared" si="3"/>
        <v>3267.2536967427527</v>
      </c>
      <c r="R4" s="69">
        <f t="shared" ref="R4:V4" si="4">SUM(R5:R14)</f>
        <v>3380.6634380417454</v>
      </c>
      <c r="S4" s="69">
        <f t="shared" si="4"/>
        <v>3322.5300356063171</v>
      </c>
      <c r="T4" s="69">
        <f t="shared" si="4"/>
        <v>3268.2684097795586</v>
      </c>
      <c r="U4" s="69">
        <f t="shared" si="4"/>
        <v>3154.3644349906808</v>
      </c>
      <c r="V4" s="69">
        <f t="shared" si="4"/>
        <v>2980.6886070004612</v>
      </c>
      <c r="W4" s="69">
        <f t="shared" ref="W4:Y4" si="5">SUM(W5:W14)</f>
        <v>3192.3598310781754</v>
      </c>
      <c r="X4" s="69">
        <f t="shared" si="5"/>
        <v>2846.084001027034</v>
      </c>
      <c r="Y4" s="69">
        <f t="shared" si="5"/>
        <v>2938.4493144560197</v>
      </c>
      <c r="DA4" s="88" t="s">
        <v>246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364</v>
      </c>
    </row>
    <row r="6" spans="1:105" ht="12" customHeight="1" x14ac:dyDescent="0.25">
      <c r="A6" s="28" t="s">
        <v>74</v>
      </c>
      <c r="B6" s="72">
        <v>12.220569424192117</v>
      </c>
      <c r="C6" s="72">
        <v>12.501191892256779</v>
      </c>
      <c r="D6" s="72">
        <v>10.808274316848626</v>
      </c>
      <c r="E6" s="72">
        <v>11.659685847058761</v>
      </c>
      <c r="F6" s="72">
        <v>12.411664620165714</v>
      </c>
      <c r="G6" s="72">
        <v>13.214631302555036</v>
      </c>
      <c r="H6" s="72">
        <v>14.763906608231139</v>
      </c>
      <c r="I6" s="72">
        <v>14.734052624386889</v>
      </c>
      <c r="J6" s="72">
        <v>13.101293723722614</v>
      </c>
      <c r="K6" s="72">
        <v>11.561555592646837</v>
      </c>
      <c r="L6" s="72">
        <v>13.655477399887261</v>
      </c>
      <c r="M6" s="72">
        <v>13.16397774132842</v>
      </c>
      <c r="N6" s="72">
        <v>12.323479570341391</v>
      </c>
      <c r="O6" s="72">
        <v>11.482964483229081</v>
      </c>
      <c r="P6" s="72">
        <v>8.8119441855815417</v>
      </c>
      <c r="Q6" s="72">
        <v>12.368877137341405</v>
      </c>
      <c r="R6" s="72">
        <v>13.659426361738731</v>
      </c>
      <c r="S6" s="72">
        <v>14.643590382255839</v>
      </c>
      <c r="T6" s="72">
        <v>14.652163943823428</v>
      </c>
      <c r="U6" s="72">
        <v>13.23372504060378</v>
      </c>
      <c r="V6" s="72">
        <v>12.487704213241607</v>
      </c>
      <c r="W6" s="72">
        <v>12.738215343460395</v>
      </c>
      <c r="X6" s="72">
        <v>14.059969427725234</v>
      </c>
      <c r="Y6" s="72">
        <v>14.919098117894331</v>
      </c>
      <c r="DA6" s="89" t="s">
        <v>365</v>
      </c>
    </row>
    <row r="7" spans="1:105" ht="12" customHeight="1" x14ac:dyDescent="0.25">
      <c r="A7" s="28" t="s">
        <v>200</v>
      </c>
      <c r="B7" s="72">
        <v>724.86423338796101</v>
      </c>
      <c r="C7" s="72">
        <v>754.77143150345148</v>
      </c>
      <c r="D7" s="72">
        <v>696.14987251206514</v>
      </c>
      <c r="E7" s="72">
        <v>650.03677708446992</v>
      </c>
      <c r="F7" s="72">
        <v>604.47489145003442</v>
      </c>
      <c r="G7" s="72">
        <v>573.73113595683662</v>
      </c>
      <c r="H7" s="72">
        <v>512.51837278010885</v>
      </c>
      <c r="I7" s="72">
        <v>467.75207848132601</v>
      </c>
      <c r="J7" s="72">
        <v>437.90574976610731</v>
      </c>
      <c r="K7" s="72">
        <v>413.91512905277631</v>
      </c>
      <c r="L7" s="72">
        <v>428.45978692763856</v>
      </c>
      <c r="M7" s="72">
        <v>350.39827060235541</v>
      </c>
      <c r="N7" s="72">
        <v>299.14701076494754</v>
      </c>
      <c r="O7" s="72">
        <v>277.90392383610191</v>
      </c>
      <c r="P7" s="72">
        <v>200.16456618769615</v>
      </c>
      <c r="Q7" s="72">
        <v>203.45676396153149</v>
      </c>
      <c r="R7" s="72">
        <v>195.74075706493568</v>
      </c>
      <c r="S7" s="72">
        <v>181.39891971853979</v>
      </c>
      <c r="T7" s="72">
        <v>184.62125961164983</v>
      </c>
      <c r="U7" s="72">
        <v>167.28237973741642</v>
      </c>
      <c r="V7" s="72">
        <v>142.66625163455168</v>
      </c>
      <c r="W7" s="72">
        <v>126.47165116038957</v>
      </c>
      <c r="X7" s="72">
        <v>133.40678667300082</v>
      </c>
      <c r="Y7" s="72">
        <v>121.44594884835591</v>
      </c>
      <c r="DA7" s="89" t="s">
        <v>366</v>
      </c>
    </row>
    <row r="8" spans="1:105" ht="12" customHeight="1" x14ac:dyDescent="0.25">
      <c r="A8" s="28" t="s">
        <v>189</v>
      </c>
      <c r="B8" s="72">
        <v>603.08041932530284</v>
      </c>
      <c r="C8" s="72">
        <v>645.42237365407811</v>
      </c>
      <c r="D8" s="72">
        <v>617.57371672759359</v>
      </c>
      <c r="E8" s="72">
        <v>662.07027445859455</v>
      </c>
      <c r="F8" s="72">
        <v>656.54042958738773</v>
      </c>
      <c r="G8" s="72">
        <v>649.85403357599694</v>
      </c>
      <c r="H8" s="72">
        <v>628.96191016475836</v>
      </c>
      <c r="I8" s="72">
        <v>587.84327801246957</v>
      </c>
      <c r="J8" s="72">
        <v>585.1126417617221</v>
      </c>
      <c r="K8" s="72">
        <v>590.19583552506742</v>
      </c>
      <c r="L8" s="72">
        <v>693.30042788099206</v>
      </c>
      <c r="M8" s="72">
        <v>591.56392516904987</v>
      </c>
      <c r="N8" s="72">
        <v>591.52106969910324</v>
      </c>
      <c r="O8" s="72">
        <v>589.96397629238515</v>
      </c>
      <c r="P8" s="72">
        <v>511.92500736631752</v>
      </c>
      <c r="Q8" s="72">
        <v>540.00521172592346</v>
      </c>
      <c r="R8" s="72">
        <v>567.41308628733293</v>
      </c>
      <c r="S8" s="72">
        <v>566.80446507750924</v>
      </c>
      <c r="T8" s="72">
        <v>561.00149777070635</v>
      </c>
      <c r="U8" s="72">
        <v>559.42913224966242</v>
      </c>
      <c r="V8" s="72">
        <v>536.38165994928647</v>
      </c>
      <c r="W8" s="72">
        <v>527.90154733049712</v>
      </c>
      <c r="X8" s="72">
        <v>441.00617538553263</v>
      </c>
      <c r="Y8" s="72">
        <v>416.35147028390992</v>
      </c>
      <c r="DA8" s="89" t="s">
        <v>367</v>
      </c>
    </row>
    <row r="9" spans="1:105" ht="12" customHeight="1" x14ac:dyDescent="0.25">
      <c r="A9" s="28" t="s">
        <v>202</v>
      </c>
      <c r="B9" s="72">
        <v>410.37269948848746</v>
      </c>
      <c r="C9" s="72">
        <v>472.53262388366119</v>
      </c>
      <c r="D9" s="72">
        <v>484.84974605051991</v>
      </c>
      <c r="E9" s="72">
        <v>549.05245652988413</v>
      </c>
      <c r="F9" s="72">
        <v>580.14394042243282</v>
      </c>
      <c r="G9" s="72">
        <v>674.27359089458218</v>
      </c>
      <c r="H9" s="72">
        <v>742.38403396798344</v>
      </c>
      <c r="I9" s="72">
        <v>882.79609188810127</v>
      </c>
      <c r="J9" s="72">
        <v>855.77449591966013</v>
      </c>
      <c r="K9" s="72">
        <v>851.55794386027378</v>
      </c>
      <c r="L9" s="72">
        <v>907.48727582617016</v>
      </c>
      <c r="M9" s="72">
        <v>809.03931175883758</v>
      </c>
      <c r="N9" s="72">
        <v>779.22942073226591</v>
      </c>
      <c r="O9" s="72">
        <v>807.68704234575409</v>
      </c>
      <c r="P9" s="72">
        <v>781.05393473742845</v>
      </c>
      <c r="Q9" s="72">
        <v>910.37416805624866</v>
      </c>
      <c r="R9" s="72">
        <v>961.27869210940685</v>
      </c>
      <c r="S9" s="72">
        <v>915.1844735529387</v>
      </c>
      <c r="T9" s="72">
        <v>864.94794114837021</v>
      </c>
      <c r="U9" s="72">
        <v>787.69697621094826</v>
      </c>
      <c r="V9" s="72">
        <v>736.06300277061234</v>
      </c>
      <c r="W9" s="72">
        <v>757.12431451227644</v>
      </c>
      <c r="X9" s="72">
        <v>621.40909043841839</v>
      </c>
      <c r="Y9" s="72">
        <v>667.92761678359739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1296.063211388398</v>
      </c>
      <c r="C11" s="72">
        <v>1417.8293670374517</v>
      </c>
      <c r="D11" s="72">
        <v>1381.7643239344102</v>
      </c>
      <c r="E11" s="72">
        <v>1419.7882101709674</v>
      </c>
      <c r="F11" s="72">
        <v>1411.1249826483026</v>
      </c>
      <c r="G11" s="72">
        <v>1394.6183177901553</v>
      </c>
      <c r="H11" s="72">
        <v>1387.3374443876605</v>
      </c>
      <c r="I11" s="72">
        <v>1368.224562033977</v>
      </c>
      <c r="J11" s="72">
        <v>1402.6483371708864</v>
      </c>
      <c r="K11" s="72">
        <v>1444.4543529253469</v>
      </c>
      <c r="L11" s="72">
        <v>1686.3078666820436</v>
      </c>
      <c r="M11" s="72">
        <v>1465.2417042767206</v>
      </c>
      <c r="N11" s="72">
        <v>1497.8837684919295</v>
      </c>
      <c r="O11" s="72">
        <v>1491.2684132722961</v>
      </c>
      <c r="P11" s="72">
        <v>1358.0722759901482</v>
      </c>
      <c r="Q11" s="72">
        <v>1468.8938073211086</v>
      </c>
      <c r="R11" s="72">
        <v>1512.5701306334608</v>
      </c>
      <c r="S11" s="72">
        <v>1527.5723684597215</v>
      </c>
      <c r="T11" s="72">
        <v>1526.6034105970894</v>
      </c>
      <c r="U11" s="72">
        <v>1488.1552396577101</v>
      </c>
      <c r="V11" s="72">
        <v>1437.4147100153618</v>
      </c>
      <c r="W11" s="72">
        <v>1594.9161671276468</v>
      </c>
      <c r="X11" s="72">
        <v>1492.977757190509</v>
      </c>
      <c r="Y11" s="72">
        <v>1563.3874181788397</v>
      </c>
      <c r="DA11" s="89" t="s">
        <v>370</v>
      </c>
    </row>
    <row r="12" spans="1:105" ht="12" customHeight="1" x14ac:dyDescent="0.25">
      <c r="A12" s="28" t="s">
        <v>95</v>
      </c>
      <c r="B12" s="72">
        <v>69.806075126624023</v>
      </c>
      <c r="C12" s="72">
        <v>69.648990721102223</v>
      </c>
      <c r="D12" s="72">
        <v>67.820464139053854</v>
      </c>
      <c r="E12" s="72">
        <v>66.004344511277893</v>
      </c>
      <c r="F12" s="72">
        <v>64.247516411626151</v>
      </c>
      <c r="G12" s="72">
        <v>64.984170207095929</v>
      </c>
      <c r="H12" s="72">
        <v>67.936310206023947</v>
      </c>
      <c r="I12" s="72">
        <v>63.385369696932813</v>
      </c>
      <c r="J12" s="72">
        <v>65.011104472587888</v>
      </c>
      <c r="K12" s="72">
        <v>65.919593635219215</v>
      </c>
      <c r="L12" s="72">
        <v>66.435694520429962</v>
      </c>
      <c r="M12" s="72">
        <v>65.55147920175169</v>
      </c>
      <c r="N12" s="72">
        <v>64.503548883985559</v>
      </c>
      <c r="O12" s="72">
        <v>63.576055356199802</v>
      </c>
      <c r="P12" s="72">
        <v>64.650703401058522</v>
      </c>
      <c r="Q12" s="72">
        <v>69.961479496889424</v>
      </c>
      <c r="R12" s="72">
        <v>75.402637336385908</v>
      </c>
      <c r="S12" s="72">
        <v>74.019859899111353</v>
      </c>
      <c r="T12" s="72">
        <v>80.441324451921361</v>
      </c>
      <c r="U12" s="72">
        <v>87.722894402652543</v>
      </c>
      <c r="V12" s="72">
        <v>97.201373493867521</v>
      </c>
      <c r="W12" s="72">
        <v>110.40705376884313</v>
      </c>
      <c r="X12" s="72">
        <v>124.84761134890806</v>
      </c>
      <c r="Y12" s="72">
        <v>135.28522971127308</v>
      </c>
      <c r="DA12" s="89" t="s">
        <v>371</v>
      </c>
    </row>
    <row r="13" spans="1:105" ht="12" customHeight="1" x14ac:dyDescent="0.25">
      <c r="A13" s="73" t="s">
        <v>94</v>
      </c>
      <c r="B13" s="74">
        <v>73.959890699615585</v>
      </c>
      <c r="C13" s="74">
        <v>61.579691918731129</v>
      </c>
      <c r="D13" s="74">
        <v>53.920174001314194</v>
      </c>
      <c r="E13" s="74">
        <v>45.370188755123706</v>
      </c>
      <c r="F13" s="74">
        <v>47.44898350710298</v>
      </c>
      <c r="G13" s="74">
        <v>48.389303192062329</v>
      </c>
      <c r="H13" s="74">
        <v>44.045786908932243</v>
      </c>
      <c r="I13" s="74">
        <v>29.18396321626804</v>
      </c>
      <c r="J13" s="74">
        <v>17.766244908811363</v>
      </c>
      <c r="K13" s="74">
        <v>13.07331624700203</v>
      </c>
      <c r="L13" s="74">
        <v>25.037382707426932</v>
      </c>
      <c r="M13" s="74">
        <v>17.879267187573284</v>
      </c>
      <c r="N13" s="74">
        <v>19.122155449920193</v>
      </c>
      <c r="O13" s="74">
        <v>40.391697258728982</v>
      </c>
      <c r="P13" s="74">
        <v>24.00635215073136</v>
      </c>
      <c r="Q13" s="74">
        <v>45.584939019290829</v>
      </c>
      <c r="R13" s="74">
        <v>37.218625853469042</v>
      </c>
      <c r="S13" s="74">
        <v>25.62813013608444</v>
      </c>
      <c r="T13" s="74">
        <v>18.810038124618785</v>
      </c>
      <c r="U13" s="74">
        <v>34.334982798862136</v>
      </c>
      <c r="V13" s="74">
        <v>2.6988977697205301</v>
      </c>
      <c r="W13" s="74">
        <v>46.555704562145792</v>
      </c>
      <c r="X13" s="74">
        <v>4.9663915442917803</v>
      </c>
      <c r="Y13" s="74">
        <v>5.3695589611445493</v>
      </c>
      <c r="DA13" s="90" t="s">
        <v>372</v>
      </c>
    </row>
    <row r="14" spans="1:105" ht="12" customHeight="1" x14ac:dyDescent="0.25">
      <c r="A14" s="75" t="s">
        <v>97</v>
      </c>
      <c r="B14" s="76">
        <v>18.315755900365264</v>
      </c>
      <c r="C14" s="76">
        <v>19.773660604708152</v>
      </c>
      <c r="D14" s="76">
        <v>18.583057193778053</v>
      </c>
      <c r="E14" s="76">
        <v>19.073693622359972</v>
      </c>
      <c r="F14" s="76">
        <v>18.696782193435201</v>
      </c>
      <c r="G14" s="76">
        <v>18.782045089008342</v>
      </c>
      <c r="H14" s="76">
        <v>18.393814254436251</v>
      </c>
      <c r="I14" s="76">
        <v>18.222197649153866</v>
      </c>
      <c r="J14" s="76">
        <v>17.847094132453307</v>
      </c>
      <c r="K14" s="76">
        <v>17.80090419514476</v>
      </c>
      <c r="L14" s="76">
        <v>20.731778074611377</v>
      </c>
      <c r="M14" s="76">
        <v>17.657011208218499</v>
      </c>
      <c r="N14" s="76">
        <v>17.267149852743671</v>
      </c>
      <c r="O14" s="76">
        <v>17.338656710206109</v>
      </c>
      <c r="P14" s="76">
        <v>14.926831967185436</v>
      </c>
      <c r="Q14" s="76">
        <v>16.608450024419021</v>
      </c>
      <c r="R14" s="76">
        <v>17.380082395015677</v>
      </c>
      <c r="S14" s="76">
        <v>17.278228380156353</v>
      </c>
      <c r="T14" s="76">
        <v>17.190774131379374</v>
      </c>
      <c r="U14" s="76">
        <v>16.509104892824642</v>
      </c>
      <c r="V14" s="76">
        <v>15.775007153819598</v>
      </c>
      <c r="W14" s="76">
        <v>16.245177272916038</v>
      </c>
      <c r="X14" s="76">
        <v>13.410219018647947</v>
      </c>
      <c r="Y14" s="76">
        <v>13.762973571004196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0.26265060536020418</v>
      </c>
      <c r="C15" s="69">
        <f t="shared" si="6"/>
        <v>0.3061218448252907</v>
      </c>
      <c r="D15" s="69">
        <f t="shared" si="6"/>
        <v>0.32259320889956167</v>
      </c>
      <c r="E15" s="69">
        <f t="shared" si="6"/>
        <v>0.3620367445701827</v>
      </c>
      <c r="F15" s="69">
        <f t="shared" si="6"/>
        <v>0.42457470043130557</v>
      </c>
      <c r="G15" s="69">
        <f t="shared" si="6"/>
        <v>0.48390022966948054</v>
      </c>
      <c r="H15" s="69">
        <f t="shared" si="6"/>
        <v>0.56890119080736379</v>
      </c>
      <c r="I15" s="69">
        <f t="shared" si="6"/>
        <v>0.66722971976234891</v>
      </c>
      <c r="J15" s="69">
        <f t="shared" si="6"/>
        <v>0.74904794656332629</v>
      </c>
      <c r="K15" s="69">
        <f t="shared" si="6"/>
        <v>0.79951031662434446</v>
      </c>
      <c r="L15" s="69">
        <f t="shared" si="6"/>
        <v>0.86406708578914848</v>
      </c>
      <c r="M15" s="69">
        <f t="shared" si="6"/>
        <v>0.9233645324650831</v>
      </c>
      <c r="N15" s="69">
        <f t="shared" si="6"/>
        <v>0.99379333947038317</v>
      </c>
      <c r="O15" s="69">
        <f t="shared" si="6"/>
        <v>1.0427536986647641</v>
      </c>
      <c r="P15" s="69">
        <f t="shared" si="6"/>
        <v>1.1021163435473327</v>
      </c>
      <c r="Q15" s="69">
        <f t="shared" si="6"/>
        <v>1.1418512019097495</v>
      </c>
      <c r="R15" s="69">
        <f t="shared" si="6"/>
        <v>1.2406695242168895</v>
      </c>
      <c r="S15" s="69">
        <f t="shared" si="6"/>
        <v>1.2880672375873197</v>
      </c>
      <c r="T15" s="69">
        <f t="shared" si="6"/>
        <v>1.5967061832243146</v>
      </c>
      <c r="U15" s="69">
        <f t="shared" si="6"/>
        <v>1.4127670254052724</v>
      </c>
      <c r="V15" s="69">
        <f t="shared" si="6"/>
        <v>1.5305765520136858</v>
      </c>
      <c r="W15" s="69">
        <f t="shared" si="6"/>
        <v>1.5859062223319906</v>
      </c>
      <c r="X15" s="69">
        <f t="shared" si="6"/>
        <v>1.6446680742137758</v>
      </c>
      <c r="Y15" s="69">
        <f t="shared" si="6"/>
        <v>1.7056904774137027</v>
      </c>
      <c r="DA15" s="88" t="s">
        <v>247</v>
      </c>
    </row>
    <row r="16" spans="1:105" ht="12" customHeight="1" x14ac:dyDescent="0.25">
      <c r="A16" s="28" t="s">
        <v>91</v>
      </c>
      <c r="B16" s="72">
        <v>0.26265060536020418</v>
      </c>
      <c r="C16" s="72">
        <v>0.3061218448252907</v>
      </c>
      <c r="D16" s="72">
        <v>0.32259320889956167</v>
      </c>
      <c r="E16" s="72">
        <v>0.3620367445701827</v>
      </c>
      <c r="F16" s="72">
        <v>0.42457470043130557</v>
      </c>
      <c r="G16" s="72">
        <v>0.48390022966948054</v>
      </c>
      <c r="H16" s="72">
        <v>0.56890119080736379</v>
      </c>
      <c r="I16" s="72">
        <v>0.66722971976234891</v>
      </c>
      <c r="J16" s="72">
        <v>0.74904794656332629</v>
      </c>
      <c r="K16" s="72">
        <v>0.79951031662434446</v>
      </c>
      <c r="L16" s="72">
        <v>0.86406708578914848</v>
      </c>
      <c r="M16" s="72">
        <v>0.9233645324650831</v>
      </c>
      <c r="N16" s="72">
        <v>0.99379333947038317</v>
      </c>
      <c r="O16" s="72">
        <v>1.0427536986647641</v>
      </c>
      <c r="P16" s="72">
        <v>1.1021163435473327</v>
      </c>
      <c r="Q16" s="72">
        <v>1.1418512019097495</v>
      </c>
      <c r="R16" s="72">
        <v>1.2406695242168895</v>
      </c>
      <c r="S16" s="72">
        <v>1.2880672375873197</v>
      </c>
      <c r="T16" s="72">
        <v>1.5967061832243146</v>
      </c>
      <c r="U16" s="72">
        <v>1.4127670254052724</v>
      </c>
      <c r="V16" s="72">
        <v>1.5305765520136858</v>
      </c>
      <c r="W16" s="72">
        <v>1.5859062223319906</v>
      </c>
      <c r="X16" s="72">
        <v>1.6446680742137758</v>
      </c>
      <c r="Y16" s="72">
        <v>1.7056904774137027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291.85751746445362</v>
      </c>
      <c r="C17" s="69">
        <f t="shared" si="7"/>
        <v>282.64548664635743</v>
      </c>
      <c r="D17" s="69">
        <f t="shared" si="7"/>
        <v>284.18090930747849</v>
      </c>
      <c r="E17" s="69">
        <f t="shared" si="7"/>
        <v>282.55758039988075</v>
      </c>
      <c r="F17" s="69">
        <f t="shared" si="7"/>
        <v>292.33344724474324</v>
      </c>
      <c r="G17" s="69">
        <f t="shared" si="7"/>
        <v>293.13750757140309</v>
      </c>
      <c r="H17" s="69">
        <f t="shared" si="7"/>
        <v>294.82386894042128</v>
      </c>
      <c r="I17" s="69">
        <f t="shared" si="7"/>
        <v>275.52771072945859</v>
      </c>
      <c r="J17" s="69">
        <f t="shared" si="7"/>
        <v>285.02671370398633</v>
      </c>
      <c r="K17" s="69">
        <f t="shared" si="7"/>
        <v>279.85990925415729</v>
      </c>
      <c r="L17" s="69">
        <f t="shared" si="7"/>
        <v>331.0965854078139</v>
      </c>
      <c r="M17" s="69">
        <f t="shared" si="7"/>
        <v>339.79405078965806</v>
      </c>
      <c r="N17" s="69">
        <f t="shared" si="7"/>
        <v>340.82684315614722</v>
      </c>
      <c r="O17" s="69">
        <f t="shared" si="7"/>
        <v>354.23856870933719</v>
      </c>
      <c r="P17" s="69">
        <f t="shared" si="7"/>
        <v>346.25767328170298</v>
      </c>
      <c r="Q17" s="69">
        <f t="shared" si="7"/>
        <v>351.16359769134613</v>
      </c>
      <c r="R17" s="69">
        <f t="shared" ref="R17:V17" si="8">SUM(R18:R26)</f>
        <v>354.867584937635</v>
      </c>
      <c r="S17" s="69">
        <f t="shared" si="8"/>
        <v>345.02414203021635</v>
      </c>
      <c r="T17" s="69">
        <f t="shared" si="8"/>
        <v>337.13860031052428</v>
      </c>
      <c r="U17" s="69">
        <f t="shared" si="8"/>
        <v>344.59438492270067</v>
      </c>
      <c r="V17" s="69">
        <f t="shared" si="8"/>
        <v>341.68571777755528</v>
      </c>
      <c r="W17" s="69">
        <f t="shared" ref="W17:Y17" si="9">SUM(W18:W26)</f>
        <v>342.27248399469659</v>
      </c>
      <c r="X17" s="69">
        <f t="shared" si="9"/>
        <v>217.43772026965857</v>
      </c>
      <c r="Y17" s="69">
        <f t="shared" si="9"/>
        <v>211.98870356932812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5.3584503522481226</v>
      </c>
      <c r="C19" s="72">
        <v>5.0778278841834616</v>
      </c>
      <c r="D19" s="72">
        <v>4.5734109797979734</v>
      </c>
      <c r="E19" s="72">
        <v>4.8207096817460506</v>
      </c>
      <c r="F19" s="72">
        <v>5.1673551562745272</v>
      </c>
      <c r="G19" s="72">
        <v>5.4630987060434135</v>
      </c>
      <c r="H19" s="72">
        <v>6.1112438646837335</v>
      </c>
      <c r="I19" s="72">
        <v>6.141097848527977</v>
      </c>
      <c r="J19" s="72">
        <v>5.5764362848758369</v>
      </c>
      <c r="K19" s="72">
        <v>4.9188399361579611</v>
      </c>
      <c r="L19" s="72">
        <v>5.0222526087111952</v>
      </c>
      <c r="M19" s="72">
        <v>5.5137522672700374</v>
      </c>
      <c r="N19" s="72">
        <v>5.2555402060988552</v>
      </c>
      <c r="O19" s="72">
        <v>4.9974310455757376</v>
      </c>
      <c r="P19" s="72">
        <v>4.3723206467486406</v>
      </c>
      <c r="Q19" s="72">
        <v>5.5485777207841185</v>
      </c>
      <c r="R19" s="72">
        <v>6.089584816249233</v>
      </c>
      <c r="S19" s="72">
        <v>6.4688773735481195</v>
      </c>
      <c r="T19" s="72">
        <v>6.3811980510174839</v>
      </c>
      <c r="U19" s="72">
        <v>6.9228527753893188</v>
      </c>
      <c r="V19" s="72">
        <v>7.0997420464316425</v>
      </c>
      <c r="W19" s="72">
        <v>7.9226616986720169</v>
      </c>
      <c r="X19" s="72">
        <v>7.1316040890417511</v>
      </c>
      <c r="Y19" s="72">
        <v>6.6503773765166709</v>
      </c>
      <c r="DA19" s="89" t="s">
        <v>376</v>
      </c>
    </row>
    <row r="20" spans="1:105" ht="12" customHeight="1" x14ac:dyDescent="0.25">
      <c r="A20" s="28" t="s">
        <v>200</v>
      </c>
      <c r="B20" s="72">
        <v>33.704468245745062</v>
      </c>
      <c r="C20" s="72">
        <v>33.366315702051565</v>
      </c>
      <c r="D20" s="72">
        <v>33.689164461279418</v>
      </c>
      <c r="E20" s="72">
        <v>32.053334695409497</v>
      </c>
      <c r="F20" s="72">
        <v>32.676441310068739</v>
      </c>
      <c r="G20" s="72">
        <v>32.303257852278008</v>
      </c>
      <c r="H20" s="72">
        <v>30.601661613700205</v>
      </c>
      <c r="I20" s="72">
        <v>27.477586179035178</v>
      </c>
      <c r="J20" s="72">
        <v>28.316606209816751</v>
      </c>
      <c r="K20" s="72">
        <v>27.971715315237574</v>
      </c>
      <c r="L20" s="72">
        <v>32.019748755938664</v>
      </c>
      <c r="M20" s="72">
        <v>32.13982054123889</v>
      </c>
      <c r="N20" s="72">
        <v>28.180934204957769</v>
      </c>
      <c r="O20" s="72">
        <v>27.333823369400825</v>
      </c>
      <c r="P20" s="72">
        <v>20.991151783069036</v>
      </c>
      <c r="Q20" s="72">
        <v>19.366709813188997</v>
      </c>
      <c r="R20" s="72">
        <v>17.900343536956015</v>
      </c>
      <c r="S20" s="72">
        <v>16.242180883351715</v>
      </c>
      <c r="T20" s="72">
        <v>16.20040848809202</v>
      </c>
      <c r="U20" s="72">
        <v>15.187955602222498</v>
      </c>
      <c r="V20" s="72">
        <v>13.230910876196351</v>
      </c>
      <c r="W20" s="72">
        <v>10.765064230839815</v>
      </c>
      <c r="X20" s="72">
        <v>7.8952769555459419</v>
      </c>
      <c r="Y20" s="72">
        <v>6.1482901886173495</v>
      </c>
      <c r="DA20" s="89" t="s">
        <v>377</v>
      </c>
    </row>
    <row r="21" spans="1:105" ht="12" customHeight="1" x14ac:dyDescent="0.25">
      <c r="A21" s="28" t="s">
        <v>189</v>
      </c>
      <c r="B21" s="72">
        <v>53.434682395993271</v>
      </c>
      <c r="C21" s="72">
        <v>51.567582653965616</v>
      </c>
      <c r="D21" s="72">
        <v>51.17660545139718</v>
      </c>
      <c r="E21" s="72">
        <v>52.922400026995369</v>
      </c>
      <c r="F21" s="72">
        <v>54.465436790081107</v>
      </c>
      <c r="G21" s="72">
        <v>53.177560867708202</v>
      </c>
      <c r="H21" s="72">
        <v>51.673914585984434</v>
      </c>
      <c r="I21" s="72">
        <v>44.845979809578765</v>
      </c>
      <c r="J21" s="72">
        <v>46.272075221523401</v>
      </c>
      <c r="K21" s="72">
        <v>45.312199713716119</v>
      </c>
      <c r="L21" s="72">
        <v>55.550978746449807</v>
      </c>
      <c r="M21" s="72">
        <v>55.467070647169393</v>
      </c>
      <c r="N21" s="72">
        <v>56.021792968029423</v>
      </c>
      <c r="O21" s="72">
        <v>57.47719376625939</v>
      </c>
      <c r="P21" s="72">
        <v>53.882735581649932</v>
      </c>
      <c r="Q21" s="72">
        <v>52.310237374953502</v>
      </c>
      <c r="R21" s="72">
        <v>53.562184985883064</v>
      </c>
      <c r="S21" s="72">
        <v>52.950268348668004</v>
      </c>
      <c r="T21" s="72">
        <v>51.756169182575604</v>
      </c>
      <c r="U21" s="72">
        <v>54.189889437544934</v>
      </c>
      <c r="V21" s="72">
        <v>53.832250435732945</v>
      </c>
      <c r="W21" s="72">
        <v>49.193943258974429</v>
      </c>
      <c r="X21" s="72">
        <v>28.561790602811403</v>
      </c>
      <c r="Y21" s="72">
        <v>24.973704073594696</v>
      </c>
      <c r="DA21" s="89" t="s">
        <v>378</v>
      </c>
    </row>
    <row r="22" spans="1:105" ht="12" customHeight="1" x14ac:dyDescent="0.25">
      <c r="A22" s="28" t="s">
        <v>202</v>
      </c>
      <c r="B22" s="72">
        <v>13.244411431546959</v>
      </c>
      <c r="C22" s="72">
        <v>14.354736391489332</v>
      </c>
      <c r="D22" s="72">
        <v>15.986195480004605</v>
      </c>
      <c r="E22" s="72">
        <v>18.349865052231042</v>
      </c>
      <c r="F22" s="72">
        <v>21.174460265443184</v>
      </c>
      <c r="G22" s="72">
        <v>25.568799475151373</v>
      </c>
      <c r="H22" s="72">
        <v>29.780884346720185</v>
      </c>
      <c r="I22" s="72">
        <v>34.65876623743636</v>
      </c>
      <c r="J22" s="72">
        <v>36.505985593667127</v>
      </c>
      <c r="K22" s="72">
        <v>37.402589243766968</v>
      </c>
      <c r="L22" s="72">
        <v>43.322956332041556</v>
      </c>
      <c r="M22" s="72">
        <v>47.622339143999916</v>
      </c>
      <c r="N22" s="72">
        <v>46.701447711414296</v>
      </c>
      <c r="O22" s="72">
        <v>49.398856192508738</v>
      </c>
      <c r="P22" s="72">
        <v>54.463090198082924</v>
      </c>
      <c r="Q22" s="72">
        <v>57.392126010818444</v>
      </c>
      <c r="R22" s="72">
        <v>60.226209008391763</v>
      </c>
      <c r="S22" s="72">
        <v>56.816042354199382</v>
      </c>
      <c r="T22" s="72">
        <v>52.938473297028736</v>
      </c>
      <c r="U22" s="72">
        <v>56.265190599025502</v>
      </c>
      <c r="V22" s="72">
        <v>57.59933600840737</v>
      </c>
      <c r="W22" s="72">
        <v>59.514808445590901</v>
      </c>
      <c r="X22" s="72">
        <v>33.847487377574616</v>
      </c>
      <c r="Y22" s="72">
        <v>36.764644609351819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121.91709815588393</v>
      </c>
      <c r="C24" s="72">
        <v>119.90829418352861</v>
      </c>
      <c r="D24" s="72">
        <v>121.31675947057703</v>
      </c>
      <c r="E24" s="72">
        <v>120.48117933892061</v>
      </c>
      <c r="F24" s="72">
        <v>124.4630655030287</v>
      </c>
      <c r="G24" s="72">
        <v>121.38434773005052</v>
      </c>
      <c r="H24" s="72">
        <v>121.23710419359421</v>
      </c>
      <c r="I24" s="72">
        <v>111.09134510273766</v>
      </c>
      <c r="J24" s="72">
        <v>118.17900590736002</v>
      </c>
      <c r="K24" s="72">
        <v>119.36525154584743</v>
      </c>
      <c r="L24" s="72">
        <v>144.15928723025303</v>
      </c>
      <c r="M24" s="72">
        <v>146.60980045242681</v>
      </c>
      <c r="N24" s="72">
        <v>151.34718593627255</v>
      </c>
      <c r="O24" s="72">
        <v>154.64250676209795</v>
      </c>
      <c r="P24" s="72">
        <v>152.17424163667945</v>
      </c>
      <c r="Q24" s="72">
        <v>151.19518665997467</v>
      </c>
      <c r="R24" s="72">
        <v>151.45256928055551</v>
      </c>
      <c r="S24" s="72">
        <v>150.90493162626325</v>
      </c>
      <c r="T24" s="72">
        <v>148.4166237967205</v>
      </c>
      <c r="U24" s="72">
        <v>151.30322981778187</v>
      </c>
      <c r="V24" s="72">
        <v>150.67806728472479</v>
      </c>
      <c r="W24" s="72">
        <v>156.66328257140657</v>
      </c>
      <c r="X24" s="72">
        <v>101.35852827810658</v>
      </c>
      <c r="Y24" s="72">
        <v>98.271395234744418</v>
      </c>
      <c r="DA24" s="89" t="s">
        <v>381</v>
      </c>
    </row>
    <row r="25" spans="1:105" ht="12" customHeight="1" x14ac:dyDescent="0.25">
      <c r="A25" s="73" t="s">
        <v>53</v>
      </c>
      <c r="B25" s="74">
        <v>57.869000176243489</v>
      </c>
      <c r="C25" s="74">
        <v>51.897986924861932</v>
      </c>
      <c r="D25" s="74">
        <v>50.846598055995798</v>
      </c>
      <c r="E25" s="74">
        <v>47.194665981190383</v>
      </c>
      <c r="F25" s="74">
        <v>47.38849389482548</v>
      </c>
      <c r="G25" s="74">
        <v>47.788422303886165</v>
      </c>
      <c r="H25" s="74">
        <v>47.465491978042891</v>
      </c>
      <c r="I25" s="74">
        <v>42.762290668221731</v>
      </c>
      <c r="J25" s="74">
        <v>40.981075681928054</v>
      </c>
      <c r="K25" s="74">
        <v>34.977189681718393</v>
      </c>
      <c r="L25" s="74">
        <v>41.025317022467789</v>
      </c>
      <c r="M25" s="74">
        <v>41.918997746151462</v>
      </c>
      <c r="N25" s="74">
        <v>42.472478672796505</v>
      </c>
      <c r="O25" s="74">
        <v>49.190477263950299</v>
      </c>
      <c r="P25" s="74">
        <v>48.912740486203909</v>
      </c>
      <c r="Q25" s="74">
        <v>53.560476362701273</v>
      </c>
      <c r="R25" s="74">
        <v>53.68200715310757</v>
      </c>
      <c r="S25" s="74">
        <v>49.522666895604623</v>
      </c>
      <c r="T25" s="74">
        <v>49.194996626646272</v>
      </c>
      <c r="U25" s="74">
        <v>48.321053449120029</v>
      </c>
      <c r="V25" s="74">
        <v>46.84119788444572</v>
      </c>
      <c r="W25" s="74">
        <v>46.871537202798443</v>
      </c>
      <c r="X25" s="74">
        <v>25.612078538375371</v>
      </c>
      <c r="Y25" s="74">
        <v>26.967566377130861</v>
      </c>
      <c r="DA25" s="90" t="s">
        <v>382</v>
      </c>
    </row>
    <row r="26" spans="1:105" ht="12" customHeight="1" x14ac:dyDescent="0.25">
      <c r="A26" s="32" t="s">
        <v>52</v>
      </c>
      <c r="B26" s="77">
        <v>6.3294067067927768</v>
      </c>
      <c r="C26" s="77">
        <v>6.4727429062768707</v>
      </c>
      <c r="D26" s="77">
        <v>6.592175408426483</v>
      </c>
      <c r="E26" s="77">
        <v>6.7354256233877896</v>
      </c>
      <c r="F26" s="77">
        <v>6.9981943250214949</v>
      </c>
      <c r="G26" s="77">
        <v>7.452020636285468</v>
      </c>
      <c r="H26" s="77">
        <v>7.9535683576956142</v>
      </c>
      <c r="I26" s="77">
        <v>8.5506448839208939</v>
      </c>
      <c r="J26" s="77">
        <v>9.1955288048151331</v>
      </c>
      <c r="K26" s="77">
        <v>9.9121238177128124</v>
      </c>
      <c r="L26" s="77">
        <v>9.9960447119518481</v>
      </c>
      <c r="M26" s="77">
        <v>10.522269991401551</v>
      </c>
      <c r="N26" s="77">
        <v>10.84746345657781</v>
      </c>
      <c r="O26" s="77">
        <v>11.19828030954428</v>
      </c>
      <c r="P26" s="77">
        <v>11.461392949269131</v>
      </c>
      <c r="Q26" s="77">
        <v>11.790283748925191</v>
      </c>
      <c r="R26" s="77">
        <v>11.95468615649183</v>
      </c>
      <c r="S26" s="77">
        <v>12.119174548581251</v>
      </c>
      <c r="T26" s="77">
        <v>12.25073086844368</v>
      </c>
      <c r="U26" s="77">
        <v>12.40421324161651</v>
      </c>
      <c r="V26" s="77">
        <v>12.40421324161651</v>
      </c>
      <c r="W26" s="77">
        <v>11.341186586414439</v>
      </c>
      <c r="X26" s="77">
        <v>13.03095442820292</v>
      </c>
      <c r="Y26" s="77">
        <v>12.212725709372309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64.09659414773482</v>
      </c>
      <c r="C27" s="69">
        <f t="shared" si="10"/>
        <v>63.51675805135072</v>
      </c>
      <c r="D27" s="69">
        <f t="shared" si="10"/>
        <v>65.094567888965827</v>
      </c>
      <c r="E27" s="69">
        <f t="shared" si="10"/>
        <v>65.364734709012566</v>
      </c>
      <c r="F27" s="69">
        <f t="shared" si="10"/>
        <v>66.11327785576124</v>
      </c>
      <c r="G27" s="69">
        <f t="shared" si="10"/>
        <v>67.45017977413498</v>
      </c>
      <c r="H27" s="69">
        <f t="shared" si="10"/>
        <v>69.511133678329287</v>
      </c>
      <c r="I27" s="69">
        <f t="shared" si="10"/>
        <v>68.969694276237675</v>
      </c>
      <c r="J27" s="69">
        <f t="shared" si="10"/>
        <v>70.968276370066064</v>
      </c>
      <c r="K27" s="69">
        <f t="shared" si="10"/>
        <v>71.894355488050167</v>
      </c>
      <c r="L27" s="69">
        <f t="shared" si="10"/>
        <v>80.550573211580584</v>
      </c>
      <c r="M27" s="69">
        <f t="shared" si="10"/>
        <v>79.261400674584934</v>
      </c>
      <c r="N27" s="69">
        <f t="shared" si="10"/>
        <v>79.34299410700423</v>
      </c>
      <c r="O27" s="69">
        <f t="shared" si="10"/>
        <v>85.334845144404369</v>
      </c>
      <c r="P27" s="69">
        <f t="shared" si="10"/>
        <v>86.664434396225786</v>
      </c>
      <c r="Q27" s="69">
        <f t="shared" si="10"/>
        <v>88.390501895278447</v>
      </c>
      <c r="R27" s="69">
        <f t="shared" ref="R27:V27" si="11">SUM(R28:R32)</f>
        <v>91.09461891285639</v>
      </c>
      <c r="S27" s="69">
        <f t="shared" si="11"/>
        <v>88.670677562271763</v>
      </c>
      <c r="T27" s="69">
        <f t="shared" si="11"/>
        <v>88.450777927417974</v>
      </c>
      <c r="U27" s="69">
        <f t="shared" si="11"/>
        <v>88.201667709840578</v>
      </c>
      <c r="V27" s="69">
        <f t="shared" si="11"/>
        <v>91.81376022853469</v>
      </c>
      <c r="W27" s="69">
        <f t="shared" ref="W27:Y27" si="12">SUM(W28:W32)</f>
        <v>94.036788352867646</v>
      </c>
      <c r="X27" s="69">
        <f t="shared" si="12"/>
        <v>59.995855588753024</v>
      </c>
      <c r="Y27" s="69">
        <f t="shared" si="12"/>
        <v>65.845098867019203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385</v>
      </c>
    </row>
    <row r="30" spans="1:105" ht="12" customHeight="1" x14ac:dyDescent="0.25">
      <c r="A30" s="28" t="s">
        <v>189</v>
      </c>
      <c r="B30" s="72">
        <v>1.9526540826591037</v>
      </c>
      <c r="C30" s="72">
        <v>1.9370428321109183</v>
      </c>
      <c r="D30" s="72">
        <v>1.9808042182577084</v>
      </c>
      <c r="E30" s="72">
        <v>2.092966099104943</v>
      </c>
      <c r="F30" s="72">
        <v>2.1263778185759286</v>
      </c>
      <c r="G30" s="72">
        <v>2.1349575769312059</v>
      </c>
      <c r="H30" s="72">
        <v>2.1402715519232673</v>
      </c>
      <c r="I30" s="72">
        <v>1.9840009913654866</v>
      </c>
      <c r="J30" s="72">
        <v>2.0485590270727321</v>
      </c>
      <c r="K30" s="72">
        <v>2.0937704361952756</v>
      </c>
      <c r="L30" s="72">
        <v>2.3798917388527192</v>
      </c>
      <c r="M30" s="72">
        <v>2.311308568991691</v>
      </c>
      <c r="N30" s="72">
        <v>2.3368449854898925</v>
      </c>
      <c r="O30" s="72">
        <v>2.4657946877007895</v>
      </c>
      <c r="P30" s="72">
        <v>2.3736843951102866</v>
      </c>
      <c r="Q30" s="72">
        <v>2.3525646566470853</v>
      </c>
      <c r="R30" s="72">
        <v>2.4157003518918119</v>
      </c>
      <c r="S30" s="72">
        <v>2.373813435387448</v>
      </c>
      <c r="T30" s="72">
        <v>2.3008025222126687</v>
      </c>
      <c r="U30" s="72">
        <v>2.1842457246584503</v>
      </c>
      <c r="V30" s="72">
        <v>2.0724180758574566</v>
      </c>
      <c r="W30" s="72">
        <v>2.0846469857647838</v>
      </c>
      <c r="X30" s="72">
        <v>2.049488869781217</v>
      </c>
      <c r="Y30" s="72">
        <v>1.7142925384541894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62.143940065075711</v>
      </c>
      <c r="C32" s="77">
        <v>61.579715219239802</v>
      </c>
      <c r="D32" s="77">
        <v>63.113763670708117</v>
      </c>
      <c r="E32" s="77">
        <v>63.271768609907625</v>
      </c>
      <c r="F32" s="77">
        <v>63.986900037185308</v>
      </c>
      <c r="G32" s="77">
        <v>65.315222197203781</v>
      </c>
      <c r="H32" s="77">
        <v>67.370862126406024</v>
      </c>
      <c r="I32" s="77">
        <v>66.985693284872184</v>
      </c>
      <c r="J32" s="77">
        <v>68.919717342993337</v>
      </c>
      <c r="K32" s="77">
        <v>69.800585051854895</v>
      </c>
      <c r="L32" s="77">
        <v>78.170681472727864</v>
      </c>
      <c r="M32" s="77">
        <v>76.950092105593242</v>
      </c>
      <c r="N32" s="77">
        <v>77.006149121514341</v>
      </c>
      <c r="O32" s="77">
        <v>82.869050456703576</v>
      </c>
      <c r="P32" s="77">
        <v>84.290750001115498</v>
      </c>
      <c r="Q32" s="77">
        <v>86.037937238631358</v>
      </c>
      <c r="R32" s="77">
        <v>88.678918560964576</v>
      </c>
      <c r="S32" s="77">
        <v>86.296864126884316</v>
      </c>
      <c r="T32" s="77">
        <v>86.149975405205311</v>
      </c>
      <c r="U32" s="77">
        <v>86.017421985182125</v>
      </c>
      <c r="V32" s="77">
        <v>89.741342152677234</v>
      </c>
      <c r="W32" s="77">
        <v>91.952141367102868</v>
      </c>
      <c r="X32" s="77">
        <v>57.946366718971809</v>
      </c>
      <c r="Y32" s="77">
        <v>64.130806328565015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2445.051477625258</v>
      </c>
      <c r="C3" s="65">
        <f t="shared" si="0"/>
        <v>2619.343202045115</v>
      </c>
      <c r="D3" s="65">
        <f t="shared" si="0"/>
        <v>2562.8591383162384</v>
      </c>
      <c r="E3" s="65">
        <f t="shared" si="0"/>
        <v>2643.4625705091667</v>
      </c>
      <c r="F3" s="65">
        <f t="shared" si="0"/>
        <v>2657.1238281840037</v>
      </c>
      <c r="G3" s="65">
        <f t="shared" si="0"/>
        <v>2708.0410682821689</v>
      </c>
      <c r="H3" s="65">
        <f t="shared" si="0"/>
        <v>2732.8185395675196</v>
      </c>
      <c r="I3" s="65">
        <f t="shared" si="0"/>
        <v>2749.4644170012011</v>
      </c>
      <c r="J3" s="65">
        <f t="shared" si="0"/>
        <v>2776.5678220818108</v>
      </c>
      <c r="K3" s="65">
        <f t="shared" si="0"/>
        <v>2825.6631590054235</v>
      </c>
      <c r="L3" s="65">
        <f t="shared" si="0"/>
        <v>3236.4719890487786</v>
      </c>
      <c r="M3" s="65">
        <f t="shared" si="0"/>
        <v>2910.3459463138324</v>
      </c>
      <c r="N3" s="65">
        <f t="shared" si="0"/>
        <v>2934.8150087613308</v>
      </c>
      <c r="O3" s="65">
        <f t="shared" si="0"/>
        <v>3011.2669704242667</v>
      </c>
      <c r="P3" s="65">
        <f t="shared" si="0"/>
        <v>2777.0785558101447</v>
      </c>
      <c r="Q3" s="65">
        <f t="shared" si="0"/>
        <v>3050.7158470116156</v>
      </c>
      <c r="R3" s="65">
        <f t="shared" ref="R3:V3" si="1">SUM(R4,R15,R17,R27)</f>
        <v>3185.0618220537604</v>
      </c>
      <c r="S3" s="65">
        <f t="shared" si="1"/>
        <v>3170.7357152865534</v>
      </c>
      <c r="T3" s="65">
        <f t="shared" si="1"/>
        <v>3178.0145800201281</v>
      </c>
      <c r="U3" s="65">
        <f t="shared" si="1"/>
        <v>3150.3692766994977</v>
      </c>
      <c r="V3" s="65">
        <f t="shared" si="1"/>
        <v>3073.5006783794129</v>
      </c>
      <c r="W3" s="65">
        <f t="shared" ref="W3:Y3" si="2">SUM(W4,W15,W17,W27)</f>
        <v>3334.1163913547493</v>
      </c>
      <c r="X3" s="65">
        <f t="shared" si="2"/>
        <v>2982.0608852593073</v>
      </c>
      <c r="Y3" s="65">
        <f t="shared" si="2"/>
        <v>3126.9109107056474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2183.7196234912949</v>
      </c>
      <c r="C4" s="69">
        <f t="shared" si="3"/>
        <v>2363.8602218469682</v>
      </c>
      <c r="D4" s="69">
        <f t="shared" si="3"/>
        <v>2303.6285101615786</v>
      </c>
      <c r="E4" s="69">
        <f t="shared" si="3"/>
        <v>2383.9850756059632</v>
      </c>
      <c r="F4" s="69">
        <f t="shared" si="3"/>
        <v>2388.2458612788419</v>
      </c>
      <c r="G4" s="69">
        <f t="shared" si="3"/>
        <v>2436.2004725018405</v>
      </c>
      <c r="H4" s="69">
        <f t="shared" si="3"/>
        <v>2455.9558753361785</v>
      </c>
      <c r="I4" s="69">
        <f t="shared" si="3"/>
        <v>2485.5385035060385</v>
      </c>
      <c r="J4" s="69">
        <f t="shared" si="3"/>
        <v>2501.3145136826706</v>
      </c>
      <c r="K4" s="69">
        <f t="shared" si="3"/>
        <v>2551.0026051490022</v>
      </c>
      <c r="L4" s="69">
        <f t="shared" si="3"/>
        <v>2913.0013619448546</v>
      </c>
      <c r="M4" s="69">
        <f t="shared" si="3"/>
        <v>2578.164277084365</v>
      </c>
      <c r="N4" s="69">
        <f t="shared" si="3"/>
        <v>2597.1119177639898</v>
      </c>
      <c r="O4" s="69">
        <f t="shared" si="3"/>
        <v>2654.6811579399255</v>
      </c>
      <c r="P4" s="69">
        <f t="shared" si="3"/>
        <v>2422.591728035201</v>
      </c>
      <c r="Q4" s="69">
        <f t="shared" si="3"/>
        <v>2688.3252138797834</v>
      </c>
      <c r="R4" s="69">
        <f t="shared" ref="R4:V4" si="4">SUM(R5:R14)</f>
        <v>2813.9246723984074</v>
      </c>
      <c r="S4" s="69">
        <f t="shared" si="4"/>
        <v>2804.9616460497386</v>
      </c>
      <c r="T4" s="69">
        <f t="shared" si="4"/>
        <v>2813.1363018143052</v>
      </c>
      <c r="U4" s="69">
        <f t="shared" si="4"/>
        <v>2775.8996455996839</v>
      </c>
      <c r="V4" s="69">
        <f t="shared" si="4"/>
        <v>2693.2606173102185</v>
      </c>
      <c r="W4" s="69">
        <f t="shared" ref="W4:Y4" si="5">SUM(W5:W14)</f>
        <v>2946.3119848607157</v>
      </c>
      <c r="X4" s="69">
        <f t="shared" si="5"/>
        <v>2728.6791922554694</v>
      </c>
      <c r="Y4" s="69">
        <f t="shared" si="5"/>
        <v>2870.3281738758733</v>
      </c>
      <c r="DA4" s="88" t="s">
        <v>391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392</v>
      </c>
    </row>
    <row r="6" spans="1:105" ht="12" customHeight="1" x14ac:dyDescent="0.25">
      <c r="A6" s="28" t="s">
        <v>74</v>
      </c>
      <c r="B6" s="72">
        <v>6.347773245172954</v>
      </c>
      <c r="C6" s="72">
        <v>6.5196184817737537</v>
      </c>
      <c r="D6" s="72">
        <v>5.6737013038889872</v>
      </c>
      <c r="E6" s="72">
        <v>6.1953247659678992</v>
      </c>
      <c r="F6" s="72">
        <v>6.7000682310266901</v>
      </c>
      <c r="G6" s="72">
        <v>7.250125487052701</v>
      </c>
      <c r="H6" s="72">
        <v>8.2186763416032917</v>
      </c>
      <c r="I6" s="72">
        <v>8.2858228497743927</v>
      </c>
      <c r="J6" s="72">
        <v>7.423566009768952</v>
      </c>
      <c r="K6" s="72">
        <v>6.6104214235135714</v>
      </c>
      <c r="L6" s="72">
        <v>7.9234533802642231</v>
      </c>
      <c r="M6" s="72">
        <v>7.7686594321471807</v>
      </c>
      <c r="N6" s="72">
        <v>7.4272348673424631</v>
      </c>
      <c r="O6" s="72">
        <v>7.0773646024934243</v>
      </c>
      <c r="P6" s="72">
        <v>5.4767430934149912</v>
      </c>
      <c r="Q6" s="72">
        <v>7.8021282417967299</v>
      </c>
      <c r="R6" s="72">
        <v>8.8446575814819806</v>
      </c>
      <c r="S6" s="72">
        <v>9.7308899239597597</v>
      </c>
      <c r="T6" s="72">
        <v>9.9314716008365505</v>
      </c>
      <c r="U6" s="72">
        <v>9.1235490531733596</v>
      </c>
      <c r="V6" s="72">
        <v>8.7696818537567847</v>
      </c>
      <c r="W6" s="72">
        <v>9.1020800372643187</v>
      </c>
      <c r="X6" s="72">
        <v>10.212222747279247</v>
      </c>
      <c r="Y6" s="72">
        <v>10.956339001268576</v>
      </c>
      <c r="DA6" s="89" t="s">
        <v>393</v>
      </c>
    </row>
    <row r="7" spans="1:105" ht="12" customHeight="1" x14ac:dyDescent="0.25">
      <c r="A7" s="28" t="s">
        <v>200</v>
      </c>
      <c r="B7" s="72">
        <v>357.88504842898033</v>
      </c>
      <c r="C7" s="72">
        <v>374.99044889722717</v>
      </c>
      <c r="D7" s="72">
        <v>347.1382116498458</v>
      </c>
      <c r="E7" s="72">
        <v>325.26748852584097</v>
      </c>
      <c r="F7" s="72">
        <v>303.65851866665963</v>
      </c>
      <c r="G7" s="72">
        <v>289.53257310889285</v>
      </c>
      <c r="H7" s="72">
        <v>259.98218233842658</v>
      </c>
      <c r="I7" s="72">
        <v>239.20271433741476</v>
      </c>
      <c r="J7" s="72">
        <v>226.7320383682071</v>
      </c>
      <c r="K7" s="72">
        <v>217.97268057899367</v>
      </c>
      <c r="L7" s="72">
        <v>230.32499821715743</v>
      </c>
      <c r="M7" s="72">
        <v>193.45384694925767</v>
      </c>
      <c r="N7" s="72">
        <v>170.78874769545223</v>
      </c>
      <c r="O7" s="72">
        <v>164.68100260123708</v>
      </c>
      <c r="P7" s="72">
        <v>118.92279729980592</v>
      </c>
      <c r="Q7" s="72">
        <v>121.11109312750247</v>
      </c>
      <c r="R7" s="72">
        <v>116.91580859574981</v>
      </c>
      <c r="S7" s="72">
        <v>109.44442616393511</v>
      </c>
      <c r="T7" s="72">
        <v>112.41180267034463</v>
      </c>
      <c r="U7" s="72">
        <v>102.35228593999027</v>
      </c>
      <c r="V7" s="72">
        <v>87.817812954946973</v>
      </c>
      <c r="W7" s="72">
        <v>78.576811990278472</v>
      </c>
      <c r="X7" s="72">
        <v>84.80655736193998</v>
      </c>
      <c r="Y7" s="72">
        <v>79.450101872455491</v>
      </c>
      <c r="DA7" s="89" t="s">
        <v>394</v>
      </c>
    </row>
    <row r="8" spans="1:105" ht="12" customHeight="1" x14ac:dyDescent="0.25">
      <c r="A8" s="28" t="s">
        <v>189</v>
      </c>
      <c r="B8" s="72">
        <v>328.34751708665743</v>
      </c>
      <c r="C8" s="72">
        <v>354.08205934246922</v>
      </c>
      <c r="D8" s="72">
        <v>342.04292675445737</v>
      </c>
      <c r="E8" s="72">
        <v>370.4433580372978</v>
      </c>
      <c r="F8" s="72">
        <v>370.78054161469083</v>
      </c>
      <c r="G8" s="72">
        <v>370.06973408689242</v>
      </c>
      <c r="H8" s="72">
        <v>361.02407263116447</v>
      </c>
      <c r="I8" s="72">
        <v>340.34808041274852</v>
      </c>
      <c r="J8" s="72">
        <v>342.84199269974897</v>
      </c>
      <c r="K8" s="72">
        <v>350.81430320551095</v>
      </c>
      <c r="L8" s="72">
        <v>419.06192894062804</v>
      </c>
      <c r="M8" s="72">
        <v>364.1312321767839</v>
      </c>
      <c r="N8" s="72">
        <v>372.19919419026485</v>
      </c>
      <c r="O8" s="72">
        <v>379.50577392931945</v>
      </c>
      <c r="P8" s="72">
        <v>331.38863361153983</v>
      </c>
      <c r="Q8" s="72">
        <v>353.35527738404005</v>
      </c>
      <c r="R8" s="72">
        <v>378.25041687241378</v>
      </c>
      <c r="S8" s="72">
        <v>387.78897544671889</v>
      </c>
      <c r="T8" s="72">
        <v>393.98146965548437</v>
      </c>
      <c r="U8" s="72">
        <v>402.15326534683567</v>
      </c>
      <c r="V8" s="72">
        <v>392.81774264586323</v>
      </c>
      <c r="W8" s="72">
        <v>391.6797283601075</v>
      </c>
      <c r="X8" s="72">
        <v>331.07374931271329</v>
      </c>
      <c r="Y8" s="72">
        <v>317.69537876749354</v>
      </c>
      <c r="DA8" s="89" t="s">
        <v>395</v>
      </c>
    </row>
    <row r="9" spans="1:105" ht="12" customHeight="1" x14ac:dyDescent="0.25">
      <c r="A9" s="28" t="s">
        <v>202</v>
      </c>
      <c r="B9" s="72">
        <v>202.47113350279616</v>
      </c>
      <c r="C9" s="72">
        <v>240.31608051005441</v>
      </c>
      <c r="D9" s="72">
        <v>256.21993886358717</v>
      </c>
      <c r="E9" s="72">
        <v>301.15413714707745</v>
      </c>
      <c r="F9" s="72">
        <v>329.52791946510752</v>
      </c>
      <c r="G9" s="72">
        <v>396.97001466636544</v>
      </c>
      <c r="H9" s="72">
        <v>450.70762902310634</v>
      </c>
      <c r="I9" s="72">
        <v>550.64912895297641</v>
      </c>
      <c r="J9" s="72">
        <v>543.57180796979367</v>
      </c>
      <c r="K9" s="72">
        <v>549.53938264471697</v>
      </c>
      <c r="L9" s="72">
        <v>594.17912254050827</v>
      </c>
      <c r="M9" s="72">
        <v>539.7130161741444</v>
      </c>
      <c r="N9" s="72">
        <v>531.08937114452272</v>
      </c>
      <c r="O9" s="72">
        <v>563.15421776219591</v>
      </c>
      <c r="P9" s="72">
        <v>551.17035801723591</v>
      </c>
      <c r="Q9" s="72">
        <v>651.08346439557067</v>
      </c>
      <c r="R9" s="72">
        <v>697.14791938166638</v>
      </c>
      <c r="S9" s="72">
        <v>673.59035598126991</v>
      </c>
      <c r="T9" s="72">
        <v>645.94144456498532</v>
      </c>
      <c r="U9" s="72">
        <v>596.83093397870425</v>
      </c>
      <c r="V9" s="72">
        <v>566.3379874846795</v>
      </c>
      <c r="W9" s="72">
        <v>591.49241611972127</v>
      </c>
      <c r="X9" s="72">
        <v>491.65782190687531</v>
      </c>
      <c r="Y9" s="72">
        <v>535.64403788541165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1089.3948824037018</v>
      </c>
      <c r="C11" s="72">
        <v>1195.4898329293176</v>
      </c>
      <c r="D11" s="72">
        <v>1168.5430301154183</v>
      </c>
      <c r="E11" s="72">
        <v>1204.1962043291005</v>
      </c>
      <c r="F11" s="72">
        <v>1200.1834215249037</v>
      </c>
      <c r="G11" s="72">
        <v>1189.3953365308528</v>
      </c>
      <c r="H11" s="72">
        <v>1186.4636001091176</v>
      </c>
      <c r="I11" s="72">
        <v>1173.9134295645961</v>
      </c>
      <c r="J11" s="72">
        <v>1208.2132045605276</v>
      </c>
      <c r="K11" s="72">
        <v>1249.4582153389231</v>
      </c>
      <c r="L11" s="72">
        <v>1465.1324740687817</v>
      </c>
      <c r="M11" s="72">
        <v>1278.8784126276819</v>
      </c>
      <c r="N11" s="72">
        <v>1314.0436797215511</v>
      </c>
      <c r="O11" s="72">
        <v>1314.3490122291782</v>
      </c>
      <c r="P11" s="72">
        <v>1198.4837060046543</v>
      </c>
      <c r="Q11" s="72">
        <v>1298.8065239523607</v>
      </c>
      <c r="R11" s="72">
        <v>1341.1299115774734</v>
      </c>
      <c r="S11" s="72">
        <v>1359.8758400387071</v>
      </c>
      <c r="T11" s="72">
        <v>1364.2948648041374</v>
      </c>
      <c r="U11" s="72">
        <v>1335.5450255507999</v>
      </c>
      <c r="V11" s="72">
        <v>1295.0110004899211</v>
      </c>
      <c r="W11" s="72">
        <v>1443.5336229897803</v>
      </c>
      <c r="X11" s="72">
        <v>1357.8813069927417</v>
      </c>
      <c r="Y11" s="72">
        <v>1428.7927874971228</v>
      </c>
      <c r="DA11" s="89" t="s">
        <v>398</v>
      </c>
    </row>
    <row r="12" spans="1:105" ht="12" customHeight="1" x14ac:dyDescent="0.25">
      <c r="A12" s="28" t="s">
        <v>95</v>
      </c>
      <c r="B12" s="72">
        <v>125.50495732782781</v>
      </c>
      <c r="C12" s="72">
        <v>126.51820826194486</v>
      </c>
      <c r="D12" s="72">
        <v>125.00017179167637</v>
      </c>
      <c r="E12" s="72">
        <v>123.63787847516438</v>
      </c>
      <c r="F12" s="72">
        <v>123.12301082263215</v>
      </c>
      <c r="G12" s="72">
        <v>127.92002575309763</v>
      </c>
      <c r="H12" s="72">
        <v>138.08532138401191</v>
      </c>
      <c r="I12" s="72">
        <v>132.88949695402653</v>
      </c>
      <c r="J12" s="72">
        <v>141.17903224558873</v>
      </c>
      <c r="K12" s="72">
        <v>148.77522562146169</v>
      </c>
      <c r="L12" s="72">
        <v>156.19124052214966</v>
      </c>
      <c r="M12" s="72">
        <v>162.41037859986008</v>
      </c>
      <c r="N12" s="72">
        <v>168.83304157530122</v>
      </c>
      <c r="O12" s="72">
        <v>175.21904761759271</v>
      </c>
      <c r="P12" s="72">
        <v>182.39257786365525</v>
      </c>
      <c r="Q12" s="72">
        <v>201.89398164650248</v>
      </c>
      <c r="R12" s="72">
        <v>223.5002297697479</v>
      </c>
      <c r="S12" s="72">
        <v>226.07274038062477</v>
      </c>
      <c r="T12" s="72">
        <v>253.83848696266938</v>
      </c>
      <c r="U12" s="72">
        <v>285.00561151357277</v>
      </c>
      <c r="V12" s="72">
        <v>324.49268905706634</v>
      </c>
      <c r="W12" s="72">
        <v>376.89346821424272</v>
      </c>
      <c r="X12" s="72">
        <v>435.49387102216673</v>
      </c>
      <c r="Y12" s="72">
        <v>479.54335524867611</v>
      </c>
      <c r="DA12" s="89" t="s">
        <v>399</v>
      </c>
    </row>
    <row r="13" spans="1:105" ht="12" customHeight="1" x14ac:dyDescent="0.25">
      <c r="A13" s="73" t="s">
        <v>94</v>
      </c>
      <c r="B13" s="74">
        <v>55.452555595793164</v>
      </c>
      <c r="C13" s="74">
        <v>46.170312819472585</v>
      </c>
      <c r="D13" s="74">
        <v>40.427472488926455</v>
      </c>
      <c r="E13" s="74">
        <v>34.016990703154242</v>
      </c>
      <c r="F13" s="74">
        <v>35.575598760385631</v>
      </c>
      <c r="G13" s="74">
        <v>36.280617779678174</v>
      </c>
      <c r="H13" s="74">
        <v>33.080579254312575</v>
      </c>
      <c r="I13" s="74">
        <v>22.027632785348072</v>
      </c>
      <c r="J13" s="74">
        <v>13.505777696582806</v>
      </c>
      <c r="K13" s="74">
        <v>10.03147214073751</v>
      </c>
      <c r="L13" s="74">
        <v>19.456366200753859</v>
      </c>
      <c r="M13" s="74">
        <v>14.151719916271091</v>
      </c>
      <c r="N13" s="74">
        <v>15.463498716811454</v>
      </c>
      <c r="O13" s="74">
        <v>33.356082487702309</v>
      </c>
      <c r="P13" s="74">
        <v>19.830080177709185</v>
      </c>
      <c r="Q13" s="74">
        <v>37.664295107590839</v>
      </c>
      <c r="R13" s="74">
        <v>30.755646224859074</v>
      </c>
      <c r="S13" s="74">
        <v>21.180189734366866</v>
      </c>
      <c r="T13" s="74">
        <v>15.545987424468247</v>
      </c>
      <c r="U13" s="74">
        <v>28.379869323783332</v>
      </c>
      <c r="V13" s="74">
        <v>2.2386956701651148</v>
      </c>
      <c r="W13" s="74">
        <v>38.788679876405361</v>
      </c>
      <c r="X13" s="74">
        <v>4.1434438931051529</v>
      </c>
      <c r="Y13" s="74">
        <v>4.4832000324409949</v>
      </c>
      <c r="DA13" s="90" t="s">
        <v>400</v>
      </c>
    </row>
    <row r="14" spans="1:105" ht="12" customHeight="1" x14ac:dyDescent="0.25">
      <c r="A14" s="75" t="s">
        <v>97</v>
      </c>
      <c r="B14" s="76">
        <v>18.315755900365264</v>
      </c>
      <c r="C14" s="76">
        <v>19.773660604708152</v>
      </c>
      <c r="D14" s="76">
        <v>18.583057193778053</v>
      </c>
      <c r="E14" s="76">
        <v>19.073693622359972</v>
      </c>
      <c r="F14" s="76">
        <v>18.696782193435201</v>
      </c>
      <c r="G14" s="76">
        <v>18.782045089008342</v>
      </c>
      <c r="H14" s="76">
        <v>18.393814254436251</v>
      </c>
      <c r="I14" s="76">
        <v>18.222197649153866</v>
      </c>
      <c r="J14" s="76">
        <v>17.847094132453307</v>
      </c>
      <c r="K14" s="76">
        <v>17.80090419514476</v>
      </c>
      <c r="L14" s="76">
        <v>20.731778074611377</v>
      </c>
      <c r="M14" s="76">
        <v>17.657011208218499</v>
      </c>
      <c r="N14" s="76">
        <v>17.267149852743671</v>
      </c>
      <c r="O14" s="76">
        <v>17.338656710206109</v>
      </c>
      <c r="P14" s="76">
        <v>14.926831967185436</v>
      </c>
      <c r="Q14" s="76">
        <v>16.608450024419021</v>
      </c>
      <c r="R14" s="76">
        <v>17.380082395015677</v>
      </c>
      <c r="S14" s="76">
        <v>17.278228380156353</v>
      </c>
      <c r="T14" s="76">
        <v>17.190774131379374</v>
      </c>
      <c r="U14" s="76">
        <v>16.509104892824642</v>
      </c>
      <c r="V14" s="76">
        <v>15.775007153819598</v>
      </c>
      <c r="W14" s="76">
        <v>16.245177272916038</v>
      </c>
      <c r="X14" s="76">
        <v>13.410219018647947</v>
      </c>
      <c r="Y14" s="76">
        <v>13.762973571004196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0.59320215556516909</v>
      </c>
      <c r="C15" s="69">
        <f t="shared" si="6"/>
        <v>0.74406044357876344</v>
      </c>
      <c r="D15" s="69">
        <f t="shared" si="6"/>
        <v>0.82945226582260734</v>
      </c>
      <c r="E15" s="69">
        <f t="shared" si="6"/>
        <v>0.99922090367070804</v>
      </c>
      <c r="F15" s="69">
        <f t="shared" si="6"/>
        <v>1.2642759699323047</v>
      </c>
      <c r="G15" s="69">
        <f t="shared" si="6"/>
        <v>1.5420434659130908</v>
      </c>
      <c r="H15" s="69">
        <f t="shared" si="6"/>
        <v>1.9441459567606445</v>
      </c>
      <c r="I15" s="69">
        <f t="shared" si="6"/>
        <v>2.3852645318570143</v>
      </c>
      <c r="J15" s="69">
        <f t="shared" si="6"/>
        <v>2.7619099532368416</v>
      </c>
      <c r="K15" s="69">
        <f t="shared" si="6"/>
        <v>3.0563196258747167</v>
      </c>
      <c r="L15" s="69">
        <f t="shared" si="6"/>
        <v>3.4185721396820012</v>
      </c>
      <c r="M15" s="69">
        <f t="shared" si="6"/>
        <v>3.8134222679481642</v>
      </c>
      <c r="N15" s="69">
        <f t="shared" si="6"/>
        <v>4.2900175722525793</v>
      </c>
      <c r="O15" s="69">
        <f t="shared" si="6"/>
        <v>4.7361429107917807</v>
      </c>
      <c r="P15" s="69">
        <f t="shared" si="6"/>
        <v>5.2200418776737543</v>
      </c>
      <c r="Q15" s="69">
        <f t="shared" si="6"/>
        <v>5.6339549863706049</v>
      </c>
      <c r="R15" s="69">
        <f t="shared" si="6"/>
        <v>6.3449309165614407</v>
      </c>
      <c r="S15" s="69">
        <f t="shared" si="6"/>
        <v>6.7861554012860337</v>
      </c>
      <c r="T15" s="69">
        <f t="shared" si="6"/>
        <v>8.6261624246730033</v>
      </c>
      <c r="U15" s="69">
        <f t="shared" si="6"/>
        <v>7.7791752326380879</v>
      </c>
      <c r="V15" s="69">
        <f t="shared" si="6"/>
        <v>8.5470054928704382</v>
      </c>
      <c r="W15" s="69">
        <f t="shared" si="6"/>
        <v>8.9309824115705698</v>
      </c>
      <c r="X15" s="69">
        <f t="shared" si="6"/>
        <v>9.3308491336350023</v>
      </c>
      <c r="Y15" s="69">
        <f t="shared" si="6"/>
        <v>9.7447756303692117</v>
      </c>
      <c r="DA15" s="88" t="s">
        <v>402</v>
      </c>
    </row>
    <row r="16" spans="1:105" ht="12" customHeight="1" x14ac:dyDescent="0.25">
      <c r="A16" s="28" t="s">
        <v>91</v>
      </c>
      <c r="B16" s="72">
        <v>0.59320215556516909</v>
      </c>
      <c r="C16" s="72">
        <v>0.74406044357876344</v>
      </c>
      <c r="D16" s="72">
        <v>0.82945226582260734</v>
      </c>
      <c r="E16" s="72">
        <v>0.99922090367070804</v>
      </c>
      <c r="F16" s="72">
        <v>1.2642759699323047</v>
      </c>
      <c r="G16" s="72">
        <v>1.5420434659130908</v>
      </c>
      <c r="H16" s="72">
        <v>1.9441459567606445</v>
      </c>
      <c r="I16" s="72">
        <v>2.3852645318570143</v>
      </c>
      <c r="J16" s="72">
        <v>2.7619099532368416</v>
      </c>
      <c r="K16" s="72">
        <v>3.0563196258747167</v>
      </c>
      <c r="L16" s="72">
        <v>3.4185721396820012</v>
      </c>
      <c r="M16" s="72">
        <v>3.8134222679481642</v>
      </c>
      <c r="N16" s="72">
        <v>4.2900175722525793</v>
      </c>
      <c r="O16" s="72">
        <v>4.7361429107917807</v>
      </c>
      <c r="P16" s="72">
        <v>5.2200418776737543</v>
      </c>
      <c r="Q16" s="72">
        <v>5.6339549863706049</v>
      </c>
      <c r="R16" s="72">
        <v>6.3449309165614407</v>
      </c>
      <c r="S16" s="72">
        <v>6.7861554012860337</v>
      </c>
      <c r="T16" s="72">
        <v>8.6261624246730033</v>
      </c>
      <c r="U16" s="72">
        <v>7.7791752326380879</v>
      </c>
      <c r="V16" s="72">
        <v>8.5470054928704382</v>
      </c>
      <c r="W16" s="72">
        <v>8.9309824115705698</v>
      </c>
      <c r="X16" s="72">
        <v>9.3308491336350023</v>
      </c>
      <c r="Y16" s="72">
        <v>9.7447756303692117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212.40981278820271</v>
      </c>
      <c r="C17" s="69">
        <f t="shared" si="7"/>
        <v>206.71481369209263</v>
      </c>
      <c r="D17" s="69">
        <f t="shared" si="7"/>
        <v>209.0370938192371</v>
      </c>
      <c r="E17" s="69">
        <f t="shared" si="7"/>
        <v>208.76727001105596</v>
      </c>
      <c r="F17" s="69">
        <f t="shared" si="7"/>
        <v>217.16453193872823</v>
      </c>
      <c r="G17" s="69">
        <f t="shared" si="7"/>
        <v>218.6340651484451</v>
      </c>
      <c r="H17" s="69">
        <f t="shared" si="7"/>
        <v>221.44958085990871</v>
      </c>
      <c r="I17" s="69">
        <f t="shared" si="7"/>
        <v>208.34777008523065</v>
      </c>
      <c r="J17" s="69">
        <f t="shared" si="7"/>
        <v>217.68731823796284</v>
      </c>
      <c r="K17" s="69">
        <f t="shared" si="7"/>
        <v>215.9815812428084</v>
      </c>
      <c r="L17" s="69">
        <f t="shared" si="7"/>
        <v>257.61029076405907</v>
      </c>
      <c r="M17" s="69">
        <f t="shared" si="7"/>
        <v>266.77484238936376</v>
      </c>
      <c r="N17" s="69">
        <f t="shared" si="7"/>
        <v>271.57846196769907</v>
      </c>
      <c r="O17" s="69">
        <f t="shared" si="7"/>
        <v>285.09700308769857</v>
      </c>
      <c r="P17" s="69">
        <f t="shared" si="7"/>
        <v>281.22240030122566</v>
      </c>
      <c r="Q17" s="69">
        <f t="shared" si="7"/>
        <v>286.99520151777853</v>
      </c>
      <c r="R17" s="69">
        <f t="shared" ref="R17:V17" si="8">SUM(R18:R26)</f>
        <v>292.36598351403194</v>
      </c>
      <c r="S17" s="69">
        <f t="shared" si="8"/>
        <v>287.7606800113636</v>
      </c>
      <c r="T17" s="69">
        <f t="shared" si="8"/>
        <v>284.28932103247644</v>
      </c>
      <c r="U17" s="69">
        <f t="shared" si="8"/>
        <v>293.85715164825064</v>
      </c>
      <c r="V17" s="69">
        <f t="shared" si="8"/>
        <v>294.70937764902664</v>
      </c>
      <c r="W17" s="69">
        <f t="shared" ref="W17:Y17" si="9">SUM(W18:W26)</f>
        <v>298.88078288824818</v>
      </c>
      <c r="X17" s="69">
        <f t="shared" si="9"/>
        <v>192.52763857539298</v>
      </c>
      <c r="Y17" s="69">
        <f t="shared" si="9"/>
        <v>189.45396584790521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3.4125274779937853</v>
      </c>
      <c r="C19" s="72">
        <v>3.2496705365015974</v>
      </c>
      <c r="D19" s="72">
        <v>2.9441129276833942</v>
      </c>
      <c r="E19" s="72">
        <v>3.1274252230194577</v>
      </c>
      <c r="F19" s="72">
        <v>3.381192430894612</v>
      </c>
      <c r="G19" s="72">
        <v>3.6073420323354051</v>
      </c>
      <c r="H19" s="72">
        <v>4.071707324109334</v>
      </c>
      <c r="I19" s="72">
        <v>4.1087929652821602</v>
      </c>
      <c r="J19" s="72">
        <v>3.73721520996589</v>
      </c>
      <c r="K19" s="72">
        <v>3.3049265373225216</v>
      </c>
      <c r="L19" s="72">
        <v>3.3872562221774394</v>
      </c>
      <c r="M19" s="72">
        <v>3.7493569950668508</v>
      </c>
      <c r="N19" s="72">
        <v>3.6184045704027681</v>
      </c>
      <c r="O19" s="72">
        <v>3.505657191104576</v>
      </c>
      <c r="P19" s="72">
        <v>3.1286199787710625</v>
      </c>
      <c r="Q19" s="72">
        <v>4.0748947172818317</v>
      </c>
      <c r="R19" s="72">
        <v>4.5813295457744045</v>
      </c>
      <c r="S19" s="72">
        <v>4.9876428613291681</v>
      </c>
      <c r="T19" s="72">
        <v>5.0375860314348664</v>
      </c>
      <c r="U19" s="72">
        <v>5.6026835723276287</v>
      </c>
      <c r="V19" s="72">
        <v>5.8738426682350484</v>
      </c>
      <c r="W19" s="72">
        <v>6.6705943583049052</v>
      </c>
      <c r="X19" s="72">
        <v>6.0836133920811637</v>
      </c>
      <c r="Y19" s="72">
        <v>5.7170016201493219</v>
      </c>
      <c r="DA19" s="89" t="s">
        <v>406</v>
      </c>
    </row>
    <row r="20" spans="1:105" ht="12" customHeight="1" x14ac:dyDescent="0.25">
      <c r="A20" s="28" t="s">
        <v>200</v>
      </c>
      <c r="B20" s="72">
        <v>19.343824942048737</v>
      </c>
      <c r="C20" s="72">
        <v>19.217480170472321</v>
      </c>
      <c r="D20" s="72">
        <v>19.465330488023636</v>
      </c>
      <c r="E20" s="72">
        <v>18.578650658820376</v>
      </c>
      <c r="F20" s="72">
        <v>19.002272988815974</v>
      </c>
      <c r="G20" s="72">
        <v>18.850239177145692</v>
      </c>
      <c r="H20" s="72">
        <v>17.921484632707223</v>
      </c>
      <c r="I20" s="72">
        <v>16.172148062338518</v>
      </c>
      <c r="J20" s="72">
        <v>16.813932787209612</v>
      </c>
      <c r="K20" s="72">
        <v>16.77085055041611</v>
      </c>
      <c r="L20" s="72">
        <v>19.393516259092429</v>
      </c>
      <c r="M20" s="72">
        <v>19.707958874822356</v>
      </c>
      <c r="N20" s="72">
        <v>17.574315442197282</v>
      </c>
      <c r="O20" s="72">
        <v>17.400852103324102</v>
      </c>
      <c r="P20" s="72">
        <v>13.566784036530574</v>
      </c>
      <c r="Q20" s="72">
        <v>12.711854208453955</v>
      </c>
      <c r="R20" s="72">
        <v>11.940042950357324</v>
      </c>
      <c r="S20" s="72">
        <v>11.033897931082651</v>
      </c>
      <c r="T20" s="72">
        <v>11.164074801846194</v>
      </c>
      <c r="U20" s="72">
        <v>10.646820238629244</v>
      </c>
      <c r="V20" s="72">
        <v>9.4443445243588702</v>
      </c>
      <c r="W20" s="72">
        <v>7.8342298174143288</v>
      </c>
      <c r="X20" s="72">
        <v>5.8664087954361355</v>
      </c>
      <c r="Y20" s="72">
        <v>4.6835377338869382</v>
      </c>
      <c r="DA20" s="89" t="s">
        <v>407</v>
      </c>
    </row>
    <row r="21" spans="1:105" ht="12" customHeight="1" x14ac:dyDescent="0.25">
      <c r="A21" s="28" t="s">
        <v>189</v>
      </c>
      <c r="B21" s="72">
        <v>31.757211938515169</v>
      </c>
      <c r="C21" s="72">
        <v>30.882747771223549</v>
      </c>
      <c r="D21" s="72">
        <v>30.945731923013994</v>
      </c>
      <c r="E21" s="72">
        <v>32.337507270219533</v>
      </c>
      <c r="F21" s="72">
        <v>33.602504373917483</v>
      </c>
      <c r="G21" s="72">
        <v>33.094226387724923</v>
      </c>
      <c r="H21" s="72">
        <v>32.426911338029591</v>
      </c>
      <c r="I21" s="72">
        <v>28.400992032546334</v>
      </c>
      <c r="J21" s="72">
        <v>29.688626625904476</v>
      </c>
      <c r="K21" s="72">
        <v>29.531015811815898</v>
      </c>
      <c r="L21" s="72">
        <v>36.870999697213733</v>
      </c>
      <c r="M21" s="72">
        <v>37.535535633884692</v>
      </c>
      <c r="N21" s="72">
        <v>38.769614291244331</v>
      </c>
      <c r="O21" s="72">
        <v>40.610146958433084</v>
      </c>
      <c r="P21" s="72">
        <v>38.298170404430863</v>
      </c>
      <c r="Q21" s="72">
        <v>37.556136689249911</v>
      </c>
      <c r="R21" s="72">
        <v>39.116191261038743</v>
      </c>
      <c r="S21" s="72">
        <v>39.58528659750543</v>
      </c>
      <c r="T21" s="72">
        <v>39.612860131598552</v>
      </c>
      <c r="U21" s="72">
        <v>42.352432123053525</v>
      </c>
      <c r="V21" s="72">
        <v>42.757242547612961</v>
      </c>
      <c r="W21" s="72">
        <v>39.507463001201565</v>
      </c>
      <c r="X21" s="72">
        <v>23.154819127968707</v>
      </c>
      <c r="Y21" s="72">
        <v>20.519972961632689</v>
      </c>
      <c r="DA21" s="89" t="s">
        <v>408</v>
      </c>
    </row>
    <row r="22" spans="1:105" ht="12" customHeight="1" x14ac:dyDescent="0.25">
      <c r="A22" s="28" t="s">
        <v>202</v>
      </c>
      <c r="B22" s="72">
        <v>6.8786496519952056</v>
      </c>
      <c r="C22" s="72">
        <v>7.7337937032855217</v>
      </c>
      <c r="D22" s="72">
        <v>9.0228108718078648</v>
      </c>
      <c r="E22" s="72">
        <v>10.80130262017641</v>
      </c>
      <c r="F22" s="72">
        <v>12.942982930118022</v>
      </c>
      <c r="G22" s="72">
        <v>16.209700707064453</v>
      </c>
      <c r="H22" s="72">
        <v>19.460819091520936</v>
      </c>
      <c r="I22" s="72">
        <v>23.273273412528926</v>
      </c>
      <c r="J22" s="72">
        <v>25.120404696643558</v>
      </c>
      <c r="K22" s="72">
        <v>26.244723446816749</v>
      </c>
      <c r="L22" s="72">
        <v>30.920658972868019</v>
      </c>
      <c r="M22" s="72">
        <v>34.635234476750192</v>
      </c>
      <c r="N22" s="72">
        <v>34.614011786366795</v>
      </c>
      <c r="O22" s="72">
        <v>37.24363185008589</v>
      </c>
      <c r="P22" s="72">
        <v>41.495586855855819</v>
      </c>
      <c r="Q22" s="72">
        <v>44.208316038191214</v>
      </c>
      <c r="R22" s="72">
        <v>46.946583930184971</v>
      </c>
      <c r="S22" s="72">
        <v>44.870832548620719</v>
      </c>
      <c r="T22" s="72">
        <v>42.425400012051547</v>
      </c>
      <c r="U22" s="72">
        <v>45.881315550245411</v>
      </c>
      <c r="V22" s="72">
        <v>47.784772728703643</v>
      </c>
      <c r="W22" s="72">
        <v>50.207488075159908</v>
      </c>
      <c r="X22" s="72">
        <v>28.915556615325119</v>
      </c>
      <c r="Y22" s="72">
        <v>31.790338389099318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103.11210171996404</v>
      </c>
      <c r="C24" s="72">
        <v>101.73325283178451</v>
      </c>
      <c r="D24" s="72">
        <v>103.24265073323114</v>
      </c>
      <c r="E24" s="72">
        <v>102.8427922537488</v>
      </c>
      <c r="F24" s="72">
        <v>106.55096347515773</v>
      </c>
      <c r="G24" s="72">
        <v>104.21481482646109</v>
      </c>
      <c r="H24" s="72">
        <v>104.39861140810446</v>
      </c>
      <c r="I24" s="72">
        <v>96.008905951242355</v>
      </c>
      <c r="J24" s="72">
        <v>102.5940215146709</v>
      </c>
      <c r="K24" s="72">
        <v>104.11564607290913</v>
      </c>
      <c r="L24" s="72">
        <v>126.3573062068351</v>
      </c>
      <c r="M24" s="72">
        <v>129.1633369186745</v>
      </c>
      <c r="N24" s="72">
        <v>134.10520662069368</v>
      </c>
      <c r="O24" s="72">
        <v>137.72228283560608</v>
      </c>
      <c r="P24" s="72">
        <v>135.74567842766578</v>
      </c>
      <c r="Q24" s="72">
        <v>135.2032695643052</v>
      </c>
      <c r="R24" s="72">
        <v>135.93029843858557</v>
      </c>
      <c r="S24" s="72">
        <v>136.13141221209079</v>
      </c>
      <c r="T24" s="72">
        <v>134.55552628616567</v>
      </c>
      <c r="U24" s="72">
        <v>137.9078528733242</v>
      </c>
      <c r="V24" s="72">
        <v>138.02656361752176</v>
      </c>
      <c r="W24" s="72">
        <v>144.35640656926373</v>
      </c>
      <c r="X24" s="72">
        <v>93.966758748160146</v>
      </c>
      <c r="Y24" s="72">
        <v>91.629306418733719</v>
      </c>
      <c r="DA24" s="89" t="s">
        <v>411</v>
      </c>
    </row>
    <row r="25" spans="1:105" ht="12" customHeight="1" x14ac:dyDescent="0.25">
      <c r="A25" s="73" t="s">
        <v>53</v>
      </c>
      <c r="B25" s="74">
        <v>41.576090350893004</v>
      </c>
      <c r="C25" s="74">
        <v>37.425125772548249</v>
      </c>
      <c r="D25" s="74">
        <v>36.824281467050611</v>
      </c>
      <c r="E25" s="74">
        <v>34.344166361683591</v>
      </c>
      <c r="F25" s="74">
        <v>34.686421414802915</v>
      </c>
      <c r="G25" s="74">
        <v>35.205721381428035</v>
      </c>
      <c r="H25" s="74">
        <v>35.216478707741551</v>
      </c>
      <c r="I25" s="74">
        <v>31.833012777371483</v>
      </c>
      <c r="J25" s="74">
        <v>30.537588598753263</v>
      </c>
      <c r="K25" s="74">
        <v>26.102295005815154</v>
      </c>
      <c r="L25" s="74">
        <v>30.68450869392046</v>
      </c>
      <c r="M25" s="74">
        <v>31.461149498763604</v>
      </c>
      <c r="N25" s="74">
        <v>32.049445800216446</v>
      </c>
      <c r="O25" s="74">
        <v>37.416151839600637</v>
      </c>
      <c r="P25" s="74">
        <v>37.526167648702469</v>
      </c>
      <c r="Q25" s="74">
        <v>41.450446551371243</v>
      </c>
      <c r="R25" s="74">
        <v>41.896851231599179</v>
      </c>
      <c r="S25" s="74">
        <v>39.032433312153479</v>
      </c>
      <c r="T25" s="74">
        <v>39.243142900936</v>
      </c>
      <c r="U25" s="74">
        <v>39.06183404905412</v>
      </c>
      <c r="V25" s="74">
        <v>38.418398320977921</v>
      </c>
      <c r="W25" s="74">
        <v>38.963414480489405</v>
      </c>
      <c r="X25" s="74">
        <v>21.509527468218934</v>
      </c>
      <c r="Y25" s="74">
        <v>22.901083015030871</v>
      </c>
      <c r="DA25" s="90" t="s">
        <v>412</v>
      </c>
    </row>
    <row r="26" spans="1:105" ht="12" customHeight="1" x14ac:dyDescent="0.25">
      <c r="A26" s="32" t="s">
        <v>52</v>
      </c>
      <c r="B26" s="77">
        <v>6.3294067067927768</v>
      </c>
      <c r="C26" s="77">
        <v>6.4727429062768715</v>
      </c>
      <c r="D26" s="77">
        <v>6.5921754084264812</v>
      </c>
      <c r="E26" s="77">
        <v>6.7354256233877896</v>
      </c>
      <c r="F26" s="77">
        <v>6.998194325021494</v>
      </c>
      <c r="G26" s="77">
        <v>7.4520206362854715</v>
      </c>
      <c r="H26" s="77">
        <v>7.953568357695624</v>
      </c>
      <c r="I26" s="77">
        <v>8.5506448839208939</v>
      </c>
      <c r="J26" s="77">
        <v>9.195528804815126</v>
      </c>
      <c r="K26" s="77">
        <v>9.9121238177128177</v>
      </c>
      <c r="L26" s="77">
        <v>9.9960447119518623</v>
      </c>
      <c r="M26" s="77">
        <v>10.522269991401542</v>
      </c>
      <c r="N26" s="77">
        <v>10.847463456577778</v>
      </c>
      <c r="O26" s="77">
        <v>11.19828030954422</v>
      </c>
      <c r="P26" s="77">
        <v>11.461392949269104</v>
      </c>
      <c r="Q26" s="77">
        <v>11.790283748925184</v>
      </c>
      <c r="R26" s="77">
        <v>11.954686156491798</v>
      </c>
      <c r="S26" s="77">
        <v>12.119174548581316</v>
      </c>
      <c r="T26" s="77">
        <v>12.25073086844359</v>
      </c>
      <c r="U26" s="77">
        <v>12.404213241616498</v>
      </c>
      <c r="V26" s="77">
        <v>12.404213241616461</v>
      </c>
      <c r="W26" s="77">
        <v>11.34118658641434</v>
      </c>
      <c r="X26" s="77">
        <v>13.030954428202801</v>
      </c>
      <c r="Y26" s="77">
        <v>12.21272570937233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48.328839190195403</v>
      </c>
      <c r="C27" s="69">
        <f t="shared" si="10"/>
        <v>48.02410606247539</v>
      </c>
      <c r="D27" s="69">
        <f t="shared" si="10"/>
        <v>49.36408206960018</v>
      </c>
      <c r="E27" s="69">
        <f t="shared" si="10"/>
        <v>49.711003988476278</v>
      </c>
      <c r="F27" s="69">
        <f t="shared" si="10"/>
        <v>50.449158996501232</v>
      </c>
      <c r="G27" s="69">
        <f t="shared" si="10"/>
        <v>51.664487165970158</v>
      </c>
      <c r="H27" s="69">
        <f t="shared" si="10"/>
        <v>53.468937414671842</v>
      </c>
      <c r="I27" s="69">
        <f t="shared" si="10"/>
        <v>53.192878878074779</v>
      </c>
      <c r="J27" s="69">
        <f t="shared" si="10"/>
        <v>54.80408020794065</v>
      </c>
      <c r="K27" s="69">
        <f t="shared" si="10"/>
        <v>55.622652987738689</v>
      </c>
      <c r="L27" s="69">
        <f t="shared" si="10"/>
        <v>62.441764200182746</v>
      </c>
      <c r="M27" s="69">
        <f t="shared" si="10"/>
        <v>61.593404572155642</v>
      </c>
      <c r="N27" s="69">
        <f t="shared" si="10"/>
        <v>61.834611457389137</v>
      </c>
      <c r="O27" s="69">
        <f t="shared" si="10"/>
        <v>66.75266648585081</v>
      </c>
      <c r="P27" s="69">
        <f t="shared" si="10"/>
        <v>68.044385596044208</v>
      </c>
      <c r="Q27" s="69">
        <f t="shared" si="10"/>
        <v>69.761476627682924</v>
      </c>
      <c r="R27" s="69">
        <f t="shared" ref="R27:V27" si="11">SUM(R28:R32)</f>
        <v>72.426235224759481</v>
      </c>
      <c r="S27" s="69">
        <f t="shared" si="11"/>
        <v>71.227233824165197</v>
      </c>
      <c r="T27" s="69">
        <f t="shared" si="11"/>
        <v>71.962794748673147</v>
      </c>
      <c r="U27" s="69">
        <f t="shared" si="11"/>
        <v>72.833304218925122</v>
      </c>
      <c r="V27" s="69">
        <f t="shared" si="11"/>
        <v>76.983677927297407</v>
      </c>
      <c r="W27" s="69">
        <f t="shared" ref="W27:Y27" si="12">SUM(W28:W32)</f>
        <v>79.992641194214826</v>
      </c>
      <c r="X27" s="69">
        <f t="shared" si="12"/>
        <v>51.52320529481014</v>
      </c>
      <c r="Y27" s="69">
        <f t="shared" si="12"/>
        <v>57.383995351499777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416</v>
      </c>
    </row>
    <row r="30" spans="1:105" ht="12" customHeight="1" x14ac:dyDescent="0.25">
      <c r="A30" s="28" t="s">
        <v>189</v>
      </c>
      <c r="B30" s="72">
        <v>1.1933565269163646</v>
      </c>
      <c r="C30" s="72">
        <v>1.1858095331292233</v>
      </c>
      <c r="D30" s="72">
        <v>1.2148540409583586</v>
      </c>
      <c r="E30" s="72">
        <v>1.2860301069310902</v>
      </c>
      <c r="F30" s="72">
        <v>1.3088656630886637</v>
      </c>
      <c r="G30" s="72">
        <v>1.3164360790769698</v>
      </c>
      <c r="H30" s="72">
        <v>1.3221410076001219</v>
      </c>
      <c r="I30" s="72">
        <v>1.2266692906713776</v>
      </c>
      <c r="J30" s="72">
        <v>1.2669614695371294</v>
      </c>
      <c r="K30" s="72">
        <v>1.2954599709041106</v>
      </c>
      <c r="L30" s="72">
        <v>1.47314441134843</v>
      </c>
      <c r="M30" s="72">
        <v>1.4312858634992054</v>
      </c>
      <c r="N30" s="72">
        <v>1.4476307083522171</v>
      </c>
      <c r="O30" s="72">
        <v>1.5279605583207883</v>
      </c>
      <c r="P30" s="72">
        <v>1.4710930347880855</v>
      </c>
      <c r="Q30" s="72">
        <v>1.4584014307937805</v>
      </c>
      <c r="R30" s="72">
        <v>1.498770229577769</v>
      </c>
      <c r="S30" s="72">
        <v>1.4752077760483211</v>
      </c>
      <c r="T30" s="72">
        <v>1.4330290205845428</v>
      </c>
      <c r="U30" s="72">
        <v>1.3639661661098716</v>
      </c>
      <c r="V30" s="72">
        <v>1.2981205196633794</v>
      </c>
      <c r="W30" s="72">
        <v>1.3095533702974964</v>
      </c>
      <c r="X30" s="72">
        <v>1.2911203292414004</v>
      </c>
      <c r="Y30" s="72">
        <v>1.0817900998263408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47.135482663279035</v>
      </c>
      <c r="C32" s="77">
        <v>46.838296529346167</v>
      </c>
      <c r="D32" s="77">
        <v>48.149228028641822</v>
      </c>
      <c r="E32" s="77">
        <v>48.424973881545185</v>
      </c>
      <c r="F32" s="77">
        <v>49.140293333412572</v>
      </c>
      <c r="G32" s="77">
        <v>50.348051086893186</v>
      </c>
      <c r="H32" s="77">
        <v>52.146796407071719</v>
      </c>
      <c r="I32" s="77">
        <v>51.966209587403405</v>
      </c>
      <c r="J32" s="77">
        <v>53.537118738403521</v>
      </c>
      <c r="K32" s="77">
        <v>54.327193016834578</v>
      </c>
      <c r="L32" s="77">
        <v>60.968619788834317</v>
      </c>
      <c r="M32" s="77">
        <v>60.162118708656436</v>
      </c>
      <c r="N32" s="77">
        <v>60.386980749036923</v>
      </c>
      <c r="O32" s="77">
        <v>65.224705927530024</v>
      </c>
      <c r="P32" s="77">
        <v>66.573292561256125</v>
      </c>
      <c r="Q32" s="77">
        <v>68.303075196889139</v>
      </c>
      <c r="R32" s="77">
        <v>70.927464995181708</v>
      </c>
      <c r="S32" s="77">
        <v>69.752026048116875</v>
      </c>
      <c r="T32" s="77">
        <v>70.529765728088606</v>
      </c>
      <c r="U32" s="77">
        <v>71.469338052815246</v>
      </c>
      <c r="V32" s="77">
        <v>75.685557407634022</v>
      </c>
      <c r="W32" s="77">
        <v>78.683087823917333</v>
      </c>
      <c r="X32" s="77">
        <v>50.232084965568738</v>
      </c>
      <c r="Y32" s="77">
        <v>56.302205251673435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0.68586825446471611</v>
      </c>
      <c r="C3" s="66">
        <f>IF(RES_hh_tes!C3=0,"",RES_hh_tes!C3/RES_hh_fec!C3)</f>
        <v>0.68920513422131646</v>
      </c>
      <c r="D3" s="66">
        <f>IF(RES_hh_tes!D3=0,"",RES_hh_tes!D3/RES_hh_fec!D3)</f>
        <v>0.6962271133499871</v>
      </c>
      <c r="E3" s="66">
        <f>IF(RES_hh_tes!E3=0,"",RES_hh_tes!E3/RES_hh_fec!E3)</f>
        <v>0.70093457034952311</v>
      </c>
      <c r="F3" s="66">
        <f>IF(RES_hh_tes!F3=0,"",RES_hh_tes!F3/RES_hh_fec!F3)</f>
        <v>0.70781880491501703</v>
      </c>
      <c r="G3" s="66">
        <f>IF(RES_hh_tes!G3=0,"",RES_hh_tes!G3/RES_hh_fec!G3)</f>
        <v>0.71284520668710938</v>
      </c>
      <c r="H3" s="66">
        <f>IF(RES_hh_tes!H3=0,"",RES_hh_tes!H3/RES_hh_fec!H3)</f>
        <v>0.72272973330891821</v>
      </c>
      <c r="I3" s="66">
        <f>IF(RES_hh_tes!I3=0,"",RES_hh_tes!I3/RES_hh_fec!I3)</f>
        <v>0.72789026115528366</v>
      </c>
      <c r="J3" s="66">
        <f>IF(RES_hh_tes!J3=0,"",RES_hh_tes!J3/RES_hh_fec!J3)</f>
        <v>0.74004096103909622</v>
      </c>
      <c r="K3" s="66">
        <f>IF(RES_hh_tes!K3=0,"",RES_hh_tes!K3/RES_hh_fec!K3)</f>
        <v>0.75129987033035728</v>
      </c>
      <c r="L3" s="66">
        <f>IF(RES_hh_tes!L3=0,"",RES_hh_tes!L3/RES_hh_fec!L3)</f>
        <v>0.76081983850859225</v>
      </c>
      <c r="M3" s="66">
        <f>IF(RES_hh_tes!M3=0,"",RES_hh_tes!M3/RES_hh_fec!M3)</f>
        <v>0.77599421569482907</v>
      </c>
      <c r="N3" s="66">
        <f>IF(RES_hh_tes!N3=0,"",RES_hh_tes!N3/RES_hh_fec!N3)</f>
        <v>0.79273019818006962</v>
      </c>
      <c r="O3" s="66">
        <f>IF(RES_hh_tes!O3=0,"",RES_hh_tes!O3/RES_hh_fec!O3)</f>
        <v>0.80510232214749744</v>
      </c>
      <c r="P3" s="66">
        <f>IF(RES_hh_tes!P3=0,"",RES_hh_tes!P3/RES_hh_fec!P3)</f>
        <v>0.8173561519188336</v>
      </c>
      <c r="Q3" s="66">
        <f>IF(RES_hh_tes!Q3=0,"",RES_hh_tes!Q3/RES_hh_fec!Q3)</f>
        <v>0.8227500740315471</v>
      </c>
      <c r="R3" s="66">
        <f>IF(RES_hh_tes!R3=0,"",RES_hh_tes!R3/RES_hh_fec!R3)</f>
        <v>0.8320723773853973</v>
      </c>
      <c r="S3" s="66">
        <f>IF(RES_hh_tes!S3=0,"",RES_hh_tes!S3/RES_hh_fec!S3)</f>
        <v>0.84383893834505574</v>
      </c>
      <c r="T3" s="66">
        <f>IF(RES_hh_tes!T3=0,"",RES_hh_tes!T3/RES_hh_fec!T3)</f>
        <v>0.85997935707431505</v>
      </c>
      <c r="U3" s="66">
        <f>IF(RES_hh_tes!U3=0,"",RES_hh_tes!U3/RES_hh_fec!U3)</f>
        <v>0.87788908102085383</v>
      </c>
      <c r="V3" s="66">
        <f>IF(RES_hh_tes!V3=0,"",RES_hh_tes!V3/RES_hh_fec!V3)</f>
        <v>0.89981084009331125</v>
      </c>
      <c r="W3" s="66">
        <f>IF(RES_hh_tes!W3=0,"",RES_hh_tes!W3/RES_hh_fec!W3)</f>
        <v>0.91842484412079062</v>
      </c>
      <c r="X3" s="66">
        <f>IF(RES_hh_tes!X3=0,"",RES_hh_tes!X3/RES_hh_fec!X3)</f>
        <v>0.95420994224183098</v>
      </c>
      <c r="Y3" s="66">
        <f>IF(RES_hh_tes!Y3=0,"",RES_hh_tes!Y3/RES_hh_fec!Y3)</f>
        <v>0.97169726120378408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0.68056574063241226</v>
      </c>
      <c r="C4" s="70">
        <f>IF(RES_hh_tes!C4=0,"",RES_hh_tes!C4/RES_hh_fec!C4)</f>
        <v>0.68437163209213181</v>
      </c>
      <c r="D4" s="70">
        <f>IF(RES_hh_tes!D4=0,"",RES_hh_tes!D4/RES_hh_fec!D4)</f>
        <v>0.69147516465250936</v>
      </c>
      <c r="E4" s="70">
        <f>IF(RES_hh_tes!E4=0,"",RES_hh_tes!E4/RES_hh_fec!E4)</f>
        <v>0.69644941029591934</v>
      </c>
      <c r="F4" s="70">
        <f>IF(RES_hh_tes!F4=0,"",RES_hh_tes!F4/RES_hh_fec!F4)</f>
        <v>0.70344127268350432</v>
      </c>
      <c r="G4" s="70">
        <f>IF(RES_hh_tes!G4=0,"",RES_hh_tes!G4/RES_hh_fec!G4)</f>
        <v>0.70864128360737144</v>
      </c>
      <c r="H4" s="70">
        <f>IF(RES_hh_tes!H4=0,"",RES_hh_tes!H4/RES_hh_fec!H4)</f>
        <v>0.71888475386442963</v>
      </c>
      <c r="I4" s="70">
        <f>IF(RES_hh_tes!I4=0,"",RES_hh_tes!I4/RES_hh_fec!I4)</f>
        <v>0.72419462767474108</v>
      </c>
      <c r="J4" s="70">
        <f>IF(RES_hh_tes!J4=0,"",RES_hh_tes!J4/RES_hh_fec!J4)</f>
        <v>0.73672798474551004</v>
      </c>
      <c r="K4" s="70">
        <f>IF(RES_hh_tes!K4=0,"",RES_hh_tes!K4/RES_hh_fec!K4)</f>
        <v>0.74842851644210495</v>
      </c>
      <c r="L4" s="70">
        <f>IF(RES_hh_tes!L4=0,"",RES_hh_tes!L4/RES_hh_fec!L4)</f>
        <v>0.75831453740178156</v>
      </c>
      <c r="M4" s="70">
        <f>IF(RES_hh_tes!M4=0,"",RES_hh_tes!M4/RES_hh_fec!M4)</f>
        <v>0.77410844874387152</v>
      </c>
      <c r="N4" s="70">
        <f>IF(RES_hh_tes!N4=0,"",RES_hh_tes!N4/RES_hh_fec!N4)</f>
        <v>0.7915616625372941</v>
      </c>
      <c r="O4" s="70">
        <f>IF(RES_hh_tes!O4=0,"",RES_hh_tes!O4/RES_hh_fec!O4)</f>
        <v>0.80454325265560078</v>
      </c>
      <c r="P4" s="70">
        <f>IF(RES_hh_tes!P4=0,"",RES_hh_tes!P4/RES_hh_fec!P4)</f>
        <v>0.81744575266455055</v>
      </c>
      <c r="Q4" s="70">
        <f>IF(RES_hh_tes!Q4=0,"",RES_hh_tes!Q4/RES_hh_fec!Q4)</f>
        <v>0.82280883684051698</v>
      </c>
      <c r="R4" s="70">
        <f>IF(RES_hh_tes!R4=0,"",RES_hh_tes!R4/RES_hh_fec!R4)</f>
        <v>0.8323587141902471</v>
      </c>
      <c r="S4" s="70">
        <f>IF(RES_hh_tes!S4=0,"",RES_hh_tes!S4/RES_hh_fec!S4)</f>
        <v>0.84422461677998673</v>
      </c>
      <c r="T4" s="70">
        <f>IF(RES_hh_tes!T4=0,"",RES_hh_tes!T4/RES_hh_fec!T4)</f>
        <v>0.86074212674718731</v>
      </c>
      <c r="U4" s="70">
        <f>IF(RES_hh_tes!U4=0,"",RES_hh_tes!U4/RES_hh_fec!U4)</f>
        <v>0.8800186861122421</v>
      </c>
      <c r="V4" s="70">
        <f>IF(RES_hh_tes!V4=0,"",RES_hh_tes!V4/RES_hh_fec!V4)</f>
        <v>0.90356993715640488</v>
      </c>
      <c r="W4" s="70">
        <f>IF(RES_hh_tes!W4=0,"",RES_hh_tes!W4/RES_hh_fec!W4)</f>
        <v>0.92292602988480765</v>
      </c>
      <c r="X4" s="70">
        <f>IF(RES_hh_tes!X4=0,"",RES_hh_tes!X4/RES_hh_fec!X4)</f>
        <v>0.95874864946740923</v>
      </c>
      <c r="Y4" s="70">
        <f>IF(RES_hh_tes!Y4=0,"",RES_hh_tes!Y4/RES_hh_fec!Y4)</f>
        <v>0.97681731645156611</v>
      </c>
      <c r="DA4" s="88" t="s">
        <v>291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X5" s="78" t="str">
        <f>IF(RES_hh_tes!X5=0,"",RES_hh_tes!X5/RES_hh_fec!X5)</f>
        <v/>
      </c>
      <c r="Y5" s="78" t="str">
        <f>IF(RES_hh_tes!Y5=0,"",RES_hh_tes!Y5/RES_hh_fec!Y5)</f>
        <v/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0.51943350795150001</v>
      </c>
      <c r="C6" s="78">
        <f>IF(RES_hh_tes!C6=0,"",RES_hh_tes!C6/RES_hh_fec!C6)</f>
        <v>0.52151975091367053</v>
      </c>
      <c r="D6" s="78">
        <f>IF(RES_hh_tes!D6=0,"",RES_hh_tes!D6/RES_hh_fec!D6)</f>
        <v>0.52494053514578731</v>
      </c>
      <c r="E6" s="78">
        <f>IF(RES_hh_tes!E6=0,"",RES_hh_tes!E6/RES_hh_fec!E6)</f>
        <v>0.53134577099525493</v>
      </c>
      <c r="F6" s="78">
        <f>IF(RES_hh_tes!F6=0,"",RES_hh_tes!F6/RES_hh_fec!F6)</f>
        <v>0.5398202768177307</v>
      </c>
      <c r="G6" s="78">
        <f>IF(RES_hh_tes!G6=0,"",RES_hh_tes!G6/RES_hh_fec!G6)</f>
        <v>0.54864379649025063</v>
      </c>
      <c r="H6" s="78">
        <f>IF(RES_hh_tes!H6=0,"",RES_hh_tes!H6/RES_hh_fec!H6)</f>
        <v>0.55667355258270423</v>
      </c>
      <c r="I6" s="78">
        <f>IF(RES_hh_tes!I6=0,"",RES_hh_tes!I6/RES_hh_fec!I6)</f>
        <v>0.56235871155096961</v>
      </c>
      <c r="J6" s="78">
        <f>IF(RES_hh_tes!J6=0,"",RES_hh_tes!J6/RES_hh_fec!J6)</f>
        <v>0.56662846939512879</v>
      </c>
      <c r="K6" s="78">
        <f>IF(RES_hh_tes!K6=0,"",RES_hh_tes!K6/RES_hh_fec!K6)</f>
        <v>0.5717588235027653</v>
      </c>
      <c r="L6" s="78">
        <f>IF(RES_hh_tes!L6=0,"",RES_hh_tes!L6/RES_hh_fec!L6)</f>
        <v>0.58023993949341079</v>
      </c>
      <c r="M6" s="78">
        <f>IF(RES_hh_tes!M6=0,"",RES_hh_tes!M6/RES_hh_fec!M6)</f>
        <v>0.59014528775427877</v>
      </c>
      <c r="N6" s="78">
        <f>IF(RES_hh_tes!N6=0,"",RES_hh_tes!N6/RES_hh_fec!N6)</f>
        <v>0.60268975372973421</v>
      </c>
      <c r="O6" s="78">
        <f>IF(RES_hh_tes!O6=0,"",RES_hh_tes!O6/RES_hh_fec!O6)</f>
        <v>0.61633601783145331</v>
      </c>
      <c r="P6" s="78">
        <f>IF(RES_hh_tes!P6=0,"",RES_hh_tes!P6/RES_hh_fec!P6)</f>
        <v>0.6215135931496546</v>
      </c>
      <c r="Q6" s="78">
        <f>IF(RES_hh_tes!Q6=0,"",RES_hh_tes!Q6/RES_hh_fec!Q6)</f>
        <v>0.630787108252717</v>
      </c>
      <c r="R6" s="78">
        <f>IF(RES_hh_tes!R6=0,"",RES_hh_tes!R6/RES_hh_fec!R6)</f>
        <v>0.6475131054007256</v>
      </c>
      <c r="S6" s="78">
        <f>IF(RES_hh_tes!S6=0,"",RES_hh_tes!S6/RES_hh_fec!S6)</f>
        <v>0.66451530464489272</v>
      </c>
      <c r="T6" s="78">
        <f>IF(RES_hh_tes!T6=0,"",RES_hh_tes!T6/RES_hh_fec!T6)</f>
        <v>0.67781603037707816</v>
      </c>
      <c r="U6" s="78">
        <f>IF(RES_hh_tes!U6=0,"",RES_hh_tes!U6/RES_hh_fec!U6)</f>
        <v>0.68941654939787866</v>
      </c>
      <c r="V6" s="78">
        <f>IF(RES_hh_tes!V6=0,"",RES_hh_tes!V6/RES_hh_fec!V6)</f>
        <v>0.70226534069069824</v>
      </c>
      <c r="W6" s="78">
        <f>IF(RES_hh_tes!W6=0,"",RES_hh_tes!W6/RES_hh_fec!W6)</f>
        <v>0.71454907864602768</v>
      </c>
      <c r="X6" s="78">
        <f>IF(RES_hh_tes!X6=0,"",RES_hh_tes!X6/RES_hh_fec!X6)</f>
        <v>0.72633321144649787</v>
      </c>
      <c r="Y6" s="78">
        <f>IF(RES_hh_tes!Y6=0,"",RES_hh_tes!Y6/RES_hh_fec!Y6)</f>
        <v>0.73438346706274926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0.49372700699585148</v>
      </c>
      <c r="C7" s="78">
        <f>IF(RES_hh_tes!C7=0,"",RES_hh_tes!C7/RES_hh_fec!C7)</f>
        <v>0.49682650037544829</v>
      </c>
      <c r="D7" s="78">
        <f>IF(RES_hh_tes!D7=0,"",RES_hh_tes!D7/RES_hh_fec!D7)</f>
        <v>0.49865442106193802</v>
      </c>
      <c r="E7" s="78">
        <f>IF(RES_hh_tes!E7=0,"",RES_hh_tes!E7/RES_hh_fec!E7)</f>
        <v>0.50038320906199074</v>
      </c>
      <c r="F7" s="78">
        <f>IF(RES_hh_tes!F7=0,"",RES_hh_tes!F7/RES_hh_fec!F7)</f>
        <v>0.50235092137281911</v>
      </c>
      <c r="G7" s="78">
        <f>IF(RES_hh_tes!G7=0,"",RES_hh_tes!G7/RES_hh_fec!G7)</f>
        <v>0.50464852779172709</v>
      </c>
      <c r="H7" s="78">
        <f>IF(RES_hh_tes!H7=0,"",RES_hh_tes!H7/RES_hh_fec!H7)</f>
        <v>0.50726412192440462</v>
      </c>
      <c r="I7" s="78">
        <f>IF(RES_hh_tes!I7=0,"",RES_hh_tes!I7/RES_hh_fec!I7)</f>
        <v>0.51138781705480851</v>
      </c>
      <c r="J7" s="78">
        <f>IF(RES_hh_tes!J7=0,"",RES_hh_tes!J7/RES_hh_fec!J7)</f>
        <v>0.5177644698415319</v>
      </c>
      <c r="K7" s="78">
        <f>IF(RES_hh_tes!K7=0,"",RES_hh_tes!K7/RES_hh_fec!K7)</f>
        <v>0.52661201603771535</v>
      </c>
      <c r="L7" s="78">
        <f>IF(RES_hh_tes!L7=0,"",RES_hh_tes!L7/RES_hh_fec!L7)</f>
        <v>0.53756503000842037</v>
      </c>
      <c r="M7" s="78">
        <f>IF(RES_hh_tes!M7=0,"",RES_hh_tes!M7/RES_hh_fec!M7)</f>
        <v>0.55209703694227441</v>
      </c>
      <c r="N7" s="78">
        <f>IF(RES_hh_tes!N7=0,"",RES_hh_tes!N7/RES_hh_fec!N7)</f>
        <v>0.57091911852546695</v>
      </c>
      <c r="O7" s="78">
        <f>IF(RES_hh_tes!O7=0,"",RES_hh_tes!O7/RES_hh_fec!O7)</f>
        <v>0.59258250235559906</v>
      </c>
      <c r="P7" s="78">
        <f>IF(RES_hh_tes!P7=0,"",RES_hh_tes!P7/RES_hh_fec!P7)</f>
        <v>0.59412512196734624</v>
      </c>
      <c r="Q7" s="78">
        <f>IF(RES_hh_tes!Q7=0,"",RES_hh_tes!Q7/RES_hh_fec!Q7)</f>
        <v>0.59526697844462673</v>
      </c>
      <c r="R7" s="78">
        <f>IF(RES_hh_tes!R7=0,"",RES_hh_tes!R7/RES_hh_fec!R7)</f>
        <v>0.59729925616341506</v>
      </c>
      <c r="S7" s="78">
        <f>IF(RES_hh_tes!S7=0,"",RES_hh_tes!S7/RES_hh_fec!S7)</f>
        <v>0.60333560053031221</v>
      </c>
      <c r="T7" s="78">
        <f>IF(RES_hh_tes!T7=0,"",RES_hh_tes!T7/RES_hh_fec!T7)</f>
        <v>0.60887788820638777</v>
      </c>
      <c r="U7" s="78">
        <f>IF(RES_hh_tes!U7=0,"",RES_hh_tes!U7/RES_hh_fec!U7)</f>
        <v>0.61185335897691628</v>
      </c>
      <c r="V7" s="78">
        <f>IF(RES_hh_tes!V7=0,"",RES_hh_tes!V7/RES_hh_fec!V7)</f>
        <v>0.61554720859911327</v>
      </c>
      <c r="W7" s="78">
        <f>IF(RES_hh_tes!W7=0,"",RES_hh_tes!W7/RES_hh_fec!W7)</f>
        <v>0.62129980331029655</v>
      </c>
      <c r="X7" s="78">
        <f>IF(RES_hh_tes!X7=0,"",RES_hh_tes!X7/RES_hh_fec!X7)</f>
        <v>0.63569897361978311</v>
      </c>
      <c r="Y7" s="78">
        <f>IF(RES_hh_tes!Y7=0,"",RES_hh_tes!Y7/RES_hh_fec!Y7)</f>
        <v>0.65420133504544686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0.5444506347163397</v>
      </c>
      <c r="C8" s="78">
        <f>IF(RES_hh_tes!C8=0,"",RES_hh_tes!C8/RES_hh_fec!C8)</f>
        <v>0.54860518289414573</v>
      </c>
      <c r="D8" s="78">
        <f>IF(RES_hh_tes!D8=0,"",RES_hh_tes!D8/RES_hh_fec!D8)</f>
        <v>0.55384955267668801</v>
      </c>
      <c r="E8" s="78">
        <f>IF(RES_hh_tes!E8=0,"",RES_hh_tes!E8/RES_hh_fec!E8)</f>
        <v>0.55952271583288715</v>
      </c>
      <c r="F8" s="78">
        <f>IF(RES_hh_tes!F8=0,"",RES_hh_tes!F8/RES_hh_fec!F8)</f>
        <v>0.56474898559973408</v>
      </c>
      <c r="G8" s="78">
        <f>IF(RES_hh_tes!G8=0,"",RES_hh_tes!G8/RES_hh_fec!G8)</f>
        <v>0.56946593383514754</v>
      </c>
      <c r="H8" s="78">
        <f>IF(RES_hh_tes!H8=0,"",RES_hh_tes!H8/RES_hh_fec!H8)</f>
        <v>0.57399989855759814</v>
      </c>
      <c r="I8" s="78">
        <f>IF(RES_hh_tes!I8=0,"",RES_hh_tes!I8/RES_hh_fec!I8)</f>
        <v>0.57897758321483928</v>
      </c>
      <c r="J8" s="78">
        <f>IF(RES_hh_tes!J8=0,"",RES_hh_tes!J8/RES_hh_fec!J8)</f>
        <v>0.58594186525774294</v>
      </c>
      <c r="K8" s="78">
        <f>IF(RES_hh_tes!K8=0,"",RES_hh_tes!K8/RES_hh_fec!K8)</f>
        <v>0.59440321684650521</v>
      </c>
      <c r="L8" s="78">
        <f>IF(RES_hh_tes!L8=0,"",RES_hh_tes!L8/RES_hh_fec!L8)</f>
        <v>0.60444493049204029</v>
      </c>
      <c r="M8" s="78">
        <f>IF(RES_hh_tes!M8=0,"",RES_hh_tes!M8/RES_hh_fec!M8)</f>
        <v>0.6155399555047697</v>
      </c>
      <c r="N8" s="78">
        <f>IF(RES_hh_tes!N8=0,"",RES_hh_tes!N8/RES_hh_fec!N8)</f>
        <v>0.62922389963149794</v>
      </c>
      <c r="O8" s="78">
        <f>IF(RES_hh_tes!O8=0,"",RES_hh_tes!O8/RES_hh_fec!O8)</f>
        <v>0.64326940148840039</v>
      </c>
      <c r="P8" s="78">
        <f>IF(RES_hh_tes!P8=0,"",RES_hh_tes!P8/RES_hh_fec!P8)</f>
        <v>0.64733824064665879</v>
      </c>
      <c r="Q8" s="78">
        <f>IF(RES_hh_tes!Q8=0,"",RES_hh_tes!Q8/RES_hh_fec!Q8)</f>
        <v>0.65435530937687225</v>
      </c>
      <c r="R8" s="78">
        <f>IF(RES_hh_tes!R8=0,"",RES_hh_tes!R8/RES_hh_fec!R8)</f>
        <v>0.66662265290242384</v>
      </c>
      <c r="S8" s="78">
        <f>IF(RES_hh_tes!S8=0,"",RES_hh_tes!S8/RES_hh_fec!S8)</f>
        <v>0.68416711465688551</v>
      </c>
      <c r="T8" s="78">
        <f>IF(RES_hh_tes!T8=0,"",RES_hh_tes!T8/RES_hh_fec!T8)</f>
        <v>0.70228238466577719</v>
      </c>
      <c r="U8" s="78">
        <f>IF(RES_hh_tes!U8=0,"",RES_hh_tes!U8/RES_hh_fec!U8)</f>
        <v>0.71886364539085612</v>
      </c>
      <c r="V8" s="78">
        <f>IF(RES_hh_tes!V8=0,"",RES_hh_tes!V8/RES_hh_fec!V8)</f>
        <v>0.73234745327236428</v>
      </c>
      <c r="W8" s="78">
        <f>IF(RES_hh_tes!W8=0,"",RES_hh_tes!W8/RES_hh_fec!W8)</f>
        <v>0.74195601498188668</v>
      </c>
      <c r="X8" s="78">
        <f>IF(RES_hh_tes!X8=0,"",RES_hh_tes!X8/RES_hh_fec!X8)</f>
        <v>0.75072361293645118</v>
      </c>
      <c r="Y8" s="78">
        <f>IF(RES_hh_tes!Y8=0,"",RES_hh_tes!Y8/RES_hh_fec!Y8)</f>
        <v>0.76304613155528711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0.49338353588132944</v>
      </c>
      <c r="C9" s="78">
        <f>IF(RES_hh_tes!C9=0,"",RES_hh_tes!C9/RES_hh_fec!C9)</f>
        <v>0.5085703470269195</v>
      </c>
      <c r="D9" s="78">
        <f>IF(RES_hh_tes!D9=0,"",RES_hh_tes!D9/RES_hh_fec!D9)</f>
        <v>0.52845224928072831</v>
      </c>
      <c r="E9" s="78">
        <f>IF(RES_hh_tes!E9=0,"",RES_hh_tes!E9/RES_hh_fec!E9)</f>
        <v>0.54849793232950605</v>
      </c>
      <c r="F9" s="78">
        <f>IF(RES_hh_tes!F9=0,"",RES_hh_tes!F9/RES_hh_fec!F9)</f>
        <v>0.56801062030426652</v>
      </c>
      <c r="G9" s="78">
        <f>IF(RES_hh_tes!G9=0,"",RES_hh_tes!G9/RES_hh_fec!G9)</f>
        <v>0.58873730193064733</v>
      </c>
      <c r="H9" s="78">
        <f>IF(RES_hh_tes!H9=0,"",RES_hh_tes!H9/RES_hh_fec!H9)</f>
        <v>0.60710846192921208</v>
      </c>
      <c r="I9" s="78">
        <f>IF(RES_hh_tes!I9=0,"",RES_hh_tes!I9/RES_hh_fec!I9)</f>
        <v>0.62375573930698136</v>
      </c>
      <c r="J9" s="78">
        <f>IF(RES_hh_tes!J9=0,"",RES_hh_tes!J9/RES_hh_fec!J9)</f>
        <v>0.63518112605779742</v>
      </c>
      <c r="K9" s="78">
        <f>IF(RES_hh_tes!K9=0,"",RES_hh_tes!K9/RES_hh_fec!K9)</f>
        <v>0.6453341039290299</v>
      </c>
      <c r="L9" s="78">
        <f>IF(RES_hh_tes!L9=0,"",RES_hh_tes!L9/RES_hh_fec!L9)</f>
        <v>0.65475201511731573</v>
      </c>
      <c r="M9" s="78">
        <f>IF(RES_hh_tes!M9=0,"",RES_hh_tes!M9/RES_hh_fec!M9)</f>
        <v>0.66710357374454099</v>
      </c>
      <c r="N9" s="78">
        <f>IF(RES_hh_tes!N9=0,"",RES_hh_tes!N9/RES_hh_fec!N9)</f>
        <v>0.68155713454125189</v>
      </c>
      <c r="O9" s="78">
        <f>IF(RES_hh_tes!O9=0,"",RES_hh_tes!O9/RES_hh_fec!O9)</f>
        <v>0.69724310065274175</v>
      </c>
      <c r="P9" s="78">
        <f>IF(RES_hh_tes!P9=0,"",RES_hh_tes!P9/RES_hh_fec!P9)</f>
        <v>0.70567515699479333</v>
      </c>
      <c r="Q9" s="78">
        <f>IF(RES_hh_tes!Q9=0,"",RES_hh_tes!Q9/RES_hh_fec!Q9)</f>
        <v>0.71518227036879478</v>
      </c>
      <c r="R9" s="78">
        <f>IF(RES_hh_tes!R9=0,"",RES_hh_tes!R9/RES_hh_fec!R9)</f>
        <v>0.72522976437963249</v>
      </c>
      <c r="S9" s="78">
        <f>IF(RES_hh_tes!S9=0,"",RES_hh_tes!S9/RES_hh_fec!S9)</f>
        <v>0.73601593498002693</v>
      </c>
      <c r="T9" s="78">
        <f>IF(RES_hh_tes!T9=0,"",RES_hh_tes!T9/RES_hh_fec!T9)</f>
        <v>0.7467980601322487</v>
      </c>
      <c r="U9" s="78">
        <f>IF(RES_hh_tes!U9=0,"",RES_hh_tes!U9/RES_hh_fec!U9)</f>
        <v>0.75769103094648749</v>
      </c>
      <c r="V9" s="78">
        <f>IF(RES_hh_tes!V9=0,"",RES_hh_tes!V9/RES_hh_fec!V9)</f>
        <v>0.76941509810020137</v>
      </c>
      <c r="W9" s="78">
        <f>IF(RES_hh_tes!W9=0,"",RES_hh_tes!W9/RES_hh_fec!W9)</f>
        <v>0.78123553131528767</v>
      </c>
      <c r="X9" s="78">
        <f>IF(RES_hh_tes!X9=0,"",RES_hh_tes!X9/RES_hh_fec!X9)</f>
        <v>0.79119830957091319</v>
      </c>
      <c r="Y9" s="78">
        <f>IF(RES_hh_tes!Y9=0,"",RES_hh_tes!Y9/RES_hh_fec!Y9)</f>
        <v>0.80194922986536066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0.84054147423619541</v>
      </c>
      <c r="C11" s="78">
        <f>IF(RES_hh_tes!C11=0,"",RES_hh_tes!C11/RES_hh_fec!C11)</f>
        <v>0.84318315075338612</v>
      </c>
      <c r="D11" s="78">
        <f>IF(RES_hh_tes!D11=0,"",RES_hh_tes!D11/RES_hh_fec!D11)</f>
        <v>0.84568910187819191</v>
      </c>
      <c r="E11" s="78">
        <f>IF(RES_hh_tes!E11=0,"",RES_hh_tes!E11/RES_hh_fec!E11)</f>
        <v>0.84815199598262203</v>
      </c>
      <c r="F11" s="78">
        <f>IF(RES_hh_tes!F11=0,"",RES_hh_tes!F11/RES_hh_fec!F11)</f>
        <v>0.85051532378973382</v>
      </c>
      <c r="G11" s="78">
        <f>IF(RES_hh_tes!G11=0,"",RES_hh_tes!G11/RES_hh_fec!G11)</f>
        <v>0.85284648950797592</v>
      </c>
      <c r="H11" s="78">
        <f>IF(RES_hh_tes!H11=0,"",RES_hh_tes!H11/RES_hh_fec!H11)</f>
        <v>0.85520909488087515</v>
      </c>
      <c r="I11" s="78">
        <f>IF(RES_hh_tes!I11=0,"",RES_hh_tes!I11/RES_hh_fec!I11)</f>
        <v>0.85798301107785868</v>
      </c>
      <c r="J11" s="78">
        <f>IF(RES_hh_tes!J11=0,"",RES_hh_tes!J11/RES_hh_fec!J11)</f>
        <v>0.86137998566160168</v>
      </c>
      <c r="K11" s="78">
        <f>IF(RES_hh_tes!K11=0,"",RES_hh_tes!K11/RES_hh_fec!K11)</f>
        <v>0.86500360001580356</v>
      </c>
      <c r="L11" s="78">
        <f>IF(RES_hh_tes!L11=0,"",RES_hh_tes!L11/RES_hh_fec!L11)</f>
        <v>0.86884044308679909</v>
      </c>
      <c r="M11" s="78">
        <f>IF(RES_hh_tes!M11=0,"",RES_hh_tes!M11/RES_hh_fec!M11)</f>
        <v>0.87281054647497069</v>
      </c>
      <c r="N11" s="78">
        <f>IF(RES_hh_tes!N11=0,"",RES_hh_tes!N11/RES_hh_fec!N11)</f>
        <v>0.87726678622369436</v>
      </c>
      <c r="O11" s="78">
        <f>IF(RES_hh_tes!O11=0,"",RES_hh_tes!O11/RES_hh_fec!O11)</f>
        <v>0.88136314062006926</v>
      </c>
      <c r="P11" s="78">
        <f>IF(RES_hh_tes!P11=0,"",RES_hh_tes!P11/RES_hh_fec!P11)</f>
        <v>0.88248889782457229</v>
      </c>
      <c r="Q11" s="78">
        <f>IF(RES_hh_tes!Q11=0,"",RES_hh_tes!Q11/RES_hh_fec!Q11)</f>
        <v>0.88420722960297304</v>
      </c>
      <c r="R11" s="78">
        <f>IF(RES_hh_tes!R11=0,"",RES_hh_tes!R11/RES_hh_fec!R11)</f>
        <v>0.88665635028493606</v>
      </c>
      <c r="S11" s="78">
        <f>IF(RES_hh_tes!S11=0,"",RES_hh_tes!S11/RES_hh_fec!S11)</f>
        <v>0.89022023971924436</v>
      </c>
      <c r="T11" s="78">
        <f>IF(RES_hh_tes!T11=0,"",RES_hh_tes!T11/RES_hh_fec!T11)</f>
        <v>0.89367995337474759</v>
      </c>
      <c r="U11" s="78">
        <f>IF(RES_hh_tes!U11=0,"",RES_hh_tes!U11/RES_hh_fec!U11)</f>
        <v>0.89745007104096741</v>
      </c>
      <c r="V11" s="78">
        <f>IF(RES_hh_tes!V11=0,"",RES_hh_tes!V11/RES_hh_fec!V11)</f>
        <v>0.90093067189779985</v>
      </c>
      <c r="W11" s="78">
        <f>IF(RES_hh_tes!W11=0,"",RES_hh_tes!W11/RES_hh_fec!W11)</f>
        <v>0.9050843252717804</v>
      </c>
      <c r="X11" s="78">
        <f>IF(RES_hh_tes!X11=0,"",RES_hh_tes!X11/RES_hh_fec!X11)</f>
        <v>0.90951208110963933</v>
      </c>
      <c r="Y11" s="78">
        <f>IF(RES_hh_tes!Y11=0,"",RES_hh_tes!Y11/RES_hh_fec!Y11)</f>
        <v>0.91390833192293208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1.7979088080825252</v>
      </c>
      <c r="C12" s="78">
        <f>IF(RES_hh_tes!C12=0,"",RES_hh_tes!C12/RES_hh_fec!C12)</f>
        <v>1.8165117247508431</v>
      </c>
      <c r="D12" s="78">
        <f>IF(RES_hh_tes!D12=0,"",RES_hh_tes!D12/RES_hh_fec!D12)</f>
        <v>1.8431040450473126</v>
      </c>
      <c r="E12" s="78">
        <f>IF(RES_hh_tes!E12=0,"",RES_hh_tes!E12/RES_hh_fec!E12)</f>
        <v>1.8731778853441818</v>
      </c>
      <c r="F12" s="78">
        <f>IF(RES_hh_tes!F12=0,"",RES_hh_tes!F12/RES_hh_fec!F12)</f>
        <v>1.9163855305129267</v>
      </c>
      <c r="G12" s="78">
        <f>IF(RES_hh_tes!G12=0,"",RES_hh_tes!G12/RES_hh_fec!G12)</f>
        <v>1.9684797904694864</v>
      </c>
      <c r="H12" s="78">
        <f>IF(RES_hh_tes!H12=0,"",RES_hh_tes!H12/RES_hh_fec!H12)</f>
        <v>2.0325702259256317</v>
      </c>
      <c r="I12" s="78">
        <f>IF(RES_hh_tes!I12=0,"",RES_hh_tes!I12/RES_hh_fec!I12)</f>
        <v>2.0965326476664377</v>
      </c>
      <c r="J12" s="78">
        <f>IF(RES_hh_tes!J12=0,"",RES_hh_tes!J12/RES_hh_fec!J12)</f>
        <v>2.1716141171715866</v>
      </c>
      <c r="K12" s="78">
        <f>IF(RES_hh_tes!K12=0,"",RES_hh_tes!K12/RES_hh_fec!K12)</f>
        <v>2.25691964129425</v>
      </c>
      <c r="L12" s="78">
        <f>IF(RES_hh_tes!L12=0,"",RES_hh_tes!L12/RES_hh_fec!L12)</f>
        <v>2.3510138886877825</v>
      </c>
      <c r="M12" s="78">
        <f>IF(RES_hh_tes!M12=0,"",RES_hh_tes!M12/RES_hh_fec!M12)</f>
        <v>2.4776005145513191</v>
      </c>
      <c r="N12" s="78">
        <f>IF(RES_hh_tes!N12=0,"",RES_hh_tes!N12/RES_hh_fec!N12)</f>
        <v>2.6174225216500884</v>
      </c>
      <c r="O12" s="78">
        <f>IF(RES_hh_tes!O12=0,"",RES_hh_tes!O12/RES_hh_fec!O12)</f>
        <v>2.7560540935716564</v>
      </c>
      <c r="P12" s="78">
        <f>IF(RES_hh_tes!P12=0,"",RES_hh_tes!P12/RES_hh_fec!P12)</f>
        <v>2.8212002077098659</v>
      </c>
      <c r="Q12" s="78">
        <f>IF(RES_hh_tes!Q12=0,"",RES_hh_tes!Q12/RES_hh_fec!Q12)</f>
        <v>2.8857877663304552</v>
      </c>
      <c r="R12" s="78">
        <f>IF(RES_hh_tes!R12=0,"",RES_hh_tes!R12/RES_hh_fec!R12)</f>
        <v>2.9640903510134491</v>
      </c>
      <c r="S12" s="78">
        <f>IF(RES_hh_tes!S12=0,"",RES_hh_tes!S12/RES_hh_fec!S12)</f>
        <v>3.054217350434878</v>
      </c>
      <c r="T12" s="78">
        <f>IF(RES_hh_tes!T12=0,"",RES_hh_tes!T12/RES_hh_fec!T12)</f>
        <v>3.1555731919156185</v>
      </c>
      <c r="U12" s="78">
        <f>IF(RES_hh_tes!U12=0,"",RES_hh_tes!U12/RES_hh_fec!U12)</f>
        <v>3.2489307774705032</v>
      </c>
      <c r="V12" s="78">
        <f>IF(RES_hh_tes!V12=0,"",RES_hh_tes!V12/RES_hh_fec!V12)</f>
        <v>3.338354977849554</v>
      </c>
      <c r="W12" s="78">
        <f>IF(RES_hh_tes!W12=0,"",RES_hh_tes!W12/RES_hh_fec!W12)</f>
        <v>3.413672001458679</v>
      </c>
      <c r="X12" s="78">
        <f>IF(RES_hh_tes!X12=0,"",RES_hh_tes!X12/RES_hh_fec!X12)</f>
        <v>3.488203469148516</v>
      </c>
      <c r="Y12" s="78">
        <f>IF(RES_hh_tes!Y12=0,"",RES_hh_tes!Y12/RES_hh_fec!Y12)</f>
        <v>3.5446837490842258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0.74976524534103162</v>
      </c>
      <c r="C13" s="79">
        <f>IF(RES_hh_tes!C13=0,"",RES_hh_tes!C13/RES_hh_fec!C13)</f>
        <v>0.74976524534103162</v>
      </c>
      <c r="D13" s="79">
        <f>IF(RES_hh_tes!D13=0,"",RES_hh_tes!D13/RES_hh_fec!D13)</f>
        <v>0.74976524534103173</v>
      </c>
      <c r="E13" s="79">
        <f>IF(RES_hh_tes!E13=0,"",RES_hh_tes!E13/RES_hh_fec!E13)</f>
        <v>0.74976524534103173</v>
      </c>
      <c r="F13" s="79">
        <f>IF(RES_hh_tes!F13=0,"",RES_hh_tes!F13/RES_hh_fec!F13)</f>
        <v>0.74976524534103162</v>
      </c>
      <c r="G13" s="79">
        <f>IF(RES_hh_tes!G13=0,"",RES_hh_tes!G13/RES_hh_fec!G13)</f>
        <v>0.74976524534103162</v>
      </c>
      <c r="H13" s="79">
        <f>IF(RES_hh_tes!H13=0,"",RES_hh_tes!H13/RES_hh_fec!H13)</f>
        <v>0.7510497955845129</v>
      </c>
      <c r="I13" s="79">
        <f>IF(RES_hh_tes!I13=0,"",RES_hh_tes!I13/RES_hh_fec!I13)</f>
        <v>0.75478551772122537</v>
      </c>
      <c r="J13" s="79">
        <f>IF(RES_hh_tes!J13=0,"",RES_hh_tes!J13/RES_hh_fec!J13)</f>
        <v>0.76019315088268702</v>
      </c>
      <c r="K13" s="79">
        <f>IF(RES_hh_tes!K13=0,"",RES_hh_tes!K13/RES_hh_fec!K13)</f>
        <v>0.76732421607546786</v>
      </c>
      <c r="L13" s="79">
        <f>IF(RES_hh_tes!L13=0,"",RES_hh_tes!L13/RES_hh_fec!L13)</f>
        <v>0.77709265493563129</v>
      </c>
      <c r="M13" s="79">
        <f>IF(RES_hh_tes!M13=0,"",RES_hh_tes!M13/RES_hh_fec!M13)</f>
        <v>0.79151565709063465</v>
      </c>
      <c r="N13" s="79">
        <f>IF(RES_hh_tes!N13=0,"",RES_hh_tes!N13/RES_hh_fec!N13)</f>
        <v>0.80866922964356469</v>
      </c>
      <c r="O13" s="79">
        <f>IF(RES_hh_tes!O13=0,"",RES_hh_tes!O13/RES_hh_fec!O13)</f>
        <v>0.82581532224407284</v>
      </c>
      <c r="P13" s="79">
        <f>IF(RES_hh_tes!P13=0,"",RES_hh_tes!P13/RES_hh_fec!P13)</f>
        <v>0.82603471169629816</v>
      </c>
      <c r="Q13" s="79">
        <f>IF(RES_hh_tes!Q13=0,"",RES_hh_tes!Q13/RES_hh_fec!Q13)</f>
        <v>0.82624427975327341</v>
      </c>
      <c r="R13" s="79">
        <f>IF(RES_hh_tes!R13=0,"",RES_hh_tes!R13/RES_hh_fec!R13)</f>
        <v>0.82635093369500179</v>
      </c>
      <c r="S13" s="79">
        <f>IF(RES_hh_tes!S13=0,"",RES_hh_tes!S13/RES_hh_fec!S13)</f>
        <v>0.82644303825136001</v>
      </c>
      <c r="T13" s="79">
        <f>IF(RES_hh_tes!T13=0,"",RES_hh_tes!T13/RES_hh_fec!T13)</f>
        <v>0.82647293543342093</v>
      </c>
      <c r="U13" s="79">
        <f>IF(RES_hh_tes!U13=0,"",RES_hh_tes!U13/RES_hh_fec!U13)</f>
        <v>0.82655842555784953</v>
      </c>
      <c r="V13" s="79">
        <f>IF(RES_hh_tes!V13=0,"",RES_hh_tes!V13/RES_hh_fec!V13)</f>
        <v>0.82948516808657446</v>
      </c>
      <c r="W13" s="79">
        <f>IF(RES_hh_tes!W13=0,"",RES_hh_tes!W13/RES_hh_fec!W13)</f>
        <v>0.8331670681651383</v>
      </c>
      <c r="X13" s="79">
        <f>IF(RES_hh_tes!X13=0,"",RES_hh_tes!X13/RES_hh_fec!X13)</f>
        <v>0.83429666311096662</v>
      </c>
      <c r="Y13" s="79">
        <f>IF(RES_hh_tes!Y13=0,"",RES_hh_tes!Y13/RES_hh_fec!Y13)</f>
        <v>0.83492891406585423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2.2585219430643995</v>
      </c>
      <c r="C15" s="70">
        <f>IF(RES_hh_tes!C15=0,"",RES_hh_tes!C15/RES_hh_fec!C15)</f>
        <v>2.4306022459893781</v>
      </c>
      <c r="D15" s="70">
        <f>IF(RES_hh_tes!D15=0,"",RES_hh_tes!D15/RES_hh_fec!D15)</f>
        <v>2.5712018819368718</v>
      </c>
      <c r="E15" s="70">
        <f>IF(RES_hh_tes!E15=0,"",RES_hh_tes!E15/RES_hh_fec!E15)</f>
        <v>2.7599985875936519</v>
      </c>
      <c r="F15" s="70">
        <f>IF(RES_hh_tes!F15=0,"",RES_hh_tes!F15/RES_hh_fec!F15)</f>
        <v>2.9777468338268531</v>
      </c>
      <c r="G15" s="70">
        <f>IF(RES_hh_tes!G15=0,"",RES_hh_tes!G15/RES_hh_fec!G15)</f>
        <v>3.1866971151601979</v>
      </c>
      <c r="H15" s="70">
        <f>IF(RES_hh_tes!H15=0,"",RES_hh_tes!H15/RES_hh_fec!H15)</f>
        <v>3.4173701658131241</v>
      </c>
      <c r="I15" s="70">
        <f>IF(RES_hh_tes!I15=0,"",RES_hh_tes!I15/RES_hh_fec!I15)</f>
        <v>3.5748775289964421</v>
      </c>
      <c r="J15" s="70">
        <f>IF(RES_hh_tes!J15=0,"",RES_hh_tes!J15/RES_hh_fec!J15)</f>
        <v>3.6872271874032077</v>
      </c>
      <c r="K15" s="70">
        <f>IF(RES_hh_tes!K15=0,"",RES_hh_tes!K15/RES_hh_fec!K15)</f>
        <v>3.8227394472893961</v>
      </c>
      <c r="L15" s="70">
        <f>IF(RES_hh_tes!L15=0,"",RES_hh_tes!L15/RES_hh_fec!L15)</f>
        <v>3.9563735222709417</v>
      </c>
      <c r="M15" s="70">
        <f>IF(RES_hh_tes!M15=0,"",RES_hh_tes!M15/RES_hh_fec!M15)</f>
        <v>4.1299206693239201</v>
      </c>
      <c r="N15" s="70">
        <f>IF(RES_hh_tes!N15=0,"",RES_hh_tes!N15/RES_hh_fec!N15)</f>
        <v>4.3168105499065179</v>
      </c>
      <c r="O15" s="70">
        <f>IF(RES_hh_tes!O15=0,"",RES_hh_tes!O15/RES_hh_fec!O15)</f>
        <v>4.541957431420637</v>
      </c>
      <c r="P15" s="70">
        <f>IF(RES_hh_tes!P15=0,"",RES_hh_tes!P15/RES_hh_fec!P15)</f>
        <v>4.7363800638980074</v>
      </c>
      <c r="Q15" s="70">
        <f>IF(RES_hh_tes!Q15=0,"",RES_hh_tes!Q15/RES_hh_fec!Q15)</f>
        <v>4.9340535587717547</v>
      </c>
      <c r="R15" s="70">
        <f>IF(RES_hh_tes!R15=0,"",RES_hh_tes!R15/RES_hh_fec!R15)</f>
        <v>5.1141184600035698</v>
      </c>
      <c r="S15" s="70">
        <f>IF(RES_hh_tes!S15=0,"",RES_hh_tes!S15/RES_hh_fec!S15)</f>
        <v>5.2684791626229002</v>
      </c>
      <c r="T15" s="70">
        <f>IF(RES_hh_tes!T15=0,"",RES_hh_tes!T15/RES_hh_fec!T15)</f>
        <v>5.4024732385351761</v>
      </c>
      <c r="U15" s="70">
        <f>IF(RES_hh_tes!U15=0,"",RES_hh_tes!U15/RES_hh_fec!U15)</f>
        <v>5.5063397522365873</v>
      </c>
      <c r="V15" s="70">
        <f>IF(RES_hh_tes!V15=0,"",RES_hh_tes!V15/RES_hh_fec!V15)</f>
        <v>5.5841738079847536</v>
      </c>
      <c r="W15" s="70">
        <f>IF(RES_hh_tes!W15=0,"",RES_hh_tes!W15/RES_hh_fec!W15)</f>
        <v>5.6314694310474653</v>
      </c>
      <c r="X15" s="70">
        <f>IF(RES_hh_tes!X15=0,"",RES_hh_tes!X15/RES_hh_fec!X15)</f>
        <v>5.6733934828129753</v>
      </c>
      <c r="Y15" s="70">
        <f>IF(RES_hh_tes!Y15=0,"",RES_hh_tes!Y15/RES_hh_fec!Y15)</f>
        <v>5.7130972819552701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2.2585219430643995</v>
      </c>
      <c r="C16" s="78">
        <f>IF(RES_hh_tes!C16=0,"",RES_hh_tes!C16/RES_hh_fec!C16)</f>
        <v>2.4306022459893781</v>
      </c>
      <c r="D16" s="78">
        <f>IF(RES_hh_tes!D16=0,"",RES_hh_tes!D16/RES_hh_fec!D16)</f>
        <v>2.5712018819368718</v>
      </c>
      <c r="E16" s="78">
        <f>IF(RES_hh_tes!E16=0,"",RES_hh_tes!E16/RES_hh_fec!E16)</f>
        <v>2.7599985875936519</v>
      </c>
      <c r="F16" s="78">
        <f>IF(RES_hh_tes!F16=0,"",RES_hh_tes!F16/RES_hh_fec!F16)</f>
        <v>2.9777468338268531</v>
      </c>
      <c r="G16" s="78">
        <f>IF(RES_hh_tes!G16=0,"",RES_hh_tes!G16/RES_hh_fec!G16)</f>
        <v>3.1866971151601979</v>
      </c>
      <c r="H16" s="78">
        <f>IF(RES_hh_tes!H16=0,"",RES_hh_tes!H16/RES_hh_fec!H16)</f>
        <v>3.4173701658131241</v>
      </c>
      <c r="I16" s="78">
        <f>IF(RES_hh_tes!I16=0,"",RES_hh_tes!I16/RES_hh_fec!I16)</f>
        <v>3.5748775289964421</v>
      </c>
      <c r="J16" s="78">
        <f>IF(RES_hh_tes!J16=0,"",RES_hh_tes!J16/RES_hh_fec!J16)</f>
        <v>3.6872271874032077</v>
      </c>
      <c r="K16" s="78">
        <f>IF(RES_hh_tes!K16=0,"",RES_hh_tes!K16/RES_hh_fec!K16)</f>
        <v>3.8227394472893961</v>
      </c>
      <c r="L16" s="78">
        <f>IF(RES_hh_tes!L16=0,"",RES_hh_tes!L16/RES_hh_fec!L16)</f>
        <v>3.9563735222709417</v>
      </c>
      <c r="M16" s="78">
        <f>IF(RES_hh_tes!M16=0,"",RES_hh_tes!M16/RES_hh_fec!M16)</f>
        <v>4.1299206693239201</v>
      </c>
      <c r="N16" s="78">
        <f>IF(RES_hh_tes!N16=0,"",RES_hh_tes!N16/RES_hh_fec!N16)</f>
        <v>4.3168105499065179</v>
      </c>
      <c r="O16" s="78">
        <f>IF(RES_hh_tes!O16=0,"",RES_hh_tes!O16/RES_hh_fec!O16)</f>
        <v>4.541957431420637</v>
      </c>
      <c r="P16" s="78">
        <f>IF(RES_hh_tes!P16=0,"",RES_hh_tes!P16/RES_hh_fec!P16)</f>
        <v>4.7363800638980074</v>
      </c>
      <c r="Q16" s="78">
        <f>IF(RES_hh_tes!Q16=0,"",RES_hh_tes!Q16/RES_hh_fec!Q16)</f>
        <v>4.9340535587717547</v>
      </c>
      <c r="R16" s="78">
        <f>IF(RES_hh_tes!R16=0,"",RES_hh_tes!R16/RES_hh_fec!R16)</f>
        <v>5.1141184600035698</v>
      </c>
      <c r="S16" s="78">
        <f>IF(RES_hh_tes!S16=0,"",RES_hh_tes!S16/RES_hh_fec!S16)</f>
        <v>5.2684791626229002</v>
      </c>
      <c r="T16" s="78">
        <f>IF(RES_hh_tes!T16=0,"",RES_hh_tes!T16/RES_hh_fec!T16)</f>
        <v>5.4024732385351761</v>
      </c>
      <c r="U16" s="78">
        <f>IF(RES_hh_tes!U16=0,"",RES_hh_tes!U16/RES_hh_fec!U16)</f>
        <v>5.5063397522365873</v>
      </c>
      <c r="V16" s="78">
        <f>IF(RES_hh_tes!V16=0,"",RES_hh_tes!V16/RES_hh_fec!V16)</f>
        <v>5.5841738079847536</v>
      </c>
      <c r="W16" s="78">
        <f>IF(RES_hh_tes!W16=0,"",RES_hh_tes!W16/RES_hh_fec!W16)</f>
        <v>5.6314694310474653</v>
      </c>
      <c r="X16" s="78">
        <f>IF(RES_hh_tes!X16=0,"",RES_hh_tes!X16/RES_hh_fec!X16)</f>
        <v>5.6733934828129753</v>
      </c>
      <c r="Y16" s="78">
        <f>IF(RES_hh_tes!Y16=0,"",RES_hh_tes!Y16/RES_hh_fec!Y16)</f>
        <v>5.7130972819552701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0.72778599171793779</v>
      </c>
      <c r="C17" s="70">
        <f>IF(RES_hh_tes!C17=0,"",RES_hh_tes!C17/RES_hh_fec!C17)</f>
        <v>0.73135720702567486</v>
      </c>
      <c r="D17" s="70">
        <f>IF(RES_hh_tes!D17=0,"",RES_hh_tes!D17/RES_hh_fec!D17)</f>
        <v>0.73557753871869991</v>
      </c>
      <c r="E17" s="70">
        <f>IF(RES_hh_tes!E17=0,"",RES_hh_tes!E17/RES_hh_fec!E17)</f>
        <v>0.73884859049120055</v>
      </c>
      <c r="F17" s="70">
        <f>IF(RES_hh_tes!F17=0,"",RES_hh_tes!F17/RES_hh_fec!F17)</f>
        <v>0.74286584031185743</v>
      </c>
      <c r="G17" s="70">
        <f>IF(RES_hh_tes!G17=0,"",RES_hh_tes!G17/RES_hh_fec!G17)</f>
        <v>0.74584131849858804</v>
      </c>
      <c r="H17" s="70">
        <f>IF(RES_hh_tes!H17=0,"",RES_hh_tes!H17/RES_hh_fec!H17)</f>
        <v>0.7511250078081696</v>
      </c>
      <c r="I17" s="70">
        <f>IF(RES_hh_tes!I17=0,"",RES_hh_tes!I17/RES_hh_fec!I17)</f>
        <v>0.75617719006785455</v>
      </c>
      <c r="J17" s="70">
        <f>IF(RES_hh_tes!J17=0,"",RES_hh_tes!J17/RES_hh_fec!J17)</f>
        <v>0.76374356427531698</v>
      </c>
      <c r="K17" s="70">
        <f>IF(RES_hh_tes!K17=0,"",RES_hh_tes!K17/RES_hh_fec!K17)</f>
        <v>0.77174891472812845</v>
      </c>
      <c r="L17" s="70">
        <f>IF(RES_hh_tes!L17=0,"",RES_hh_tes!L17/RES_hh_fec!L17)</f>
        <v>0.7780517894703104</v>
      </c>
      <c r="M17" s="70">
        <f>IF(RES_hh_tes!M17=0,"",RES_hh_tes!M17/RES_hh_fec!M17)</f>
        <v>0.78510745485212974</v>
      </c>
      <c r="N17" s="70">
        <f>IF(RES_hh_tes!N17=0,"",RES_hh_tes!N17/RES_hh_fec!N17)</f>
        <v>0.796822396536641</v>
      </c>
      <c r="O17" s="70">
        <f>IF(RES_hh_tes!O17=0,"",RES_hh_tes!O17/RES_hh_fec!O17)</f>
        <v>0.80481638158838875</v>
      </c>
      <c r="P17" s="70">
        <f>IF(RES_hh_tes!P17=0,"",RES_hh_tes!P17/RES_hh_fec!P17)</f>
        <v>0.81217665917957316</v>
      </c>
      <c r="Q17" s="70">
        <f>IF(RES_hh_tes!Q17=0,"",RES_hh_tes!Q17/RES_hh_fec!Q17)</f>
        <v>0.81726922552499826</v>
      </c>
      <c r="R17" s="70">
        <f>IF(RES_hh_tes!R17=0,"",RES_hh_tes!R17/RES_hh_fec!R17)</f>
        <v>0.82387345568745818</v>
      </c>
      <c r="S17" s="70">
        <f>IF(RES_hh_tes!S17=0,"",RES_hh_tes!S17/RES_hh_fec!S17)</f>
        <v>0.83403056469643289</v>
      </c>
      <c r="T17" s="70">
        <f>IF(RES_hh_tes!T17=0,"",RES_hh_tes!T17/RES_hh_fec!T17)</f>
        <v>0.8432416838968585</v>
      </c>
      <c r="U17" s="70">
        <f>IF(RES_hh_tes!U17=0,"",RES_hh_tes!U17/RES_hh_fec!U17)</f>
        <v>0.85276244914486521</v>
      </c>
      <c r="V17" s="70">
        <f>IF(RES_hh_tes!V17=0,"",RES_hh_tes!V17/RES_hh_fec!V17)</f>
        <v>0.86251593881629185</v>
      </c>
      <c r="W17" s="70">
        <f>IF(RES_hh_tes!W17=0,"",RES_hh_tes!W17/RES_hh_fec!W17)</f>
        <v>0.87322468753544102</v>
      </c>
      <c r="X17" s="70">
        <f>IF(RES_hh_tes!X17=0,"",RES_hh_tes!X17/RES_hh_fec!X17)</f>
        <v>0.88543808469214547</v>
      </c>
      <c r="Y17" s="70">
        <f>IF(RES_hh_tes!Y17=0,"",RES_hh_tes!Y17/RES_hh_fec!Y17)</f>
        <v>0.89369840306583492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0.63684969602490937</v>
      </c>
      <c r="C19" s="78">
        <f>IF(RES_hh_tes!C19=0,"",RES_hh_tes!C19/RES_hh_fec!C19)</f>
        <v>0.6399725651638859</v>
      </c>
      <c r="D19" s="78">
        <f>IF(RES_hh_tes!D19=0,"",RES_hh_tes!D19/RES_hh_fec!D19)</f>
        <v>0.64374554149809815</v>
      </c>
      <c r="E19" s="78">
        <f>IF(RES_hh_tes!E19=0,"",RES_hh_tes!E19/RES_hh_fec!E19)</f>
        <v>0.64874788765265601</v>
      </c>
      <c r="F19" s="78">
        <f>IF(RES_hh_tes!F19=0,"",RES_hh_tes!F19/RES_hh_fec!F19)</f>
        <v>0.65433714707783452</v>
      </c>
      <c r="G19" s="78">
        <f>IF(RES_hh_tes!G19=0,"",RES_hh_tes!G19/RES_hh_fec!G19)</f>
        <v>0.66031060876584113</v>
      </c>
      <c r="H19" s="78">
        <f>IF(RES_hh_tes!H19=0,"",RES_hh_tes!H19/RES_hh_fec!H19)</f>
        <v>0.66626490682843198</v>
      </c>
      <c r="I19" s="78">
        <f>IF(RES_hh_tes!I19=0,"",RES_hh_tes!I19/RES_hh_fec!I19)</f>
        <v>0.66906489142931325</v>
      </c>
      <c r="J19" s="78">
        <f>IF(RES_hh_tes!J19=0,"",RES_hh_tes!J19/RES_hh_fec!J19)</f>
        <v>0.67017984588146362</v>
      </c>
      <c r="K19" s="78">
        <f>IF(RES_hh_tes!K19=0,"",RES_hh_tes!K19/RES_hh_fec!K19)</f>
        <v>0.67189145819287521</v>
      </c>
      <c r="L19" s="78">
        <f>IF(RES_hh_tes!L19=0,"",RES_hh_tes!L19/RES_hh_fec!L19)</f>
        <v>0.67444959186285802</v>
      </c>
      <c r="M19" s="78">
        <f>IF(RES_hh_tes!M19=0,"",RES_hh_tes!M19/RES_hh_fec!M19)</f>
        <v>0.68000098904030526</v>
      </c>
      <c r="N19" s="78">
        <f>IF(RES_hh_tes!N19=0,"",RES_hh_tes!N19/RES_hh_fec!N19)</f>
        <v>0.68849336671494721</v>
      </c>
      <c r="O19" s="78">
        <f>IF(RES_hh_tes!O19=0,"",RES_hh_tes!O19/RES_hh_fec!O19)</f>
        <v>0.70149185834353034</v>
      </c>
      <c r="P19" s="78">
        <f>IF(RES_hh_tes!P19=0,"",RES_hh_tes!P19/RES_hh_fec!P19)</f>
        <v>0.71555135854402108</v>
      </c>
      <c r="Q19" s="78">
        <f>IF(RES_hh_tes!Q19=0,"",RES_hh_tes!Q19/RES_hh_fec!Q19)</f>
        <v>0.73440346739992535</v>
      </c>
      <c r="R19" s="78">
        <f>IF(RES_hh_tes!R19=0,"",RES_hh_tes!R19/RES_hh_fec!R19)</f>
        <v>0.75232215069075759</v>
      </c>
      <c r="S19" s="78">
        <f>IF(RES_hh_tes!S19=0,"",RES_hh_tes!S19/RES_hh_fec!S19)</f>
        <v>0.77102139572534389</v>
      </c>
      <c r="T19" s="78">
        <f>IF(RES_hh_tes!T19=0,"",RES_hh_tes!T19/RES_hh_fec!T19)</f>
        <v>0.78944204382304384</v>
      </c>
      <c r="U19" s="78">
        <f>IF(RES_hh_tes!U19=0,"",RES_hh_tes!U19/RES_hh_fec!U19)</f>
        <v>0.80930271870653092</v>
      </c>
      <c r="V19" s="78">
        <f>IF(RES_hh_tes!V19=0,"",RES_hh_tes!V19/RES_hh_fec!V19)</f>
        <v>0.82733184245577829</v>
      </c>
      <c r="W19" s="78">
        <f>IF(RES_hh_tes!W19=0,"",RES_hh_tes!W19/RES_hh_fec!W19)</f>
        <v>0.84196380105729096</v>
      </c>
      <c r="X19" s="78">
        <f>IF(RES_hh_tes!X19=0,"",RES_hh_tes!X19/RES_hh_fec!X19)</f>
        <v>0.85304979302329687</v>
      </c>
      <c r="Y19" s="78">
        <f>IF(RES_hh_tes!Y19=0,"",RES_hh_tes!Y19/RES_hh_fec!Y19)</f>
        <v>0.85965070799392262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0.57392464408604793</v>
      </c>
      <c r="C20" s="78">
        <f>IF(RES_hh_tes!C20=0,"",RES_hh_tes!C20/RES_hh_fec!C20)</f>
        <v>0.5759545147890186</v>
      </c>
      <c r="D20" s="78">
        <f>IF(RES_hh_tes!D20=0,"",RES_hh_tes!D20/RES_hh_fec!D20)</f>
        <v>0.57779202302259758</v>
      </c>
      <c r="E20" s="78">
        <f>IF(RES_hh_tes!E20=0,"",RES_hh_tes!E20/RES_hh_fec!E20)</f>
        <v>0.57961678044940235</v>
      </c>
      <c r="F20" s="78">
        <f>IF(RES_hh_tes!F20=0,"",RES_hh_tes!F20/RES_hh_fec!F20)</f>
        <v>0.58152822727855369</v>
      </c>
      <c r="G20" s="78">
        <f>IF(RES_hh_tes!G20=0,"",RES_hh_tes!G20/RES_hh_fec!G20)</f>
        <v>0.58353987896042447</v>
      </c>
      <c r="H20" s="78">
        <f>IF(RES_hh_tes!H20=0,"",RES_hh_tes!H20/RES_hh_fec!H20)</f>
        <v>0.58563763167304184</v>
      </c>
      <c r="I20" s="78">
        <f>IF(RES_hh_tes!I20=0,"",RES_hh_tes!I20/RES_hh_fec!I20)</f>
        <v>0.58855781424780051</v>
      </c>
      <c r="J20" s="78">
        <f>IF(RES_hh_tes!J20=0,"",RES_hh_tes!J20/RES_hh_fec!J20)</f>
        <v>0.59378347329563064</v>
      </c>
      <c r="K20" s="78">
        <f>IF(RES_hh_tes!K20=0,"",RES_hh_tes!K20/RES_hh_fec!K20)</f>
        <v>0.59956460879895346</v>
      </c>
      <c r="L20" s="78">
        <f>IF(RES_hh_tes!L20=0,"",RES_hh_tes!L20/RES_hh_fec!L20)</f>
        <v>0.60567359247300578</v>
      </c>
      <c r="M20" s="78">
        <f>IF(RES_hh_tes!M20=0,"",RES_hh_tes!M20/RES_hh_fec!M20)</f>
        <v>0.6131944280626862</v>
      </c>
      <c r="N20" s="78">
        <f>IF(RES_hh_tes!N20=0,"",RES_hh_tes!N20/RES_hh_fec!N20)</f>
        <v>0.62362430267146707</v>
      </c>
      <c r="O20" s="78">
        <f>IF(RES_hh_tes!O20=0,"",RES_hh_tes!O20/RES_hh_fec!O20)</f>
        <v>0.63660512721406159</v>
      </c>
      <c r="P20" s="78">
        <f>IF(RES_hh_tes!P20=0,"",RES_hh_tes!P20/RES_hh_fec!P20)</f>
        <v>0.64630965354998859</v>
      </c>
      <c r="Q20" s="78">
        <f>IF(RES_hh_tes!Q20=0,"",RES_hh_tes!Q20/RES_hh_fec!Q20)</f>
        <v>0.65637655188064037</v>
      </c>
      <c r="R20" s="78">
        <f>IF(RES_hh_tes!R20=0,"",RES_hh_tes!R20/RES_hh_fec!R20)</f>
        <v>0.66702870398585368</v>
      </c>
      <c r="S20" s="78">
        <f>IF(RES_hh_tes!S20=0,"",RES_hh_tes!S20/RES_hh_fec!S20)</f>
        <v>0.67933598390056282</v>
      </c>
      <c r="T20" s="78">
        <f>IF(RES_hh_tes!T20=0,"",RES_hh_tes!T20/RES_hh_fec!T20)</f>
        <v>0.68912304341290265</v>
      </c>
      <c r="U20" s="78">
        <f>IF(RES_hh_tes!U20=0,"",RES_hh_tes!U20/RES_hh_fec!U20)</f>
        <v>0.70100417182357733</v>
      </c>
      <c r="V20" s="78">
        <f>IF(RES_hh_tes!V20=0,"",RES_hh_tes!V20/RES_hh_fec!V20)</f>
        <v>0.71380909543802695</v>
      </c>
      <c r="W20" s="78">
        <f>IF(RES_hh_tes!W20=0,"",RES_hh_tes!W20/RES_hh_fec!W20)</f>
        <v>0.72774575696174515</v>
      </c>
      <c r="X20" s="78">
        <f>IF(RES_hh_tes!X20=0,"",RES_hh_tes!X20/RES_hh_fec!X20)</f>
        <v>0.7430276136564592</v>
      </c>
      <c r="Y20" s="78">
        <f>IF(RES_hh_tes!Y20=0,"",RES_hh_tes!Y20/RES_hh_fec!Y20)</f>
        <v>0.76176263484729723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0.59431834371483871</v>
      </c>
      <c r="C21" s="78">
        <f>IF(RES_hh_tes!C21=0,"",RES_hh_tes!C21/RES_hh_fec!C21)</f>
        <v>0.59887910547322554</v>
      </c>
      <c r="D21" s="78">
        <f>IF(RES_hh_tes!D21=0,"",RES_hh_tes!D21/RES_hh_fec!D21)</f>
        <v>0.60468512223624127</v>
      </c>
      <c r="E21" s="78">
        <f>IF(RES_hh_tes!E21=0,"",RES_hh_tes!E21/RES_hh_fec!E21)</f>
        <v>0.61103629566543438</v>
      </c>
      <c r="F21" s="78">
        <f>IF(RES_hh_tes!F21=0,"",RES_hh_tes!F21/RES_hh_fec!F21)</f>
        <v>0.61695097577987212</v>
      </c>
      <c r="G21" s="78">
        <f>IF(RES_hh_tes!G21=0,"",RES_hh_tes!G21/RES_hh_fec!G21)</f>
        <v>0.62233441789582378</v>
      </c>
      <c r="H21" s="78">
        <f>IF(RES_hh_tes!H21=0,"",RES_hh_tes!H21/RES_hh_fec!H21)</f>
        <v>0.62752960749803099</v>
      </c>
      <c r="I21" s="78">
        <f>IF(RES_hh_tes!I21=0,"",RES_hh_tes!I21/RES_hh_fec!I21)</f>
        <v>0.63330073627870864</v>
      </c>
      <c r="J21" s="78">
        <f>IF(RES_hh_tes!J21=0,"",RES_hh_tes!J21/RES_hh_fec!J21)</f>
        <v>0.64161000957430248</v>
      </c>
      <c r="K21" s="78">
        <f>IF(RES_hh_tes!K21=0,"",RES_hh_tes!K21/RES_hh_fec!K21)</f>
        <v>0.65172328861529061</v>
      </c>
      <c r="L21" s="78">
        <f>IF(RES_hh_tes!L21=0,"",RES_hh_tes!L21/RES_hh_fec!L21)</f>
        <v>0.66373267454932305</v>
      </c>
      <c r="M21" s="78">
        <f>IF(RES_hh_tes!M21=0,"",RES_hh_tes!M21/RES_hh_fec!M21)</f>
        <v>0.67671746850760028</v>
      </c>
      <c r="N21" s="78">
        <f>IF(RES_hh_tes!N21=0,"",RES_hh_tes!N21/RES_hh_fec!N21)</f>
        <v>0.69204522449628514</v>
      </c>
      <c r="O21" s="78">
        <f>IF(RES_hh_tes!O21=0,"",RES_hh_tes!O21/RES_hh_fec!O21)</f>
        <v>0.70654366188406881</v>
      </c>
      <c r="P21" s="78">
        <f>IF(RES_hh_tes!P21=0,"",RES_hh_tes!P21/RES_hh_fec!P21)</f>
        <v>0.71076885742737828</v>
      </c>
      <c r="Q21" s="78">
        <f>IF(RES_hh_tes!Q21=0,"",RES_hh_tes!Q21/RES_hh_fec!Q21)</f>
        <v>0.71795003375824951</v>
      </c>
      <c r="R21" s="78">
        <f>IF(RES_hh_tes!R21=0,"",RES_hh_tes!R21/RES_hh_fec!R21)</f>
        <v>0.73029491368487431</v>
      </c>
      <c r="S21" s="78">
        <f>IF(RES_hh_tes!S21=0,"",RES_hh_tes!S21/RES_hh_fec!S21)</f>
        <v>0.74759369181745083</v>
      </c>
      <c r="T21" s="78">
        <f>IF(RES_hh_tes!T21=0,"",RES_hh_tes!T21/RES_hh_fec!T21)</f>
        <v>0.76537465498769452</v>
      </c>
      <c r="U21" s="78">
        <f>IF(RES_hh_tes!U21=0,"",RES_hh_tes!U21/RES_hh_fec!U21)</f>
        <v>0.78155597958666545</v>
      </c>
      <c r="V21" s="78">
        <f>IF(RES_hh_tes!V21=0,"",RES_hh_tes!V21/RES_hh_fec!V21)</f>
        <v>0.7942681608426948</v>
      </c>
      <c r="W21" s="78">
        <f>IF(RES_hh_tes!W21=0,"",RES_hh_tes!W21/RES_hh_fec!W21)</f>
        <v>0.80309608020687051</v>
      </c>
      <c r="X21" s="78">
        <f>IF(RES_hh_tes!X21=0,"",RES_hh_tes!X21/RES_hh_fec!X21)</f>
        <v>0.81069213936781415</v>
      </c>
      <c r="Y21" s="78">
        <f>IF(RES_hh_tes!Y21=0,"",RES_hh_tes!Y21/RES_hh_fec!Y21)</f>
        <v>0.82166317423969781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0.51936242599734561</v>
      </c>
      <c r="C22" s="78">
        <f>IF(RES_hh_tes!C22=0,"",RES_hh_tes!C22/RES_hh_fec!C22)</f>
        <v>0.53876250265875658</v>
      </c>
      <c r="D22" s="78">
        <f>IF(RES_hh_tes!D22=0,"",RES_hh_tes!D22/RES_hh_fec!D22)</f>
        <v>0.56441264484057629</v>
      </c>
      <c r="E22" s="78">
        <f>IF(RES_hh_tes!E22=0,"",RES_hh_tes!E22/RES_hh_fec!E22)</f>
        <v>0.58863117463979109</v>
      </c>
      <c r="F22" s="78">
        <f>IF(RES_hh_tes!F22=0,"",RES_hh_tes!F22/RES_hh_fec!F22)</f>
        <v>0.61125444369607052</v>
      </c>
      <c r="G22" s="78">
        <f>IF(RES_hh_tes!G22=0,"",RES_hh_tes!G22/RES_hh_fec!G22)</f>
        <v>0.63396409060259518</v>
      </c>
      <c r="H22" s="78">
        <f>IF(RES_hh_tes!H22=0,"",RES_hh_tes!H22/RES_hh_fec!H22)</f>
        <v>0.65346679651788731</v>
      </c>
      <c r="I22" s="78">
        <f>IF(RES_hh_tes!I22=0,"",RES_hh_tes!I22/RES_hh_fec!I22)</f>
        <v>0.67149745761551394</v>
      </c>
      <c r="J22" s="78">
        <f>IF(RES_hh_tes!J22=0,"",RES_hh_tes!J22/RES_hh_fec!J22)</f>
        <v>0.68811742206465232</v>
      </c>
      <c r="K22" s="78">
        <f>IF(RES_hh_tes!K22=0,"",RES_hh_tes!K22/RES_hh_fec!K22)</f>
        <v>0.70168199521615615</v>
      </c>
      <c r="L22" s="78">
        <f>IF(RES_hh_tes!L22=0,"",RES_hh_tes!L22/RES_hh_fec!L22)</f>
        <v>0.71372458370296332</v>
      </c>
      <c r="M22" s="78">
        <f>IF(RES_hh_tes!M22=0,"",RES_hh_tes!M22/RES_hh_fec!M22)</f>
        <v>0.72728965227895548</v>
      </c>
      <c r="N22" s="78">
        <f>IF(RES_hh_tes!N22=0,"",RES_hh_tes!N22/RES_hh_fec!N22)</f>
        <v>0.74117641920352695</v>
      </c>
      <c r="O22" s="78">
        <f>IF(RES_hh_tes!O22=0,"",RES_hh_tes!O22/RES_hh_fec!O22)</f>
        <v>0.75393712973730409</v>
      </c>
      <c r="P22" s="78">
        <f>IF(RES_hh_tes!P22=0,"",RES_hh_tes!P22/RES_hh_fec!P22)</f>
        <v>0.76190290901481839</v>
      </c>
      <c r="Q22" s="78">
        <f>IF(RES_hh_tes!Q22=0,"",RES_hh_tes!Q22/RES_hh_fec!Q22)</f>
        <v>0.77028538775263222</v>
      </c>
      <c r="R22" s="78">
        <f>IF(RES_hh_tes!R22=0,"",RES_hh_tes!R22/RES_hh_fec!R22)</f>
        <v>0.77950421756819455</v>
      </c>
      <c r="S22" s="78">
        <f>IF(RES_hh_tes!S22=0,"",RES_hh_tes!S22/RES_hh_fec!S22)</f>
        <v>0.78975639078993731</v>
      </c>
      <c r="T22" s="78">
        <f>IF(RES_hh_tes!T22=0,"",RES_hh_tes!T22/RES_hh_fec!T22)</f>
        <v>0.80140958682374297</v>
      </c>
      <c r="U22" s="78">
        <f>IF(RES_hh_tes!U22=0,"",RES_hh_tes!U22/RES_hh_fec!U22)</f>
        <v>0.81544761622188588</v>
      </c>
      <c r="V22" s="78">
        <f>IF(RES_hh_tes!V22=0,"",RES_hh_tes!V22/RES_hh_fec!V22)</f>
        <v>0.82960631215833525</v>
      </c>
      <c r="W22" s="78">
        <f>IF(RES_hh_tes!W22=0,"",RES_hh_tes!W22/RES_hh_fec!W22)</f>
        <v>0.84361336928539643</v>
      </c>
      <c r="X22" s="78">
        <f>IF(RES_hh_tes!X22=0,"",RES_hh_tes!X22/RES_hh_fec!X22)</f>
        <v>0.8542896048018882</v>
      </c>
      <c r="Y22" s="78">
        <f>IF(RES_hh_tes!Y22=0,"",RES_hh_tes!Y22/RES_hh_fec!Y22)</f>
        <v>0.86469864531242646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0.84575587247101547</v>
      </c>
      <c r="C24" s="78">
        <f>IF(RES_hh_tes!C24=0,"",RES_hh_tes!C24/RES_hh_fec!C24)</f>
        <v>0.84842548653118321</v>
      </c>
      <c r="D24" s="78">
        <f>IF(RES_hh_tes!D24=0,"",RES_hh_tes!D24/RES_hh_fec!D24)</f>
        <v>0.85101721463530022</v>
      </c>
      <c r="E24" s="78">
        <f>IF(RES_hh_tes!E24=0,"",RES_hh_tes!E24/RES_hh_fec!E24)</f>
        <v>0.85360047783435122</v>
      </c>
      <c r="F24" s="78">
        <f>IF(RES_hh_tes!F24=0,"",RES_hh_tes!F24/RES_hh_fec!F24)</f>
        <v>0.85608500035349766</v>
      </c>
      <c r="G24" s="78">
        <f>IF(RES_hh_tes!G24=0,"",RES_hh_tes!G24/RES_hh_fec!G24)</f>
        <v>0.85855233211968029</v>
      </c>
      <c r="H24" s="78">
        <f>IF(RES_hh_tes!H24=0,"",RES_hh_tes!H24/RES_hh_fec!H24)</f>
        <v>0.86111106086300404</v>
      </c>
      <c r="I24" s="78">
        <f>IF(RES_hh_tes!I24=0,"",RES_hh_tes!I24/RES_hh_fec!I24)</f>
        <v>0.86423389565094366</v>
      </c>
      <c r="J24" s="78">
        <f>IF(RES_hh_tes!J24=0,"",RES_hh_tes!J24/RES_hh_fec!J24)</f>
        <v>0.86812391699329305</v>
      </c>
      <c r="K24" s="78">
        <f>IF(RES_hh_tes!K24=0,"",RES_hh_tes!K24/RES_hh_fec!K24)</f>
        <v>0.87224418098695145</v>
      </c>
      <c r="L24" s="78">
        <f>IF(RES_hh_tes!L24=0,"",RES_hh_tes!L24/RES_hh_fec!L24)</f>
        <v>0.87651172973001468</v>
      </c>
      <c r="M24" s="78">
        <f>IF(RES_hh_tes!M24=0,"",RES_hh_tes!M24/RES_hh_fec!M24)</f>
        <v>0.88100070063587954</v>
      </c>
      <c r="N24" s="78">
        <f>IF(RES_hh_tes!N24=0,"",RES_hh_tes!N24/RES_hh_fec!N24)</f>
        <v>0.88607664418128718</v>
      </c>
      <c r="O24" s="78">
        <f>IF(RES_hh_tes!O24=0,"",RES_hh_tes!O24/RES_hh_fec!O24)</f>
        <v>0.89058490915100108</v>
      </c>
      <c r="P24" s="78">
        <f>IF(RES_hh_tes!P24=0,"",RES_hh_tes!P24/RES_hh_fec!P24)</f>
        <v>0.89204110345930054</v>
      </c>
      <c r="Q24" s="78">
        <f>IF(RES_hh_tes!Q24=0,"",RES_hh_tes!Q24/RES_hh_fec!Q24)</f>
        <v>0.89422998543178533</v>
      </c>
      <c r="R24" s="78">
        <f>IF(RES_hh_tes!R24=0,"",RES_hh_tes!R24/RES_hh_fec!R24)</f>
        <v>0.89751067997257938</v>
      </c>
      <c r="S24" s="78">
        <f>IF(RES_hh_tes!S24=0,"",RES_hh_tes!S24/RES_hh_fec!S24)</f>
        <v>0.90210048634619111</v>
      </c>
      <c r="T24" s="78">
        <f>IF(RES_hh_tes!T24=0,"",RES_hh_tes!T24/RES_hh_fec!T24)</f>
        <v>0.90660683988109214</v>
      </c>
      <c r="U24" s="78">
        <f>IF(RES_hh_tes!U24=0,"",RES_hh_tes!U24/RES_hh_fec!U24)</f>
        <v>0.91146668210196147</v>
      </c>
      <c r="V24" s="78">
        <f>IF(RES_hh_tes!V24=0,"",RES_hh_tes!V24/RES_hh_fec!V24)</f>
        <v>0.91603619627469435</v>
      </c>
      <c r="W24" s="78">
        <f>IF(RES_hh_tes!W24=0,"",RES_hh_tes!W24/RES_hh_fec!W24)</f>
        <v>0.92144377546453227</v>
      </c>
      <c r="X24" s="78">
        <f>IF(RES_hh_tes!X24=0,"",RES_hh_tes!X24/RES_hh_fec!X24)</f>
        <v>0.92707303810030706</v>
      </c>
      <c r="Y24" s="78">
        <f>IF(RES_hh_tes!Y24=0,"",RES_hh_tes!Y24/RES_hh_fec!Y24)</f>
        <v>0.93241076103433251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0.71845185201525075</v>
      </c>
      <c r="C25" s="79">
        <f>IF(RES_hh_tes!C25=0,"",RES_hh_tes!C25/RES_hh_fec!C25)</f>
        <v>0.72112866009104482</v>
      </c>
      <c r="D25" s="79">
        <f>IF(RES_hh_tes!D25=0,"",RES_hh_tes!D25/RES_hh_fec!D25)</f>
        <v>0.72422311177037169</v>
      </c>
      <c r="E25" s="79">
        <f>IF(RES_hh_tes!E25=0,"",RES_hh_tes!E25/RES_hh_fec!E25)</f>
        <v>0.72771288126864997</v>
      </c>
      <c r="F25" s="79">
        <f>IF(RES_hh_tes!F25=0,"",RES_hh_tes!F25/RES_hh_fec!F25)</f>
        <v>0.73195872170544862</v>
      </c>
      <c r="G25" s="79">
        <f>IF(RES_hh_tes!G25=0,"",RES_hh_tes!G25/RES_hh_fec!G25)</f>
        <v>0.73669980476767272</v>
      </c>
      <c r="H25" s="79">
        <f>IF(RES_hh_tes!H25=0,"",RES_hh_tes!H25/RES_hh_fec!H25)</f>
        <v>0.7419385587329923</v>
      </c>
      <c r="I25" s="79">
        <f>IF(RES_hh_tes!I25=0,"",RES_hh_tes!I25/RES_hh_fec!I25)</f>
        <v>0.74441785694674667</v>
      </c>
      <c r="J25" s="79">
        <f>IF(RES_hh_tes!J25=0,"",RES_hh_tes!J25/RES_hh_fec!J25)</f>
        <v>0.74516317814029009</v>
      </c>
      <c r="K25" s="79">
        <f>IF(RES_hh_tes!K25=0,"",RES_hh_tes!K25/RES_hh_fec!K25)</f>
        <v>0.74626621644957658</v>
      </c>
      <c r="L25" s="79">
        <f>IF(RES_hh_tes!L25=0,"",RES_hh_tes!L25/RES_hh_fec!L25)</f>
        <v>0.74794080633468074</v>
      </c>
      <c r="M25" s="79">
        <f>IF(RES_hh_tes!M25=0,"",RES_hh_tes!M25/RES_hh_fec!M25)</f>
        <v>0.75052246452271199</v>
      </c>
      <c r="N25" s="79">
        <f>IF(RES_hh_tes!N25=0,"",RES_hh_tes!N25/RES_hh_fec!N25)</f>
        <v>0.75459325195315285</v>
      </c>
      <c r="O25" s="79">
        <f>IF(RES_hh_tes!O25=0,"",RES_hh_tes!O25/RES_hh_fec!O25)</f>
        <v>0.76063811373144397</v>
      </c>
      <c r="P25" s="79">
        <f>IF(RES_hh_tes!P25=0,"",RES_hh_tes!P25/RES_hh_fec!P25)</f>
        <v>0.76720640217014457</v>
      </c>
      <c r="Q25" s="79">
        <f>IF(RES_hh_tes!Q25=0,"",RES_hh_tes!Q25/RES_hh_fec!Q25)</f>
        <v>0.77389988600319326</v>
      </c>
      <c r="R25" s="79">
        <f>IF(RES_hh_tes!R25=0,"",RES_hh_tes!R25/RES_hh_fec!R25)</f>
        <v>0.78046357529263577</v>
      </c>
      <c r="S25" s="79">
        <f>IF(RES_hh_tes!S25=0,"",RES_hh_tes!S25/RES_hh_fec!S25)</f>
        <v>0.78817308838466038</v>
      </c>
      <c r="T25" s="79">
        <f>IF(RES_hh_tes!T25=0,"",RES_hh_tes!T25/RES_hh_fec!T25)</f>
        <v>0.7977059780847735</v>
      </c>
      <c r="U25" s="79">
        <f>IF(RES_hh_tes!U25=0,"",RES_hh_tes!U25/RES_hh_fec!U25)</f>
        <v>0.80838125953078677</v>
      </c>
      <c r="V25" s="79">
        <f>IF(RES_hh_tes!V25=0,"",RES_hh_tes!V25/RES_hh_fec!V25)</f>
        <v>0.8201839418315835</v>
      </c>
      <c r="W25" s="79">
        <f>IF(RES_hh_tes!W25=0,"",RES_hh_tes!W25/RES_hh_fec!W25)</f>
        <v>0.83128091813816407</v>
      </c>
      <c r="X25" s="79">
        <f>IF(RES_hh_tes!X25=0,"",RES_hh_tes!X25/RES_hh_fec!X25)</f>
        <v>0.83981967476753372</v>
      </c>
      <c r="Y25" s="79">
        <f>IF(RES_hh_tes!Y25=0,"",RES_hh_tes!Y25/RES_hh_fec!Y25)</f>
        <v>0.84920836736871941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1.0000000000000002</v>
      </c>
      <c r="D26" s="81">
        <f>IF(RES_hh_tes!D26=0,"",RES_hh_tes!D26/RES_hh_fec!D26)</f>
        <v>0.99999999999999978</v>
      </c>
      <c r="E26" s="81">
        <f>IF(RES_hh_tes!E26=0,"",RES_hh_tes!E26/RES_hh_fec!E26)</f>
        <v>1</v>
      </c>
      <c r="F26" s="81">
        <f>IF(RES_hh_tes!F26=0,"",RES_hh_tes!F26/RES_hh_fec!F26)</f>
        <v>0.99999999999999989</v>
      </c>
      <c r="G26" s="81">
        <f>IF(RES_hh_tes!G26=0,"",RES_hh_tes!G26/RES_hh_fec!G26)</f>
        <v>1.0000000000000004</v>
      </c>
      <c r="H26" s="81">
        <f>IF(RES_hh_tes!H26=0,"",RES_hh_tes!H26/RES_hh_fec!H26)</f>
        <v>1.0000000000000013</v>
      </c>
      <c r="I26" s="81">
        <f>IF(RES_hh_tes!I26=0,"",RES_hh_tes!I26/RES_hh_fec!I26)</f>
        <v>1</v>
      </c>
      <c r="J26" s="81">
        <f>IF(RES_hh_tes!J26=0,"",RES_hh_tes!J26/RES_hh_fec!J26)</f>
        <v>0.99999999999999922</v>
      </c>
      <c r="K26" s="81">
        <f>IF(RES_hh_tes!K26=0,"",RES_hh_tes!K26/RES_hh_fec!K26)</f>
        <v>1.0000000000000004</v>
      </c>
      <c r="L26" s="81">
        <f>IF(RES_hh_tes!L26=0,"",RES_hh_tes!L26/RES_hh_fec!L26)</f>
        <v>1.0000000000000013</v>
      </c>
      <c r="M26" s="81">
        <f>IF(RES_hh_tes!M26=0,"",RES_hh_tes!M26/RES_hh_fec!M26)</f>
        <v>0.99999999999999911</v>
      </c>
      <c r="N26" s="81">
        <f>IF(RES_hh_tes!N26=0,"",RES_hh_tes!N26/RES_hh_fec!N26)</f>
        <v>0.999999999999997</v>
      </c>
      <c r="O26" s="81">
        <f>IF(RES_hh_tes!O26=0,"",RES_hh_tes!O26/RES_hh_fec!O26)</f>
        <v>0.99999999999999456</v>
      </c>
      <c r="P26" s="81">
        <f>IF(RES_hh_tes!P26=0,"",RES_hh_tes!P26/RES_hh_fec!P26)</f>
        <v>0.99999999999999767</v>
      </c>
      <c r="Q26" s="81">
        <f>IF(RES_hh_tes!Q26=0,"",RES_hh_tes!Q26/RES_hh_fec!Q26)</f>
        <v>0.99999999999999944</v>
      </c>
      <c r="R26" s="81">
        <f>IF(RES_hh_tes!R26=0,"",RES_hh_tes!R26/RES_hh_fec!R26)</f>
        <v>0.99999999999999734</v>
      </c>
      <c r="S26" s="81">
        <f>IF(RES_hh_tes!S26=0,"",RES_hh_tes!S26/RES_hh_fec!S26)</f>
        <v>1.0000000000000053</v>
      </c>
      <c r="T26" s="81">
        <f>IF(RES_hh_tes!T26=0,"",RES_hh_tes!T26/RES_hh_fec!T26)</f>
        <v>0.99999999999999256</v>
      </c>
      <c r="U26" s="81">
        <f>IF(RES_hh_tes!U26=0,"",RES_hh_tes!U26/RES_hh_fec!U26)</f>
        <v>0.999999999999999</v>
      </c>
      <c r="V26" s="81">
        <f>IF(RES_hh_tes!V26=0,"",RES_hh_tes!V26/RES_hh_fec!V26)</f>
        <v>0.999999999999996</v>
      </c>
      <c r="W26" s="81">
        <f>IF(RES_hh_tes!W26=0,"",RES_hh_tes!W26/RES_hh_fec!W26)</f>
        <v>0.99999999999999123</v>
      </c>
      <c r="X26" s="81">
        <f>IF(RES_hh_tes!X26=0,"",RES_hh_tes!X26/RES_hh_fec!X26)</f>
        <v>0.9999999999999909</v>
      </c>
      <c r="Y26" s="81">
        <f>IF(RES_hh_tes!Y26=0,"",RES_hh_tes!Y26/RES_hh_fec!Y26)</f>
        <v>1.0000000000000018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0.75400011237419784</v>
      </c>
      <c r="C27" s="70">
        <f>IF(RES_hh_tes!C27=0,"",RES_hh_tes!C27/RES_hh_fec!C27)</f>
        <v>0.75608559907370976</v>
      </c>
      <c r="D27" s="70">
        <f>IF(RES_hh_tes!D27=0,"",RES_hh_tes!D27/RES_hh_fec!D27)</f>
        <v>0.75834410874041425</v>
      </c>
      <c r="E27" s="70">
        <f>IF(RES_hh_tes!E27=0,"",RES_hh_tes!E27/RES_hh_fec!E27)</f>
        <v>0.76051718422444792</v>
      </c>
      <c r="F27" s="70">
        <f>IF(RES_hh_tes!F27=0,"",RES_hh_tes!F27/RES_hh_fec!F27)</f>
        <v>0.76307151350997482</v>
      </c>
      <c r="G27" s="70">
        <f>IF(RES_hh_tes!G27=0,"",RES_hh_tes!G27/RES_hh_fec!G27)</f>
        <v>0.76596515144918653</v>
      </c>
      <c r="H27" s="70">
        <f>IF(RES_hh_tes!H27=0,"",RES_hh_tes!H27/RES_hh_fec!H27)</f>
        <v>0.76921400335815926</v>
      </c>
      <c r="I27" s="70">
        <f>IF(RES_hh_tes!I27=0,"",RES_hh_tes!I27/RES_hh_fec!I27)</f>
        <v>0.77125003142723036</v>
      </c>
      <c r="J27" s="70">
        <f>IF(RES_hh_tes!J27=0,"",RES_hh_tes!J27/RES_hh_fec!J27)</f>
        <v>0.77223349658604135</v>
      </c>
      <c r="K27" s="70">
        <f>IF(RES_hh_tes!K27=0,"",RES_hh_tes!K27/RES_hh_fec!K27)</f>
        <v>0.77367204435101922</v>
      </c>
      <c r="L27" s="70">
        <f>IF(RES_hh_tes!L27=0,"",RES_hh_tes!L27/RES_hh_fec!L27)</f>
        <v>0.77518708695179872</v>
      </c>
      <c r="M27" s="70">
        <f>IF(RES_hh_tes!M27=0,"",RES_hh_tes!M27/RES_hh_fec!M27)</f>
        <v>0.77709205297838613</v>
      </c>
      <c r="N27" s="70">
        <f>IF(RES_hh_tes!N27=0,"",RES_hh_tes!N27/RES_hh_fec!N27)</f>
        <v>0.77933297266293244</v>
      </c>
      <c r="O27" s="70">
        <f>IF(RES_hh_tes!O27=0,"",RES_hh_tes!O27/RES_hh_fec!O27)</f>
        <v>0.78224395172794148</v>
      </c>
      <c r="P27" s="70">
        <f>IF(RES_hh_tes!P27=0,"",RES_hh_tes!P27/RES_hh_fec!P27)</f>
        <v>0.7851477491325729</v>
      </c>
      <c r="Q27" s="70">
        <f>IF(RES_hh_tes!Q27=0,"",RES_hh_tes!Q27/RES_hh_fec!Q27)</f>
        <v>0.78924177521170258</v>
      </c>
      <c r="R27" s="70">
        <f>IF(RES_hh_tes!R27=0,"",RES_hh_tes!R27/RES_hh_fec!R27)</f>
        <v>0.79506601036494151</v>
      </c>
      <c r="S27" s="70">
        <f>IF(RES_hh_tes!S27=0,"",RES_hh_tes!S27/RES_hh_fec!S27)</f>
        <v>0.8032783303606047</v>
      </c>
      <c r="T27" s="70">
        <f>IF(RES_hh_tes!T27=0,"",RES_hh_tes!T27/RES_hh_fec!T27)</f>
        <v>0.81359142830518982</v>
      </c>
      <c r="U27" s="70">
        <f>IF(RES_hh_tes!U27=0,"",RES_hh_tes!U27/RES_hh_fec!U27)</f>
        <v>0.82575881057631273</v>
      </c>
      <c r="V27" s="70">
        <f>IF(RES_hh_tes!V27=0,"",RES_hh_tes!V27/RES_hh_fec!V27)</f>
        <v>0.83847647384963264</v>
      </c>
      <c r="W27" s="70">
        <f>IF(RES_hh_tes!W27=0,"",RES_hh_tes!W27/RES_hh_fec!W27)</f>
        <v>0.85065262856539758</v>
      </c>
      <c r="X27" s="70">
        <f>IF(RES_hh_tes!X27=0,"",RES_hh_tes!X27/RES_hh_fec!X27)</f>
        <v>0.85877940716406431</v>
      </c>
      <c r="Y27" s="70">
        <f>IF(RES_hh_tes!Y27=0,"",RES_hh_tes!Y27/RES_hh_fec!Y27)</f>
        <v>0.87149987377788773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X29" s="78" t="str">
        <f>IF(RES_hh_tes!X29=0,"",RES_hh_tes!X29/RES_hh_fec!X29)</f>
        <v/>
      </c>
      <c r="Y29" s="78" t="str">
        <f>IF(RES_hh_tes!Y29=0,"",RES_hh_tes!Y29/RES_hh_fec!Y29)</f>
        <v/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0.61114589497145566</v>
      </c>
      <c r="C30" s="78">
        <f>IF(RES_hh_tes!C30=0,"",RES_hh_tes!C30/RES_hh_fec!C30)</f>
        <v>0.61217517417359923</v>
      </c>
      <c r="D30" s="78">
        <f>IF(RES_hh_tes!D30=0,"",RES_hh_tes!D30/RES_hh_fec!D30)</f>
        <v>0.61331353687591073</v>
      </c>
      <c r="E30" s="78">
        <f>IF(RES_hh_tes!E30=0,"",RES_hh_tes!E30/RES_hh_fec!E30)</f>
        <v>0.61445338626414492</v>
      </c>
      <c r="F30" s="78">
        <f>IF(RES_hh_tes!F30=0,"",RES_hh_tes!F30/RES_hh_fec!F30)</f>
        <v>0.61553767710257312</v>
      </c>
      <c r="G30" s="78">
        <f>IF(RES_hh_tes!G30=0,"",RES_hh_tes!G30/RES_hh_fec!G30)</f>
        <v>0.6166099473363863</v>
      </c>
      <c r="H30" s="78">
        <f>IF(RES_hh_tes!H30=0,"",RES_hh_tes!H30/RES_hh_fec!H30)</f>
        <v>0.61774451303248601</v>
      </c>
      <c r="I30" s="78">
        <f>IF(RES_hh_tes!I30=0,"",RES_hh_tes!I30/RES_hh_fec!I30)</f>
        <v>0.61828058353293658</v>
      </c>
      <c r="J30" s="78">
        <f>IF(RES_hh_tes!J30=0,"",RES_hh_tes!J30/RES_hh_fec!J30)</f>
        <v>0.61846471241179768</v>
      </c>
      <c r="K30" s="78">
        <f>IF(RES_hh_tes!K30=0,"",RES_hh_tes!K30/RES_hh_fec!K30)</f>
        <v>0.61872111121130069</v>
      </c>
      <c r="L30" s="78">
        <f>IF(RES_hh_tes!L30=0,"",RES_hh_tes!L30/RES_hh_fec!L30)</f>
        <v>0.61899639689433628</v>
      </c>
      <c r="M30" s="78">
        <f>IF(RES_hh_tes!M30=0,"",RES_hh_tes!M30/RES_hh_fec!M30)</f>
        <v>0.6192534751530836</v>
      </c>
      <c r="N30" s="78">
        <f>IF(RES_hh_tes!N30=0,"",RES_hh_tes!N30/RES_hh_fec!N30)</f>
        <v>0.61948084590161123</v>
      </c>
      <c r="O30" s="78">
        <f>IF(RES_hh_tes!O30=0,"",RES_hh_tes!O30/RES_hh_fec!O30)</f>
        <v>0.61966252338126449</v>
      </c>
      <c r="P30" s="78">
        <f>IF(RES_hh_tes!P30=0,"",RES_hh_tes!P30/RES_hh_fec!P30)</f>
        <v>0.61975089772612135</v>
      </c>
      <c r="Q30" s="78">
        <f>IF(RES_hh_tes!Q30=0,"",RES_hh_tes!Q30/RES_hh_fec!Q30)</f>
        <v>0.61991980822848824</v>
      </c>
      <c r="R30" s="78">
        <f>IF(RES_hh_tes!R30=0,"",RES_hh_tes!R30/RES_hh_fec!R30)</f>
        <v>0.62042886585831492</v>
      </c>
      <c r="S30" s="78">
        <f>IF(RES_hh_tes!S30=0,"",RES_hh_tes!S30/RES_hh_fec!S30)</f>
        <v>0.62145059677258974</v>
      </c>
      <c r="T30" s="78">
        <f>IF(RES_hh_tes!T30=0,"",RES_hh_tes!T30/RES_hh_fec!T30)</f>
        <v>0.62283877331914905</v>
      </c>
      <c r="U30" s="78">
        <f>IF(RES_hh_tes!U30=0,"",RES_hh_tes!U30/RES_hh_fec!U30)</f>
        <v>0.62445637444164137</v>
      </c>
      <c r="V30" s="78">
        <f>IF(RES_hh_tes!V30=0,"",RES_hh_tes!V30/RES_hh_fec!V30)</f>
        <v>0.62637965514090876</v>
      </c>
      <c r="W30" s="78">
        <f>IF(RES_hh_tes!W30=0,"",RES_hh_tes!W30/RES_hh_fec!W30)</f>
        <v>0.62818951085719066</v>
      </c>
      <c r="X30" s="78">
        <f>IF(RES_hh_tes!X30=0,"",RES_hh_tes!X30/RES_hh_fec!X30)</f>
        <v>0.62997186678024142</v>
      </c>
      <c r="Y30" s="78">
        <f>IF(RES_hh_tes!Y30=0,"",RES_hh_tes!Y30/RES_hh_fec!Y30)</f>
        <v>0.63104171286997013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0.75848880218923742</v>
      </c>
      <c r="C32" s="81">
        <f>IF(RES_hh_tes!C32=0,"",RES_hh_tes!C32/RES_hh_fec!C32)</f>
        <v>0.76061242509143878</v>
      </c>
      <c r="D32" s="81">
        <f>IF(RES_hh_tes!D32=0,"",RES_hh_tes!D32/RES_hh_fec!D32)</f>
        <v>0.76289584439706737</v>
      </c>
      <c r="E32" s="81">
        <f>IF(RES_hh_tes!E32=0,"",RES_hh_tes!E32/RES_hh_fec!E32)</f>
        <v>0.76534882690101369</v>
      </c>
      <c r="F32" s="81">
        <f>IF(RES_hh_tes!F32=0,"",RES_hh_tes!F32/RES_hh_fec!F32)</f>
        <v>0.76797427762331372</v>
      </c>
      <c r="G32" s="81">
        <f>IF(RES_hh_tes!G32=0,"",RES_hh_tes!G32/RES_hh_fec!G32)</f>
        <v>0.77084712251118459</v>
      </c>
      <c r="H32" s="81">
        <f>IF(RES_hh_tes!H32=0,"",RES_hh_tes!H32/RES_hh_fec!H32)</f>
        <v>0.77402596257756318</v>
      </c>
      <c r="I32" s="81">
        <f>IF(RES_hh_tes!I32=0,"",RES_hh_tes!I32/RES_hh_fec!I32)</f>
        <v>0.77578072330169157</v>
      </c>
      <c r="J32" s="81">
        <f>IF(RES_hh_tes!J32=0,"",RES_hh_tes!J32/RES_hh_fec!J32)</f>
        <v>0.77680409616256685</v>
      </c>
      <c r="K32" s="81">
        <f>IF(RES_hh_tes!K32=0,"",RES_hh_tes!K32/RES_hh_fec!K32)</f>
        <v>0.77832002377164711</v>
      </c>
      <c r="L32" s="81">
        <f>IF(RES_hh_tes!L32=0,"",RES_hh_tes!L32/RES_hh_fec!L32)</f>
        <v>0.77994228322168346</v>
      </c>
      <c r="M32" s="81">
        <f>IF(RES_hh_tes!M32=0,"",RES_hh_tes!M32/RES_hh_fec!M32)</f>
        <v>0.78183296552914006</v>
      </c>
      <c r="N32" s="81">
        <f>IF(RES_hh_tes!N32=0,"",RES_hh_tes!N32/RES_hh_fec!N32)</f>
        <v>0.78418387931264211</v>
      </c>
      <c r="O32" s="81">
        <f>IF(RES_hh_tes!O32=0,"",RES_hh_tes!O32/RES_hh_fec!O32)</f>
        <v>0.78708161331724014</v>
      </c>
      <c r="P32" s="81">
        <f>IF(RES_hh_tes!P32=0,"",RES_hh_tes!P32/RES_hh_fec!P32)</f>
        <v>0.78980543606949871</v>
      </c>
      <c r="Q32" s="81">
        <f>IF(RES_hh_tes!Q32=0,"",RES_hh_tes!Q32/RES_hh_fec!Q32)</f>
        <v>0.7938716034933111</v>
      </c>
      <c r="R32" s="81">
        <f>IF(RES_hh_tes!R32=0,"",RES_hh_tes!R32/RES_hh_fec!R32)</f>
        <v>0.7998232967446578</v>
      </c>
      <c r="S32" s="81">
        <f>IF(RES_hh_tes!S32=0,"",RES_hh_tes!S32/RES_hh_fec!S32)</f>
        <v>0.8082799618947778</v>
      </c>
      <c r="T32" s="81">
        <f>IF(RES_hh_tes!T32=0,"",RES_hh_tes!T32/RES_hh_fec!T32)</f>
        <v>0.81868584867671468</v>
      </c>
      <c r="U32" s="81">
        <f>IF(RES_hh_tes!U32=0,"",RES_hh_tes!U32/RES_hh_fec!U32)</f>
        <v>0.83087049580638417</v>
      </c>
      <c r="V32" s="81">
        <f>IF(RES_hh_tes!V32=0,"",RES_hh_tes!V32/RES_hh_fec!V32)</f>
        <v>0.84337447593406767</v>
      </c>
      <c r="W32" s="81">
        <f>IF(RES_hh_tes!W32=0,"",RES_hh_tes!W32/RES_hh_fec!W32)</f>
        <v>0.85569608987993917</v>
      </c>
      <c r="X32" s="81">
        <f>IF(RES_hh_tes!X32=0,"",RES_hh_tes!X32/RES_hh_fec!X32)</f>
        <v>0.86687203719232675</v>
      </c>
      <c r="Y32" s="81">
        <f>IF(RES_hh_tes!Y32=0,"",RES_hh_tes!Y32/RES_hh_fec!Y32)</f>
        <v>0.87792760570040451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3939.87024144</v>
      </c>
      <c r="C3" s="65">
        <f t="shared" si="0"/>
        <v>4126.7508130799997</v>
      </c>
      <c r="D3" s="65">
        <f t="shared" si="0"/>
        <v>3874.3505377199999</v>
      </c>
      <c r="E3" s="65">
        <f t="shared" si="0"/>
        <v>3837.3994371600002</v>
      </c>
      <c r="F3" s="65">
        <f t="shared" si="0"/>
        <v>3691.9988711999999</v>
      </c>
      <c r="G3" s="65">
        <f t="shared" si="0"/>
        <v>3581.0277541200012</v>
      </c>
      <c r="H3" s="65">
        <f t="shared" si="0"/>
        <v>3338.333095680001</v>
      </c>
      <c r="I3" s="65">
        <f t="shared" si="0"/>
        <v>3076.7896573200005</v>
      </c>
      <c r="J3" s="65">
        <f t="shared" si="0"/>
        <v>2973.5173317599997</v>
      </c>
      <c r="K3" s="65">
        <f t="shared" si="0"/>
        <v>2900.745075960001</v>
      </c>
      <c r="L3" s="65">
        <f t="shared" si="0"/>
        <v>3232.7312324400018</v>
      </c>
      <c r="M3" s="65">
        <f t="shared" si="0"/>
        <v>2756.1448728000014</v>
      </c>
      <c r="N3" s="65">
        <f t="shared" si="0"/>
        <v>2564.87298336</v>
      </c>
      <c r="O3" s="65">
        <f t="shared" si="0"/>
        <v>2505.8884226399991</v>
      </c>
      <c r="P3" s="65">
        <f t="shared" si="0"/>
        <v>2045.8685545658177</v>
      </c>
      <c r="Q3" s="65">
        <f t="shared" si="0"/>
        <v>2115.7856665347008</v>
      </c>
      <c r="R3" s="65">
        <f t="shared" ref="R3:V3" si="1">SUM(R4,R15,R17,R27)</f>
        <v>2130.6323507529173</v>
      </c>
      <c r="S3" s="65">
        <f t="shared" si="1"/>
        <v>2051.2205762841604</v>
      </c>
      <c r="T3" s="65">
        <f t="shared" si="1"/>
        <v>2016.1305079371855</v>
      </c>
      <c r="U3" s="65">
        <f t="shared" si="1"/>
        <v>1915.023073763097</v>
      </c>
      <c r="V3" s="65">
        <f t="shared" si="1"/>
        <v>1685.271912917053</v>
      </c>
      <c r="W3" s="65">
        <f t="shared" ref="W3:Y3" si="2">SUM(W4,W15,W17,W27)</f>
        <v>1542.8293683831191</v>
      </c>
      <c r="X3" s="65">
        <f t="shared" si="2"/>
        <v>1237.4412255931359</v>
      </c>
      <c r="Y3" s="65">
        <f t="shared" si="2"/>
        <v>1110.5431388026745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3691.3471689086928</v>
      </c>
      <c r="C4" s="69">
        <f t="shared" si="3"/>
        <v>3884.4216712537818</v>
      </c>
      <c r="D4" s="69">
        <f t="shared" si="3"/>
        <v>3633.1696373052209</v>
      </c>
      <c r="E4" s="69">
        <f t="shared" si="3"/>
        <v>3596.3091487512274</v>
      </c>
      <c r="F4" s="69">
        <f t="shared" si="3"/>
        <v>3444.3644406457352</v>
      </c>
      <c r="G4" s="69">
        <f t="shared" si="3"/>
        <v>3336.7137723575338</v>
      </c>
      <c r="H4" s="69">
        <f t="shared" si="3"/>
        <v>3101.1603961040701</v>
      </c>
      <c r="I4" s="69">
        <f t="shared" si="3"/>
        <v>2865.6291110475768</v>
      </c>
      <c r="J4" s="69">
        <f t="shared" si="3"/>
        <v>2758.0501964146997</v>
      </c>
      <c r="K4" s="69">
        <f t="shared" si="3"/>
        <v>2690.3390593037675</v>
      </c>
      <c r="L4" s="69">
        <f t="shared" si="3"/>
        <v>2984.7312889860395</v>
      </c>
      <c r="M4" s="69">
        <f t="shared" si="3"/>
        <v>2506.5914164513115</v>
      </c>
      <c r="N4" s="69">
        <f t="shared" si="3"/>
        <v>2328.5111499147624</v>
      </c>
      <c r="O4" s="69">
        <f t="shared" si="3"/>
        <v>2268.0872616704182</v>
      </c>
      <c r="P4" s="69">
        <f t="shared" si="3"/>
        <v>1837.9915997147227</v>
      </c>
      <c r="Q4" s="69">
        <f t="shared" si="3"/>
        <v>1914.4269298206027</v>
      </c>
      <c r="R4" s="69">
        <f t="shared" ref="R4:V4" si="4">SUM(R5:R14)</f>
        <v>1931.8649919276163</v>
      </c>
      <c r="S4" s="69">
        <f t="shared" si="4"/>
        <v>1860.7908840311622</v>
      </c>
      <c r="T4" s="69">
        <f t="shared" si="4"/>
        <v>1831.4275968384068</v>
      </c>
      <c r="U4" s="69">
        <f t="shared" si="4"/>
        <v>1730.9684241734249</v>
      </c>
      <c r="V4" s="69">
        <f t="shared" si="4"/>
        <v>1516.9055226084502</v>
      </c>
      <c r="W4" s="69">
        <f t="shared" ref="W4:Y4" si="5">SUM(W5:W14)</f>
        <v>1394.4051251617122</v>
      </c>
      <c r="X4" s="69">
        <f t="shared" si="5"/>
        <v>1145.8531289736459</v>
      </c>
      <c r="Y4" s="69">
        <f t="shared" si="5"/>
        <v>1034.2533822656812</v>
      </c>
      <c r="DA4" s="88" t="s">
        <v>266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447</v>
      </c>
    </row>
    <row r="6" spans="1:105" ht="12" customHeight="1" x14ac:dyDescent="0.25">
      <c r="A6" s="28" t="s">
        <v>74</v>
      </c>
      <c r="B6" s="72">
        <v>32.28516552114597</v>
      </c>
      <c r="C6" s="72">
        <v>33.026533825349937</v>
      </c>
      <c r="D6" s="72">
        <v>28.554064316072338</v>
      </c>
      <c r="E6" s="72">
        <v>30.80338357651781</v>
      </c>
      <c r="F6" s="72">
        <v>32.790014339408899</v>
      </c>
      <c r="G6" s="72">
        <v>34.911348570986121</v>
      </c>
      <c r="H6" s="72">
        <v>39.004333762212894</v>
      </c>
      <c r="I6" s="72">
        <v>38.925463394031098</v>
      </c>
      <c r="J6" s="72">
        <v>34.611925330926049</v>
      </c>
      <c r="K6" s="72">
        <v>30.544136122790377</v>
      </c>
      <c r="L6" s="72">
        <v>36.076007002822081</v>
      </c>
      <c r="M6" s="72">
        <v>34.77752840666551</v>
      </c>
      <c r="N6" s="72">
        <v>32.557040831281469</v>
      </c>
      <c r="O6" s="72">
        <v>30.336508565680003</v>
      </c>
      <c r="P6" s="72">
        <v>23.28001803511766</v>
      </c>
      <c r="Q6" s="72">
        <v>32.676975337929854</v>
      </c>
      <c r="R6" s="72">
        <v>36.086439649827796</v>
      </c>
      <c r="S6" s="72">
        <v>38.686473838042545</v>
      </c>
      <c r="T6" s="72">
        <v>38.70912407999996</v>
      </c>
      <c r="U6" s="72">
        <v>34.961791759999947</v>
      </c>
      <c r="V6" s="72">
        <v>32.990901119999975</v>
      </c>
      <c r="W6" s="72">
        <v>33.65271915999999</v>
      </c>
      <c r="X6" s="72">
        <v>37.144622680000012</v>
      </c>
      <c r="Y6" s="72">
        <v>39.414329679999994</v>
      </c>
      <c r="DA6" s="89" t="s">
        <v>448</v>
      </c>
    </row>
    <row r="7" spans="1:105" ht="12" customHeight="1" x14ac:dyDescent="0.25">
      <c r="A7" s="28" t="s">
        <v>200</v>
      </c>
      <c r="B7" s="72">
        <v>2242.5498504944558</v>
      </c>
      <c r="C7" s="72">
        <v>2335.4304223860763</v>
      </c>
      <c r="D7" s="72">
        <v>2154.0616385227031</v>
      </c>
      <c r="E7" s="72">
        <v>2010.4385472917897</v>
      </c>
      <c r="F7" s="72">
        <v>1869.4956793017036</v>
      </c>
      <c r="G7" s="72">
        <v>1775.4286489642204</v>
      </c>
      <c r="H7" s="72">
        <v>1584.8535983488057</v>
      </c>
      <c r="I7" s="72">
        <v>1445.9804130429029</v>
      </c>
      <c r="J7" s="72">
        <v>1349.128740699578</v>
      </c>
      <c r="K7" s="72">
        <v>1273.5460137180432</v>
      </c>
      <c r="L7" s="72">
        <v>1320.2348421385684</v>
      </c>
      <c r="M7" s="72">
        <v>1082.3516167399923</v>
      </c>
      <c r="N7" s="72">
        <v>906.59249648378932</v>
      </c>
      <c r="O7" s="72">
        <v>852.04643340186044</v>
      </c>
      <c r="P7" s="72">
        <v>616.48919292909079</v>
      </c>
      <c r="Q7" s="72">
        <v>626.47600310785776</v>
      </c>
      <c r="R7" s="72">
        <v>603.40550103409862</v>
      </c>
      <c r="S7" s="72">
        <v>559.00949613365674</v>
      </c>
      <c r="T7" s="72">
        <v>568.98271894682102</v>
      </c>
      <c r="U7" s="72">
        <v>515.36991630772252</v>
      </c>
      <c r="V7" s="72">
        <v>439.8701303769484</v>
      </c>
      <c r="W7" s="72">
        <v>389.85200762763498</v>
      </c>
      <c r="X7" s="72">
        <v>411.59287440477891</v>
      </c>
      <c r="Y7" s="72">
        <v>374.68954742842448</v>
      </c>
      <c r="DA7" s="89" t="s">
        <v>449</v>
      </c>
    </row>
    <row r="8" spans="1:105" ht="12" customHeight="1" x14ac:dyDescent="0.25">
      <c r="A8" s="28" t="s">
        <v>189</v>
      </c>
      <c r="B8" s="72">
        <v>1416.5121528930911</v>
      </c>
      <c r="C8" s="72">
        <v>1515.9647150423559</v>
      </c>
      <c r="D8" s="72">
        <v>1450.5539344664451</v>
      </c>
      <c r="E8" s="72">
        <v>1555.06721788292</v>
      </c>
      <c r="F8" s="72">
        <v>1542.0787470046228</v>
      </c>
      <c r="G8" s="72">
        <v>1526.3737748223273</v>
      </c>
      <c r="H8" s="72">
        <v>1477.3024639930518</v>
      </c>
      <c r="I8" s="72">
        <v>1380.723234610643</v>
      </c>
      <c r="J8" s="72">
        <v>1374.3095303841958</v>
      </c>
      <c r="K8" s="72">
        <v>1386.2489094629339</v>
      </c>
      <c r="L8" s="72">
        <v>1628.4204398446493</v>
      </c>
      <c r="M8" s="72">
        <v>1389.4622713046535</v>
      </c>
      <c r="N8" s="72">
        <v>1389.3616125996914</v>
      </c>
      <c r="O8" s="72">
        <v>1385.7043197028777</v>
      </c>
      <c r="P8" s="72">
        <v>1198.2223887505143</v>
      </c>
      <c r="Q8" s="72">
        <v>1255.2739513748152</v>
      </c>
      <c r="R8" s="72">
        <v>1292.37305124369</v>
      </c>
      <c r="S8" s="72">
        <v>1263.094914059463</v>
      </c>
      <c r="T8" s="72">
        <v>1223.7357538115859</v>
      </c>
      <c r="U8" s="72">
        <v>1180.6367161057024</v>
      </c>
      <c r="V8" s="72">
        <v>1044.0444911115017</v>
      </c>
      <c r="W8" s="72">
        <v>970.90039837407733</v>
      </c>
      <c r="X8" s="72">
        <v>697.11563188886703</v>
      </c>
      <c r="Y8" s="72">
        <v>620.14950515725673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243.93668877575885</v>
      </c>
      <c r="C17" s="69">
        <f t="shared" si="7"/>
        <v>237.7794256947781</v>
      </c>
      <c r="D17" s="69">
        <f t="shared" si="7"/>
        <v>236.52839776711744</v>
      </c>
      <c r="E17" s="69">
        <f t="shared" si="7"/>
        <v>236.17434051861892</v>
      </c>
      <c r="F17" s="69">
        <f t="shared" si="7"/>
        <v>242.64000539115858</v>
      </c>
      <c r="G17" s="69">
        <f t="shared" si="7"/>
        <v>239.29940450755063</v>
      </c>
      <c r="H17" s="69">
        <f t="shared" si="7"/>
        <v>232.14564088418555</v>
      </c>
      <c r="I17" s="69">
        <f t="shared" si="7"/>
        <v>206.50053506070964</v>
      </c>
      <c r="J17" s="69">
        <f t="shared" si="7"/>
        <v>210.65549055501845</v>
      </c>
      <c r="K17" s="69">
        <f t="shared" si="7"/>
        <v>205.48817954330451</v>
      </c>
      <c r="L17" s="69">
        <f t="shared" si="7"/>
        <v>242.41006611318215</v>
      </c>
      <c r="M17" s="69">
        <f t="shared" si="7"/>
        <v>244.12466680064688</v>
      </c>
      <c r="N17" s="69">
        <f t="shared" si="7"/>
        <v>230.87306409491308</v>
      </c>
      <c r="O17" s="69">
        <f t="shared" si="7"/>
        <v>232.00951522924152</v>
      </c>
      <c r="P17" s="69">
        <f t="shared" si="7"/>
        <v>202.32105946578974</v>
      </c>
      <c r="Q17" s="69">
        <f t="shared" si="7"/>
        <v>195.89006147117664</v>
      </c>
      <c r="R17" s="69">
        <f t="shared" ref="R17:V17" si="8">SUM(R18:R26)</f>
        <v>193.26521918468626</v>
      </c>
      <c r="S17" s="69">
        <f t="shared" si="8"/>
        <v>185.1397697807858</v>
      </c>
      <c r="T17" s="69">
        <f t="shared" si="8"/>
        <v>179.68407546272414</v>
      </c>
      <c r="U17" s="69">
        <f t="shared" si="8"/>
        <v>179.44494918104613</v>
      </c>
      <c r="V17" s="69">
        <f t="shared" si="8"/>
        <v>164.33251510939596</v>
      </c>
      <c r="W17" s="69">
        <f t="shared" ref="W17:Y17" si="9">SUM(W18:W26)</f>
        <v>144.59022417148515</v>
      </c>
      <c r="X17" s="69">
        <f t="shared" si="9"/>
        <v>88.348389766728459</v>
      </c>
      <c r="Y17" s="69">
        <f t="shared" si="9"/>
        <v>73.736342545943501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14.15633351885403</v>
      </c>
      <c r="C19" s="72">
        <v>13.414965214650069</v>
      </c>
      <c r="D19" s="72">
        <v>12.082360923927656</v>
      </c>
      <c r="E19" s="72">
        <v>12.735692143482186</v>
      </c>
      <c r="F19" s="72">
        <v>13.651484700591112</v>
      </c>
      <c r="G19" s="72">
        <v>14.432800949013879</v>
      </c>
      <c r="H19" s="72">
        <v>16.145116717787118</v>
      </c>
      <c r="I19" s="72">
        <v>16.223987085968897</v>
      </c>
      <c r="J19" s="72">
        <v>14.732224189073962</v>
      </c>
      <c r="K19" s="72">
        <v>12.9949395972096</v>
      </c>
      <c r="L19" s="72">
        <v>13.26814251717793</v>
      </c>
      <c r="M19" s="72">
        <v>14.566621113334518</v>
      </c>
      <c r="N19" s="72">
        <v>13.88445820871855</v>
      </c>
      <c r="O19" s="72">
        <v>13.202567154320018</v>
      </c>
      <c r="P19" s="72">
        <v>11.551106244882337</v>
      </c>
      <c r="Q19" s="72">
        <v>14.658625462070091</v>
      </c>
      <c r="R19" s="72">
        <v>16.087896310172201</v>
      </c>
      <c r="S19" s="72">
        <v>17.089938241957498</v>
      </c>
      <c r="T19" s="72">
        <v>16.858300799999991</v>
      </c>
      <c r="U19" s="72">
        <v>18.289282599999968</v>
      </c>
      <c r="V19" s="72">
        <v>18.756601200000045</v>
      </c>
      <c r="W19" s="72">
        <v>20.93064860000003</v>
      </c>
      <c r="X19" s="72">
        <v>18.840776600000073</v>
      </c>
      <c r="Y19" s="72">
        <v>17.569437800000006</v>
      </c>
      <c r="DA19" s="89" t="s">
        <v>459</v>
      </c>
    </row>
    <row r="20" spans="1:105" ht="12" customHeight="1" x14ac:dyDescent="0.25">
      <c r="A20" s="28" t="s">
        <v>200</v>
      </c>
      <c r="B20" s="72">
        <v>104.27325110554428</v>
      </c>
      <c r="C20" s="72">
        <v>103.24279049392335</v>
      </c>
      <c r="D20" s="72">
        <v>104.24269207729644</v>
      </c>
      <c r="E20" s="72">
        <v>99.134790388210121</v>
      </c>
      <c r="F20" s="72">
        <v>101.06038597829622</v>
      </c>
      <c r="G20" s="72">
        <v>99.963425115780254</v>
      </c>
      <c r="H20" s="72">
        <v>94.629102291194044</v>
      </c>
      <c r="I20" s="72">
        <v>84.942543797097116</v>
      </c>
      <c r="J20" s="72">
        <v>87.239656700421506</v>
      </c>
      <c r="K20" s="72">
        <v>86.064180881957029</v>
      </c>
      <c r="L20" s="72">
        <v>98.664073581432405</v>
      </c>
      <c r="M20" s="72">
        <v>99.277278580008158</v>
      </c>
      <c r="N20" s="72">
        <v>85.404909876210453</v>
      </c>
      <c r="O20" s="72">
        <v>83.80481423813896</v>
      </c>
      <c r="P20" s="72">
        <v>64.650894350909098</v>
      </c>
      <c r="Q20" s="72">
        <v>59.633205212142158</v>
      </c>
      <c r="R20" s="72">
        <v>55.180974685901703</v>
      </c>
      <c r="S20" s="72">
        <v>50.052852386343027</v>
      </c>
      <c r="T20" s="72">
        <v>49.927903693178514</v>
      </c>
      <c r="U20" s="72">
        <v>46.791631132277814</v>
      </c>
      <c r="V20" s="72">
        <v>40.793687543051618</v>
      </c>
      <c r="W20" s="72">
        <v>33.183578012364535</v>
      </c>
      <c r="X20" s="72">
        <v>24.35887871522084</v>
      </c>
      <c r="Y20" s="72">
        <v>18.968933011575221</v>
      </c>
      <c r="DA20" s="89" t="s">
        <v>460</v>
      </c>
    </row>
    <row r="21" spans="1:105" ht="12" customHeight="1" x14ac:dyDescent="0.25">
      <c r="A21" s="28" t="s">
        <v>189</v>
      </c>
      <c r="B21" s="72">
        <v>125.50710415136054</v>
      </c>
      <c r="C21" s="72">
        <v>121.12166998620468</v>
      </c>
      <c r="D21" s="72">
        <v>120.20334476589336</v>
      </c>
      <c r="E21" s="72">
        <v>124.30385798692662</v>
      </c>
      <c r="F21" s="72">
        <v>127.92813471227124</v>
      </c>
      <c r="G21" s="72">
        <v>124.9031784427565</v>
      </c>
      <c r="H21" s="72">
        <v>121.37142187520439</v>
      </c>
      <c r="I21" s="72">
        <v>105.33400417764361</v>
      </c>
      <c r="J21" s="72">
        <v>108.68360966552298</v>
      </c>
      <c r="K21" s="72">
        <v>106.4290590641379</v>
      </c>
      <c r="L21" s="72">
        <v>130.47785001457183</v>
      </c>
      <c r="M21" s="72">
        <v>130.2807671073042</v>
      </c>
      <c r="N21" s="72">
        <v>131.58369600998407</v>
      </c>
      <c r="O21" s="72">
        <v>135.00213383678255</v>
      </c>
      <c r="P21" s="72">
        <v>126.11905886999831</v>
      </c>
      <c r="Q21" s="72">
        <v>121.59823079696437</v>
      </c>
      <c r="R21" s="72">
        <v>121.99634818861234</v>
      </c>
      <c r="S21" s="72">
        <v>117.99697915248525</v>
      </c>
      <c r="T21" s="72">
        <v>112.89787096954562</v>
      </c>
      <c r="U21" s="72">
        <v>114.36403544876835</v>
      </c>
      <c r="V21" s="72">
        <v>104.78222636634429</v>
      </c>
      <c r="W21" s="72">
        <v>90.4759975591206</v>
      </c>
      <c r="X21" s="72">
        <v>45.148734451507551</v>
      </c>
      <c r="Y21" s="72">
        <v>37.197971734368267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4.5863837555484732</v>
      </c>
      <c r="C27" s="69">
        <f t="shared" si="10"/>
        <v>4.5497161314393972</v>
      </c>
      <c r="D27" s="69">
        <f t="shared" si="10"/>
        <v>4.6525026476617715</v>
      </c>
      <c r="E27" s="69">
        <f t="shared" si="10"/>
        <v>4.9159478901539755</v>
      </c>
      <c r="F27" s="69">
        <f t="shared" si="10"/>
        <v>4.9944251631064862</v>
      </c>
      <c r="G27" s="69">
        <f t="shared" si="10"/>
        <v>5.014577254916623</v>
      </c>
      <c r="H27" s="69">
        <f t="shared" si="10"/>
        <v>5.0270586917453031</v>
      </c>
      <c r="I27" s="69">
        <f t="shared" si="10"/>
        <v>4.6600112117141048</v>
      </c>
      <c r="J27" s="69">
        <f t="shared" si="10"/>
        <v>4.8116447902815001</v>
      </c>
      <c r="K27" s="69">
        <f t="shared" si="10"/>
        <v>4.9178371129291971</v>
      </c>
      <c r="L27" s="69">
        <f t="shared" si="10"/>
        <v>5.5898773407802285</v>
      </c>
      <c r="M27" s="69">
        <f t="shared" si="10"/>
        <v>5.4287895480431327</v>
      </c>
      <c r="N27" s="69">
        <f t="shared" si="10"/>
        <v>5.4887693503247474</v>
      </c>
      <c r="O27" s="69">
        <f t="shared" si="10"/>
        <v>5.7916457403392503</v>
      </c>
      <c r="P27" s="69">
        <f t="shared" si="10"/>
        <v>5.5558953853052282</v>
      </c>
      <c r="Q27" s="69">
        <f t="shared" si="10"/>
        <v>5.468675242921476</v>
      </c>
      <c r="R27" s="69">
        <f t="shared" ref="R27:V27" si="11">SUM(R28:R32)</f>
        <v>5.5021396406143754</v>
      </c>
      <c r="S27" s="69">
        <f t="shared" si="11"/>
        <v>5.2899224722125071</v>
      </c>
      <c r="T27" s="69">
        <f t="shared" si="11"/>
        <v>5.018835636054428</v>
      </c>
      <c r="U27" s="69">
        <f t="shared" si="11"/>
        <v>4.609700408626221</v>
      </c>
      <c r="V27" s="69">
        <f t="shared" si="11"/>
        <v>4.033875199206939</v>
      </c>
      <c r="W27" s="69">
        <f t="shared" ref="W27:Y27" si="12">SUM(W28:W32)</f>
        <v>3.8340190499218378</v>
      </c>
      <c r="X27" s="69">
        <f t="shared" si="12"/>
        <v>3.2397068527616981</v>
      </c>
      <c r="Y27" s="69">
        <f t="shared" si="12"/>
        <v>2.5534139910499225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468</v>
      </c>
    </row>
    <row r="30" spans="1:105" ht="12" customHeight="1" x14ac:dyDescent="0.25">
      <c r="A30" s="28" t="s">
        <v>189</v>
      </c>
      <c r="B30" s="72">
        <v>4.5863837555484732</v>
      </c>
      <c r="C30" s="72">
        <v>4.5497161314393972</v>
      </c>
      <c r="D30" s="72">
        <v>4.6525026476617715</v>
      </c>
      <c r="E30" s="72">
        <v>4.9159478901539755</v>
      </c>
      <c r="F30" s="72">
        <v>4.9944251631064862</v>
      </c>
      <c r="G30" s="72">
        <v>5.014577254916623</v>
      </c>
      <c r="H30" s="72">
        <v>5.0270586917453031</v>
      </c>
      <c r="I30" s="72">
        <v>4.6600112117141048</v>
      </c>
      <c r="J30" s="72">
        <v>4.8116447902815001</v>
      </c>
      <c r="K30" s="72">
        <v>4.9178371129291971</v>
      </c>
      <c r="L30" s="72">
        <v>5.5898773407802285</v>
      </c>
      <c r="M30" s="72">
        <v>5.4287895480431327</v>
      </c>
      <c r="N30" s="72">
        <v>5.4887693503247474</v>
      </c>
      <c r="O30" s="72">
        <v>5.7916457403392503</v>
      </c>
      <c r="P30" s="72">
        <v>5.5558953853052282</v>
      </c>
      <c r="Q30" s="72">
        <v>5.468675242921476</v>
      </c>
      <c r="R30" s="72">
        <v>5.5021396406143754</v>
      </c>
      <c r="S30" s="72">
        <v>5.2899224722125071</v>
      </c>
      <c r="T30" s="72">
        <v>5.018835636054428</v>
      </c>
      <c r="U30" s="72">
        <v>4.609700408626221</v>
      </c>
      <c r="V30" s="72">
        <v>4.033875199206939</v>
      </c>
      <c r="W30" s="72">
        <v>3.8340190499218378</v>
      </c>
      <c r="X30" s="72">
        <v>3.2397068527616981</v>
      </c>
      <c r="Y30" s="72">
        <v>2.5534139910499225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16167.452378775562</v>
      </c>
      <c r="C3" s="65">
        <f>IF(RES_hh_fec!C3=0,0,1000*11630*RES_hh_fec!C3/RES_hh_num!C3)</f>
        <v>17037.975341625854</v>
      </c>
      <c r="D3" s="65">
        <f>IF(RES_hh_fec!D3=0,0,1000*11630*RES_hh_fec!D3/RES_hh_num!D3)</f>
        <v>16312.089287889423</v>
      </c>
      <c r="E3" s="65">
        <f>IF(RES_hh_fec!E3=0,0,1000*11630*RES_hh_fec!E3/RES_hh_num!E3)</f>
        <v>16530.734588741303</v>
      </c>
      <c r="F3" s="65">
        <f>IF(RES_hh_fec!F3=0,0,1000*11630*RES_hh_fec!F3/RES_hh_num!F3)</f>
        <v>16330.590720866276</v>
      </c>
      <c r="G3" s="65">
        <f>IF(RES_hh_fec!G3=0,0,1000*11630*RES_hh_fec!G3/RES_hh_num!G3)</f>
        <v>16418.810274928568</v>
      </c>
      <c r="H3" s="65">
        <f>IF(RES_hh_fec!H3=0,0,1000*11630*RES_hh_fec!H3/RES_hh_num!H3)</f>
        <v>16326.500028330822</v>
      </c>
      <c r="I3" s="65">
        <f>IF(RES_hh_fec!I3=0,0,1000*11630*RES_hh_fec!I3/RES_hh_num!I3)</f>
        <v>16226.537099150333</v>
      </c>
      <c r="J3" s="65">
        <f>IF(RES_hh_fec!J3=0,0,1000*11630*RES_hh_fec!J3/RES_hh_num!J3)</f>
        <v>15994.682308660815</v>
      </c>
      <c r="K3" s="65">
        <f>IF(RES_hh_fec!K3=0,0,1000*11630*RES_hh_fec!K3/RES_hh_num!K3)</f>
        <v>15913.496383458547</v>
      </c>
      <c r="L3" s="65">
        <f>IF(RES_hh_fec!L3=0,0,1000*11630*RES_hh_fec!L3/RES_hh_num!L3)</f>
        <v>17896.997038656253</v>
      </c>
      <c r="M3" s="65">
        <f>IF(RES_hh_fec!M3=0,0,1000*11630*RES_hh_fec!M3/RES_hh_num!M3)</f>
        <v>15672.47202140198</v>
      </c>
      <c r="N3" s="65">
        <f>IF(RES_hh_fec!N3=0,0,1000*11630*RES_hh_fec!N3/RES_hh_num!N3)</f>
        <v>15369.155253102166</v>
      </c>
      <c r="O3" s="65">
        <f>IF(RES_hh_fec!O3=0,0,1000*11630*RES_hh_fec!O3/RES_hh_num!O3)</f>
        <v>15427.086868956409</v>
      </c>
      <c r="P3" s="65">
        <f>IF(RES_hh_fec!P3=0,0,1000*11630*RES_hh_fec!P3/RES_hh_num!P3)</f>
        <v>13952.73377408564</v>
      </c>
      <c r="Q3" s="65">
        <f>IF(RES_hh_fec!Q3=0,0,1000*11630*RES_hh_fec!Q3/RES_hh_num!Q3)</f>
        <v>15124.445557686395</v>
      </c>
      <c r="R3" s="65">
        <f>IF(RES_hh_fec!R3=0,0,1000*11630*RES_hh_fec!R3/RES_hh_num!R3)</f>
        <v>15499.134038033473</v>
      </c>
      <c r="S3" s="65">
        <f>IF(RES_hh_fec!S3=0,0,1000*11630*RES_hh_fec!S3/RES_hh_num!S3)</f>
        <v>15096.789103450352</v>
      </c>
      <c r="T3" s="65">
        <f>IF(RES_hh_fec!T3=0,0,1000*11630*RES_hh_fec!T3/RES_hh_num!T3)</f>
        <v>14764.187277498524</v>
      </c>
      <c r="U3" s="65">
        <f>IF(RES_hh_fec!U3=0,0,1000*11630*RES_hh_fec!U3/RES_hh_num!U3)</f>
        <v>14203.827707029075</v>
      </c>
      <c r="V3" s="65">
        <f>IF(RES_hh_fec!V3=0,0,1000*11630*RES_hh_fec!V3/RES_hh_num!V3)</f>
        <v>13501.391961637206</v>
      </c>
      <c r="W3" s="65">
        <f>IF(RES_hh_fec!W3=0,0,1000*11630*RES_hh_fec!W3/RES_hh_num!W3)</f>
        <v>14227.404576240384</v>
      </c>
      <c r="X3" s="65">
        <f>IF(RES_hh_fec!X3=0,0,1000*11630*RES_hh_fec!X3/RES_hh_num!X3)</f>
        <v>12085.465942786434</v>
      </c>
      <c r="Y3" s="65">
        <f>IF(RES_hh_fec!Y3=0,0,1000*11630*RES_hh_fec!Y3/RES_hh_num!Y3)</f>
        <v>12326.498654948753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14551.946149013222</v>
      </c>
      <c r="C4" s="69">
        <f>IF(RES_hh_fec!C4=0,0,1000*11630*RES_hh_fec!C4/RES_hh_num!C4)</f>
        <v>15484.738539987107</v>
      </c>
      <c r="D4" s="69">
        <f>IF(RES_hh_fec!D4=0,0,1000*11630*RES_hh_fec!D4/RES_hh_num!D4)</f>
        <v>14762.898834141506</v>
      </c>
      <c r="E4" s="69">
        <f>IF(RES_hh_fec!E4=0,0,1000*11630*RES_hh_fec!E4/RES_hh_num!E4)</f>
        <v>15004.116408437076</v>
      </c>
      <c r="F4" s="69">
        <f>IF(RES_hh_fec!F4=0,0,1000*11630*RES_hh_fec!F4/RES_hh_num!F4)</f>
        <v>14769.418105138237</v>
      </c>
      <c r="G4" s="69">
        <f>IF(RES_hh_fec!G4=0,0,1000*11630*RES_hh_fec!G4/RES_hh_num!G4)</f>
        <v>14858.269979161807</v>
      </c>
      <c r="H4" s="69">
        <f>IF(RES_hh_fec!H4=0,0,1000*11630*RES_hh_fec!H4/RES_hh_num!H4)</f>
        <v>14750.933558888082</v>
      </c>
      <c r="I4" s="69">
        <f>IF(RES_hh_fec!I4=0,0,1000*11630*RES_hh_fec!I4/RES_hh_num!I4)</f>
        <v>14743.780231654739</v>
      </c>
      <c r="J4" s="69">
        <f>IF(RES_hh_fec!J4=0,0,1000*11630*RES_hh_fec!J4/RES_hh_num!J4)</f>
        <v>14473.855307744137</v>
      </c>
      <c r="K4" s="69">
        <f>IF(RES_hh_fec!K4=0,0,1000*11630*RES_hh_fec!K4/RES_hh_num!K4)</f>
        <v>14421.788092063496</v>
      </c>
      <c r="L4" s="69">
        <f>IF(RES_hh_fec!L4=0,0,1000*11630*RES_hh_fec!L4/RES_hh_num!L4)</f>
        <v>16161.49186164713</v>
      </c>
      <c r="M4" s="69">
        <f>IF(RES_hh_fec!M4=0,0,1000*11630*RES_hh_fec!M4/RES_hh_num!M4)</f>
        <v>13917.465411843737</v>
      </c>
      <c r="N4" s="69">
        <f>IF(RES_hh_fec!N4=0,0,1000*11630*RES_hh_fec!N4/RES_hh_num!N4)</f>
        <v>13620.736203666409</v>
      </c>
      <c r="O4" s="69">
        <f>IF(RES_hh_fec!O4=0,0,1000*11630*RES_hh_fec!O4/RES_hh_num!O4)</f>
        <v>13609.705077709688</v>
      </c>
      <c r="P4" s="69">
        <f>IF(RES_hh_fec!P4=0,0,1000*11630*RES_hh_fec!P4/RES_hh_num!P4)</f>
        <v>12170.369584855114</v>
      </c>
      <c r="Q4" s="69">
        <f>IF(RES_hh_fec!Q4=0,0,1000*11630*RES_hh_fec!Q4/RES_hh_num!Q4)</f>
        <v>13326.88017822346</v>
      </c>
      <c r="R4" s="69">
        <f>IF(RES_hh_fec!R4=0,0,1000*11630*RES_hh_fec!R4/RES_hh_num!R4)</f>
        <v>13688.397530346117</v>
      </c>
      <c r="S4" s="69">
        <f>IF(RES_hh_fec!S4=0,0,1000*11630*RES_hh_fec!S4/RES_hh_num!S4)</f>
        <v>13349.131798834702</v>
      </c>
      <c r="T4" s="69">
        <f>IF(RES_hh_fec!T4=0,0,1000*11630*RES_hh_fec!T4/RES_hh_num!T4)</f>
        <v>13057.48100831484</v>
      </c>
      <c r="U4" s="69">
        <f>IF(RES_hh_fec!U4=0,0,1000*11630*RES_hh_fec!U4/RES_hh_num!U4)</f>
        <v>12485.198372848798</v>
      </c>
      <c r="V4" s="69">
        <f>IF(RES_hh_fec!V4=0,0,1000*11630*RES_hh_fec!V4/RES_hh_num!V4)</f>
        <v>11781.838373168845</v>
      </c>
      <c r="W4" s="69">
        <f>IF(RES_hh_fec!W4=0,0,1000*11630*RES_hh_fec!W4/RES_hh_num!W4)</f>
        <v>12511.240876736832</v>
      </c>
      <c r="X4" s="69">
        <f>IF(RES_hh_fec!X4=0,0,1000*11630*RES_hh_fec!X4/RES_hh_num!X4)</f>
        <v>11006.228979054356</v>
      </c>
      <c r="Y4" s="69">
        <f>IF(RES_hh_fec!Y4=0,0,1000*11630*RES_hh_fec!Y4/RES_hh_num!Y4)</f>
        <v>11255.723276390831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X5" s="72">
        <f>IF(RES_hh_fec!X5=0,0,1000*11630*RES_hh_fec!X5/RES_hh_num!X5)</f>
        <v>0</v>
      </c>
      <c r="Y5" s="72">
        <f>IF(RES_hh_fec!Y5=0,0,1000*11630*RES_hh_fec!Y5/RES_hh_num!Y5)</f>
        <v>0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18975.330093905784</v>
      </c>
      <c r="C6" s="72">
        <f>IF(RES_hh_fec!C6=0,0,1000*11630*RES_hh_fec!C6/RES_hh_num!C6)</f>
        <v>20229.422806031216</v>
      </c>
      <c r="D6" s="72">
        <f>IF(RES_hh_fec!D6=0,0,1000*11630*RES_hh_fec!D6/RES_hh_num!D6)</f>
        <v>17916.224387820628</v>
      </c>
      <c r="E6" s="72">
        <f>IF(RES_hh_fec!E6=0,0,1000*11630*RES_hh_fec!E6/RES_hh_num!E6)</f>
        <v>18849.33922731351</v>
      </c>
      <c r="F6" s="72">
        <f>IF(RES_hh_fec!F6=0,0,1000*11630*RES_hh_fec!F6/RES_hh_num!F6)</f>
        <v>18839.423066109015</v>
      </c>
      <c r="G6" s="72">
        <f>IF(RES_hh_fec!G6=0,0,1000*11630*RES_hh_fec!G6/RES_hh_num!G6)</f>
        <v>18648.970033820537</v>
      </c>
      <c r="H6" s="72">
        <f>IF(RES_hh_fec!H6=0,0,1000*11630*RES_hh_fec!H6/RES_hh_num!H6)</f>
        <v>19686.337291186443</v>
      </c>
      <c r="I6" s="72">
        <f>IF(RES_hh_fec!I6=0,0,1000*11630*RES_hh_fec!I6/RES_hh_num!I6)</f>
        <v>19709.803545159826</v>
      </c>
      <c r="J6" s="72">
        <f>IF(RES_hh_fec!J6=0,0,1000*11630*RES_hh_fec!J6/RES_hh_num!J6)</f>
        <v>18442.02929156306</v>
      </c>
      <c r="K6" s="72">
        <f>IF(RES_hh_fec!K6=0,0,1000*11630*RES_hh_fec!K6/RES_hh_num!K6)</f>
        <v>17137.508481070952</v>
      </c>
      <c r="L6" s="72">
        <f>IF(RES_hh_fec!L6=0,0,1000*11630*RES_hh_fec!L6/RES_hh_num!L6)</f>
        <v>20223.25253542453</v>
      </c>
      <c r="M6" s="72">
        <f>IF(RES_hh_fec!M6=0,0,1000*11630*RES_hh_fec!M6/RES_hh_num!M6)</f>
        <v>19477.997599446506</v>
      </c>
      <c r="N6" s="72">
        <f>IF(RES_hh_fec!N6=0,0,1000*11630*RES_hh_fec!N6/RES_hh_num!N6)</f>
        <v>18121.389227850599</v>
      </c>
      <c r="O6" s="72">
        <f>IF(RES_hh_fec!O6=0,0,1000*11630*RES_hh_fec!O6/RES_hh_num!O6)</f>
        <v>16731.004377343299</v>
      </c>
      <c r="P6" s="72">
        <f>IF(RES_hh_fec!P6=0,0,1000*11630*RES_hh_fec!P6/RES_hh_num!P6)</f>
        <v>12737.125388803546</v>
      </c>
      <c r="Q6" s="72">
        <f>IF(RES_hh_fec!Q6=0,0,1000*11630*RES_hh_fec!Q6/RES_hh_num!Q6)</f>
        <v>17358.518294591595</v>
      </c>
      <c r="R6" s="72">
        <f>IF(RES_hh_fec!R6=0,0,1000*11630*RES_hh_fec!R6/RES_hh_num!R6)</f>
        <v>17476.251769749335</v>
      </c>
      <c r="S6" s="72">
        <f>IF(RES_hh_fec!S6=0,0,1000*11630*RES_hh_fec!S6/RES_hh_num!S6)</f>
        <v>17325.020971071761</v>
      </c>
      <c r="T6" s="72">
        <f>IF(RES_hh_fec!T6=0,0,1000*11630*RES_hh_fec!T6/RES_hh_num!T6)</f>
        <v>16915.29349480509</v>
      </c>
      <c r="U6" s="72">
        <f>IF(RES_hh_fec!U6=0,0,1000*11630*RES_hh_fec!U6/RES_hh_num!U6)</f>
        <v>15524.331472889044</v>
      </c>
      <c r="V6" s="72">
        <f>IF(RES_hh_fec!V6=0,0,1000*11630*RES_hh_fec!V6/RES_hh_num!V6)</f>
        <v>14659.533663066506</v>
      </c>
      <c r="W6" s="72">
        <f>IF(RES_hh_fec!W6=0,0,1000*11630*RES_hh_fec!W6/RES_hh_num!W6)</f>
        <v>14644.666315188255</v>
      </c>
      <c r="X6" s="72">
        <f>IF(RES_hh_fec!X6=0,0,1000*11630*RES_hh_fec!X6/RES_hh_num!X6)</f>
        <v>14889.587000951055</v>
      </c>
      <c r="Y6" s="72">
        <f>IF(RES_hh_fec!Y6=0,0,1000*11630*RES_hh_fec!Y6/RES_hh_num!Y6)</f>
        <v>14892.20763119999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19832.476690377294</v>
      </c>
      <c r="C7" s="72">
        <f>IF(RES_hh_fec!C7=0,0,1000*11630*RES_hh_fec!C7/RES_hh_num!C7)</f>
        <v>21038.73582528855</v>
      </c>
      <c r="D7" s="72">
        <f>IF(RES_hh_fec!D7=0,0,1000*11630*RES_hh_fec!D7/RES_hh_num!D7)</f>
        <v>20446.401692325784</v>
      </c>
      <c r="E7" s="72">
        <f>IF(RES_hh_fec!E7=0,0,1000*11630*RES_hh_fec!E7/RES_hh_num!E7)</f>
        <v>20345.685428723176</v>
      </c>
      <c r="F7" s="72">
        <f>IF(RES_hh_fec!F7=0,0,1000*11630*RES_hh_fec!F7/RES_hh_num!F7)</f>
        <v>20291.769580323453</v>
      </c>
      <c r="G7" s="72">
        <f>IF(RES_hh_fec!G7=0,0,1000*11630*RES_hh_fec!G7/RES_hh_num!G7)</f>
        <v>20802.200752521396</v>
      </c>
      <c r="H7" s="72">
        <f>IF(RES_hh_fec!H7=0,0,1000*11630*RES_hh_fec!H7/RES_hh_num!H7)</f>
        <v>20279.905399613039</v>
      </c>
      <c r="I7" s="72">
        <f>IF(RES_hh_fec!I7=0,0,1000*11630*RES_hh_fec!I7/RES_hh_num!I7)</f>
        <v>20087.87285729307</v>
      </c>
      <c r="J7" s="72">
        <f>IF(RES_hh_fec!J7=0,0,1000*11630*RES_hh_fec!J7/RES_hh_num!J7)</f>
        <v>20156.666665795263</v>
      </c>
      <c r="K7" s="72">
        <f>IF(RES_hh_fec!K7=0,0,1000*11630*RES_hh_fec!K7/RES_hh_num!K7)</f>
        <v>20219.477362068003</v>
      </c>
      <c r="L7" s="72">
        <f>IF(RES_hh_fec!L7=0,0,1000*11630*RES_hh_fec!L7/RES_hh_num!L7)</f>
        <v>22336.119888155219</v>
      </c>
      <c r="M7" s="72">
        <f>IF(RES_hh_fec!M7=0,0,1000*11630*RES_hh_fec!M7/RES_hh_num!M7)</f>
        <v>19538.718431513102</v>
      </c>
      <c r="N7" s="72">
        <f>IF(RES_hh_fec!N7=0,0,1000*11630*RES_hh_fec!N7/RES_hh_num!N7)</f>
        <v>18374.483002785106</v>
      </c>
      <c r="O7" s="72">
        <f>IF(RES_hh_fec!O7=0,0,1000*11630*RES_hh_fec!O7/RES_hh_num!O7)</f>
        <v>18883.821108679749</v>
      </c>
      <c r="P7" s="72">
        <f>IF(RES_hh_fec!P7=0,0,1000*11630*RES_hh_fec!P7/RES_hh_num!P7)</f>
        <v>15617.189638892172</v>
      </c>
      <c r="Q7" s="72">
        <f>IF(RES_hh_fec!Q7=0,0,1000*11630*RES_hh_fec!Q7/RES_hh_num!Q7)</f>
        <v>17656.116917924806</v>
      </c>
      <c r="R7" s="72">
        <f>IF(RES_hh_fec!R7=0,0,1000*11630*RES_hh_fec!R7/RES_hh_num!R7)</f>
        <v>18424.858803965893</v>
      </c>
      <c r="S7" s="72">
        <f>IF(RES_hh_fec!S7=0,0,1000*11630*RES_hh_fec!S7/RES_hh_num!S7)</f>
        <v>17894.02225929717</v>
      </c>
      <c r="T7" s="72">
        <f>IF(RES_hh_fec!T7=0,0,1000*11630*RES_hh_fec!T7/RES_hh_num!T7)</f>
        <v>18809.528079083044</v>
      </c>
      <c r="U7" s="72">
        <f>IF(RES_hh_fec!U7=0,0,1000*11630*RES_hh_fec!U7/RES_hh_num!U7)</f>
        <v>18232.454677345515</v>
      </c>
      <c r="V7" s="72">
        <f>IF(RES_hh_fec!V7=0,0,1000*11630*RES_hh_fec!V7/RES_hh_num!V7)</f>
        <v>16860.332962532251</v>
      </c>
      <c r="W7" s="72">
        <f>IF(RES_hh_fec!W7=0,0,1000*11630*RES_hh_fec!W7/RES_hh_num!W7)</f>
        <v>16309.965436509845</v>
      </c>
      <c r="X7" s="72">
        <f>IF(RES_hh_fec!X7=0,0,1000*11630*RES_hh_fec!X7/RES_hh_num!X7)</f>
        <v>17458.516794461506</v>
      </c>
      <c r="Y7" s="72">
        <f>IF(RES_hh_fec!Y7=0,0,1000*11630*RES_hh_fec!Y7/RES_hh_num!Y7)</f>
        <v>15959.687511795379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17813.930151483826</v>
      </c>
      <c r="C8" s="72">
        <f>IF(RES_hh_fec!C8=0,0,1000*11630*RES_hh_fec!C8/RES_hh_num!C8)</f>
        <v>18991.896480820091</v>
      </c>
      <c r="D8" s="72">
        <f>IF(RES_hh_fec!D8=0,0,1000*11630*RES_hh_fec!D8/RES_hh_num!D8)</f>
        <v>17809.649542860185</v>
      </c>
      <c r="E8" s="72">
        <f>IF(RES_hh_fec!E8=0,0,1000*11630*RES_hh_fec!E8/RES_hh_num!E8)</f>
        <v>18649.46034856507</v>
      </c>
      <c r="F8" s="72">
        <f>IF(RES_hh_fec!F8=0,0,1000*11630*RES_hh_fec!F8/RES_hh_num!F8)</f>
        <v>18351.900659757441</v>
      </c>
      <c r="G8" s="72">
        <f>IF(RES_hh_fec!G8=0,0,1000*11630*RES_hh_fec!G8/RES_hh_num!G8)</f>
        <v>18382.328401145201</v>
      </c>
      <c r="H8" s="72">
        <f>IF(RES_hh_fec!H8=0,0,1000*11630*RES_hh_fec!H8/RES_hh_num!H8)</f>
        <v>18283.685056304934</v>
      </c>
      <c r="I8" s="72">
        <f>IF(RES_hh_fec!I8=0,0,1000*11630*RES_hh_fec!I8/RES_hh_num!I8)</f>
        <v>17639.65137558027</v>
      </c>
      <c r="J8" s="72">
        <f>IF(RES_hh_fec!J8=0,0,1000*11630*RES_hh_fec!J8/RES_hh_num!J8)</f>
        <v>17664.729322207731</v>
      </c>
      <c r="K8" s="72">
        <f>IF(RES_hh_fec!K8=0,0,1000*11630*RES_hh_fec!K8/RES_hh_num!K8)</f>
        <v>17669.442286214326</v>
      </c>
      <c r="L8" s="72">
        <f>IF(RES_hh_fec!L8=0,0,1000*11630*RES_hh_fec!L8/RES_hh_num!L8)</f>
        <v>20282.089856685972</v>
      </c>
      <c r="M8" s="72">
        <f>IF(RES_hh_fec!M8=0,0,1000*11630*RES_hh_fec!M8/RES_hh_num!M8)</f>
        <v>17118.238309934837</v>
      </c>
      <c r="N8" s="72">
        <f>IF(RES_hh_fec!N8=0,0,1000*11630*RES_hh_fec!N8/RES_hh_num!N8)</f>
        <v>16984.219176588758</v>
      </c>
      <c r="O8" s="72">
        <f>IF(RES_hh_fec!O8=0,0,1000*11630*RES_hh_fec!O8/RES_hh_num!O8)</f>
        <v>17051.320967917789</v>
      </c>
      <c r="P8" s="72">
        <f>IF(RES_hh_fec!P8=0,0,1000*11630*RES_hh_fec!P8/RES_hh_num!P8)</f>
        <v>15045.431386481834</v>
      </c>
      <c r="Q8" s="72">
        <f>IF(RES_hh_fec!Q8=0,0,1000*11630*RES_hh_fec!Q8/RES_hh_num!Q8)</f>
        <v>16050.184422185366</v>
      </c>
      <c r="R8" s="72">
        <f>IF(RES_hh_fec!R8=0,0,1000*11630*RES_hh_fec!R8/RES_hh_num!R8)</f>
        <v>16691.448385421842</v>
      </c>
      <c r="S8" s="72">
        <f>IF(RES_hh_fec!S8=0,0,1000*11630*RES_hh_fec!S8/RES_hh_num!S8)</f>
        <v>16258.721213623305</v>
      </c>
      <c r="T8" s="72">
        <f>IF(RES_hh_fec!T8=0,0,1000*11630*RES_hh_fec!T8/RES_hh_num!T8)</f>
        <v>15665.804880157402</v>
      </c>
      <c r="U8" s="72">
        <f>IF(RES_hh_fec!U8=0,0,1000*11630*RES_hh_fec!U8/RES_hh_num!U8)</f>
        <v>15348.809489471425</v>
      </c>
      <c r="V8" s="72">
        <f>IF(RES_hh_fec!V8=0,0,1000*11630*RES_hh_fec!V8/RES_hh_num!V8)</f>
        <v>14866.964187480819</v>
      </c>
      <c r="W8" s="72">
        <f>IF(RES_hh_fec!W8=0,0,1000*11630*RES_hh_fec!W8/RES_hh_num!W8)</f>
        <v>15386.781305411836</v>
      </c>
      <c r="X8" s="72">
        <f>IF(RES_hh_fec!X8=0,0,1000*11630*RES_hh_fec!X8/RES_hh_num!X8)</f>
        <v>13836.280992577915</v>
      </c>
      <c r="Y8" s="72">
        <f>IF(RES_hh_fec!Y8=0,0,1000*11630*RES_hh_fec!Y8/RES_hh_num!Y8)</f>
        <v>13799.988598451539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19225.655889797938</v>
      </c>
      <c r="C9" s="72">
        <f>IF(RES_hh_fec!C9=0,0,1000*11630*RES_hh_fec!C9/RES_hh_num!C9)</f>
        <v>20642.518229944519</v>
      </c>
      <c r="D9" s="72">
        <f>IF(RES_hh_fec!D9=0,0,1000*11630*RES_hh_fec!D9/RES_hh_num!D9)</f>
        <v>18836.318209526878</v>
      </c>
      <c r="E9" s="72">
        <f>IF(RES_hh_fec!E9=0,0,1000*11630*RES_hh_fec!E9/RES_hh_num!E9)</f>
        <v>18844.117799911917</v>
      </c>
      <c r="F9" s="72">
        <f>IF(RES_hh_fec!F9=0,0,1000*11630*RES_hh_fec!F9/RES_hh_num!F9)</f>
        <v>17588.506015565134</v>
      </c>
      <c r="G9" s="72">
        <f>IF(RES_hh_fec!G9=0,0,1000*11630*RES_hh_fec!G9/RES_hh_num!G9)</f>
        <v>17636.373549053365</v>
      </c>
      <c r="H9" s="72">
        <f>IF(RES_hh_fec!H9=0,0,1000*11630*RES_hh_fec!H9/RES_hh_num!H9)</f>
        <v>17094.751179650157</v>
      </c>
      <c r="I9" s="72">
        <f>IF(RES_hh_fec!I9=0,0,1000*11630*RES_hh_fec!I9/RES_hh_num!I9)</f>
        <v>18193.981865520149</v>
      </c>
      <c r="J9" s="72">
        <f>IF(RES_hh_fec!J9=0,0,1000*11630*RES_hh_fec!J9/RES_hh_num!J9)</f>
        <v>17002.742583223964</v>
      </c>
      <c r="K9" s="72">
        <f>IF(RES_hh_fec!K9=0,0,1000*11630*RES_hh_fec!K9/RES_hh_num!K9)</f>
        <v>16772.689283619042</v>
      </c>
      <c r="L9" s="72">
        <f>IF(RES_hh_fec!L9=0,0,1000*11630*RES_hh_fec!L9/RES_hh_num!L9)</f>
        <v>18164.426996641065</v>
      </c>
      <c r="M9" s="72">
        <f>IF(RES_hh_fec!M9=0,0,1000*11630*RES_hh_fec!M9/RES_hh_num!M9)</f>
        <v>16129.001461781831</v>
      </c>
      <c r="N9" s="72">
        <f>IF(RES_hh_fec!N9=0,0,1000*11630*RES_hh_fec!N9/RES_hh_num!N9)</f>
        <v>15358.242518881239</v>
      </c>
      <c r="O9" s="72">
        <f>IF(RES_hh_fec!O9=0,0,1000*11630*RES_hh_fec!O9/RES_hh_num!O9)</f>
        <v>15296.77923530945</v>
      </c>
      <c r="P9" s="72">
        <f>IF(RES_hh_fec!P9=0,0,1000*11630*RES_hh_fec!P9/RES_hh_num!P9)</f>
        <v>14014.421113445329</v>
      </c>
      <c r="Q9" s="72">
        <f>IF(RES_hh_fec!Q9=0,0,1000*11630*RES_hh_fec!Q9/RES_hh_num!Q9)</f>
        <v>15542.670459724943</v>
      </c>
      <c r="R9" s="72">
        <f>IF(RES_hh_fec!R9=0,0,1000*11630*RES_hh_fec!R9/RES_hh_num!R9)</f>
        <v>16025.376441476845</v>
      </c>
      <c r="S9" s="72">
        <f>IF(RES_hh_fec!S9=0,0,1000*11630*RES_hh_fec!S9/RES_hh_num!S9)</f>
        <v>15407.592084882031</v>
      </c>
      <c r="T9" s="72">
        <f>IF(RES_hh_fec!T9=0,0,1000*11630*RES_hh_fec!T9/RES_hh_num!T9)</f>
        <v>15011.034509058758</v>
      </c>
      <c r="U9" s="72">
        <f>IF(RES_hh_fec!U9=0,0,1000*11630*RES_hh_fec!U9/RES_hh_num!U9)</f>
        <v>14239.020393233299</v>
      </c>
      <c r="V9" s="72">
        <f>IF(RES_hh_fec!V9=0,0,1000*11630*RES_hh_fec!V9/RES_hh_num!V9)</f>
        <v>13852.652302604725</v>
      </c>
      <c r="W9" s="72">
        <f>IF(RES_hh_fec!W9=0,0,1000*11630*RES_hh_fec!W9/RES_hh_num!W9)</f>
        <v>14824.0059693932</v>
      </c>
      <c r="X9" s="72">
        <f>IF(RES_hh_fec!X9=0,0,1000*11630*RES_hh_fec!X9/RES_hh_num!X9)</f>
        <v>12791.830563798732</v>
      </c>
      <c r="Y9" s="72">
        <f>IF(RES_hh_fec!Y9=0,0,1000*11630*RES_hh_fec!Y9/RES_hh_num!Y9)</f>
        <v>13828.827599258066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11729.872927630424</v>
      </c>
      <c r="C11" s="72">
        <f>IF(RES_hh_fec!C11=0,0,1000*11630*RES_hh_fec!C11/RES_hh_num!C11)</f>
        <v>12555.330923675652</v>
      </c>
      <c r="D11" s="72">
        <f>IF(RES_hh_fec!D11=0,0,1000*11630*RES_hh_fec!D11/RES_hh_num!D11)</f>
        <v>12069.46933675205</v>
      </c>
      <c r="E11" s="72">
        <f>IF(RES_hh_fec!E11=0,0,1000*11630*RES_hh_fec!E11/RES_hh_num!E11)</f>
        <v>12301.531707015845</v>
      </c>
      <c r="F11" s="72">
        <f>IF(RES_hh_fec!F11=0,0,1000*11630*RES_hh_fec!F11/RES_hh_num!F11)</f>
        <v>12241.856270046876</v>
      </c>
      <c r="G11" s="72">
        <f>IF(RES_hh_fec!G11=0,0,1000*11630*RES_hh_fec!G11/RES_hh_num!G11)</f>
        <v>12212.694612740746</v>
      </c>
      <c r="H11" s="72">
        <f>IF(RES_hh_fec!H11=0,0,1000*11630*RES_hh_fec!H11/RES_hh_num!H11)</f>
        <v>12354.257544167862</v>
      </c>
      <c r="I11" s="72">
        <f>IF(RES_hh_fec!I11=0,0,1000*11630*RES_hh_fec!I11/RES_hh_num!I11)</f>
        <v>12269.681404816401</v>
      </c>
      <c r="J11" s="72">
        <f>IF(RES_hh_fec!J11=0,0,1000*11630*RES_hh_fec!J11/RES_hh_num!J11)</f>
        <v>12389.352424772787</v>
      </c>
      <c r="K11" s="72">
        <f>IF(RES_hh_fec!K11=0,0,1000*11630*RES_hh_fec!K11/RES_hh_num!K11)</f>
        <v>12514.594986953347</v>
      </c>
      <c r="L11" s="72">
        <f>IF(RES_hh_fec!L11=0,0,1000*11630*RES_hh_fec!L11/RES_hh_num!L11)</f>
        <v>14293.848504282061</v>
      </c>
      <c r="M11" s="72">
        <f>IF(RES_hh_fec!M11=0,0,1000*11630*RES_hh_fec!M11/RES_hh_num!M11)</f>
        <v>12270.142058525575</v>
      </c>
      <c r="N11" s="72">
        <f>IF(RES_hh_fec!N11=0,0,1000*11630*RES_hh_fec!N11/RES_hh_num!N11)</f>
        <v>12382.61882113353</v>
      </c>
      <c r="O11" s="72">
        <f>IF(RES_hh_fec!O11=0,0,1000*11630*RES_hh_fec!O11/RES_hh_num!O11)</f>
        <v>12344.805391881528</v>
      </c>
      <c r="P11" s="72">
        <f>IF(RES_hh_fec!P11=0,0,1000*11630*RES_hh_fec!P11/RES_hh_num!P11)</f>
        <v>11301.680162977711</v>
      </c>
      <c r="Q11" s="72">
        <f>IF(RES_hh_fec!Q11=0,0,1000*11630*RES_hh_fec!Q11/RES_hh_num!Q11)</f>
        <v>12259.527666368962</v>
      </c>
      <c r="R11" s="72">
        <f>IF(RES_hh_fec!R11=0,0,1000*11630*RES_hh_fec!R11/RES_hh_num!R11)</f>
        <v>12632.802862810979</v>
      </c>
      <c r="S11" s="72">
        <f>IF(RES_hh_fec!S11=0,0,1000*11630*RES_hh_fec!S11/RES_hh_num!S11)</f>
        <v>12650.211905483044</v>
      </c>
      <c r="T11" s="72">
        <f>IF(RES_hh_fec!T11=0,0,1000*11630*RES_hh_fec!T11/RES_hh_num!T11)</f>
        <v>12604.152067984614</v>
      </c>
      <c r="U11" s="72">
        <f>IF(RES_hh_fec!U11=0,0,1000*11630*RES_hh_fec!U11/RES_hh_num!U11)</f>
        <v>12118.069816526027</v>
      </c>
      <c r="V11" s="72">
        <f>IF(RES_hh_fec!V11=0,0,1000*11630*RES_hh_fec!V11/RES_hh_num!V11)</f>
        <v>11746.018405821922</v>
      </c>
      <c r="W11" s="72">
        <f>IF(RES_hh_fec!W11=0,0,1000*11630*RES_hh_fec!W11/RES_hh_num!W11)</f>
        <v>12756.5652317431</v>
      </c>
      <c r="X11" s="72">
        <f>IF(RES_hh_fec!X11=0,0,1000*11630*RES_hh_fec!X11/RES_hh_num!X11)</f>
        <v>11599.20111542439</v>
      </c>
      <c r="Y11" s="72">
        <f>IF(RES_hh_fec!Y11=0,0,1000*11630*RES_hh_fec!Y11/RES_hh_num!Y11)</f>
        <v>11957.565418937698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5616.8250129560211</v>
      </c>
      <c r="C12" s="72">
        <f>IF(RES_hh_fec!C12=0,0,1000*11630*RES_hh_fec!C12/RES_hh_num!C12)</f>
        <v>5709.4970260968967</v>
      </c>
      <c r="D12" s="72">
        <f>IF(RES_hh_fec!D12=0,0,1000*11630*RES_hh_fec!D12/RES_hh_num!D12)</f>
        <v>5602.9266413581699</v>
      </c>
      <c r="E12" s="72">
        <f>IF(RES_hh_fec!E12=0,0,1000*11630*RES_hh_fec!E12/RES_hh_num!E12)</f>
        <v>5518.4325763366851</v>
      </c>
      <c r="F12" s="72">
        <f>IF(RES_hh_fec!F12=0,0,1000*11630*RES_hh_fec!F12/RES_hh_num!F12)</f>
        <v>5325.9105161781399</v>
      </c>
      <c r="G12" s="72">
        <f>IF(RES_hh_fec!G12=0,0,1000*11630*RES_hh_fec!G12/RES_hh_num!G12)</f>
        <v>5299.6781307134734</v>
      </c>
      <c r="H12" s="72">
        <f>IF(RES_hh_fec!H12=0,0,1000*11630*RES_hh_fec!H12/RES_hh_num!H12)</f>
        <v>5376.068530789832</v>
      </c>
      <c r="I12" s="72">
        <f>IF(RES_hh_fec!I12=0,0,1000*11630*RES_hh_fec!I12/RES_hh_num!I12)</f>
        <v>4942.7515359545168</v>
      </c>
      <c r="J12" s="72">
        <f>IF(RES_hh_fec!J12=0,0,1000*11630*RES_hh_fec!J12/RES_hh_num!J12)</f>
        <v>4955.7187662875795</v>
      </c>
      <c r="K12" s="72">
        <f>IF(RES_hh_fec!K12=0,0,1000*11630*RES_hh_fec!K12/RES_hh_num!K12)</f>
        <v>4896.5929856074363</v>
      </c>
      <c r="L12" s="72">
        <f>IF(RES_hh_fec!L12=0,0,1000*11630*RES_hh_fec!L12/RES_hh_num!L12)</f>
        <v>4828.3806431153243</v>
      </c>
      <c r="M12" s="72">
        <f>IF(RES_hh_fec!M12=0,0,1000*11630*RES_hh_fec!M12/RES_hh_num!M12)</f>
        <v>4462.5210177910649</v>
      </c>
      <c r="N12" s="72">
        <f>IF(RES_hh_fec!N12=0,0,1000*11630*RES_hh_fec!N12/RES_hh_num!N12)</f>
        <v>4138.3099446189899</v>
      </c>
      <c r="O12" s="72">
        <f>IF(RES_hh_fec!O12=0,0,1000*11630*RES_hh_fec!O12/RES_hh_num!O12)</f>
        <v>3841.88264161806</v>
      </c>
      <c r="P12" s="72">
        <f>IF(RES_hh_fec!P12=0,0,1000*11630*RES_hh_fec!P12/RES_hh_num!P12)</f>
        <v>3643.5727881096655</v>
      </c>
      <c r="Q12" s="72">
        <f>IF(RES_hh_fec!Q12=0,0,1000*11630*RES_hh_fec!Q12/RES_hh_num!Q12)</f>
        <v>3769.2981499785697</v>
      </c>
      <c r="R12" s="72">
        <f>IF(RES_hh_fec!R12=0,0,1000*11630*RES_hh_fec!R12/RES_hh_num!R12)</f>
        <v>3840.6539345513188</v>
      </c>
      <c r="S12" s="72">
        <f>IF(RES_hh_fec!S12=0,0,1000*11630*RES_hh_fec!S12/RES_hh_num!S12)</f>
        <v>3541.6929451196197</v>
      </c>
      <c r="T12" s="72">
        <f>IF(RES_hh_fec!T12=0,0,1000*11630*RES_hh_fec!T12/RES_hh_num!T12)</f>
        <v>3460.7570243921982</v>
      </c>
      <c r="U12" s="72">
        <f>IF(RES_hh_fec!U12=0,0,1000*11630*RES_hh_fec!U12/RES_hh_num!U12)</f>
        <v>3340.6591547405942</v>
      </c>
      <c r="V12" s="72">
        <f>IF(RES_hh_fec!V12=0,0,1000*11630*RES_hh_fec!V12/RES_hh_num!V12)</f>
        <v>3208.6034921014175</v>
      </c>
      <c r="W12" s="72">
        <f>IF(RES_hh_fec!W12=0,0,1000*11630*RES_hh_fec!W12/RES_hh_num!W12)</f>
        <v>3213.0732464483108</v>
      </c>
      <c r="X12" s="72">
        <f>IF(RES_hh_fec!X12=0,0,1000*11630*RES_hh_fec!X12/RES_hh_num!X12)</f>
        <v>3144.8442173350304</v>
      </c>
      <c r="Y12" s="72">
        <f>IF(RES_hh_fec!Y12=0,0,1000*11630*RES_hh_fec!Y12/RES_hh_num!Y12)</f>
        <v>3158.3698777137092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14263.859656012624</v>
      </c>
      <c r="C13" s="74">
        <f>IF(RES_hh_fec!C13=0,0,1000*11630*RES_hh_fec!C13/RES_hh_num!C13)</f>
        <v>13479.866306816295</v>
      </c>
      <c r="D13" s="74">
        <f>IF(RES_hh_fec!D13=0,0,1000*11630*RES_hh_fec!D13/RES_hh_num!D13)</f>
        <v>13449.974769116423</v>
      </c>
      <c r="E13" s="74">
        <f>IF(RES_hh_fec!E13=0,0,1000*11630*RES_hh_fec!E13/RES_hh_num!E13)</f>
        <v>12746.83645904309</v>
      </c>
      <c r="F13" s="74">
        <f>IF(RES_hh_fec!F13=0,0,1000*11630*RES_hh_fec!F13/RES_hh_num!F13)</f>
        <v>14240.817501615682</v>
      </c>
      <c r="G13" s="74">
        <f>IF(RES_hh_fec!G13=0,0,1000*11630*RES_hh_fec!G13/RES_hh_num!G13)</f>
        <v>15881.239308152299</v>
      </c>
      <c r="H13" s="74">
        <f>IF(RES_hh_fec!H13=0,0,1000*11630*RES_hh_fec!H13/RES_hh_num!H13)</f>
        <v>15626.506261275799</v>
      </c>
      <c r="I13" s="74">
        <f>IF(RES_hh_fec!I13=0,0,1000*11630*RES_hh_fec!I13/RES_hh_num!I13)</f>
        <v>11356.045643910511</v>
      </c>
      <c r="J13" s="74">
        <f>IF(RES_hh_fec!J13=0,0,1000*11630*RES_hh_fec!J13/RES_hh_num!J13)</f>
        <v>7561.072502999823</v>
      </c>
      <c r="K13" s="74">
        <f>IF(RES_hh_fec!K13=0,0,1000*11630*RES_hh_fec!K13/RES_hh_num!K13)</f>
        <v>6108.8299229633021</v>
      </c>
      <c r="L13" s="74">
        <f>IF(RES_hh_fec!L13=0,0,1000*11630*RES_hh_fec!L13/RES_hh_num!L13)</f>
        <v>12803.269616469914</v>
      </c>
      <c r="M13" s="74">
        <f>IF(RES_hh_fec!M13=0,0,1000*11630*RES_hh_fec!M13/RES_hh_num!M13)</f>
        <v>9554.559453727763</v>
      </c>
      <c r="N13" s="74">
        <f>IF(RES_hh_fec!N13=0,0,1000*11630*RES_hh_fec!N13/RES_hh_num!N13)</f>
        <v>10601.137757773469</v>
      </c>
      <c r="O13" s="74">
        <f>IF(RES_hh_fec!O13=0,0,1000*11630*RES_hh_fec!O13/RES_hh_num!O13)</f>
        <v>17616.26937369752</v>
      </c>
      <c r="P13" s="74">
        <f>IF(RES_hh_fec!P13=0,0,1000*11630*RES_hh_fec!P13/RES_hh_num!P13)</f>
        <v>10281.490536291871</v>
      </c>
      <c r="Q13" s="74">
        <f>IF(RES_hh_fec!Q13=0,0,1000*11630*RES_hh_fec!Q13/RES_hh_num!Q13)</f>
        <v>19546.967067117188</v>
      </c>
      <c r="R13" s="74">
        <f>IF(RES_hh_fec!R13=0,0,1000*11630*RES_hh_fec!R13/RES_hh_num!R13)</f>
        <v>16748.021616399496</v>
      </c>
      <c r="S13" s="74">
        <f>IF(RES_hh_fec!S13=0,0,1000*11630*RES_hh_fec!S13/RES_hh_num!S13)</f>
        <v>12826.196466247613</v>
      </c>
      <c r="T13" s="74">
        <f>IF(RES_hh_fec!T13=0,0,1000*11630*RES_hh_fec!T13/RES_hh_num!T13)</f>
        <v>10319.876563322789</v>
      </c>
      <c r="U13" s="74">
        <f>IF(RES_hh_fec!U13=0,0,1000*11630*RES_hh_fec!U13/RES_hh_num!U13)</f>
        <v>19184.042755261427</v>
      </c>
      <c r="V13" s="74">
        <f>IF(RES_hh_fec!V13=0,0,1000*11630*RES_hh_fec!V13/RES_hh_num!V13)</f>
        <v>1504.3460849197108</v>
      </c>
      <c r="W13" s="74">
        <f>IF(RES_hh_fec!W13=0,0,1000*11630*RES_hh_fec!W13/RES_hh_num!W13)</f>
        <v>26401.543010423033</v>
      </c>
      <c r="X13" s="74">
        <f>IF(RES_hh_fec!X13=0,0,1000*11630*RES_hh_fec!X13/RES_hh_num!X13)</f>
        <v>4363.790696593639</v>
      </c>
      <c r="Y13" s="74">
        <f>IF(RES_hh_fec!Y13=0,0,1000*11630*RES_hh_fec!Y13/RES_hh_num!Y13)</f>
        <v>13332.188453909288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90.276370149671337</v>
      </c>
      <c r="C14" s="76">
        <f>IF(RES_hh_fec!C14=0,0,1000*11630*RES_hh_fec!C14/RES_hh_num!C14)</f>
        <v>95.85133486859678</v>
      </c>
      <c r="D14" s="76">
        <f>IF(RES_hh_fec!D14=0,0,1000*11630*RES_hh_fec!D14/RES_hh_num!D14)</f>
        <v>88.680105603062174</v>
      </c>
      <c r="E14" s="76">
        <f>IF(RES_hh_fec!E14=0,0,1000*11630*RES_hh_fec!E14/RES_hh_num!E14)</f>
        <v>89.707449795653915</v>
      </c>
      <c r="F14" s="76">
        <f>IF(RES_hh_fec!F14=0,0,1000*11630*RES_hh_fec!F14/RES_hh_num!F14)</f>
        <v>87.173501403216676</v>
      </c>
      <c r="G14" s="76">
        <f>IF(RES_hh_fec!G14=0,0,1000*11630*RES_hh_fec!G14/RES_hh_num!G14)</f>
        <v>86.926887076192045</v>
      </c>
      <c r="H14" s="76">
        <f>IF(RES_hh_fec!H14=0,0,1000*11630*RES_hh_fec!H14/RES_hh_num!H14)</f>
        <v>85.098924599674191</v>
      </c>
      <c r="I14" s="76">
        <f>IF(RES_hh_fec!I14=0,0,1000*11630*RES_hh_fec!I14/RES_hh_num!I14)</f>
        <v>83.821872783921435</v>
      </c>
      <c r="J14" s="76">
        <f>IF(RES_hh_fec!J14=0,0,1000*11630*RES_hh_fec!J14/RES_hh_num!J14)</f>
        <v>81.454787493846396</v>
      </c>
      <c r="K14" s="76">
        <f>IF(RES_hh_fec!K14=0,0,1000*11630*RES_hh_fec!K14/RES_hh_num!K14)</f>
        <v>80.641988384072775</v>
      </c>
      <c r="L14" s="76">
        <f>IF(RES_hh_fec!L14=0,0,1000*11630*RES_hh_fec!L14/RES_hh_num!L14)</f>
        <v>93.39713150821045</v>
      </c>
      <c r="M14" s="76">
        <f>IF(RES_hh_fec!M14=0,0,1000*11630*RES_hh_fec!M14/RES_hh_num!M14)</f>
        <v>79.270904522020743</v>
      </c>
      <c r="N14" s="76">
        <f>IF(RES_hh_fec!N14=0,0,1000*11630*RES_hh_fec!N14/RES_hh_num!N14)</f>
        <v>77.260764919882917</v>
      </c>
      <c r="O14" s="76">
        <f>IF(RES_hh_fec!O14=0,0,1000*11630*RES_hh_fec!O14/RES_hh_num!O14)</f>
        <v>77.541607062468273</v>
      </c>
      <c r="P14" s="76">
        <f>IF(RES_hh_fec!P14=0,0,1000*11630*RES_hh_fec!P14/RES_hh_num!P14)</f>
        <v>66.807127535102452</v>
      </c>
      <c r="Q14" s="76">
        <f>IF(RES_hh_fec!Q14=0,0,1000*11630*RES_hh_fec!Q14/RES_hh_num!Q14)</f>
        <v>74.055690748263387</v>
      </c>
      <c r="R14" s="76">
        <f>IF(RES_hh_fec!R14=0,0,1000*11630*RES_hh_fec!R14/RES_hh_num!R14)</f>
        <v>77.204360781656888</v>
      </c>
      <c r="S14" s="76">
        <f>IF(RES_hh_fec!S14=0,0,1000*11630*RES_hh_fec!S14/RES_hh_num!S14)</f>
        <v>76.453297856492455</v>
      </c>
      <c r="T14" s="76">
        <f>IF(RES_hh_fec!T14=0,0,1000*11630*RES_hh_fec!T14/RES_hh_num!T14)</f>
        <v>76.324745957141403</v>
      </c>
      <c r="U14" s="76">
        <f>IF(RES_hh_fec!U14=0,0,1000*11630*RES_hh_fec!U14/RES_hh_num!U14)</f>
        <v>73.50467112499166</v>
      </c>
      <c r="V14" s="76">
        <f>IF(RES_hh_fec!V14=0,0,1000*11630*RES_hh_fec!V14/RES_hh_num!V14)</f>
        <v>71.411769064981314</v>
      </c>
      <c r="W14" s="76">
        <f>IF(RES_hh_fec!W14=0,0,1000*11630*RES_hh_fec!W14/RES_hh_num!W14)</f>
        <v>74.167331085004051</v>
      </c>
      <c r="X14" s="76">
        <f>IF(RES_hh_fec!X14=0,0,1000*11630*RES_hh_fec!X14/RES_hh_num!X14)</f>
        <v>61.585038970954024</v>
      </c>
      <c r="Y14" s="76">
        <f>IF(RES_hh_fec!Y14=0,0,1000*11630*RES_hh_fec!Y14/RES_hh_num!Y14)</f>
        <v>63.183321562512226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1.1911671044585024</v>
      </c>
      <c r="C15" s="69">
        <f t="shared" si="0"/>
        <v>1.3723611188896712</v>
      </c>
      <c r="D15" s="69">
        <f t="shared" si="0"/>
        <v>1.4295225345256066</v>
      </c>
      <c r="E15" s="69">
        <f t="shared" si="0"/>
        <v>1.5868983870729201</v>
      </c>
      <c r="F15" s="69">
        <f t="shared" si="0"/>
        <v>1.8469975058244017</v>
      </c>
      <c r="G15" s="69">
        <f t="shared" si="0"/>
        <v>2.0914019089710996</v>
      </c>
      <c r="H15" s="69">
        <f t="shared" si="0"/>
        <v>2.456377230565133</v>
      </c>
      <c r="I15" s="69">
        <f t="shared" si="0"/>
        <v>2.866282781147889</v>
      </c>
      <c r="J15" s="69">
        <f t="shared" si="0"/>
        <v>3.1932484378305612</v>
      </c>
      <c r="K15" s="69">
        <f t="shared" si="0"/>
        <v>3.3828489516681488</v>
      </c>
      <c r="L15" s="69">
        <f t="shared" si="0"/>
        <v>3.6352777990628455</v>
      </c>
      <c r="M15" s="69">
        <f t="shared" si="0"/>
        <v>3.8585538026769881</v>
      </c>
      <c r="N15" s="69">
        <f t="shared" si="0"/>
        <v>4.1256345032599224</v>
      </c>
      <c r="O15" s="69">
        <f t="shared" si="0"/>
        <v>4.3009805909655219</v>
      </c>
      <c r="P15" s="69">
        <f t="shared" si="0"/>
        <v>4.5259517657872772</v>
      </c>
      <c r="Q15" s="69">
        <f t="shared" si="0"/>
        <v>4.6575245027291219</v>
      </c>
      <c r="R15" s="69">
        <f t="shared" si="0"/>
        <v>5.023504398622852</v>
      </c>
      <c r="S15" s="69">
        <f t="shared" si="0"/>
        <v>5.175146390264695</v>
      </c>
      <c r="T15" s="69">
        <f t="shared" si="0"/>
        <v>6.37920698340581</v>
      </c>
      <c r="U15" s="69">
        <f t="shared" si="0"/>
        <v>5.5918321837332199</v>
      </c>
      <c r="V15" s="69">
        <f t="shared" si="0"/>
        <v>6.0499461470865796</v>
      </c>
      <c r="W15" s="69">
        <f t="shared" si="0"/>
        <v>6.2153566030838219</v>
      </c>
      <c r="X15" s="69">
        <f t="shared" si="0"/>
        <v>6.360175389343766</v>
      </c>
      <c r="Y15" s="69">
        <f t="shared" si="0"/>
        <v>6.5336434133789973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1.1911671044585024</v>
      </c>
      <c r="C16" s="72">
        <f>IF(RES_hh_fec!C16=0,0,1000*11630*RES_hh_fec!C16/RES_hh_num!C$3)</f>
        <v>1.3723611188896712</v>
      </c>
      <c r="D16" s="72">
        <f>IF(RES_hh_fec!D16=0,0,1000*11630*RES_hh_fec!D16/RES_hh_num!D$3)</f>
        <v>1.4295225345256066</v>
      </c>
      <c r="E16" s="72">
        <f>IF(RES_hh_fec!E16=0,0,1000*11630*RES_hh_fec!E16/RES_hh_num!E$3)</f>
        <v>1.5868983870729201</v>
      </c>
      <c r="F16" s="72">
        <f>IF(RES_hh_fec!F16=0,0,1000*11630*RES_hh_fec!F16/RES_hh_num!F$3)</f>
        <v>1.8469975058244017</v>
      </c>
      <c r="G16" s="72">
        <f>IF(RES_hh_fec!G16=0,0,1000*11630*RES_hh_fec!G16/RES_hh_num!G$3)</f>
        <v>2.0914019089710996</v>
      </c>
      <c r="H16" s="72">
        <f>IF(RES_hh_fec!H16=0,0,1000*11630*RES_hh_fec!H16/RES_hh_num!H$3)</f>
        <v>2.456377230565133</v>
      </c>
      <c r="I16" s="72">
        <f>IF(RES_hh_fec!I16=0,0,1000*11630*RES_hh_fec!I16/RES_hh_num!I$3)</f>
        <v>2.866282781147889</v>
      </c>
      <c r="J16" s="72">
        <f>IF(RES_hh_fec!J16=0,0,1000*11630*RES_hh_fec!J16/RES_hh_num!J$3)</f>
        <v>3.1932484378305612</v>
      </c>
      <c r="K16" s="72">
        <f>IF(RES_hh_fec!K16=0,0,1000*11630*RES_hh_fec!K16/RES_hh_num!K$3)</f>
        <v>3.3828489516681488</v>
      </c>
      <c r="L16" s="72">
        <f>IF(RES_hh_fec!L16=0,0,1000*11630*RES_hh_fec!L16/RES_hh_num!L$3)</f>
        <v>3.6352777990628455</v>
      </c>
      <c r="M16" s="72">
        <f>IF(RES_hh_fec!M16=0,0,1000*11630*RES_hh_fec!M16/RES_hh_num!M$3)</f>
        <v>3.8585538026769881</v>
      </c>
      <c r="N16" s="72">
        <f>IF(RES_hh_fec!N16=0,0,1000*11630*RES_hh_fec!N16/RES_hh_num!N$3)</f>
        <v>4.1256345032599224</v>
      </c>
      <c r="O16" s="72">
        <f>IF(RES_hh_fec!O16=0,0,1000*11630*RES_hh_fec!O16/RES_hh_num!O$3)</f>
        <v>4.3009805909655219</v>
      </c>
      <c r="P16" s="72">
        <f>IF(RES_hh_fec!P16=0,0,1000*11630*RES_hh_fec!P16/RES_hh_num!P$3)</f>
        <v>4.5259517657872772</v>
      </c>
      <c r="Q16" s="72">
        <f>IF(RES_hh_fec!Q16=0,0,1000*11630*RES_hh_fec!Q16/RES_hh_num!Q$3)</f>
        <v>4.6575245027291219</v>
      </c>
      <c r="R16" s="72">
        <f>IF(RES_hh_fec!R16=0,0,1000*11630*RES_hh_fec!R16/RES_hh_num!R$3)</f>
        <v>5.023504398622852</v>
      </c>
      <c r="S16" s="72">
        <f>IF(RES_hh_fec!S16=0,0,1000*11630*RES_hh_fec!S16/RES_hh_num!S$3)</f>
        <v>5.175146390264695</v>
      </c>
      <c r="T16" s="72">
        <f>IF(RES_hh_fec!T16=0,0,1000*11630*RES_hh_fec!T16/RES_hh_num!T$3)</f>
        <v>6.37920698340581</v>
      </c>
      <c r="U16" s="72">
        <f>IF(RES_hh_fec!U16=0,0,1000*11630*RES_hh_fec!U16/RES_hh_num!U$3)</f>
        <v>5.5918321837332199</v>
      </c>
      <c r="V16" s="72">
        <f>IF(RES_hh_fec!V16=0,0,1000*11630*RES_hh_fec!V16/RES_hh_num!V$3)</f>
        <v>6.0499461470865796</v>
      </c>
      <c r="W16" s="72">
        <f>IF(RES_hh_fec!W16=0,0,1000*11630*RES_hh_fec!W16/RES_hh_num!W$3)</f>
        <v>6.2153566030838219</v>
      </c>
      <c r="X16" s="72">
        <f>IF(RES_hh_fec!X16=0,0,1000*11630*RES_hh_fec!X16/RES_hh_num!X$3)</f>
        <v>6.360175389343766</v>
      </c>
      <c r="Y16" s="72">
        <f>IF(RES_hh_fec!Y16=0,0,1000*11630*RES_hh_fec!Y16/RES_hh_num!Y$3)</f>
        <v>6.5336434133789973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1323.6256338179937</v>
      </c>
      <c r="C17" s="69">
        <f>IF(RES_hh_fec!C17=0,0,1000*11630*RES_hh_fec!C17/RES_hh_num!C17)</f>
        <v>1267.1153099984992</v>
      </c>
      <c r="D17" s="69">
        <f>IF(RES_hh_fec!D17=0,0,1000*11630*RES_hh_fec!D17/RES_hh_num!D17)</f>
        <v>1259.3042957190728</v>
      </c>
      <c r="E17" s="69">
        <f>IF(RES_hh_fec!E17=0,0,1000*11630*RES_hh_fec!E17/RES_hh_num!E17)</f>
        <v>1238.5211592931969</v>
      </c>
      <c r="F17" s="69">
        <f>IF(RES_hh_fec!F17=0,0,1000*11630*RES_hh_fec!F17/RES_hh_num!F17)</f>
        <v>1271.7176680136408</v>
      </c>
      <c r="G17" s="69">
        <f>IF(RES_hh_fec!G17=0,0,1000*11630*RES_hh_fec!G17/RES_hh_num!G17)</f>
        <v>1266.9312914866935</v>
      </c>
      <c r="H17" s="69">
        <f>IF(RES_hh_fec!H17=0,0,1000*11630*RES_hh_fec!H17/RES_hh_num!H17)</f>
        <v>1272.9778921091963</v>
      </c>
      <c r="I17" s="69">
        <f>IF(RES_hh_fec!I17=0,0,1000*11630*RES_hh_fec!I17/RES_hh_num!I17)</f>
        <v>1183.6108458631459</v>
      </c>
      <c r="J17" s="69">
        <f>IF(RES_hh_fec!J17=0,0,1000*11630*RES_hh_fec!J17/RES_hh_num!J17)</f>
        <v>1215.0905859245765</v>
      </c>
      <c r="K17" s="69">
        <f>IF(RES_hh_fec!K17=0,0,1000*11630*RES_hh_fec!K17/RES_hh_num!K17)</f>
        <v>1184.1295614940691</v>
      </c>
      <c r="L17" s="69">
        <f>IF(RES_hh_fec!L17=0,0,1000*11630*RES_hh_fec!L17/RES_hh_num!L17)</f>
        <v>1392.9798809305103</v>
      </c>
      <c r="M17" s="69">
        <f>IF(RES_hh_fec!M17=0,0,1000*11630*RES_hh_fec!M17/RES_hh_num!M17)</f>
        <v>1419.9306781918574</v>
      </c>
      <c r="N17" s="69">
        <f>IF(RES_hh_fec!N17=0,0,1000*11630*RES_hh_fec!N17/RES_hh_num!N17)</f>
        <v>1414.9088426287085</v>
      </c>
      <c r="O17" s="69">
        <f>IF(RES_hh_fec!O17=0,0,1000*11630*RES_hh_fec!O17/RES_hh_num!O17)</f>
        <v>1461.105542508443</v>
      </c>
      <c r="P17" s="69">
        <f>IF(RES_hh_fec!P17=0,0,1000*11630*RES_hh_fec!P17/RES_hh_num!P17)</f>
        <v>1421.9420091009779</v>
      </c>
      <c r="Q17" s="69">
        <f>IF(RES_hh_fec!Q17=0,0,1000*11630*RES_hh_fec!Q17/RES_hh_num!Q17)</f>
        <v>1432.3696975389516</v>
      </c>
      <c r="R17" s="69">
        <f>IF(RES_hh_fec!R17=0,0,1000*11630*RES_hh_fec!R17/RES_hh_num!R17)</f>
        <v>1436.8684319767626</v>
      </c>
      <c r="S17" s="69">
        <f>IF(RES_hh_fec!S17=0,0,1000*11630*RES_hh_fec!S17/RES_hh_num!S17)</f>
        <v>1386.224562722645</v>
      </c>
      <c r="T17" s="69">
        <f>IF(RES_hh_fec!T17=0,0,1000*11630*RES_hh_fec!T17/RES_hh_num!T17)</f>
        <v>1346.9459416344084</v>
      </c>
      <c r="U17" s="69">
        <f>IF(RES_hh_fec!U17=0,0,1000*11630*RES_hh_fec!U17/RES_hh_num!U17)</f>
        <v>1363.9290394619368</v>
      </c>
      <c r="V17" s="69">
        <f>IF(RES_hh_fec!V17=0,0,1000*11630*RES_hh_fec!V17/RES_hh_num!V17)</f>
        <v>1350.5892201622785</v>
      </c>
      <c r="W17" s="69">
        <f>IF(RES_hh_fec!W17=0,0,1000*11630*RES_hh_fec!W17/RES_hh_num!W17)</f>
        <v>1341.4068962553099</v>
      </c>
      <c r="X17" s="69">
        <f>IF(RES_hh_fec!X17=0,0,1000*11630*RES_hh_fec!X17/RES_hh_num!X17)</f>
        <v>840.86391586047182</v>
      </c>
      <c r="Y17" s="69">
        <f>IF(RES_hh_fec!Y17=0,0,1000*11630*RES_hh_fec!Y17/RES_hh_num!Y17)</f>
        <v>812.0222368167432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1515.4607654453982</v>
      </c>
      <c r="C19" s="72">
        <f>IF(RES_hh_fec!C19=0,0,1000*11630*RES_hh_fec!C19/RES_hh_num!C19)</f>
        <v>1476.5261099373351</v>
      </c>
      <c r="D19" s="72">
        <f>IF(RES_hh_fec!D19=0,0,1000*11630*RES_hh_fec!D19/RES_hh_num!D19)</f>
        <v>1355.4732338188185</v>
      </c>
      <c r="E19" s="72">
        <f>IF(RES_hh_fec!E19=0,0,1000*11630*RES_hh_fec!E19/RES_hh_num!E19)</f>
        <v>1394.3359347088106</v>
      </c>
      <c r="F19" s="72">
        <f>IF(RES_hh_fec!F19=0,0,1000*11630*RES_hh_fec!F19/RES_hh_num!F19)</f>
        <v>1423.7802475176563</v>
      </c>
      <c r="G19" s="72">
        <f>IF(RES_hh_fec!G19=0,0,1000*11630*RES_hh_fec!G19/RES_hh_num!G19)</f>
        <v>1399.4986222446507</v>
      </c>
      <c r="H19" s="72">
        <f>IF(RES_hh_fec!H19=0,0,1000*11630*RES_hh_fec!H19/RES_hh_num!H19)</f>
        <v>1470.7757252353247</v>
      </c>
      <c r="I19" s="72">
        <f>IF(RES_hh_fec!I19=0,0,1000*11630*RES_hh_fec!I19/RES_hh_num!I19)</f>
        <v>1475.6398342640571</v>
      </c>
      <c r="J19" s="72">
        <f>IF(RES_hh_fec!J19=0,0,1000*11630*RES_hh_fec!J19/RES_hh_num!J19)</f>
        <v>1393.3004058930969</v>
      </c>
      <c r="K19" s="72">
        <f>IF(RES_hh_fec!K19=0,0,1000*11630*RES_hh_fec!K19/RES_hh_num!K19)</f>
        <v>1335.3433346759357</v>
      </c>
      <c r="L19" s="72">
        <f>IF(RES_hh_fec!L19=0,0,1000*11630*RES_hh_fec!L19/RES_hh_num!L19)</f>
        <v>1485.9264739826804</v>
      </c>
      <c r="M19" s="72">
        <f>IF(RES_hh_fec!M19=0,0,1000*11630*RES_hh_fec!M19/RES_hh_num!M19)</f>
        <v>1680.2027739643793</v>
      </c>
      <c r="N19" s="72">
        <f>IF(RES_hh_fec!N19=0,0,1000*11630*RES_hh_fec!N19/RES_hh_num!N19)</f>
        <v>1671.0482706873086</v>
      </c>
      <c r="O19" s="72">
        <f>IF(RES_hh_fec!O19=0,0,1000*11630*RES_hh_fec!O19/RES_hh_num!O19)</f>
        <v>1628.5620673628623</v>
      </c>
      <c r="P19" s="72">
        <f>IF(RES_hh_fec!P19=0,0,1000*11630*RES_hh_fec!P19/RES_hh_num!P19)</f>
        <v>1414.3489867795925</v>
      </c>
      <c r="Q19" s="72">
        <f>IF(RES_hh_fec!Q19=0,0,1000*11630*RES_hh_fec!Q19/RES_hh_num!Q19)</f>
        <v>1609.9887451091365</v>
      </c>
      <c r="R19" s="72">
        <f>IF(RES_hh_fec!R19=0,0,1000*11630*RES_hh_fec!R19/RES_hh_num!R19)</f>
        <v>1589.6094856233829</v>
      </c>
      <c r="S19" s="72">
        <f>IF(RES_hh_fec!S19=0,0,1000*11630*RES_hh_fec!S19/RES_hh_num!S19)</f>
        <v>1530.1843520799869</v>
      </c>
      <c r="T19" s="72">
        <f>IF(RES_hh_fec!T19=0,0,1000*11630*RES_hh_fec!T19/RES_hh_num!T19)</f>
        <v>1417.0963019540452</v>
      </c>
      <c r="U19" s="72">
        <f>IF(RES_hh_fec!U19=0,0,1000*11630*RES_hh_fec!U19/RES_hh_num!U19)</f>
        <v>1431.5164158700243</v>
      </c>
      <c r="V19" s="72">
        <f>IF(RES_hh_fec!V19=0,0,1000*11630*RES_hh_fec!V19/RES_hh_num!V19)</f>
        <v>1315.5001832172957</v>
      </c>
      <c r="W19" s="72">
        <f>IF(RES_hh_fec!W19=0,0,1000*11630*RES_hh_fec!W19/RES_hh_num!W19)</f>
        <v>1275.0018065722329</v>
      </c>
      <c r="X19" s="72">
        <f>IF(RES_hh_fec!X19=0,0,1000*11630*RES_hh_fec!X19/RES_hh_num!X19)</f>
        <v>949.04175979535853</v>
      </c>
      <c r="Y19" s="72">
        <f>IF(RES_hh_fec!Y19=0,0,1000*11630*RES_hh_fec!Y19/RES_hh_num!Y19)</f>
        <v>829.57631835175187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1657.8328210097786</v>
      </c>
      <c r="C20" s="72">
        <f>IF(RES_hh_fec!C20=0,0,1000*11630*RES_hh_fec!C20/RES_hh_num!C20)</f>
        <v>1613.7896756405862</v>
      </c>
      <c r="D20" s="72">
        <f>IF(RES_hh_fec!D20=0,0,1000*11630*RES_hh_fec!D20/RES_hh_num!D20)</f>
        <v>1629.9671459907795</v>
      </c>
      <c r="E20" s="72">
        <f>IF(RES_hh_fec!E20=0,0,1000*11630*RES_hh_fec!E20/RES_hh_num!E20)</f>
        <v>1567.1728963442433</v>
      </c>
      <c r="F20" s="72">
        <f>IF(RES_hh_fec!F20=0,0,1000*11630*RES_hh_fec!F20/RES_hh_num!F20)</f>
        <v>1624.8525441505165</v>
      </c>
      <c r="G20" s="72">
        <f>IF(RES_hh_fec!G20=0,0,1000*11630*RES_hh_fec!G20/RES_hh_num!G20)</f>
        <v>1645.7356516455443</v>
      </c>
      <c r="H20" s="72">
        <f>IF(RES_hh_fec!H20=0,0,1000*11630*RES_hh_fec!H20/RES_hh_num!H20)</f>
        <v>1613.4541260005776</v>
      </c>
      <c r="I20" s="72">
        <f>IF(RES_hh_fec!I20=0,0,1000*11630*RES_hh_fec!I20/RES_hh_num!I20)</f>
        <v>1487.0996331264648</v>
      </c>
      <c r="J20" s="72">
        <f>IF(RES_hh_fec!J20=0,0,1000*11630*RES_hh_fec!J20/RES_hh_num!J20)</f>
        <v>1551.8105449121604</v>
      </c>
      <c r="K20" s="72">
        <f>IF(RES_hh_fec!K20=0,0,1000*11630*RES_hh_fec!K20/RES_hh_num!K20)</f>
        <v>1538.9941721562359</v>
      </c>
      <c r="L20" s="72">
        <f>IF(RES_hh_fec!L20=0,0,1000*11630*RES_hh_fec!L20/RES_hh_num!L20)</f>
        <v>1799.8621454505178</v>
      </c>
      <c r="M20" s="72">
        <f>IF(RES_hh_fec!M20=0,0,1000*11630*RES_hh_fec!M20/RES_hh_num!M20)</f>
        <v>1875.5230279161669</v>
      </c>
      <c r="N20" s="72">
        <f>IF(RES_hh_fec!N20=0,0,1000*11630*RES_hh_fec!N20/RES_hh_num!N20)</f>
        <v>1790.0719034554527</v>
      </c>
      <c r="O20" s="72">
        <f>IF(RES_hh_fec!O20=0,0,1000*11630*RES_hh_fec!O20/RES_hh_num!O20)</f>
        <v>1913.8382788053823</v>
      </c>
      <c r="P20" s="72">
        <f>IF(RES_hh_fec!P20=0,0,1000*11630*RES_hh_fec!P20/RES_hh_num!P20)</f>
        <v>1688.1757502046391</v>
      </c>
      <c r="Q20" s="72">
        <f>IF(RES_hh_fec!Q20=0,0,1000*11630*RES_hh_fec!Q20/RES_hh_num!Q20)</f>
        <v>1732.8289144366333</v>
      </c>
      <c r="R20" s="72">
        <f>IF(RES_hh_fec!R20=0,0,1000*11630*RES_hh_fec!R20/RES_hh_num!R20)</f>
        <v>1737.4768009380766</v>
      </c>
      <c r="S20" s="72">
        <f>IF(RES_hh_fec!S20=0,0,1000*11630*RES_hh_fec!S20/RES_hh_num!S20)</f>
        <v>1652.1180002219812</v>
      </c>
      <c r="T20" s="72">
        <f>IF(RES_hh_fec!T20=0,0,1000*11630*RES_hh_fec!T20/RES_hh_num!T20)</f>
        <v>1701.7481729516076</v>
      </c>
      <c r="U20" s="72">
        <f>IF(RES_hh_fec!U20=0,0,1000*11630*RES_hh_fec!U20/RES_hh_num!U20)</f>
        <v>1706.4294347886976</v>
      </c>
      <c r="V20" s="72">
        <f>IF(RES_hh_fec!V20=0,0,1000*11630*RES_hh_fec!V20/RES_hh_num!V20)</f>
        <v>1611.4979524764212</v>
      </c>
      <c r="W20" s="72">
        <f>IF(RES_hh_fec!W20=0,0,1000*11630*RES_hh_fec!W20/RES_hh_num!W20)</f>
        <v>1442.6357047919785</v>
      </c>
      <c r="X20" s="72">
        <f>IF(RES_hh_fec!X20=0,0,1000*11630*RES_hh_fec!X20/RES_hh_num!X20)</f>
        <v>1087.4238630151503</v>
      </c>
      <c r="Y20" s="72">
        <f>IF(RES_hh_fec!Y20=0,0,1000*11630*RES_hh_fec!Y20/RES_hh_num!Y20)</f>
        <v>882.71853457959105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1612.5647256203711</v>
      </c>
      <c r="C21" s="72">
        <f>IF(RES_hh_fec!C21=0,0,1000*11630*RES_hh_fec!C21/RES_hh_num!C21)</f>
        <v>1548.1243450190507</v>
      </c>
      <c r="D21" s="72">
        <f>IF(RES_hh_fec!D21=0,0,1000*11630*RES_hh_fec!D21/RES_hh_num!D21)</f>
        <v>1504.8631791592795</v>
      </c>
      <c r="E21" s="72">
        <f>IF(RES_hh_fec!E21=0,0,1000*11630*RES_hh_fec!E21/RES_hh_num!E21)</f>
        <v>1519.5046445544988</v>
      </c>
      <c r="F21" s="72">
        <f>IF(RES_hh_fec!F21=0,0,1000*11630*RES_hh_fec!F21/RES_hh_num!F21)</f>
        <v>1551.7750652712116</v>
      </c>
      <c r="G21" s="72">
        <f>IF(RES_hh_fec!G21=0,0,1000*11630*RES_hh_fec!G21/RES_hh_num!G21)</f>
        <v>1533.2468096762627</v>
      </c>
      <c r="H21" s="72">
        <f>IF(RES_hh_fec!H21=0,0,1000*11630*RES_hh_fec!H21/RES_hh_num!H21)</f>
        <v>1531.2291429113748</v>
      </c>
      <c r="I21" s="72">
        <f>IF(RES_hh_fec!I21=0,0,1000*11630*RES_hh_fec!I21/RES_hh_num!I21)</f>
        <v>1371.8515284239847</v>
      </c>
      <c r="J21" s="72">
        <f>IF(RES_hh_fec!J21=0,0,1000*11630*RES_hh_fec!J21/RES_hh_num!J21)</f>
        <v>1424.1480156622688</v>
      </c>
      <c r="K21" s="72">
        <f>IF(RES_hh_fec!K21=0,0,1000*11630*RES_hh_fec!K21/RES_hh_num!K21)</f>
        <v>1382.7200498283173</v>
      </c>
      <c r="L21" s="72">
        <f>IF(RES_hh_fec!L21=0,0,1000*11630*RES_hh_fec!L21/RES_hh_num!L21)</f>
        <v>1655.9302695931062</v>
      </c>
      <c r="M21" s="72">
        <f>IF(RES_hh_fec!M21=0,0,1000*11630*RES_hh_fec!M21/RES_hh_num!M21)</f>
        <v>1634.2941041827034</v>
      </c>
      <c r="N21" s="72">
        <f>IF(RES_hh_fec!N21=0,0,1000*11630*RES_hh_fec!N21/RES_hh_num!N21)</f>
        <v>1637.1997211203807</v>
      </c>
      <c r="O21" s="72">
        <f>IF(RES_hh_fec!O21=0,0,1000*11630*RES_hh_fec!O21/RES_hh_num!O21)</f>
        <v>1690.5698296723529</v>
      </c>
      <c r="P21" s="72">
        <f>IF(RES_hh_fec!P21=0,0,1000*11630*RES_hh_fec!P21/RES_hh_num!P21)</f>
        <v>1611.9400832253109</v>
      </c>
      <c r="Q21" s="72">
        <f>IF(RES_hh_fec!Q21=0,0,1000*11630*RES_hh_fec!Q21/RES_hh_num!Q21)</f>
        <v>1583.059182227144</v>
      </c>
      <c r="R21" s="72">
        <f>IF(RES_hh_fec!R21=0,0,1000*11630*RES_hh_fec!R21/RES_hh_num!R21)</f>
        <v>1604.6538040495002</v>
      </c>
      <c r="S21" s="72">
        <f>IF(RES_hh_fec!S21=0,0,1000*11630*RES_hh_fec!S21/RES_hh_num!S21)</f>
        <v>1546.989408660789</v>
      </c>
      <c r="T21" s="72">
        <f>IF(RES_hh_fec!T21=0,0,1000*11630*RES_hh_fec!T21/RES_hh_num!T21)</f>
        <v>1472.0465430514187</v>
      </c>
      <c r="U21" s="72">
        <f>IF(RES_hh_fec!U21=0,0,1000*11630*RES_hh_fec!U21/RES_hh_num!U21)</f>
        <v>1514.3751361449995</v>
      </c>
      <c r="V21" s="72">
        <f>IF(RES_hh_fec!V21=0,0,1000*11630*RES_hh_fec!V21/RES_hh_num!V21)</f>
        <v>1519.8581118151662</v>
      </c>
      <c r="W21" s="72">
        <f>IF(RES_hh_fec!W21=0,0,1000*11630*RES_hh_fec!W21/RES_hh_num!W21)</f>
        <v>1462.4250993741903</v>
      </c>
      <c r="X21" s="72">
        <f>IF(RES_hh_fec!X21=0,0,1000*11630*RES_hh_fec!X21/RES_hh_num!X21)</f>
        <v>915.61359447031498</v>
      </c>
      <c r="Y21" s="72">
        <f>IF(RES_hh_fec!Y21=0,0,1000*11630*RES_hh_fec!Y21/RES_hh_num!Y21)</f>
        <v>850.42069035196403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1753.3780116892751</v>
      </c>
      <c r="C22" s="72">
        <f>IF(RES_hh_fec!C22=0,0,1000*11630*RES_hh_fec!C22/RES_hh_num!C22)</f>
        <v>1707.6037091935941</v>
      </c>
      <c r="D22" s="72">
        <f>IF(RES_hh_fec!D22=0,0,1000*11630*RES_hh_fec!D22/RES_hh_num!D22)</f>
        <v>1594.2603494525165</v>
      </c>
      <c r="E22" s="72">
        <f>IF(RES_hh_fec!E22=0,0,1000*11630*RES_hh_fec!E22/RES_hh_num!E22)</f>
        <v>1531.536787333752</v>
      </c>
      <c r="F22" s="72">
        <f>IF(RES_hh_fec!F22=0,0,1000*11630*RES_hh_fec!F22/RES_hh_num!F22)</f>
        <v>1479.8594583587483</v>
      </c>
      <c r="G22" s="72">
        <f>IF(RES_hh_fec!G22=0,0,1000*11630*RES_hh_fec!G22/RES_hh_num!G22)</f>
        <v>1461.97935041967</v>
      </c>
      <c r="H22" s="72">
        <f>IF(RES_hh_fec!H22=0,0,1000*11630*RES_hh_fec!H22/RES_hh_num!H22)</f>
        <v>1425.1454968434045</v>
      </c>
      <c r="I22" s="72">
        <f>IF(RES_hh_fec!I22=0,0,1000*11630*RES_hh_fec!I22/RES_hh_num!I22)</f>
        <v>1412.571276073442</v>
      </c>
      <c r="J22" s="72">
        <f>IF(RES_hh_fec!J22=0,0,1000*11630*RES_hh_fec!J22/RES_hh_num!J22)</f>
        <v>1365.3922129956188</v>
      </c>
      <c r="K22" s="72">
        <f>IF(RES_hh_fec!K22=0,0,1000*11630*RES_hh_fec!K22/RES_hh_num!K22)</f>
        <v>1316.8490497475536</v>
      </c>
      <c r="L22" s="72">
        <f>IF(RES_hh_fec!L22=0,0,1000*11630*RES_hh_fec!L22/RES_hh_num!L22)</f>
        <v>1481.7822765299322</v>
      </c>
      <c r="M22" s="72">
        <f>IF(RES_hh_fec!M22=0,0,1000*11630*RES_hh_fec!M22/RES_hh_num!M22)</f>
        <v>1566.1832153039456</v>
      </c>
      <c r="N22" s="72">
        <f>IF(RES_hh_fec!N22=0,0,1000*11630*RES_hh_fec!N22/RES_hh_num!N22)</f>
        <v>1488.7463356360056</v>
      </c>
      <c r="O22" s="72">
        <f>IF(RES_hh_fec!O22=0,0,1000*11630*RES_hh_fec!O22/RES_hh_num!O22)</f>
        <v>1498.1099784319151</v>
      </c>
      <c r="P22" s="72">
        <f>IF(RES_hh_fec!P22=0,0,1000*11630*RES_hh_fec!P22/RES_hh_num!P22)</f>
        <v>1538.7071940194157</v>
      </c>
      <c r="Q22" s="72">
        <f>IF(RES_hh_fec!Q22=0,0,1000*11630*RES_hh_fec!Q22/RES_hh_num!Q22)</f>
        <v>1535.6008905863346</v>
      </c>
      <c r="R22" s="72">
        <f>IF(RES_hh_fec!R22=0,0,1000*11630*RES_hh_fec!R22/RES_hh_num!R22)</f>
        <v>1559.715528702483</v>
      </c>
      <c r="S22" s="72">
        <f>IF(RES_hh_fec!S22=0,0,1000*11630*RES_hh_fec!S22/RES_hh_num!S22)</f>
        <v>1465.9163107742077</v>
      </c>
      <c r="T22" s="72">
        <f>IF(RES_hh_fec!T22=0,0,1000*11630*RES_hh_fec!T22/RES_hh_num!T22)</f>
        <v>1365.3104163170885</v>
      </c>
      <c r="U22" s="72">
        <f>IF(RES_hh_fec!U22=0,0,1000*11630*RES_hh_fec!U22/RES_hh_num!U22)</f>
        <v>1415.9098793828568</v>
      </c>
      <c r="V22" s="72">
        <f>IF(RES_hh_fec!V22=0,0,1000*11630*RES_hh_fec!V22/RES_hh_num!V22)</f>
        <v>1418.0541619448547</v>
      </c>
      <c r="W22" s="72">
        <f>IF(RES_hh_fec!W22=0,0,1000*11630*RES_hh_fec!W22/RES_hh_num!W22)</f>
        <v>1430.9668248688176</v>
      </c>
      <c r="X22" s="72">
        <f>IF(RES_hh_fec!X22=0,0,1000*11630*RES_hh_fec!X22/RES_hh_num!X22)</f>
        <v>819.97000087734978</v>
      </c>
      <c r="Y22" s="72">
        <f>IF(RES_hh_fec!Y22=0,0,1000*11630*RES_hh_fec!Y22/RES_hh_num!Y22)</f>
        <v>867.75762290482203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1136.6217501516517</v>
      </c>
      <c r="C24" s="72">
        <f>IF(RES_hh_fec!C24=0,0,1000*11630*RES_hh_fec!C24/RES_hh_num!C24)</f>
        <v>1093.2466972939071</v>
      </c>
      <c r="D24" s="72">
        <f>IF(RES_hh_fec!D24=0,0,1000*11630*RES_hh_fec!D24/RES_hh_num!D24)</f>
        <v>1089.8875382509837</v>
      </c>
      <c r="E24" s="72">
        <f>IF(RES_hh_fec!E24=0,0,1000*11630*RES_hh_fec!E24/RES_hh_num!E24)</f>
        <v>1072.3781618380535</v>
      </c>
      <c r="F24" s="72">
        <f>IF(RES_hh_fec!F24=0,0,1000*11630*RES_hh_fec!F24/RES_hh_num!F24)</f>
        <v>1109.0653022854121</v>
      </c>
      <c r="G24" s="72">
        <f>IF(RES_hh_fec!G24=0,0,1000*11630*RES_hh_fec!G24/RES_hh_num!G24)</f>
        <v>1092.1618136373527</v>
      </c>
      <c r="H24" s="72">
        <f>IF(RES_hh_fec!H24=0,0,1000*11630*RES_hh_fec!H24/RES_hh_num!H24)</f>
        <v>1107.6900465481406</v>
      </c>
      <c r="I24" s="72">
        <f>IF(RES_hh_fec!I24=0,0,1000*11630*RES_hh_fec!I24/RES_hh_num!I24)</f>
        <v>1017.0861596306025</v>
      </c>
      <c r="J24" s="72">
        <f>IF(RES_hh_fec!J24=0,0,1000*11630*RES_hh_fec!J24/RES_hh_num!J24)</f>
        <v>1061.3451770354909</v>
      </c>
      <c r="K24" s="72">
        <f>IF(RES_hh_fec!K24=0,0,1000*11630*RES_hh_fec!K24/RES_hh_num!K24)</f>
        <v>1048.7397648549074</v>
      </c>
      <c r="L24" s="72">
        <f>IF(RES_hh_fec!L24=0,0,1000*11630*RES_hh_fec!L24/RES_hh_num!L24)</f>
        <v>1244.3915811720472</v>
      </c>
      <c r="M24" s="72">
        <f>IF(RES_hh_fec!M24=0,0,1000*11630*RES_hh_fec!M24/RES_hh_num!M24)</f>
        <v>1254.0373733414851</v>
      </c>
      <c r="N24" s="72">
        <f>IF(RES_hh_fec!N24=0,0,1000*11630*RES_hh_fec!N24/RES_hh_num!N24)</f>
        <v>1282.5406548049154</v>
      </c>
      <c r="O24" s="72">
        <f>IF(RES_hh_fec!O24=0,0,1000*11630*RES_hh_fec!O24/RES_hh_num!O24)</f>
        <v>1313.1477081281882</v>
      </c>
      <c r="P24" s="72">
        <f>IF(RES_hh_fec!P24=0,0,1000*11630*RES_hh_fec!P24/RES_hh_num!P24)</f>
        <v>1300.1099939354538</v>
      </c>
      <c r="Q24" s="72">
        <f>IF(RES_hh_fec!Q24=0,0,1000*11630*RES_hh_fec!Q24/RES_hh_num!Q24)</f>
        <v>1299.5382595584538</v>
      </c>
      <c r="R24" s="72">
        <f>IF(RES_hh_fec!R24=0,0,1000*11630*RES_hh_fec!R24/RES_hh_num!R24)</f>
        <v>1300.0978588478883</v>
      </c>
      <c r="S24" s="72">
        <f>IF(RES_hh_fec!S24=0,0,1000*11630*RES_hh_fec!S24/RES_hh_num!S24)</f>
        <v>1283.2089538324947</v>
      </c>
      <c r="T24" s="72">
        <f>IF(RES_hh_fec!T24=0,0,1000*11630*RES_hh_fec!T24/RES_hh_num!T24)</f>
        <v>1255.6334013658952</v>
      </c>
      <c r="U24" s="72">
        <f>IF(RES_hh_fec!U24=0,0,1000*11630*RES_hh_fec!U24/RES_hh_num!U24)</f>
        <v>1263.0313664581086</v>
      </c>
      <c r="V24" s="72">
        <f>IF(RES_hh_fec!V24=0,0,1000*11630*RES_hh_fec!V24/RES_hh_num!V24)</f>
        <v>1256.1131876610827</v>
      </c>
      <c r="W24" s="72">
        <f>IF(RES_hh_fec!W24=0,0,1000*11630*RES_hh_fec!W24/RES_hh_num!W24)</f>
        <v>1278.1061352843046</v>
      </c>
      <c r="X24" s="72">
        <f>IF(RES_hh_fec!X24=0,0,1000*11630*RES_hh_fec!X24/RES_hh_num!X24)</f>
        <v>802.41110297819262</v>
      </c>
      <c r="Y24" s="72">
        <f>IF(RES_hh_fec!Y24=0,0,1000*11630*RES_hh_fec!Y24/RES_hh_num!Y24)</f>
        <v>769.37587830242489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1188.7767946022584</v>
      </c>
      <c r="C25" s="74">
        <f>IF(RES_hh_fec!C25=0,0,1000*11630*RES_hh_fec!C25/RES_hh_num!C25)</f>
        <v>1091.4314325323442</v>
      </c>
      <c r="D25" s="74">
        <f>IF(RES_hh_fec!D25=0,0,1000*11630*RES_hh_fec!D25/RES_hh_num!D25)</f>
        <v>1098.7618482426028</v>
      </c>
      <c r="E25" s="74">
        <f>IF(RES_hh_fec!E25=0,0,1000*11630*RES_hh_fec!E25/RES_hh_num!E25)</f>
        <v>1047.1137006155241</v>
      </c>
      <c r="F25" s="74">
        <f>IF(RES_hh_fec!F25=0,0,1000*11630*RES_hh_fec!F25/RES_hh_num!F25)</f>
        <v>1064.8482490060578</v>
      </c>
      <c r="G25" s="74">
        <f>IF(RES_hh_fec!G25=0,0,1000*11630*RES_hh_fec!G25/RES_hh_num!G25)</f>
        <v>1073.1630743155313</v>
      </c>
      <c r="H25" s="74">
        <f>IF(RES_hh_fec!H25=0,0,1000*11630*RES_hh_fec!H25/RES_hh_num!H25)</f>
        <v>1069.373962063336</v>
      </c>
      <c r="I25" s="74">
        <f>IF(RES_hh_fec!I25=0,0,1000*11630*RES_hh_fec!I25/RES_hh_num!I25)</f>
        <v>978.64032522220225</v>
      </c>
      <c r="J25" s="74">
        <f>IF(RES_hh_fec!J25=0,0,1000*11630*RES_hh_fec!J25/RES_hh_num!J25)</f>
        <v>981.66250992418998</v>
      </c>
      <c r="K25" s="74">
        <f>IF(RES_hh_fec!K25=0,0,1000*11630*RES_hh_fec!K25/RES_hh_num!K25)</f>
        <v>885.67391692115484</v>
      </c>
      <c r="L25" s="74">
        <f>IF(RES_hh_fec!L25=0,0,1000*11630*RES_hh_fec!L25/RES_hh_num!L25)</f>
        <v>1082.7913684576865</v>
      </c>
      <c r="M25" s="74">
        <f>IF(RES_hh_fec!M25=0,0,1000*11630*RES_hh_fec!M25/RES_hh_num!M25)</f>
        <v>1114.0109861153444</v>
      </c>
      <c r="N25" s="74">
        <f>IF(RES_hh_fec!N25=0,0,1000*11630*RES_hh_fec!N25/RES_hh_num!N25)</f>
        <v>1106.021936531439</v>
      </c>
      <c r="O25" s="74">
        <f>IF(RES_hh_fec!O25=0,0,1000*11630*RES_hh_fec!O25/RES_hh_num!O25)</f>
        <v>1218.8779696769218</v>
      </c>
      <c r="P25" s="74">
        <f>IF(RES_hh_fec!P25=0,0,1000*11630*RES_hh_fec!P25/RES_hh_num!P25)</f>
        <v>1161.4100777557874</v>
      </c>
      <c r="Q25" s="74">
        <f>IF(RES_hh_fec!Q25=0,0,1000*11630*RES_hh_fec!Q25/RES_hh_num!Q25)</f>
        <v>1223.4976363147775</v>
      </c>
      <c r="R25" s="74">
        <f>IF(RES_hh_fec!R25=0,0,1000*11630*RES_hh_fec!R25/RES_hh_num!R25)</f>
        <v>1210.3222628935466</v>
      </c>
      <c r="S25" s="74">
        <f>IF(RES_hh_fec!S25=0,0,1000*11630*RES_hh_fec!S25/RES_hh_num!S25)</f>
        <v>1119.1421787054135</v>
      </c>
      <c r="T25" s="74">
        <f>IF(RES_hh_fec!T25=0,0,1000*11630*RES_hh_fec!T25/RES_hh_num!T25)</f>
        <v>1114.4767423975661</v>
      </c>
      <c r="U25" s="74">
        <f>IF(RES_hh_fec!U25=0,0,1000*11630*RES_hh_fec!U25/RES_hh_num!U25)</f>
        <v>1108.3662899227973</v>
      </c>
      <c r="V25" s="74">
        <f>IF(RES_hh_fec!V25=0,0,1000*11630*RES_hh_fec!V25/RES_hh_num!V25)</f>
        <v>1079.5597670230507</v>
      </c>
      <c r="W25" s="74">
        <f>IF(RES_hh_fec!W25=0,0,1000*11630*RES_hh_fec!W25/RES_hh_num!W25)</f>
        <v>1073.075622287952</v>
      </c>
      <c r="X25" s="74">
        <f>IF(RES_hh_fec!X25=0,0,1000*11630*RES_hh_fec!X25/RES_hh_num!X25)</f>
        <v>568.86816560476677</v>
      </c>
      <c r="Y25" s="74">
        <f>IF(RES_hh_fec!Y25=0,0,1000*11630*RES_hh_fec!Y25/RES_hh_num!Y25)</f>
        <v>578.47365502529988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419.88089941476437</v>
      </c>
      <c r="C26" s="77">
        <f>IF(RES_hh_fec!C26=0,0,1000*11630*RES_hh_fec!C26/RES_hh_num!C26)</f>
        <v>404.21190545228046</v>
      </c>
      <c r="D26" s="77">
        <f>IF(RES_hh_fec!D26=0,0,1000*11630*RES_hh_fec!D26/RES_hh_num!D26)</f>
        <v>404.60295429237891</v>
      </c>
      <c r="E26" s="77">
        <f>IF(RES_hh_fec!E26=0,0,1000*11630*RES_hh_fec!E26/RES_hh_num!E26)</f>
        <v>400.41814055247715</v>
      </c>
      <c r="F26" s="77">
        <f>IF(RES_hh_fec!F26=0,0,1000*11630*RES_hh_fec!F26/RES_hh_num!F26)</f>
        <v>413.99744650114695</v>
      </c>
      <c r="G26" s="77">
        <f>IF(RES_hh_fec!G26=0,0,1000*11630*RES_hh_fec!G26/RES_hh_num!G26)</f>
        <v>414.58537635437341</v>
      </c>
      <c r="H26" s="77">
        <f>IF(RES_hh_fec!H26=0,0,1000*11630*RES_hh_fec!H26/RES_hh_num!H26)</f>
        <v>419.91628912030944</v>
      </c>
      <c r="I26" s="77">
        <f>IF(RES_hh_fec!I26=0,0,1000*11630*RES_hh_fec!I26/RES_hh_num!I26)</f>
        <v>406.34168267069833</v>
      </c>
      <c r="J26" s="77">
        <f>IF(RES_hh_fec!J26=0,0,1000*11630*RES_hh_fec!J26/RES_hh_num!J26)</f>
        <v>434.33445019798967</v>
      </c>
      <c r="K26" s="77">
        <f>IF(RES_hh_fec!K26=0,0,1000*11630*RES_hh_fec!K26/RES_hh_num!K26)</f>
        <v>458.7193200267406</v>
      </c>
      <c r="L26" s="77">
        <f>IF(RES_hh_fec!L26=0,0,1000*11630*RES_hh_fec!L26/RES_hh_num!L26)</f>
        <v>462.54600433684129</v>
      </c>
      <c r="M26" s="77">
        <f>IF(RES_hh_fec!M26=0,0,1000*11630*RES_hh_fec!M26/RES_hh_num!M26)</f>
        <v>486.34448771957727</v>
      </c>
      <c r="N26" s="77">
        <f>IF(RES_hh_fec!N26=0,0,1000*11630*RES_hh_fec!N26/RES_hh_num!N26)</f>
        <v>500.83766723569784</v>
      </c>
      <c r="O26" s="77">
        <f>IF(RES_hh_fec!O26=0,0,1000*11630*RES_hh_fec!O26/RES_hh_num!O26)</f>
        <v>505.36265851273527</v>
      </c>
      <c r="P26" s="77">
        <f>IF(RES_hh_fec!P26=0,0,1000*11630*RES_hh_fec!P26/RES_hh_num!P26)</f>
        <v>515.3029863728616</v>
      </c>
      <c r="Q26" s="77">
        <f>IF(RES_hh_fec!Q26=0,0,1000*11630*RES_hh_fec!Q26/RES_hh_num!Q26)</f>
        <v>521.73168606531476</v>
      </c>
      <c r="R26" s="77">
        <f>IF(RES_hh_fec!R26=0,0,1000*11630*RES_hh_fec!R26/RES_hh_num!R26)</f>
        <v>520.35840067069125</v>
      </c>
      <c r="S26" s="77">
        <f>IF(RES_hh_fec!S26=0,0,1000*11630*RES_hh_fec!S26/RES_hh_num!S26)</f>
        <v>523.34220756797674</v>
      </c>
      <c r="T26" s="77">
        <f>IF(RES_hh_fec!T26=0,0,1000*11630*RES_hh_fec!T26/RES_hh_num!T26)</f>
        <v>522.46807824039786</v>
      </c>
      <c r="U26" s="77">
        <f>IF(RES_hh_fec!U26=0,0,1000*11630*RES_hh_fec!U26/RES_hh_num!U26)</f>
        <v>517.59324040686727</v>
      </c>
      <c r="V26" s="77">
        <f>IF(RES_hh_fec!V26=0,0,1000*11630*RES_hh_fec!V26/RES_hh_num!V26)</f>
        <v>514.20963895790044</v>
      </c>
      <c r="W26" s="77">
        <f>IF(RES_hh_fec!W26=0,0,1000*11630*RES_hh_fec!W26/RES_hh_num!W26)</f>
        <v>469.85106314765773</v>
      </c>
      <c r="X26" s="77">
        <f>IF(RES_hh_fec!X26=0,0,1000*11630*RES_hh_fec!X26/RES_hh_num!X26)</f>
        <v>439.66149980997795</v>
      </c>
      <c r="Y26" s="77">
        <f>IF(RES_hh_fec!Y26=0,0,1000*11630*RES_hh_fec!Y26/RES_hh_num!Y26)</f>
        <v>354.43903485896948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290.6894288398899</v>
      </c>
      <c r="C27" s="69">
        <f>IF(RES_hh_fec!C27=0,0,1000*11630*RES_hh_fec!C27/RES_hh_num!C27)</f>
        <v>284.74913052135997</v>
      </c>
      <c r="D27" s="69">
        <f>IF(RES_hh_fec!D27=0,0,1000*11630*RES_hh_fec!D27/RES_hh_num!D27)</f>
        <v>288.45663549431907</v>
      </c>
      <c r="E27" s="69">
        <f>IF(RES_hh_fec!E27=0,0,1000*11630*RES_hh_fec!E27/RES_hh_num!E27)</f>
        <v>286.51012262395733</v>
      </c>
      <c r="F27" s="69">
        <f>IF(RES_hh_fec!F27=0,0,1000*11630*RES_hh_fec!F27/RES_hh_num!F27)</f>
        <v>287.60795020857284</v>
      </c>
      <c r="G27" s="69">
        <f>IF(RES_hh_fec!G27=0,0,1000*11630*RES_hh_fec!G27/RES_hh_num!G27)</f>
        <v>291.51760237109619</v>
      </c>
      <c r="H27" s="69">
        <f>IF(RES_hh_fec!H27=0,0,1000*11630*RES_hh_fec!H27/RES_hh_num!H27)</f>
        <v>300.13220010297636</v>
      </c>
      <c r="I27" s="69">
        <f>IF(RES_hh_fec!I27=0,0,1000*11630*RES_hh_fec!I27/RES_hh_num!I27)</f>
        <v>296.27973885129904</v>
      </c>
      <c r="J27" s="69">
        <f>IF(RES_hh_fec!J27=0,0,1000*11630*RES_hh_fec!J27/RES_hh_num!J27)</f>
        <v>302.54316655426817</v>
      </c>
      <c r="K27" s="69">
        <f>IF(RES_hh_fec!K27=0,0,1000*11630*RES_hh_fec!K27/RES_hh_num!K27)</f>
        <v>304.19588094931441</v>
      </c>
      <c r="L27" s="69">
        <f>IF(RES_hh_fec!L27=0,0,1000*11630*RES_hh_fec!L27/RES_hh_num!L27)</f>
        <v>338.89001827955371</v>
      </c>
      <c r="M27" s="69">
        <f>IF(RES_hh_fec!M27=0,0,1000*11630*RES_hh_fec!M27/RES_hh_num!M27)</f>
        <v>331.21737756370788</v>
      </c>
      <c r="N27" s="69">
        <f>IF(RES_hh_fec!N27=0,0,1000*11630*RES_hh_fec!N27/RES_hh_num!N27)</f>
        <v>329.38457230378799</v>
      </c>
      <c r="O27" s="69">
        <f>IF(RES_hh_fec!O27=0,0,1000*11630*RES_hh_fec!O27/RES_hh_num!O27)</f>
        <v>351.97526814731185</v>
      </c>
      <c r="P27" s="69">
        <f>IF(RES_hh_fec!P27=0,0,1000*11630*RES_hh_fec!P27/RES_hh_num!P27)</f>
        <v>355.89622836376003</v>
      </c>
      <c r="Q27" s="69">
        <f>IF(RES_hh_fec!Q27=0,0,1000*11630*RES_hh_fec!Q27/RES_hh_num!Q27)</f>
        <v>360.53815742125306</v>
      </c>
      <c r="R27" s="69">
        <f>IF(RES_hh_fec!R27=0,0,1000*11630*RES_hh_fec!R27/RES_hh_num!R27)</f>
        <v>368.84457131197172</v>
      </c>
      <c r="S27" s="69">
        <f>IF(RES_hh_fec!S27=0,0,1000*11630*RES_hh_fec!S27/RES_hh_num!S27)</f>
        <v>356.25759550274023</v>
      </c>
      <c r="T27" s="69">
        <f>IF(RES_hh_fec!T27=0,0,1000*11630*RES_hh_fec!T27/RES_hh_num!T27)</f>
        <v>353.38112056586976</v>
      </c>
      <c r="U27" s="69">
        <f>IF(RES_hh_fec!U27=0,0,1000*11630*RES_hh_fec!U27/RES_hh_num!U27)</f>
        <v>349.10846253461045</v>
      </c>
      <c r="V27" s="69">
        <f>IF(RES_hh_fec!V27=0,0,1000*11630*RES_hh_fec!V27/RES_hh_num!V27)</f>
        <v>362.91442215899548</v>
      </c>
      <c r="W27" s="69">
        <f>IF(RES_hh_fec!W27=0,0,1000*11630*RES_hh_fec!W27/RES_hh_num!W27)</f>
        <v>368.54144664515945</v>
      </c>
      <c r="X27" s="69">
        <f>IF(RES_hh_fec!X27=0,0,1000*11630*RES_hh_fec!X27/RES_hh_num!X27)</f>
        <v>232.01287248226288</v>
      </c>
      <c r="Y27" s="69">
        <f>IF(RES_hh_fec!Y27=0,0,1000*11630*RES_hh_fec!Y27/RES_hh_num!Y27)</f>
        <v>252.21949832779947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X29" s="72">
        <f>IF(RES_hh_fec!X29=0,0,1000*11630*RES_hh_fec!X29/RES_hh_num!X29)</f>
        <v>0</v>
      </c>
      <c r="Y29" s="72">
        <f>IF(RES_hh_fec!Y29=0,0,1000*11630*RES_hh_fec!Y29/RES_hh_num!Y29)</f>
        <v>0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357.2565047560862</v>
      </c>
      <c r="C30" s="72">
        <f>IF(RES_hh_fec!C30=0,0,1000*11630*RES_hh_fec!C30/RES_hh_num!C30)</f>
        <v>351.96400552213822</v>
      </c>
      <c r="D30" s="72">
        <f>IF(RES_hh_fec!D30=0,0,1000*11630*RES_hh_fec!D30/RES_hh_num!D30)</f>
        <v>350.93997925654139</v>
      </c>
      <c r="E30" s="72">
        <f>IF(RES_hh_fec!E30=0,0,1000*11630*RES_hh_fec!E30/RES_hh_num!E30)</f>
        <v>360.5675732148855</v>
      </c>
      <c r="F30" s="72">
        <f>IF(RES_hh_fec!F30=0,0,1000*11630*RES_hh_fec!F30/RES_hh_num!F30)</f>
        <v>362.03864948011255</v>
      </c>
      <c r="G30" s="72">
        <f>IF(RES_hh_fec!G30=0,0,1000*11630*RES_hh_fec!G30/RES_hh_num!G30)</f>
        <v>366.61779257168479</v>
      </c>
      <c r="H30" s="72">
        <f>IF(RES_hh_fec!H30=0,0,1000*11630*RES_hh_fec!H30/RES_hh_num!H30)</f>
        <v>376.65670195759401</v>
      </c>
      <c r="I30" s="72">
        <f>IF(RES_hh_fec!I30=0,0,1000*11630*RES_hh_fec!I30/RES_hh_num!I30)</f>
        <v>359.60868289976634</v>
      </c>
      <c r="J30" s="72">
        <f>IF(RES_hh_fec!J30=0,0,1000*11630*RES_hh_fec!J30/RES_hh_num!J30)</f>
        <v>374.03826747136202</v>
      </c>
      <c r="K30" s="72">
        <f>IF(RES_hh_fec!K30=0,0,1000*11630*RES_hh_fec!K30/RES_hh_num!K30)</f>
        <v>380.64387814905041</v>
      </c>
      <c r="L30" s="72">
        <f>IF(RES_hh_fec!L30=0,0,1000*11630*RES_hh_fec!L30/RES_hh_num!L30)</f>
        <v>427.87133506766514</v>
      </c>
      <c r="M30" s="72">
        <f>IF(RES_hh_fec!M30=0,0,1000*11630*RES_hh_fec!M30/RES_hh_num!M30)</f>
        <v>414.28578166224901</v>
      </c>
      <c r="N30" s="72">
        <f>IF(RES_hh_fec!N30=0,0,1000*11630*RES_hh_fec!N30/RES_hh_num!N30)</f>
        <v>419.9179119798435</v>
      </c>
      <c r="O30" s="72">
        <f>IF(RES_hh_fec!O30=0,0,1000*11630*RES_hh_fec!O30/RES_hh_num!O30)</f>
        <v>450.87798088077892</v>
      </c>
      <c r="P30" s="72">
        <f>IF(RES_hh_fec!P30=0,0,1000*11630*RES_hh_fec!P30/RES_hh_num!P30)</f>
        <v>446.55369645960258</v>
      </c>
      <c r="Q30" s="72">
        <f>IF(RES_hh_fec!Q30=0,0,1000*11630*RES_hh_fec!Q30/RES_hh_num!Q30)</f>
        <v>452.82810540715315</v>
      </c>
      <c r="R30" s="72">
        <f>IF(RES_hh_fec!R30=0,0,1000*11630*RES_hh_fec!R30/RES_hh_num!R30)</f>
        <v>471.33837352786247</v>
      </c>
      <c r="S30" s="72">
        <f>IF(RES_hh_fec!S30=0,0,1000*11630*RES_hh_fec!S30/RES_hh_num!S30)</f>
        <v>468.55026651883065</v>
      </c>
      <c r="T30" s="72">
        <f>IF(RES_hh_fec!T30=0,0,1000*11630*RES_hh_fec!T30/RES_hh_num!T30)</f>
        <v>468.75364959241358</v>
      </c>
      <c r="U30" s="72">
        <f>IF(RES_hh_fec!U30=0,0,1000*11630*RES_hh_fec!U30/RES_hh_num!U30)</f>
        <v>467.15174846036587</v>
      </c>
      <c r="V30" s="72">
        <f>IF(RES_hh_fec!V30=0,0,1000*11630*RES_hh_fec!V30/RES_hh_num!V30)</f>
        <v>447.1987201688849</v>
      </c>
      <c r="W30" s="72">
        <f>IF(RES_hh_fec!W30=0,0,1000*11630*RES_hh_fec!W30/RES_hh_num!W30)</f>
        <v>435.64372249774379</v>
      </c>
      <c r="X30" s="72">
        <f>IF(RES_hh_fec!X30=0,0,1000*11630*RES_hh_fec!X30/RES_hh_num!X30)</f>
        <v>371.65240832562375</v>
      </c>
      <c r="Y30" s="72">
        <f>IF(RES_hh_fec!Y30=0,0,1000*11630*RES_hh_fec!Y30/RES_hh_num!Y30)</f>
        <v>315.10339837878087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288.99743083774939</v>
      </c>
      <c r="C32" s="77">
        <f>IF(RES_hh_fec!C32=0,0,1000*11630*RES_hh_fec!C32/RES_hh_num!C32)</f>
        <v>283.04881300216101</v>
      </c>
      <c r="D32" s="77">
        <f>IF(RES_hh_fec!D32=0,0,1000*11630*RES_hh_fec!D32/RES_hh_num!D32)</f>
        <v>286.85372459263209</v>
      </c>
      <c r="E32" s="77">
        <f>IF(RES_hh_fec!E32=0,0,1000*11630*RES_hh_fec!E32/RES_hh_num!E32)</f>
        <v>284.57666969731127</v>
      </c>
      <c r="F32" s="77">
        <f>IF(RES_hh_fec!F32=0,0,1000*11630*RES_hh_fec!F32/RES_hh_num!F32)</f>
        <v>285.65635199692338</v>
      </c>
      <c r="G32" s="77">
        <f>IF(RES_hh_fec!G32=0,0,1000*11630*RES_hh_fec!G32/RES_hh_num!G32)</f>
        <v>289.57864229271604</v>
      </c>
      <c r="H32" s="77">
        <f>IF(RES_hh_fec!H32=0,0,1000*11630*RES_hh_fec!H32/RES_hh_num!H32)</f>
        <v>298.2074688319031</v>
      </c>
      <c r="I32" s="77">
        <f>IF(RES_hh_fec!I32=0,0,1000*11630*RES_hh_fec!I32/RES_hh_num!I32)</f>
        <v>294.74238268020599</v>
      </c>
      <c r="J32" s="77">
        <f>IF(RES_hh_fec!J32=0,0,1000*11630*RES_hh_fec!J32/RES_hh_num!J32)</f>
        <v>300.8339695783045</v>
      </c>
      <c r="K32" s="77">
        <f>IF(RES_hh_fec!K32=0,0,1000*11630*RES_hh_fec!K32/RES_hh_num!K32)</f>
        <v>302.3742430326464</v>
      </c>
      <c r="L32" s="77">
        <f>IF(RES_hh_fec!L32=0,0,1000*11630*RES_hh_fec!L32/RES_hh_num!L32)</f>
        <v>336.75787346750866</v>
      </c>
      <c r="M32" s="77">
        <f>IF(RES_hh_fec!M32=0,0,1000*11630*RES_hh_fec!M32/RES_hh_num!M32)</f>
        <v>329.23452694400675</v>
      </c>
      <c r="N32" s="77">
        <f>IF(RES_hh_fec!N32=0,0,1000*11630*RES_hh_fec!N32/RES_hh_num!N32)</f>
        <v>327.24355713459823</v>
      </c>
      <c r="O32" s="77">
        <f>IF(RES_hh_fec!O32=0,0,1000*11630*RES_hh_fec!O32/RES_hh_num!O32)</f>
        <v>349.69282249324579</v>
      </c>
      <c r="P32" s="77">
        <f>IF(RES_hh_fec!P32=0,0,1000*11630*RES_hh_fec!P32/RES_hh_num!P32)</f>
        <v>353.87311359262566</v>
      </c>
      <c r="Q32" s="77">
        <f>IF(RES_hh_fec!Q32=0,0,1000*11630*RES_hh_fec!Q32/RES_hh_num!Q32)</f>
        <v>358.54008912978748</v>
      </c>
      <c r="R32" s="77">
        <f>IF(RES_hh_fec!R32=0,0,1000*11630*RES_hh_fec!R32/RES_hh_num!R32)</f>
        <v>366.67254106800215</v>
      </c>
      <c r="S32" s="77">
        <f>IF(RES_hh_fec!S32=0,0,1000*11630*RES_hh_fec!S32/RES_hh_num!S32)</f>
        <v>353.92436709176576</v>
      </c>
      <c r="T32" s="77">
        <f>IF(RES_hh_fec!T32=0,0,1000*11630*RES_hh_fec!T32/RES_hh_num!T32)</f>
        <v>351.07341772435979</v>
      </c>
      <c r="U32" s="77">
        <f>IF(RES_hh_fec!U32=0,0,1000*11630*RES_hh_fec!U32/RES_hh_num!U32)</f>
        <v>346.88268881324393</v>
      </c>
      <c r="V32" s="77">
        <f>IF(RES_hh_fec!V32=0,0,1000*11630*RES_hh_fec!V32/RES_hh_num!V32)</f>
        <v>361.34171077813409</v>
      </c>
      <c r="W32" s="77">
        <f>IF(RES_hh_fec!W32=0,0,1000*11630*RES_hh_fec!W32/RES_hh_num!W32)</f>
        <v>367.2589717328965</v>
      </c>
      <c r="X32" s="77">
        <f>IF(RES_hh_fec!X32=0,0,1000*11630*RES_hh_fec!X32/RES_hh_num!X32)</f>
        <v>228.97009936010946</v>
      </c>
      <c r="Y32" s="77">
        <f>IF(RES_hh_fec!Y32=0,0,1000*11630*RES_hh_fec!Y32/RES_hh_num!Y32)</f>
        <v>250.88113931044506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11088.742342172218</v>
      </c>
      <c r="C3" s="65">
        <f>IF(RES_hh_tes!C3=0,0,1000*11630*RES_hh_tes!C3/RES_hh_num!C3)</f>
        <v>11742.660082184728</v>
      </c>
      <c r="D3" s="65">
        <f>IF(RES_hh_tes!D3=0,0,1000*11630*RES_hh_tes!D3/RES_hh_num!D3)</f>
        <v>11356.918837614499</v>
      </c>
      <c r="E3" s="65">
        <f>IF(RES_hh_tes!E3=0,0,1000*11630*RES_hh_tes!E3/RES_hh_num!E3)</f>
        <v>11586.963346521385</v>
      </c>
      <c r="F3" s="65">
        <f>IF(RES_hh_tes!F3=0,0,1000*11630*RES_hh_tes!F3/RES_hh_num!F3)</f>
        <v>11559.099207599835</v>
      </c>
      <c r="G3" s="65">
        <f>IF(RES_hh_tes!G3=0,0,1000*11630*RES_hh_tes!G3/RES_hh_num!G3)</f>
        <v>11704.070203987889</v>
      </c>
      <c r="H3" s="65">
        <f>IF(RES_hh_tes!H3=0,0,1000*11630*RES_hh_tes!H3/RES_hh_num!H3)</f>
        <v>11799.647011343581</v>
      </c>
      <c r="I3" s="65">
        <f>IF(RES_hh_tes!I3=0,0,1000*11630*RES_hh_tes!I3/RES_hh_num!I3)</f>
        <v>11811.138326746435</v>
      </c>
      <c r="J3" s="65">
        <f>IF(RES_hh_tes!J3=0,0,1000*11630*RES_hh_tes!J3/RES_hh_num!J3)</f>
        <v>11836.72006721638</v>
      </c>
      <c r="K3" s="65">
        <f>IF(RES_hh_tes!K3=0,0,1000*11630*RES_hh_tes!K3/RES_hh_num!K3)</f>
        <v>11955.807769395016</v>
      </c>
      <c r="L3" s="65">
        <f>IF(RES_hh_tes!L3=0,0,1000*11630*RES_hh_tes!L3/RES_hh_num!L3)</f>
        <v>13616.390396739207</v>
      </c>
      <c r="M3" s="65">
        <f>IF(RES_hh_tes!M3=0,0,1000*11630*RES_hh_tes!M3/RES_hh_num!M3)</f>
        <v>12161.747634246982</v>
      </c>
      <c r="N3" s="65">
        <f>IF(RES_hh_tes!N3=0,0,1000*11630*RES_hh_tes!N3/RES_hh_num!N3)</f>
        <v>12183.593489651937</v>
      </c>
      <c r="O3" s="65">
        <f>IF(RES_hh_tes!O3=0,0,1000*11630*RES_hh_tes!O3/RES_hh_num!O3)</f>
        <v>12420.383462167969</v>
      </c>
      <c r="P3" s="65">
        <f>IF(RES_hh_tes!P3=0,0,1000*11630*RES_hh_tes!P3/RES_hh_num!P3)</f>
        <v>11404.352786334583</v>
      </c>
      <c r="Q3" s="65">
        <f>IF(RES_hh_tes!Q3=0,0,1000*11630*RES_hh_tes!Q3/RES_hh_num!Q3)</f>
        <v>12443.638702272583</v>
      </c>
      <c r="R3" s="65">
        <f>IF(RES_hh_tes!R3=0,0,1000*11630*RES_hh_tes!R3/RES_hh_num!R3)</f>
        <v>12896.401306441445</v>
      </c>
      <c r="S3" s="65">
        <f>IF(RES_hh_tes!S3=0,0,1000*11630*RES_hh_tes!S3/RES_hh_num!S3)</f>
        <v>12739.258489474749</v>
      </c>
      <c r="T3" s="65">
        <f>IF(RES_hh_tes!T3=0,0,1000*11630*RES_hh_tes!T3/RES_hh_num!T3)</f>
        <v>12696.896282627962</v>
      </c>
      <c r="U3" s="65">
        <f>IF(RES_hh_tes!U3=0,0,1000*11630*RES_hh_tes!U3/RES_hh_num!U3)</f>
        <v>12469.385252702297</v>
      </c>
      <c r="V3" s="65">
        <f>IF(RES_hh_tes!V3=0,0,1000*11630*RES_hh_tes!V3/RES_hh_num!V3)</f>
        <v>12148.698843429855</v>
      </c>
      <c r="W3" s="65">
        <f>IF(RES_hh_tes!W3=0,0,1000*11630*RES_hh_tes!W3/RES_hh_num!W3)</f>
        <v>13066.801830176999</v>
      </c>
      <c r="X3" s="65">
        <f>IF(RES_hh_tes!X3=0,0,1000*11630*RES_hh_tes!X3/RES_hh_num!X3)</f>
        <v>11532.071759231858</v>
      </c>
      <c r="Y3" s="65">
        <f>IF(RES_hh_tes!Y3=0,0,1000*11630*RES_hh_tes!Y3/RES_hh_num!Y3)</f>
        <v>11977.624983245832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9903.5560085461602</v>
      </c>
      <c r="C4" s="69">
        <f>IF(RES_hh_tes!C4=0,0,1000*11630*RES_hh_tes!C4/RES_hh_num!C4)</f>
        <v>10597.31578713091</v>
      </c>
      <c r="D4" s="69">
        <f>IF(RES_hh_tes!D4=0,0,1000*11630*RES_hh_tes!D4/RES_hh_num!D4)</f>
        <v>10208.177902086336</v>
      </c>
      <c r="E4" s="69">
        <f>IF(RES_hh_tes!E4=0,0,1000*11630*RES_hh_tes!E4/RES_hh_num!E4)</f>
        <v>10449.608024667328</v>
      </c>
      <c r="F4" s="69">
        <f>IF(RES_hh_tes!F4=0,0,1000*11630*RES_hh_tes!F4/RES_hh_num!F4)</f>
        <v>10389.418268673233</v>
      </c>
      <c r="G4" s="69">
        <f>IF(RES_hh_tes!G4=0,0,1000*11630*RES_hh_tes!G4/RES_hh_num!G4)</f>
        <v>10529.183510218096</v>
      </c>
      <c r="H4" s="69">
        <f>IF(RES_hh_tes!H4=0,0,1000*11630*RES_hh_tes!H4/RES_hh_num!H4)</f>
        <v>10604.221240751815</v>
      </c>
      <c r="I4" s="69">
        <f>IF(RES_hh_tes!I4=0,0,1000*11630*RES_hh_tes!I4/RES_hh_num!I4)</f>
        <v>10677.366435381413</v>
      </c>
      <c r="J4" s="69">
        <f>IF(RES_hh_tes!J4=0,0,1000*11630*RES_hh_tes!J4/RES_hh_num!J4)</f>
        <v>10663.294252372443</v>
      </c>
      <c r="K4" s="69">
        <f>IF(RES_hh_tes!K4=0,0,1000*11630*RES_hh_tes!K4/RES_hh_num!K4)</f>
        <v>10793.677466185498</v>
      </c>
      <c r="L4" s="69">
        <f>IF(RES_hh_tes!L4=0,0,1000*11630*RES_hh_tes!L4/RES_hh_num!L4)</f>
        <v>12255.494224787601</v>
      </c>
      <c r="M4" s="69">
        <f>IF(RES_hh_tes!M4=0,0,1000*11630*RES_hh_tes!M4/RES_hh_num!M4)</f>
        <v>10773.627560408841</v>
      </c>
      <c r="N4" s="69">
        <f>IF(RES_hh_tes!N4=0,0,1000*11630*RES_hh_tes!N4/RES_hh_num!N4)</f>
        <v>10781.652594356096</v>
      </c>
      <c r="O4" s="69">
        <f>IF(RES_hh_tes!O4=0,0,1000*11630*RES_hh_tes!O4/RES_hh_num!O4)</f>
        <v>10949.596390903998</v>
      </c>
      <c r="P4" s="69">
        <f>IF(RES_hh_tes!P4=0,0,1000*11630*RES_hh_tes!P4/RES_hh_num!P4)</f>
        <v>9948.616925497643</v>
      </c>
      <c r="Q4" s="69">
        <f>IF(RES_hh_tes!Q4=0,0,1000*11630*RES_hh_tes!Q4/RES_hh_num!Q4)</f>
        <v>10965.474778156986</v>
      </c>
      <c r="R4" s="69">
        <f>IF(RES_hh_tes!R4=0,0,1000*11630*RES_hh_tes!R4/RES_hh_num!R4)</f>
        <v>11393.656967683848</v>
      </c>
      <c r="S4" s="69">
        <f>IF(RES_hh_tes!S4=0,0,1000*11630*RES_hh_tes!S4/RES_hh_num!S4)</f>
        <v>11269.665677216759</v>
      </c>
      <c r="T4" s="69">
        <f>IF(RES_hh_tes!T4=0,0,1000*11630*RES_hh_tes!T4/RES_hh_num!T4)</f>
        <v>11239.123973057924</v>
      </c>
      <c r="U4" s="69">
        <f>IF(RES_hh_tes!U4=0,0,1000*11630*RES_hh_tes!U4/RES_hh_num!U4)</f>
        <v>10987.207867925101</v>
      </c>
      <c r="V4" s="69">
        <f>IF(RES_hh_tes!V4=0,0,1000*11630*RES_hh_tes!V4/RES_hh_num!V4)</f>
        <v>10645.714958431092</v>
      </c>
      <c r="W4" s="69">
        <f>IF(RES_hh_tes!W4=0,0,1000*11630*RES_hh_tes!W4/RES_hh_num!W4)</f>
        <v>11546.949871299244</v>
      </c>
      <c r="X4" s="69">
        <f>IF(RES_hh_tes!X4=0,0,1000*11630*RES_hh_tes!X4/RES_hh_num!X4)</f>
        <v>10552.207169397427</v>
      </c>
      <c r="Y4" s="69">
        <f>IF(RES_hh_tes!Y4=0,0,1000*11630*RES_hh_tes!Y4/RES_hh_num!Y4)</f>
        <v>10994.785405565521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X5" s="72">
        <f>IF(RES_hh_tes!X5=0,0,1000*11630*RES_hh_tes!X5/RES_hh_num!X5)</f>
        <v>0</v>
      </c>
      <c r="Y5" s="72">
        <f>IF(RES_hh_tes!Y5=0,0,1000*11630*RES_hh_tes!Y5/RES_hh_num!Y5)</f>
        <v>0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9856.4222752151472</v>
      </c>
      <c r="C6" s="72">
        <f>IF(RES_hh_tes!C6=0,0,1000*11630*RES_hh_tes!C6/RES_hh_num!C6)</f>
        <v>10550.043542928724</v>
      </c>
      <c r="D6" s="72">
        <f>IF(RES_hh_tes!D6=0,0,1000*11630*RES_hh_tes!D6/RES_hh_num!D6)</f>
        <v>9404.9524179345681</v>
      </c>
      <c r="E6" s="72">
        <f>IF(RES_hh_tes!E6=0,0,1000*11630*RES_hh_tes!E6/RES_hh_num!E6)</f>
        <v>10015.516684487999</v>
      </c>
      <c r="F6" s="72">
        <f>IF(RES_hh_tes!F6=0,0,1000*11630*RES_hh_tes!F6/RES_hh_num!F6)</f>
        <v>10169.902574633308</v>
      </c>
      <c r="G6" s="72">
        <f>IF(RES_hh_tes!G6=0,0,1000*11630*RES_hh_tes!G6/RES_hh_num!G6)</f>
        <v>10231.64171998822</v>
      </c>
      <c r="H6" s="72">
        <f>IF(RES_hh_tes!H6=0,0,1000*11630*RES_hh_tes!H6/RES_hh_num!H6)</f>
        <v>10958.863317226127</v>
      </c>
      <c r="I6" s="72">
        <f>IF(RES_hh_tes!I6=0,0,1000*11630*RES_hh_tes!I6/RES_hh_num!I6)</f>
        <v>11083.979726578811</v>
      </c>
      <c r="J6" s="72">
        <f>IF(RES_hh_tes!J6=0,0,1000*11630*RES_hh_tes!J6/RES_hh_num!J6)</f>
        <v>10449.778830018509</v>
      </c>
      <c r="K6" s="72">
        <f>IF(RES_hh_tes!K6=0,0,1000*11630*RES_hh_tes!K6/RES_hh_num!K6)</f>
        <v>9798.5216869057895</v>
      </c>
      <c r="L6" s="72">
        <f>IF(RES_hh_tes!L6=0,0,1000*11630*RES_hh_tes!L6/RES_hh_num!L6)</f>
        <v>11734.338827514695</v>
      </c>
      <c r="M6" s="72">
        <f>IF(RES_hh_tes!M6=0,0,1000*11630*RES_hh_tes!M6/RES_hh_num!M6)</f>
        <v>11494.848498202507</v>
      </c>
      <c r="N6" s="72">
        <f>IF(RES_hh_tes!N6=0,0,1000*11630*RES_hh_tes!N6/RES_hh_num!N6)</f>
        <v>10921.575610973934</v>
      </c>
      <c r="O6" s="72">
        <f>IF(RES_hh_tes!O6=0,0,1000*11630*RES_hh_tes!O6/RES_hh_num!O6)</f>
        <v>10311.920612252383</v>
      </c>
      <c r="P6" s="72">
        <f>IF(RES_hh_tes!P6=0,0,1000*11630*RES_hh_tes!P6/RES_hh_num!P6)</f>
        <v>7916.2965667929839</v>
      </c>
      <c r="Q6" s="72">
        <f>IF(RES_hh_tes!Q6=0,0,1000*11630*RES_hh_tes!Q6/RES_hh_num!Q6)</f>
        <v>10949.529558597318</v>
      </c>
      <c r="R6" s="72">
        <f>IF(RES_hh_tes!R6=0,0,1000*11630*RES_hh_tes!R6/RES_hh_num!R6)</f>
        <v>11316.102054195317</v>
      </c>
      <c r="S6" s="72">
        <f>IF(RES_hh_tes!S6=0,0,1000*11630*RES_hh_tes!S6/RES_hh_num!S6)</f>
        <v>11512.741588570907</v>
      </c>
      <c r="T6" s="72">
        <f>IF(RES_hh_tes!T6=0,0,1000*11630*RES_hh_tes!T6/RES_hh_num!T6)</f>
        <v>11465.457089311998</v>
      </c>
      <c r="U6" s="72">
        <f>IF(RES_hh_tes!U6=0,0,1000*11630*RES_hh_tes!U6/RES_hh_num!U6)</f>
        <v>10702.731035748049</v>
      </c>
      <c r="V6" s="72">
        <f>IF(RES_hh_tes!V6=0,0,1000*11630*RES_hh_tes!V6/RES_hh_num!V6)</f>
        <v>10294.88240226016</v>
      </c>
      <c r="W6" s="72">
        <f>IF(RES_hh_tes!W6=0,0,1000*11630*RES_hh_tes!W6/RES_hh_num!W6)</f>
        <v>10464.332822596285</v>
      </c>
      <c r="X6" s="72">
        <f>IF(RES_hh_tes!X6=0,0,1000*11630*RES_hh_tes!X6/RES_hh_num!X6)</f>
        <v>10814.801543512807</v>
      </c>
      <c r="Y6" s="72">
        <f>IF(RES_hh_tes!Y6=0,0,1000*11630*RES_hh_tes!Y6/RES_hh_num!Y6)</f>
        <v>10936.59107241898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9791.8293576549713</v>
      </c>
      <c r="C7" s="72">
        <f>IF(RES_hh_tes!C7=0,0,1000*11630*RES_hh_tes!C7/RES_hh_num!C7)</f>
        <v>10452.601492401678</v>
      </c>
      <c r="D7" s="72">
        <f>IF(RES_hh_tes!D7=0,0,1000*11630*RES_hh_tes!D7/RES_hh_num!D7)</f>
        <v>10195.688598686544</v>
      </c>
      <c r="E7" s="72">
        <f>IF(RES_hh_tes!E7=0,0,1000*11630*RES_hh_tes!E7/RES_hh_num!E7)</f>
        <v>10180.639365390287</v>
      </c>
      <c r="F7" s="72">
        <f>IF(RES_hh_tes!F7=0,0,1000*11630*RES_hh_tes!F7/RES_hh_num!F7)</f>
        <v>10193.589144960431</v>
      </c>
      <c r="G7" s="72">
        <f>IF(RES_hh_tes!G7=0,0,1000*11630*RES_hh_tes!G7/RES_hh_num!G7)</f>
        <v>10497.79998458788</v>
      </c>
      <c r="H7" s="72">
        <f>IF(RES_hh_tes!H7=0,0,1000*11630*RES_hh_tes!H7/RES_hh_num!H7)</f>
        <v>10287.268405244698</v>
      </c>
      <c r="I7" s="72">
        <f>IF(RES_hh_tes!I7=0,0,1000*11630*RES_hh_tes!I7/RES_hh_num!I7)</f>
        <v>10272.69344976564</v>
      </c>
      <c r="J7" s="72">
        <f>IF(RES_hh_tes!J7=0,0,1000*11630*RES_hh_tes!J7/RES_hh_num!J7)</f>
        <v>10436.405829987962</v>
      </c>
      <c r="K7" s="72">
        <f>IF(RES_hh_tes!K7=0,0,1000*11630*RES_hh_tes!K7/RES_hh_num!K7)</f>
        <v>10647.819736867579</v>
      </c>
      <c r="L7" s="72">
        <f>IF(RES_hh_tes!L7=0,0,1000*11630*RES_hh_tes!L7/RES_hh_num!L7)</f>
        <v>12007.116957947837</v>
      </c>
      <c r="M7" s="72">
        <f>IF(RES_hh_tes!M7=0,0,1000*11630*RES_hh_tes!M7/RES_hh_num!M7)</f>
        <v>10787.268551687786</v>
      </c>
      <c r="N7" s="72">
        <f>IF(RES_hh_tes!N7=0,0,1000*11630*RES_hh_tes!N7/RES_hh_num!N7)</f>
        <v>10490.343639311246</v>
      </c>
      <c r="O7" s="72">
        <f>IF(RES_hh_tes!O7=0,0,1000*11630*RES_hh_tes!O7/RES_hh_num!O7)</f>
        <v>11190.221966616929</v>
      </c>
      <c r="P7" s="72">
        <f>IF(RES_hh_tes!P7=0,0,1000*11630*RES_hh_tes!P7/RES_hh_num!P7)</f>
        <v>9278.5646989939887</v>
      </c>
      <c r="Q7" s="72">
        <f>IF(RES_hh_tes!Q7=0,0,1000*11630*RES_hh_tes!Q7/RES_hh_num!Q7)</f>
        <v>10510.103368798156</v>
      </c>
      <c r="R7" s="72">
        <f>IF(RES_hh_tes!R7=0,0,1000*11630*RES_hh_tes!R7/RES_hh_num!R7)</f>
        <v>11005.154458524776</v>
      </c>
      <c r="S7" s="72">
        <f>IF(RES_hh_tes!S7=0,0,1000*11630*RES_hh_tes!S7/RES_hh_num!S7)</f>
        <v>10796.100665715834</v>
      </c>
      <c r="T7" s="72">
        <f>IF(RES_hh_tes!T7=0,0,1000*11630*RES_hh_tes!T7/RES_hh_num!T7)</f>
        <v>11452.705734950838</v>
      </c>
      <c r="U7" s="72">
        <f>IF(RES_hh_tes!U7=0,0,1000*11630*RES_hh_tes!U7/RES_hh_num!U7)</f>
        <v>11155.58863672824</v>
      </c>
      <c r="V7" s="72">
        <f>IF(RES_hh_tes!V7=0,0,1000*11630*RES_hh_tes!V7/RES_hh_num!V7)</f>
        <v>10378.330891138343</v>
      </c>
      <c r="W7" s="72">
        <f>IF(RES_hh_tes!W7=0,0,1000*11630*RES_hh_tes!W7/RES_hh_num!W7)</f>
        <v>10133.378317701299</v>
      </c>
      <c r="X7" s="72">
        <f>IF(RES_hh_tes!X7=0,0,1000*11630*RES_hh_tes!X7/RES_hh_num!X7)</f>
        <v>11098.361207162925</v>
      </c>
      <c r="Y7" s="72">
        <f>IF(RES_hh_tes!Y7=0,0,1000*11630*RES_hh_tes!Y7/RES_hh_num!Y7)</f>
        <v>10440.848877124683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9698.8055777679092</v>
      </c>
      <c r="C8" s="72">
        <f>IF(RES_hh_tes!C8=0,0,1000*11630*RES_hh_tes!C8/RES_hh_num!C8)</f>
        <v>10419.052842366989</v>
      </c>
      <c r="D8" s="72">
        <f>IF(RES_hh_tes!D8=0,0,1000*11630*RES_hh_tes!D8/RES_hh_num!D8)</f>
        <v>9863.8664326416965</v>
      </c>
      <c r="E8" s="72">
        <f>IF(RES_hh_tes!E8=0,0,1000*11630*RES_hh_tes!E8/RES_hh_num!E8)</f>
        <v>10434.79670304687</v>
      </c>
      <c r="F8" s="72">
        <f>IF(RES_hh_tes!F8=0,0,1000*11630*RES_hh_tes!F8/RES_hh_num!F8)</f>
        <v>10364.217281425103</v>
      </c>
      <c r="G8" s="72">
        <f>IF(RES_hh_tes!G8=0,0,1000*11630*RES_hh_tes!G8/RES_hh_num!G8)</f>
        <v>10468.109809022508</v>
      </c>
      <c r="H8" s="72">
        <f>IF(RES_hh_tes!H8=0,0,1000*11630*RES_hh_tes!H8/RES_hh_num!H8)</f>
        <v>10494.833367578105</v>
      </c>
      <c r="I8" s="72">
        <f>IF(RES_hh_tes!I8=0,0,1000*11630*RES_hh_tes!I8/RES_hh_num!I8)</f>
        <v>10212.962722185781</v>
      </c>
      <c r="J8" s="72">
        <f>IF(RES_hh_tes!J8=0,0,1000*11630*RES_hh_tes!J8/RES_hh_num!J8)</f>
        <v>10350.504448327541</v>
      </c>
      <c r="K8" s="72">
        <f>IF(RES_hh_tes!K8=0,0,1000*11630*RES_hh_tes!K8/RES_hh_num!K8)</f>
        <v>10502.773334809461</v>
      </c>
      <c r="L8" s="72">
        <f>IF(RES_hh_tes!L8=0,0,1000*11630*RES_hh_tes!L8/RES_hh_num!L8)</f>
        <v>12259.406393657868</v>
      </c>
      <c r="M8" s="72">
        <f>IF(RES_hh_tes!M8=0,0,1000*11630*RES_hh_tes!M8/RES_hh_num!M8)</f>
        <v>10536.959647617334</v>
      </c>
      <c r="N8" s="72">
        <f>IF(RES_hh_tes!N8=0,0,1000*11630*RES_hh_tes!N8/RES_hh_num!N8)</f>
        <v>10686.876622489248</v>
      </c>
      <c r="O8" s="72">
        <f>IF(RES_hh_tes!O8=0,0,1000*11630*RES_hh_tes!O8/RES_hh_num!O8)</f>
        <v>10968.593033619089</v>
      </c>
      <c r="P8" s="72">
        <f>IF(RES_hh_tes!P8=0,0,1000*11630*RES_hh_tes!P8/RES_hh_num!P8)</f>
        <v>9739.4830834951717</v>
      </c>
      <c r="Q8" s="72">
        <f>IF(RES_hh_tes!Q8=0,0,1000*11630*RES_hh_tes!Q8/RES_hh_num!Q8)</f>
        <v>10502.523393134961</v>
      </c>
      <c r="R8" s="72">
        <f>IF(RES_hh_tes!R8=0,0,1000*11630*RES_hh_tes!R8/RES_hh_num!R8)</f>
        <v>11126.897603473788</v>
      </c>
      <c r="S8" s="72">
        <f>IF(RES_hh_tes!S8=0,0,1000*11630*RES_hh_tes!S8/RES_hh_num!S8)</f>
        <v>11123.682380735352</v>
      </c>
      <c r="T8" s="72">
        <f>IF(RES_hh_tes!T8=0,0,1000*11630*RES_hh_tes!T8/RES_hh_num!T8)</f>
        <v>11001.818808945713</v>
      </c>
      <c r="U8" s="72">
        <f>IF(RES_hh_tes!U8=0,0,1000*11630*RES_hh_tes!U8/RES_hh_num!U8)</f>
        <v>11033.701142011194</v>
      </c>
      <c r="V8" s="72">
        <f>IF(RES_hh_tes!V8=0,0,1000*11630*RES_hh_tes!V8/RES_hh_num!V8)</f>
        <v>10887.783360593023</v>
      </c>
      <c r="W8" s="72">
        <f>IF(RES_hh_tes!W8=0,0,1000*11630*RES_hh_tes!W8/RES_hh_num!W8)</f>
        <v>11416.314940761158</v>
      </c>
      <c r="X8" s="72">
        <f>IF(RES_hh_tes!X8=0,0,1000*11630*RES_hh_tes!X8/RES_hh_num!X8)</f>
        <v>10387.222856352038</v>
      </c>
      <c r="Y8" s="72">
        <f>IF(RES_hh_tes!Y8=0,0,1000*11630*RES_hh_tes!Y8/RES_hh_num!Y8)</f>
        <v>10530.027915555514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9485.6220825462115</v>
      </c>
      <c r="C9" s="72">
        <f>IF(RES_hh_tes!C9=0,0,1000*11630*RES_hh_tes!C9/RES_hh_num!C9)</f>
        <v>10498.172659712396</v>
      </c>
      <c r="D9" s="72">
        <f>IF(RES_hh_tes!D9=0,0,1000*11630*RES_hh_tes!D9/RES_hh_num!D9)</f>
        <v>9954.0947259920176</v>
      </c>
      <c r="E9" s="72">
        <f>IF(RES_hh_tes!E9=0,0,1000*11630*RES_hh_tes!E9/RES_hh_num!E9)</f>
        <v>10335.959649825327</v>
      </c>
      <c r="F9" s="72">
        <f>IF(RES_hh_tes!F9=0,0,1000*11630*RES_hh_tes!F9/RES_hh_num!F9)</f>
        <v>9990.4582121264739</v>
      </c>
      <c r="G9" s="72">
        <f>IF(RES_hh_tes!G9=0,0,1000*11630*RES_hh_tes!G9/RES_hh_num!G9)</f>
        <v>10383.190979110715</v>
      </c>
      <c r="H9" s="72">
        <f>IF(RES_hh_tes!H9=0,0,1000*11630*RES_hh_tes!H9/RES_hh_num!H9)</f>
        <v>10378.36809573999</v>
      </c>
      <c r="I9" s="72">
        <f>IF(RES_hh_tes!I9=0,0,1000*11630*RES_hh_tes!I9/RES_hh_num!I9)</f>
        <v>11348.600609465333</v>
      </c>
      <c r="J9" s="72">
        <f>IF(RES_hh_tes!J9=0,0,1000*11630*RES_hh_tes!J9/RES_hh_num!J9)</f>
        <v>10799.821180083061</v>
      </c>
      <c r="K9" s="72">
        <f>IF(RES_hh_tes!K9=0,0,1000*11630*RES_hh_tes!K9/RES_hh_num!K9)</f>
        <v>10823.988409324338</v>
      </c>
      <c r="L9" s="72">
        <f>IF(RES_hh_tes!L9=0,0,1000*11630*RES_hh_tes!L9/RES_hh_num!L9)</f>
        <v>11893.19517950211</v>
      </c>
      <c r="M9" s="72">
        <f>IF(RES_hh_tes!M9=0,0,1000*11630*RES_hh_tes!M9/RES_hh_num!M9)</f>
        <v>10759.714516085583</v>
      </c>
      <c r="N9" s="72">
        <f>IF(RES_hh_tes!N9=0,0,1000*11630*RES_hh_tes!N9/RES_hh_num!N9)</f>
        <v>10467.519762758315</v>
      </c>
      <c r="O9" s="72">
        <f>IF(RES_hh_tes!O9=0,0,1000*11630*RES_hh_tes!O9/RES_hh_num!O9)</f>
        <v>10665.573784027636</v>
      </c>
      <c r="P9" s="72">
        <f>IF(RES_hh_tes!P9=0,0,1000*11630*RES_hh_tes!P9/RES_hh_num!P9)</f>
        <v>9889.6288194216813</v>
      </c>
      <c r="Q9" s="72">
        <f>IF(RES_hh_tes!Q9=0,0,1000*11630*RES_hh_tes!Q9/RES_hh_num!Q9)</f>
        <v>11115.842346980084</v>
      </c>
      <c r="R9" s="72">
        <f>IF(RES_hh_tes!R9=0,0,1000*11630*RES_hh_tes!R9/RES_hh_num!R9)</f>
        <v>11622.079980747167</v>
      </c>
      <c r="S9" s="72">
        <f>IF(RES_hh_tes!S9=0,0,1000*11630*RES_hh_tes!S9/RES_hh_num!S9)</f>
        <v>11340.233294145311</v>
      </c>
      <c r="T9" s="72">
        <f>IF(RES_hh_tes!T9=0,0,1000*11630*RES_hh_tes!T9/RES_hh_num!T9)</f>
        <v>11210.211451943323</v>
      </c>
      <c r="U9" s="72">
        <f>IF(RES_hh_tes!U9=0,0,1000*11630*RES_hh_tes!U9/RES_hh_num!U9)</f>
        <v>10788.778041416999</v>
      </c>
      <c r="V9" s="72">
        <f>IF(RES_hh_tes!V9=0,0,1000*11630*RES_hh_tes!V9/RES_hh_num!V9)</f>
        <v>10658.439830356596</v>
      </c>
      <c r="W9" s="72">
        <f>IF(RES_hh_tes!W9=0,0,1000*11630*RES_hh_tes!W9/RES_hh_num!W9)</f>
        <v>11581.040179719894</v>
      </c>
      <c r="X9" s="72">
        <f>IF(RES_hh_tes!X9=0,0,1000*11630*RES_hh_tes!X9/RES_hh_num!X9)</f>
        <v>10120.874718395096</v>
      </c>
      <c r="Y9" s="72">
        <f>IF(RES_hh_tes!Y9=0,0,1000*11630*RES_hh_tes!Y9/RES_hh_num!Y9)</f>
        <v>11090.017643165851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9859.444683193713</v>
      </c>
      <c r="C11" s="72">
        <f>IF(RES_hh_tes!C11=0,0,1000*11630*RES_hh_tes!C11/RES_hh_num!C11)</f>
        <v>10586.443486976259</v>
      </c>
      <c r="D11" s="72">
        <f>IF(RES_hh_tes!D11=0,0,1000*11630*RES_hh_tes!D11/RES_hh_num!D11)</f>
        <v>10207.018683544218</v>
      </c>
      <c r="E11" s="72">
        <f>IF(RES_hh_tes!E11=0,0,1000*11630*RES_hh_tes!E11/RES_hh_num!E11)</f>
        <v>10433.568670949002</v>
      </c>
      <c r="F11" s="72">
        <f>IF(RES_hh_tes!F11=0,0,1000*11630*RES_hh_tes!F11/RES_hh_num!F11)</f>
        <v>10411.8863493063</v>
      </c>
      <c r="G11" s="72">
        <f>IF(RES_hh_tes!G11=0,0,1000*11630*RES_hh_tes!G11/RES_hh_num!G11)</f>
        <v>10415.553727908915</v>
      </c>
      <c r="H11" s="72">
        <f>IF(RES_hh_tes!H11=0,0,1000*11630*RES_hh_tes!H11/RES_hh_num!H11)</f>
        <v>10565.473412273019</v>
      </c>
      <c r="I11" s="72">
        <f>IF(RES_hh_tes!I11=0,0,1000*11630*RES_hh_tes!I11/RES_hh_num!I11)</f>
        <v>10527.178196670387</v>
      </c>
      <c r="J11" s="72">
        <f>IF(RES_hh_tes!J11=0,0,1000*11630*RES_hh_tes!J11/RES_hh_num!J11)</f>
        <v>10671.940214007314</v>
      </c>
      <c r="K11" s="72">
        <f>IF(RES_hh_tes!K11=0,0,1000*11630*RES_hh_tes!K11/RES_hh_num!K11)</f>
        <v>10825.169716454373</v>
      </c>
      <c r="L11" s="72">
        <f>IF(RES_hh_tes!L11=0,0,1000*11630*RES_hh_tes!L11/RES_hh_num!L11)</f>
        <v>12419.073667876006</v>
      </c>
      <c r="M11" s="72">
        <f>IF(RES_hh_tes!M11=0,0,1000*11630*RES_hh_tes!M11/RES_hh_num!M11)</f>
        <v>10709.509395427229</v>
      </c>
      <c r="N11" s="72">
        <f>IF(RES_hh_tes!N11=0,0,1000*11630*RES_hh_tes!N11/RES_hh_num!N11)</f>
        <v>10862.860218248845</v>
      </c>
      <c r="O11" s="72">
        <f>IF(RES_hh_tes!O11=0,0,1000*11630*RES_hh_tes!O11/RES_hh_num!O11)</f>
        <v>10880.256450532268</v>
      </c>
      <c r="P11" s="72">
        <f>IF(RES_hh_tes!P11=0,0,1000*11630*RES_hh_tes!P11/RES_hh_num!P11)</f>
        <v>9973.6072705920324</v>
      </c>
      <c r="Q11" s="72">
        <f>IF(RES_hh_tes!Q11=0,0,1000*11630*RES_hh_tes!Q11/RES_hh_num!Q11)</f>
        <v>10839.962994121102</v>
      </c>
      <c r="R11" s="72">
        <f>IF(RES_hh_tes!R11=0,0,1000*11630*RES_hh_tes!R11/RES_hh_num!R11)</f>
        <v>11200.954880209074</v>
      </c>
      <c r="S11" s="72">
        <f>IF(RES_hh_tes!S11=0,0,1000*11630*RES_hh_tes!S11/RES_hh_num!S11)</f>
        <v>11261.474674998353</v>
      </c>
      <c r="T11" s="72">
        <f>IF(RES_hh_tes!T11=0,0,1000*11630*RES_hh_tes!T11/RES_hh_num!T11)</f>
        <v>11264.078032444721</v>
      </c>
      <c r="U11" s="72">
        <f>IF(RES_hh_tes!U11=0,0,1000*11630*RES_hh_tes!U11/RES_hh_num!U11)</f>
        <v>10875.362617720686</v>
      </c>
      <c r="V11" s="72">
        <f>IF(RES_hh_tes!V11=0,0,1000*11630*RES_hh_tes!V11/RES_hh_num!V11)</f>
        <v>10582.348254481069</v>
      </c>
      <c r="W11" s="72">
        <f>IF(RES_hh_tes!W11=0,0,1000*11630*RES_hh_tes!W11/RES_hh_num!W11)</f>
        <v>11545.767235557658</v>
      </c>
      <c r="X11" s="72">
        <f>IF(RES_hh_tes!X11=0,0,1000*11630*RES_hh_tes!X11/RES_hh_num!X11)</f>
        <v>10549.613545698889</v>
      </c>
      <c r="Y11" s="72">
        <f>IF(RES_hh_tes!Y11=0,0,1000*11630*RES_hh_tes!Y11/RES_hh_num!Y11)</f>
        <v>10928.118665880689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10098.539164251873</v>
      </c>
      <c r="C12" s="72">
        <f>IF(RES_hh_tes!C12=0,0,1000*11630*RES_hh_tes!C12/RES_hh_num!C12)</f>
        <v>10371.368290335084</v>
      </c>
      <c r="D12" s="72">
        <f>IF(RES_hh_tes!D12=0,0,1000*11630*RES_hh_tes!D12/RES_hh_num!D12)</f>
        <v>10326.776756790596</v>
      </c>
      <c r="E12" s="72">
        <f>IF(RES_hh_tes!E12=0,0,1000*11630*RES_hh_tes!E12/RES_hh_num!E12)</f>
        <v>10337.005863756798</v>
      </c>
      <c r="F12" s="72">
        <f>IF(RES_hh_tes!F12=0,0,1000*11630*RES_hh_tes!F12/RES_hh_num!F12)</f>
        <v>10206.497850010421</v>
      </c>
      <c r="G12" s="72">
        <f>IF(RES_hh_tes!G12=0,0,1000*11630*RES_hh_tes!G12/RES_hh_num!G12)</f>
        <v>10432.309296302577</v>
      </c>
      <c r="H12" s="72">
        <f>IF(RES_hh_tes!H12=0,0,1000*11630*RES_hh_tes!H12/RES_hh_num!H12)</f>
        <v>10927.236828219169</v>
      </c>
      <c r="I12" s="72">
        <f>IF(RES_hh_tes!I12=0,0,1000*11630*RES_hh_tes!I12/RES_hh_num!I12)</f>
        <v>10362.639964432075</v>
      </c>
      <c r="J12" s="72">
        <f>IF(RES_hh_tes!J12=0,0,1000*11630*RES_hh_tes!J12/RES_hh_num!J12)</f>
        <v>10761.908833602267</v>
      </c>
      <c r="K12" s="72">
        <f>IF(RES_hh_tes!K12=0,0,1000*11630*RES_hh_tes!K12/RES_hh_num!K12)</f>
        <v>11051.216884641077</v>
      </c>
      <c r="L12" s="72">
        <f>IF(RES_hh_tes!L12=0,0,1000*11630*RES_hh_tes!L12/RES_hh_num!L12)</f>
        <v>11351.589951835374</v>
      </c>
      <c r="M12" s="72">
        <f>IF(RES_hh_tes!M12=0,0,1000*11630*RES_hh_tes!M12/RES_hh_num!M12)</f>
        <v>11056.34436987522</v>
      </c>
      <c r="N12" s="72">
        <f>IF(RES_hh_tes!N12=0,0,1000*11630*RES_hh_tes!N12/RES_hh_num!N12)</f>
        <v>10831.705650614274</v>
      </c>
      <c r="O12" s="72">
        <f>IF(RES_hh_tes!O12=0,0,1000*11630*RES_hh_tes!O12/RES_hh_num!O12)</f>
        <v>10588.436381453344</v>
      </c>
      <c r="P12" s="72">
        <f>IF(RES_hh_tes!P12=0,0,1000*11630*RES_hh_tes!P12/RES_hh_num!P12)</f>
        <v>10279.248306621004</v>
      </c>
      <c r="Q12" s="72">
        <f>IF(RES_hh_tes!Q12=0,0,1000*11630*RES_hh_tes!Q12/RES_hh_num!Q12)</f>
        <v>10877.394488860175</v>
      </c>
      <c r="R12" s="72">
        <f>IF(RES_hh_tes!R12=0,0,1000*11630*RES_hh_tes!R12/RES_hh_num!R12)</f>
        <v>11384.045268985403</v>
      </c>
      <c r="S12" s="72">
        <f>IF(RES_hh_tes!S12=0,0,1000*11630*RES_hh_tes!S12/RES_hh_num!S12)</f>
        <v>10817.100042897146</v>
      </c>
      <c r="T12" s="72">
        <f>IF(RES_hh_tes!T12=0,0,1000*11630*RES_hh_tes!T12/RES_hh_num!T12)</f>
        <v>10920.672089905687</v>
      </c>
      <c r="U12" s="72">
        <f>IF(RES_hh_tes!U12=0,0,1000*11630*RES_hh_tes!U12/RES_hh_num!U12)</f>
        <v>10853.570344875314</v>
      </c>
      <c r="V12" s="72">
        <f>IF(RES_hh_tes!V12=0,0,1000*11630*RES_hh_tes!V12/RES_hh_num!V12)</f>
        <v>10711.457439802229</v>
      </c>
      <c r="W12" s="72">
        <f>IF(RES_hh_tes!W12=0,0,1000*11630*RES_hh_tes!W12/RES_hh_num!W12)</f>
        <v>10968.378180036541</v>
      </c>
      <c r="X12" s="72">
        <f>IF(RES_hh_tes!X12=0,0,1000*11630*RES_hh_tes!X12/RES_hh_num!X12)</f>
        <v>10969.856508839701</v>
      </c>
      <c r="Y12" s="72">
        <f>IF(RES_hh_tes!Y12=0,0,1000*11630*RES_hh_tes!Y12/RES_hh_num!Y12)</f>
        <v>11195.422379128917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10694.546234500349</v>
      </c>
      <c r="C13" s="74">
        <f>IF(RES_hh_tes!C13=0,0,1000*11630*RES_hh_tes!C13/RES_hh_num!C13)</f>
        <v>10106.735268694425</v>
      </c>
      <c r="D13" s="74">
        <f>IF(RES_hh_tes!D13=0,0,1000*11630*RES_hh_tes!D13/RES_hh_num!D13)</f>
        <v>10084.323632597259</v>
      </c>
      <c r="E13" s="74">
        <f>IF(RES_hh_tes!E13=0,0,1000*11630*RES_hh_tes!E13/RES_hh_num!E13)</f>
        <v>9557.13496503645</v>
      </c>
      <c r="F13" s="74">
        <f>IF(RES_hh_tes!F13=0,0,1000*11630*RES_hh_tes!F13/RES_hh_num!F13)</f>
        <v>10677.270027955739</v>
      </c>
      <c r="G13" s="74">
        <f>IF(RES_hh_tes!G13=0,0,1000*11630*RES_hh_tes!G13/RES_hh_num!G13)</f>
        <v>11907.201286196443</v>
      </c>
      <c r="H13" s="74">
        <f>IF(RES_hh_tes!H13=0,0,1000*11630*RES_hh_tes!H13/RES_hh_num!H13)</f>
        <v>11736.2843332313</v>
      </c>
      <c r="I13" s="74">
        <f>IF(RES_hh_tes!I13=0,0,1000*11630*RES_hh_tes!I13/RES_hh_num!I13)</f>
        <v>8571.3787906048601</v>
      </c>
      <c r="J13" s="74">
        <f>IF(RES_hh_tes!J13=0,0,1000*11630*RES_hh_tes!J13/RES_hh_num!J13)</f>
        <v>5747.87553010788</v>
      </c>
      <c r="K13" s="74">
        <f>IF(RES_hh_tes!K13=0,0,1000*11630*RES_hh_tes!K13/RES_hh_num!K13)</f>
        <v>4687.4531317761757</v>
      </c>
      <c r="L13" s="74">
        <f>IF(RES_hh_tes!L13=0,0,1000*11630*RES_hh_tes!L13/RES_hh_num!L13)</f>
        <v>9949.3267781193063</v>
      </c>
      <c r="M13" s="74">
        <f>IF(RES_hh_tes!M13=0,0,1000*11630*RES_hh_tes!M13/RES_hh_num!M13)</f>
        <v>7562.5834042288643</v>
      </c>
      <c r="N13" s="74">
        <f>IF(RES_hh_tes!N13=0,0,1000*11630*RES_hh_tes!N13/RES_hh_num!N13)</f>
        <v>8572.8139039239795</v>
      </c>
      <c r="O13" s="74">
        <f>IF(RES_hh_tes!O13=0,0,1000*11630*RES_hh_tes!O13/RES_hh_num!O13)</f>
        <v>14547.785169578408</v>
      </c>
      <c r="P13" s="74">
        <f>IF(RES_hh_tes!P13=0,0,1000*11630*RES_hh_tes!P13/RES_hh_num!P13)</f>
        <v>8492.8680709540731</v>
      </c>
      <c r="Q13" s="74">
        <f>IF(RES_hh_tes!Q13=0,0,1000*11630*RES_hh_tes!Q13/RES_hh_num!Q13)</f>
        <v>16150.569725731195</v>
      </c>
      <c r="R13" s="74">
        <f>IF(RES_hh_tes!R13=0,0,1000*11630*RES_hh_tes!R13/RES_hh_num!R13)</f>
        <v>13839.743300255795</v>
      </c>
      <c r="S13" s="74">
        <f>IF(RES_hh_tes!S13=0,0,1000*11630*RES_hh_tes!S13/RES_hh_num!S13)</f>
        <v>10600.120776774536</v>
      </c>
      <c r="T13" s="74">
        <f>IF(RES_hh_tes!T13=0,0,1000*11630*RES_hh_tes!T13/RES_hh_num!T13)</f>
        <v>8529.0986765999496</v>
      </c>
      <c r="U13" s="74">
        <f>IF(RES_hh_tes!U13=0,0,1000*11630*RES_hh_tes!U13/RES_hh_num!U13)</f>
        <v>15856.732175623358</v>
      </c>
      <c r="V13" s="74">
        <f>IF(RES_hh_tes!V13=0,0,1000*11630*RES_hh_tes!V13/RES_hh_num!V13)</f>
        <v>1247.8327651100064</v>
      </c>
      <c r="W13" s="74">
        <f>IF(RES_hh_tes!W13=0,0,1000*11630*RES_hh_tes!W13/RES_hh_num!W13)</f>
        <v>21996.896185029957</v>
      </c>
      <c r="X13" s="74">
        <f>IF(RES_hh_tes!X13=0,0,1000*11630*RES_hh_tes!X13/RES_hh_num!X13)</f>
        <v>3640.6960166827539</v>
      </c>
      <c r="Y13" s="74">
        <f>IF(RES_hh_tes!Y13=0,0,1000*11630*RES_hh_tes!Y13/RES_hh_num!Y13)</f>
        <v>11131.429627943802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90.276370149671337</v>
      </c>
      <c r="C14" s="76">
        <f>IF(RES_hh_tes!C14=0,0,1000*11630*RES_hh_tes!C14/RES_hh_num!C14)</f>
        <v>95.85133486859678</v>
      </c>
      <c r="D14" s="76">
        <f>IF(RES_hh_tes!D14=0,0,1000*11630*RES_hh_tes!D14/RES_hh_num!D14)</f>
        <v>88.680105603062174</v>
      </c>
      <c r="E14" s="76">
        <f>IF(RES_hh_tes!E14=0,0,1000*11630*RES_hh_tes!E14/RES_hh_num!E14)</f>
        <v>89.707449795653915</v>
      </c>
      <c r="F14" s="76">
        <f>IF(RES_hh_tes!F14=0,0,1000*11630*RES_hh_tes!F14/RES_hh_num!F14)</f>
        <v>87.173501403216676</v>
      </c>
      <c r="G14" s="76">
        <f>IF(RES_hh_tes!G14=0,0,1000*11630*RES_hh_tes!G14/RES_hh_num!G14)</f>
        <v>86.926887076192045</v>
      </c>
      <c r="H14" s="76">
        <f>IF(RES_hh_tes!H14=0,0,1000*11630*RES_hh_tes!H14/RES_hh_num!H14)</f>
        <v>85.098924599674191</v>
      </c>
      <c r="I14" s="76">
        <f>IF(RES_hh_tes!I14=0,0,1000*11630*RES_hh_tes!I14/RES_hh_num!I14)</f>
        <v>83.821872783921435</v>
      </c>
      <c r="J14" s="76">
        <f>IF(RES_hh_tes!J14=0,0,1000*11630*RES_hh_tes!J14/RES_hh_num!J14)</f>
        <v>81.454787493846396</v>
      </c>
      <c r="K14" s="76">
        <f>IF(RES_hh_tes!K14=0,0,1000*11630*RES_hh_tes!K14/RES_hh_num!K14)</f>
        <v>80.641988384072775</v>
      </c>
      <c r="L14" s="76">
        <f>IF(RES_hh_tes!L14=0,0,1000*11630*RES_hh_tes!L14/RES_hh_num!L14)</f>
        <v>93.39713150821045</v>
      </c>
      <c r="M14" s="76">
        <f>IF(RES_hh_tes!M14=0,0,1000*11630*RES_hh_tes!M14/RES_hh_num!M14)</f>
        <v>79.270904522020743</v>
      </c>
      <c r="N14" s="76">
        <f>IF(RES_hh_tes!N14=0,0,1000*11630*RES_hh_tes!N14/RES_hh_num!N14)</f>
        <v>77.260764919882917</v>
      </c>
      <c r="O14" s="76">
        <f>IF(RES_hh_tes!O14=0,0,1000*11630*RES_hh_tes!O14/RES_hh_num!O14)</f>
        <v>77.541607062468273</v>
      </c>
      <c r="P14" s="76">
        <f>IF(RES_hh_tes!P14=0,0,1000*11630*RES_hh_tes!P14/RES_hh_num!P14)</f>
        <v>66.807127535102452</v>
      </c>
      <c r="Q14" s="76">
        <f>IF(RES_hh_tes!Q14=0,0,1000*11630*RES_hh_tes!Q14/RES_hh_num!Q14)</f>
        <v>74.055690748263387</v>
      </c>
      <c r="R14" s="76">
        <f>IF(RES_hh_tes!R14=0,0,1000*11630*RES_hh_tes!R14/RES_hh_num!R14)</f>
        <v>77.204360781656888</v>
      </c>
      <c r="S14" s="76">
        <f>IF(RES_hh_tes!S14=0,0,1000*11630*RES_hh_tes!S14/RES_hh_num!S14)</f>
        <v>76.453297856492455</v>
      </c>
      <c r="T14" s="76">
        <f>IF(RES_hh_tes!T14=0,0,1000*11630*RES_hh_tes!T14/RES_hh_num!T14)</f>
        <v>76.324745957141403</v>
      </c>
      <c r="U14" s="76">
        <f>IF(RES_hh_tes!U14=0,0,1000*11630*RES_hh_tes!U14/RES_hh_num!U14)</f>
        <v>73.50467112499166</v>
      </c>
      <c r="V14" s="76">
        <f>IF(RES_hh_tes!V14=0,0,1000*11630*RES_hh_tes!V14/RES_hh_num!V14)</f>
        <v>71.411769064981314</v>
      </c>
      <c r="W14" s="76">
        <f>IF(RES_hh_tes!W14=0,0,1000*11630*RES_hh_tes!W14/RES_hh_num!W14)</f>
        <v>74.167331085004051</v>
      </c>
      <c r="X14" s="76">
        <f>IF(RES_hh_tes!X14=0,0,1000*11630*RES_hh_tes!X14/RES_hh_num!X14)</f>
        <v>61.585038970954024</v>
      </c>
      <c r="Y14" s="76">
        <f>IF(RES_hh_tes!Y14=0,0,1000*11630*RES_hh_tes!Y14/RES_hh_num!Y14)</f>
        <v>63.183321562512226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2.6902770432760112</v>
      </c>
      <c r="C15" s="69">
        <f t="shared" si="0"/>
        <v>3.3356640178817312</v>
      </c>
      <c r="D15" s="69">
        <f t="shared" si="0"/>
        <v>3.6755910310434063</v>
      </c>
      <c r="E15" s="69">
        <f t="shared" si="0"/>
        <v>4.3798373069759045</v>
      </c>
      <c r="F15" s="69">
        <f t="shared" si="0"/>
        <v>5.4998909750547069</v>
      </c>
      <c r="G15" s="69">
        <f t="shared" si="0"/>
        <v>6.6646644299587345</v>
      </c>
      <c r="H15" s="69">
        <f t="shared" si="0"/>
        <v>8.3943502637159497</v>
      </c>
      <c r="I15" s="69">
        <f t="shared" si="0"/>
        <v>10.246609906075015</v>
      </c>
      <c r="J15" s="69">
        <f t="shared" si="0"/>
        <v>11.774232456101666</v>
      </c>
      <c r="K15" s="69">
        <f t="shared" si="0"/>
        <v>12.931750131763415</v>
      </c>
      <c r="L15" s="69">
        <f t="shared" si="0"/>
        <v>14.382516830311625</v>
      </c>
      <c r="M15" s="69">
        <f t="shared" si="0"/>
        <v>15.9355211033741</v>
      </c>
      <c r="N15" s="69">
        <f t="shared" si="0"/>
        <v>17.80958254873077</v>
      </c>
      <c r="O15" s="69">
        <f t="shared" si="0"/>
        <v>19.534870757531774</v>
      </c>
      <c r="P15" s="69">
        <f t="shared" si="0"/>
        <v>21.436627713638842</v>
      </c>
      <c r="Q15" s="69">
        <f t="shared" si="0"/>
        <v>22.98047534775727</v>
      </c>
      <c r="R15" s="69">
        <f t="shared" si="0"/>
        <v>25.690796578906262</v>
      </c>
      <c r="S15" s="69">
        <f t="shared" si="0"/>
        <v>27.26515092063266</v>
      </c>
      <c r="T15" s="69">
        <f t="shared" si="0"/>
        <v>34.4634950109266</v>
      </c>
      <c r="U15" s="69">
        <f t="shared" si="0"/>
        <v>30.790527841126149</v>
      </c>
      <c r="V15" s="69">
        <f t="shared" si="0"/>
        <v>33.783950814279152</v>
      </c>
      <c r="W15" s="69">
        <f t="shared" si="0"/>
        <v>35.001590713325555</v>
      </c>
      <c r="X15" s="69">
        <f t="shared" si="0"/>
        <v>36.0837776034504</v>
      </c>
      <c r="Y15" s="69">
        <f t="shared" si="0"/>
        <v>37.327340426240504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2.6902770432760112</v>
      </c>
      <c r="C16" s="72">
        <f>IF(RES_hh_tes!C16=0,0,1000*11630*RES_hh_tes!C16/RES_hh_num!C$3)</f>
        <v>3.3356640178817312</v>
      </c>
      <c r="D16" s="72">
        <f>IF(RES_hh_tes!D16=0,0,1000*11630*RES_hh_tes!D16/RES_hh_num!D$3)</f>
        <v>3.6755910310434063</v>
      </c>
      <c r="E16" s="72">
        <f>IF(RES_hh_tes!E16=0,0,1000*11630*RES_hh_tes!E16/RES_hh_num!E$3)</f>
        <v>4.3798373069759045</v>
      </c>
      <c r="F16" s="72">
        <f>IF(RES_hh_tes!F16=0,0,1000*11630*RES_hh_tes!F16/RES_hh_num!F$3)</f>
        <v>5.4998909750547069</v>
      </c>
      <c r="G16" s="72">
        <f>IF(RES_hh_tes!G16=0,0,1000*11630*RES_hh_tes!G16/RES_hh_num!G$3)</f>
        <v>6.6646644299587345</v>
      </c>
      <c r="H16" s="72">
        <f>IF(RES_hh_tes!H16=0,0,1000*11630*RES_hh_tes!H16/RES_hh_num!H$3)</f>
        <v>8.3943502637159497</v>
      </c>
      <c r="I16" s="72">
        <f>IF(RES_hh_tes!I16=0,0,1000*11630*RES_hh_tes!I16/RES_hh_num!I$3)</f>
        <v>10.246609906075015</v>
      </c>
      <c r="J16" s="72">
        <f>IF(RES_hh_tes!J16=0,0,1000*11630*RES_hh_tes!J16/RES_hh_num!J$3)</f>
        <v>11.774232456101666</v>
      </c>
      <c r="K16" s="72">
        <f>IF(RES_hh_tes!K16=0,0,1000*11630*RES_hh_tes!K16/RES_hh_num!K$3)</f>
        <v>12.931750131763415</v>
      </c>
      <c r="L16" s="72">
        <f>IF(RES_hh_tes!L16=0,0,1000*11630*RES_hh_tes!L16/RES_hh_num!L$3)</f>
        <v>14.382516830311625</v>
      </c>
      <c r="M16" s="72">
        <f>IF(RES_hh_tes!M16=0,0,1000*11630*RES_hh_tes!M16/RES_hh_num!M$3)</f>
        <v>15.9355211033741</v>
      </c>
      <c r="N16" s="72">
        <f>IF(RES_hh_tes!N16=0,0,1000*11630*RES_hh_tes!N16/RES_hh_num!N$3)</f>
        <v>17.80958254873077</v>
      </c>
      <c r="O16" s="72">
        <f>IF(RES_hh_tes!O16=0,0,1000*11630*RES_hh_tes!O16/RES_hh_num!O$3)</f>
        <v>19.534870757531774</v>
      </c>
      <c r="P16" s="72">
        <f>IF(RES_hh_tes!P16=0,0,1000*11630*RES_hh_tes!P16/RES_hh_num!P$3)</f>
        <v>21.436627713638842</v>
      </c>
      <c r="Q16" s="72">
        <f>IF(RES_hh_tes!Q16=0,0,1000*11630*RES_hh_tes!Q16/RES_hh_num!Q$3)</f>
        <v>22.98047534775727</v>
      </c>
      <c r="R16" s="72">
        <f>IF(RES_hh_tes!R16=0,0,1000*11630*RES_hh_tes!R16/RES_hh_num!R$3)</f>
        <v>25.690796578906262</v>
      </c>
      <c r="S16" s="72">
        <f>IF(RES_hh_tes!S16=0,0,1000*11630*RES_hh_tes!S16/RES_hh_num!S$3)</f>
        <v>27.26515092063266</v>
      </c>
      <c r="T16" s="72">
        <f>IF(RES_hh_tes!T16=0,0,1000*11630*RES_hh_tes!T16/RES_hh_num!T$3)</f>
        <v>34.4634950109266</v>
      </c>
      <c r="U16" s="72">
        <f>IF(RES_hh_tes!U16=0,0,1000*11630*RES_hh_tes!U16/RES_hh_num!U$3)</f>
        <v>30.790527841126149</v>
      </c>
      <c r="V16" s="72">
        <f>IF(RES_hh_tes!V16=0,0,1000*11630*RES_hh_tes!V16/RES_hh_num!V$3)</f>
        <v>33.783950814279152</v>
      </c>
      <c r="W16" s="72">
        <f>IF(RES_hh_tes!W16=0,0,1000*11630*RES_hh_tes!W16/RES_hh_num!W$3)</f>
        <v>35.001590713325555</v>
      </c>
      <c r="X16" s="72">
        <f>IF(RES_hh_tes!X16=0,0,1000*11630*RES_hh_tes!X16/RES_hh_num!X$3)</f>
        <v>36.0837776034504</v>
      </c>
      <c r="Y16" s="72">
        <f>IF(RES_hh_tes!Y16=0,0,1000*11630*RES_hh_tes!Y16/RES_hh_num!Y$3)</f>
        <v>37.327340426240504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963.31619457151248</v>
      </c>
      <c r="C17" s="69">
        <f>IF(RES_hh_tes!C17=0,0,1000*11630*RES_hh_tes!C17/RES_hh_num!C17)</f>
        <v>926.71391409997466</v>
      </c>
      <c r="D17" s="69">
        <f>IF(RES_hh_tes!D17=0,0,1000*11630*RES_hh_tes!D17/RES_hh_num!D17)</f>
        <v>926.31595434292126</v>
      </c>
      <c r="E17" s="69">
        <f>IF(RES_hh_tes!E17=0,0,1000*11630*RES_hh_tes!E17/RES_hh_num!E17)</f>
        <v>915.07961283730629</v>
      </c>
      <c r="F17" s="69">
        <f>IF(RES_hh_tes!F17=0,0,1000*11630*RES_hh_tes!F17/RES_hh_num!F17)</f>
        <v>944.71561408838897</v>
      </c>
      <c r="G17" s="69">
        <f>IF(RES_hh_tes!G17=0,0,1000*11630*RES_hh_tes!G17/RES_hh_num!G17)</f>
        <v>944.92970488955427</v>
      </c>
      <c r="H17" s="69">
        <f>IF(RES_hh_tes!H17=0,0,1000*11630*RES_hh_tes!H17/RES_hh_num!H17)</f>
        <v>956.16552915014745</v>
      </c>
      <c r="I17" s="69">
        <f>IF(RES_hh_tes!I17=0,0,1000*11630*RES_hh_tes!I17/RES_hh_num!I17)</f>
        <v>895.01952355863011</v>
      </c>
      <c r="J17" s="69">
        <f>IF(RES_hh_tes!J17=0,0,1000*11630*RES_hh_tes!J17/RES_hh_num!J17)</f>
        <v>928.01761501141925</v>
      </c>
      <c r="K17" s="69">
        <f>IF(RES_hh_tes!K17=0,0,1000*11630*RES_hh_tes!K17/RES_hh_num!K17)</f>
        <v>913.85070398054245</v>
      </c>
      <c r="L17" s="69">
        <f>IF(RES_hh_tes!L17=0,0,1000*11630*RES_hh_tes!L17/RES_hh_num!L17)</f>
        <v>1083.8104890541235</v>
      </c>
      <c r="M17" s="69">
        <f>IF(RES_hh_tes!M17=0,0,1000*11630*RES_hh_tes!M17/RES_hh_num!M17)</f>
        <v>1114.7981608216676</v>
      </c>
      <c r="N17" s="69">
        <f>IF(RES_hh_tes!N17=0,0,1000*11630*RES_hh_tes!N17/RES_hh_num!N17)</f>
        <v>1127.4310548642925</v>
      </c>
      <c r="O17" s="69">
        <f>IF(RES_hh_tes!O17=0,0,1000*11630*RES_hh_tes!O17/RES_hh_num!O17)</f>
        <v>1175.921675840385</v>
      </c>
      <c r="P17" s="69">
        <f>IF(RES_hh_tes!P17=0,0,1000*11630*RES_hh_tes!P17/RES_hh_num!P17)</f>
        <v>1154.8681104987222</v>
      </c>
      <c r="Q17" s="69">
        <f>IF(RES_hh_tes!Q17=0,0,1000*11630*RES_hh_tes!Q17/RES_hh_num!Q17)</f>
        <v>1170.6316733731351</v>
      </c>
      <c r="R17" s="69">
        <f>IF(RES_hh_tes!R17=0,0,1000*11630*RES_hh_tes!R17/RES_hh_num!R17)</f>
        <v>1183.7977604209148</v>
      </c>
      <c r="S17" s="69">
        <f>IF(RES_hh_tes!S17=0,0,1000*11630*RES_hh_tes!S17/RES_hh_num!S17)</f>
        <v>1156.1536548436334</v>
      </c>
      <c r="T17" s="69">
        <f>IF(RES_hh_tes!T17=0,0,1000*11630*RES_hh_tes!T17/RES_hh_num!T17)</f>
        <v>1135.8009639418383</v>
      </c>
      <c r="U17" s="69">
        <f>IF(RES_hh_tes!U17=0,0,1000*11630*RES_hh_tes!U17/RES_hh_num!U17)</f>
        <v>1163.1074681513649</v>
      </c>
      <c r="V17" s="69">
        <f>IF(RES_hh_tes!V17=0,0,1000*11630*RES_hh_tes!V17/RES_hh_num!V17)</f>
        <v>1164.9047291834311</v>
      </c>
      <c r="W17" s="69">
        <f>IF(RES_hh_tes!W17=0,0,1000*11630*RES_hh_tes!W17/RES_hh_num!W17)</f>
        <v>1171.3496178404289</v>
      </c>
      <c r="X17" s="69">
        <f>IF(RES_hh_tes!X17=0,0,1000*11630*RES_hh_tes!X17/RES_hh_num!X17)</f>
        <v>744.53293514623351</v>
      </c>
      <c r="Y17" s="69">
        <f>IF(RES_hh_tes!Y17=0,0,1000*11630*RES_hh_tes!Y17/RES_hh_num!Y17)</f>
        <v>725.70297629707068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965.12072781157838</v>
      </c>
      <c r="C19" s="72">
        <f>IF(RES_hh_tes!C19=0,0,1000*11630*RES_hh_tes!C19/RES_hh_num!C19)</f>
        <v>944.93620210805022</v>
      </c>
      <c r="D19" s="72">
        <f>IF(RES_hh_tes!D19=0,0,1000*11630*RES_hh_tes!D19/RES_hh_num!D19)</f>
        <v>872.57985089087344</v>
      </c>
      <c r="E19" s="72">
        <f>IF(RES_hh_tes!E19=0,0,1000*11630*RES_hh_tes!E19/RES_hh_num!E19)</f>
        <v>904.57249232053255</v>
      </c>
      <c r="F19" s="72">
        <f>IF(RES_hh_tes!F19=0,0,1000*11630*RES_hh_tes!F19/RES_hh_num!F19)</f>
        <v>931.63230522647621</v>
      </c>
      <c r="G19" s="72">
        <f>IF(RES_hh_tes!G19=0,0,1000*11630*RES_hh_tes!G19/RES_hh_num!G19)</f>
        <v>924.10378722132123</v>
      </c>
      <c r="H19" s="72">
        <f>IF(RES_hh_tes!H19=0,0,1000*11630*RES_hh_tes!H19/RES_hh_num!H19)</f>
        <v>979.92625153943288</v>
      </c>
      <c r="I19" s="72">
        <f>IF(RES_hh_tes!I19=0,0,1000*11630*RES_hh_tes!I19/RES_hh_num!I19)</f>
        <v>987.29880550065127</v>
      </c>
      <c r="J19" s="72">
        <f>IF(RES_hh_tes!J19=0,0,1000*11630*RES_hh_tes!J19/RES_hh_num!J19)</f>
        <v>933.76185128801649</v>
      </c>
      <c r="K19" s="72">
        <f>IF(RES_hh_tes!K19=0,0,1000*11630*RES_hh_tes!K19/RES_hh_num!K19)</f>
        <v>897.20578032355093</v>
      </c>
      <c r="L19" s="72">
        <f>IF(RES_hh_tes!L19=0,0,1000*11630*RES_hh_tes!L19/RES_hh_num!L19)</f>
        <v>1002.1825039158343</v>
      </c>
      <c r="M19" s="72">
        <f>IF(RES_hh_tes!M19=0,0,1000*11630*RES_hh_tes!M19/RES_hh_num!M19)</f>
        <v>1142.5395480840425</v>
      </c>
      <c r="N19" s="72">
        <f>IF(RES_hh_tes!N19=0,0,1000*11630*RES_hh_tes!N19/RES_hh_num!N19)</f>
        <v>1150.5056498286954</v>
      </c>
      <c r="O19" s="72">
        <f>IF(RES_hh_tes!O19=0,0,1000*11630*RES_hh_tes!O19/RES_hh_num!O19)</f>
        <v>1142.4230310621558</v>
      </c>
      <c r="P19" s="72">
        <f>IF(RES_hh_tes!P19=0,0,1000*11630*RES_hh_tes!P19/RES_hh_num!P19)</f>
        <v>1012.0393389454972</v>
      </c>
      <c r="Q19" s="72">
        <f>IF(RES_hh_tes!Q19=0,0,1000*11630*RES_hh_tes!Q19/RES_hh_num!Q19)</f>
        <v>1182.3813168830045</v>
      </c>
      <c r="R19" s="72">
        <f>IF(RES_hh_tes!R19=0,0,1000*11630*RES_hh_tes!R19/RES_hh_num!R19)</f>
        <v>1195.8984269826121</v>
      </c>
      <c r="S19" s="72">
        <f>IF(RES_hh_tes!S19=0,0,1000*11630*RES_hh_tes!S19/RES_hh_num!S19)</f>
        <v>1179.8048748577926</v>
      </c>
      <c r="T19" s="72">
        <f>IF(RES_hh_tes!T19=0,0,1000*11630*RES_hh_tes!T19/RES_hh_num!T19)</f>
        <v>1118.7154009086785</v>
      </c>
      <c r="U19" s="72">
        <f>IF(RES_hh_tes!U19=0,0,1000*11630*RES_hh_tes!U19/RES_hh_num!U19)</f>
        <v>1158.5301272366396</v>
      </c>
      <c r="V19" s="72">
        <f>IF(RES_hh_tes!V19=0,0,1000*11630*RES_hh_tes!V19/RES_hh_num!V19)</f>
        <v>1088.3551903320792</v>
      </c>
      <c r="W19" s="72">
        <f>IF(RES_hh_tes!W19=0,0,1000*11630*RES_hh_tes!W19/RES_hh_num!W19)</f>
        <v>1073.5053674164701</v>
      </c>
      <c r="X19" s="72">
        <f>IF(RES_hh_tes!X19=0,0,1000*11630*RES_hh_tes!X19/RES_hh_num!X19)</f>
        <v>809.5798767638961</v>
      </c>
      <c r="Y19" s="72">
        <f>IF(RES_hh_tes!Y19=0,0,1000*11630*RES_hh_tes!Y19/RES_hh_num!Y19)</f>
        <v>713.14586940607524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951.47111175220596</v>
      </c>
      <c r="C20" s="72">
        <f>IF(RES_hh_tes!C20=0,0,1000*11630*RES_hh_tes!C20/RES_hh_num!C20)</f>
        <v>929.46944960510143</v>
      </c>
      <c r="D20" s="72">
        <f>IF(RES_hh_tes!D20=0,0,1000*11630*RES_hh_tes!D20/RES_hh_num!D20)</f>
        <v>941.78201474238233</v>
      </c>
      <c r="E20" s="72">
        <f>IF(RES_hh_tes!E20=0,0,1000*11630*RES_hh_tes!E20/RES_hh_num!E20)</f>
        <v>908.35970858661517</v>
      </c>
      <c r="F20" s="72">
        <f>IF(RES_hh_tes!F20=0,0,1000*11630*RES_hh_tes!F20/RES_hh_num!F20)</f>
        <v>944.89761958889778</v>
      </c>
      <c r="G20" s="72">
        <f>IF(RES_hh_tes!G20=0,0,1000*11630*RES_hh_tes!G20/RES_hh_num!G20)</f>
        <v>960.35238296209639</v>
      </c>
      <c r="H20" s="72">
        <f>IF(RES_hh_tes!H20=0,0,1000*11630*RES_hh_tes!H20/RES_hh_num!H20)</f>
        <v>944.89945316407579</v>
      </c>
      <c r="I20" s="72">
        <f>IF(RES_hh_tes!I20=0,0,1000*11630*RES_hh_tes!I20/RES_hh_num!I20)</f>
        <v>875.24410964161814</v>
      </c>
      <c r="J20" s="72">
        <f>IF(RES_hh_tes!J20=0,0,1000*11630*RES_hh_tes!J20/RES_hh_num!J20)</f>
        <v>921.4394552547277</v>
      </c>
      <c r="K20" s="72">
        <f>IF(RES_hh_tes!K20=0,0,1000*11630*RES_hh_tes!K20/RES_hh_num!K20)</f>
        <v>922.72643877272276</v>
      </c>
      <c r="L20" s="72">
        <f>IF(RES_hh_tes!L20=0,0,1000*11630*RES_hh_tes!L20/RES_hh_num!L20)</f>
        <v>1090.1289715911867</v>
      </c>
      <c r="M20" s="72">
        <f>IF(RES_hh_tes!M20=0,0,1000*11630*RES_hh_tes!M20/RES_hh_num!M20)</f>
        <v>1150.0602704214514</v>
      </c>
      <c r="N20" s="72">
        <f>IF(RES_hh_tes!N20=0,0,1000*11630*RES_hh_tes!N20/RES_hh_num!N20)</f>
        <v>1116.3323425241924</v>
      </c>
      <c r="O20" s="72">
        <f>IF(RES_hh_tes!O20=0,0,1000*11630*RES_hh_tes!O20/RES_hh_num!O20)</f>
        <v>1218.3592609460411</v>
      </c>
      <c r="P20" s="72">
        <f>IF(RES_hh_tes!P20=0,0,1000*11630*RES_hh_tes!P20/RES_hh_num!P20)</f>
        <v>1091.0842842462525</v>
      </c>
      <c r="Q20" s="72">
        <f>IF(RES_hh_tes!Q20=0,0,1000*11630*RES_hh_tes!Q20/RES_hh_num!Q20)</f>
        <v>1137.3882678569905</v>
      </c>
      <c r="R20" s="72">
        <f>IF(RES_hh_tes!R20=0,0,1000*11630*RES_hh_tes!R20/RES_hh_num!R20)</f>
        <v>1158.9468987352125</v>
      </c>
      <c r="S20" s="72">
        <f>IF(RES_hh_tes!S20=0,0,1000*11630*RES_hh_tes!S20/RES_hh_num!S20)</f>
        <v>1122.3432072006299</v>
      </c>
      <c r="T20" s="72">
        <f>IF(RES_hh_tes!T20=0,0,1000*11630*RES_hh_tes!T20/RES_hh_num!T20)</f>
        <v>1172.7138800667585</v>
      </c>
      <c r="U20" s="72">
        <f>IF(RES_hh_tes!U20=0,0,1000*11630*RES_hh_tes!U20/RES_hh_num!U20)</f>
        <v>1196.2141527094261</v>
      </c>
      <c r="V20" s="72">
        <f>IF(RES_hh_tes!V20=0,0,1000*11630*RES_hh_tes!V20/RES_hh_num!V20)</f>
        <v>1150.3018957574268</v>
      </c>
      <c r="W20" s="72">
        <f>IF(RES_hh_tes!W20=0,0,1000*11630*RES_hh_tes!W20/RES_hh_num!W20)</f>
        <v>1049.8720130038791</v>
      </c>
      <c r="X20" s="72">
        <f>IF(RES_hh_tes!X20=0,0,1000*11630*RES_hh_tes!X20/RES_hh_num!X20)</f>
        <v>807.98595796923564</v>
      </c>
      <c r="Y20" s="72">
        <f>IF(RES_hh_tes!Y20=0,0,1000*11630*RES_hh_tes!Y20/RES_hh_num!Y20)</f>
        <v>672.42199672989432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958.37679686367221</v>
      </c>
      <c r="C21" s="72">
        <f>IF(RES_hh_tes!C21=0,0,1000*11630*RES_hh_tes!C21/RES_hh_num!C21)</f>
        <v>927.13932290633227</v>
      </c>
      <c r="D21" s="72">
        <f>IF(RES_hh_tes!D21=0,0,1000*11630*RES_hh_tes!D21/RES_hh_num!D21)</f>
        <v>909.96837543874756</v>
      </c>
      <c r="E21" s="72">
        <f>IF(RES_hh_tes!E21=0,0,1000*11630*RES_hh_tes!E21/RES_hh_num!E21)</f>
        <v>928.47248925500332</v>
      </c>
      <c r="F21" s="72">
        <f>IF(RES_hh_tes!F21=0,0,1000*11630*RES_hh_tes!F21/RES_hh_num!F21)</f>
        <v>957.36914070994862</v>
      </c>
      <c r="G21" s="72">
        <f>IF(RES_hh_tes!G21=0,0,1000*11630*RES_hh_tes!G21/RES_hh_num!G21)</f>
        <v>954.192260790506</v>
      </c>
      <c r="H21" s="72">
        <f>IF(RES_hh_tes!H21=0,0,1000*11630*RES_hh_tes!H21/RES_hh_num!H21)</f>
        <v>960.89162304072147</v>
      </c>
      <c r="I21" s="72">
        <f>IF(RES_hh_tes!I21=0,0,1000*11630*RES_hh_tes!I21/RES_hh_num!I21)</f>
        <v>868.79458301598129</v>
      </c>
      <c r="J21" s="72">
        <f>IF(RES_hh_tes!J21=0,0,1000*11630*RES_hh_tes!J21/RES_hh_num!J21)</f>
        <v>913.74762196429219</v>
      </c>
      <c r="K21" s="72">
        <f>IF(RES_hh_tes!K21=0,0,1000*11630*RES_hh_tes!K21/RES_hh_num!K21)</f>
        <v>901.15085810840935</v>
      </c>
      <c r="L21" s="72">
        <f>IF(RES_hh_tes!L21=0,0,1000*11630*RES_hh_tes!L21/RES_hh_num!L21)</f>
        <v>1099.0950267042142</v>
      </c>
      <c r="M21" s="72">
        <f>IF(RES_hh_tes!M21=0,0,1000*11630*RES_hh_tes!M21/RES_hh_num!M21)</f>
        <v>1105.9553689794154</v>
      </c>
      <c r="N21" s="72">
        <f>IF(RES_hh_tes!N21=0,0,1000*11630*RES_hh_tes!N21/RES_hh_num!N21)</f>
        <v>1133.0162485480091</v>
      </c>
      <c r="O21" s="72">
        <f>IF(RES_hh_tes!O21=0,0,1000*11630*RES_hh_tes!O21/RES_hh_num!O21)</f>
        <v>1194.4613981274308</v>
      </c>
      <c r="P21" s="72">
        <f>IF(RES_hh_tes!P21=0,0,1000*11630*RES_hh_tes!P21/RES_hh_num!P21)</f>
        <v>1145.7168111954475</v>
      </c>
      <c r="Q21" s="72">
        <f>IF(RES_hh_tes!Q21=0,0,1000*11630*RES_hh_tes!Q21/RES_hh_num!Q21)</f>
        <v>1136.5573933212847</v>
      </c>
      <c r="R21" s="72">
        <f>IF(RES_hh_tes!R21=0,0,1000*11630*RES_hh_tes!R21/RES_hh_num!R21)</f>
        <v>1171.870511322435</v>
      </c>
      <c r="S21" s="72">
        <f>IF(RES_hh_tes!S21=0,0,1000*11630*RES_hh_tes!S21/RES_hh_num!S21)</f>
        <v>1156.5195232232143</v>
      </c>
      <c r="T21" s="72">
        <f>IF(RES_hh_tes!T21=0,0,1000*11630*RES_hh_tes!T21/RES_hh_num!T21)</f>
        <v>1126.6671150138081</v>
      </c>
      <c r="U21" s="72">
        <f>IF(RES_hh_tes!U21=0,0,1000*11630*RES_hh_tes!U21/RES_hh_num!U21)</f>
        <v>1183.5689429914949</v>
      </c>
      <c r="V21" s="72">
        <f>IF(RES_hh_tes!V21=0,0,1000*11630*RES_hh_tes!V21/RES_hh_num!V21)</f>
        <v>1207.1749072132829</v>
      </c>
      <c r="W21" s="72">
        <f>IF(RES_hh_tes!W21=0,0,1000*11630*RES_hh_tes!W21/RES_hh_num!W21)</f>
        <v>1174.4678649035552</v>
      </c>
      <c r="X21" s="72">
        <f>IF(RES_hh_tes!X21=0,0,1000*11630*RES_hh_tes!X21/RES_hh_num!X21)</f>
        <v>742.28074373539391</v>
      </c>
      <c r="Y21" s="72">
        <f>IF(RES_hh_tes!Y21=0,0,1000*11630*RES_hh_tes!Y21/RES_hh_num!Y21)</f>
        <v>698.75936387370996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910.63865784134407</v>
      </c>
      <c r="C22" s="72">
        <f>IF(RES_hh_tes!C22=0,0,1000*11630*RES_hh_tes!C22/RES_hh_num!C22)</f>
        <v>919.99284791451646</v>
      </c>
      <c r="D22" s="72">
        <f>IF(RES_hh_tes!D22=0,0,1000*11630*RES_hh_tes!D22/RES_hh_num!D22)</f>
        <v>899.82070039895609</v>
      </c>
      <c r="E22" s="72">
        <f>IF(RES_hh_tes!E22=0,0,1000*11630*RES_hh_tes!E22/RES_hh_num!E22)</f>
        <v>901.51029813231844</v>
      </c>
      <c r="F22" s="72">
        <f>IF(RES_hh_tes!F22=0,0,1000*11630*RES_hh_tes!F22/RES_hh_num!F22)</f>
        <v>904.57066996744493</v>
      </c>
      <c r="G22" s="72">
        <f>IF(RES_hh_tes!G22=0,0,1000*11630*RES_hh_tes!G22/RES_hh_num!G22)</f>
        <v>926.84240936857896</v>
      </c>
      <c r="H22" s="72">
        <f>IF(RES_hh_tes!H22=0,0,1000*11630*RES_hh_tes!H22/RES_hh_num!H22)</f>
        <v>931.28526239415248</v>
      </c>
      <c r="I22" s="72">
        <f>IF(RES_hh_tes!I22=0,0,1000*11630*RES_hh_tes!I22/RES_hh_num!I22)</f>
        <v>948.53802058401857</v>
      </c>
      <c r="J22" s="72">
        <f>IF(RES_hh_tes!J22=0,0,1000*11630*RES_hh_tes!J22/RES_hh_num!J22)</f>
        <v>939.55016971369582</v>
      </c>
      <c r="K22" s="72">
        <f>IF(RES_hh_tes!K22=0,0,1000*11630*RES_hh_tes!K22/RES_hh_num!K22)</f>
        <v>924.00926862536267</v>
      </c>
      <c r="L22" s="72">
        <f>IF(RES_hh_tes!L22=0,0,1000*11630*RES_hh_tes!L22/RES_hh_num!L22)</f>
        <v>1057.5844384547552</v>
      </c>
      <c r="M22" s="72">
        <f>IF(RES_hh_tes!M22=0,0,1000*11630*RES_hh_tes!M22/RES_hh_num!M22)</f>
        <v>1139.0688460635433</v>
      </c>
      <c r="N22" s="72">
        <f>IF(RES_hh_tes!N22=0,0,1000*11630*RES_hh_tes!N22/RES_hh_num!N22)</f>
        <v>1103.4236781490667</v>
      </c>
      <c r="O22" s="72">
        <f>IF(RES_hh_tes!O22=0,0,1000*11630*RES_hh_tes!O22/RES_hh_num!O22)</f>
        <v>1129.4807371697725</v>
      </c>
      <c r="P22" s="72">
        <f>IF(RES_hh_tes!P22=0,0,1000*11630*RES_hh_tes!P22/RES_hh_num!P22)</f>
        <v>1172.3454872454213</v>
      </c>
      <c r="Q22" s="72">
        <f>IF(RES_hh_tes!Q22=0,0,1000*11630*RES_hh_tes!Q22/RES_hh_num!Q22)</f>
        <v>1182.8509274385822</v>
      </c>
      <c r="R22" s="72">
        <f>IF(RES_hh_tes!R22=0,0,1000*11630*RES_hh_tes!R22/RES_hh_num!R22)</f>
        <v>1215.8048328301918</v>
      </c>
      <c r="S22" s="72">
        <f>IF(RES_hh_tes!S22=0,0,1000*11630*RES_hh_tes!S22/RES_hh_num!S22)</f>
        <v>1157.7167747971384</v>
      </c>
      <c r="T22" s="72">
        <f>IF(RES_hh_tes!T22=0,0,1000*11630*RES_hh_tes!T22/RES_hh_num!T22)</f>
        <v>1094.1728566268303</v>
      </c>
      <c r="U22" s="72">
        <f>IF(RES_hh_tes!U22=0,0,1000*11630*RES_hh_tes!U22/RES_hh_num!U22)</f>
        <v>1154.6003359277686</v>
      </c>
      <c r="V22" s="72">
        <f>IF(RES_hh_tes!V22=0,0,1000*11630*RES_hh_tes!V22/RES_hh_num!V22)</f>
        <v>1176.4266837318496</v>
      </c>
      <c r="W22" s="72">
        <f>IF(RES_hh_tes!W22=0,0,1000*11630*RES_hh_tes!W22/RES_hh_num!W22)</f>
        <v>1207.1827444632088</v>
      </c>
      <c r="X22" s="72">
        <f>IF(RES_hh_tes!X22=0,0,1000*11630*RES_hh_tes!X22/RES_hh_num!X22)</f>
        <v>700.49184799891509</v>
      </c>
      <c r="Y22" s="72">
        <f>IF(RES_hh_tes!Y22=0,0,1000*11630*RES_hh_tes!Y22/RES_hh_num!Y22)</f>
        <v>750.34884098533098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961.30451996904276</v>
      </c>
      <c r="C24" s="72">
        <f>IF(RES_hh_tes!C24=0,0,1000*11630*RES_hh_tes!C24/RES_hh_num!C24)</f>
        <v>927.53836105019241</v>
      </c>
      <c r="D24" s="72">
        <f>IF(RES_hh_tes!D24=0,0,1000*11630*RES_hh_tes!D24/RES_hh_num!D24)</f>
        <v>927.51305706807636</v>
      </c>
      <c r="E24" s="72">
        <f>IF(RES_hh_tes!E24=0,0,1000*11630*RES_hh_tes!E24/RES_hh_num!E24)</f>
        <v>915.38251136408576</v>
      </c>
      <c r="F24" s="72">
        <f>IF(RES_hh_tes!F24=0,0,1000*11630*RES_hh_tes!F24/RES_hh_num!F24)</f>
        <v>949.45416969905898</v>
      </c>
      <c r="G24" s="72">
        <f>IF(RES_hh_tes!G24=0,0,1000*11630*RES_hh_tes!G24/RES_hh_num!G24)</f>
        <v>937.67807215040875</v>
      </c>
      <c r="H24" s="72">
        <f>IF(RES_hh_tes!H24=0,0,1000*11630*RES_hh_tes!H24/RES_hh_num!H24)</f>
        <v>953.8441510904596</v>
      </c>
      <c r="I24" s="72">
        <f>IF(RES_hh_tes!I24=0,0,1000*11630*RES_hh_tes!I24/RES_hh_num!I24)</f>
        <v>879.0003339502133</v>
      </c>
      <c r="J24" s="72">
        <f>IF(RES_hh_tes!J24=0,0,1000*11630*RES_hh_tes!J24/RES_hh_num!J24)</f>
        <v>921.37913236999054</v>
      </c>
      <c r="K24" s="72">
        <f>IF(RES_hh_tes!K24=0,0,1000*11630*RES_hh_tes!K24/RES_hh_num!K24)</f>
        <v>914.75715726431656</v>
      </c>
      <c r="L24" s="72">
        <f>IF(RES_hh_tes!L24=0,0,1000*11630*RES_hh_tes!L24/RES_hh_num!L24)</f>
        <v>1090.7238172745792</v>
      </c>
      <c r="M24" s="72">
        <f>IF(RES_hh_tes!M24=0,0,1000*11630*RES_hh_tes!M24/RES_hh_num!M24)</f>
        <v>1104.8078045374264</v>
      </c>
      <c r="N24" s="72">
        <f>IF(RES_hh_tes!N24=0,0,1000*11630*RES_hh_tes!N24/RES_hh_num!N24)</f>
        <v>1136.4293194356103</v>
      </c>
      <c r="O24" s="72">
        <f>IF(RES_hh_tes!O24=0,0,1000*11630*RES_hh_tes!O24/RES_hh_num!O24)</f>
        <v>1169.4695323451879</v>
      </c>
      <c r="P24" s="72">
        <f>IF(RES_hh_tes!P24=0,0,1000*11630*RES_hh_tes!P24/RES_hh_num!P24)</f>
        <v>1159.7515536086469</v>
      </c>
      <c r="Q24" s="72">
        <f>IF(RES_hh_tes!Q24=0,0,1000*11630*RES_hh_tes!Q24/RES_hh_num!Q24)</f>
        <v>1162.0860789130036</v>
      </c>
      <c r="R24" s="72">
        <f>IF(RES_hh_tes!R24=0,0,1000*11630*RES_hh_tes!R24/RES_hh_num!R24)</f>
        <v>1166.8517133254627</v>
      </c>
      <c r="S24" s="72">
        <f>IF(RES_hh_tes!S24=0,0,1000*11630*RES_hh_tes!S24/RES_hh_num!S24)</f>
        <v>1157.5834213360804</v>
      </c>
      <c r="T24" s="72">
        <f>IF(RES_hh_tes!T24=0,0,1000*11630*RES_hh_tes!T24/RES_hh_num!T24)</f>
        <v>1138.3658300614813</v>
      </c>
      <c r="U24" s="72">
        <f>IF(RES_hh_tes!U24=0,0,1000*11630*RES_hh_tes!U24/RES_hh_num!U24)</f>
        <v>1151.2110089762787</v>
      </c>
      <c r="V24" s="72">
        <f>IF(RES_hh_tes!V24=0,0,1000*11630*RES_hh_tes!V24/RES_hh_num!V24)</f>
        <v>1150.6451465155396</v>
      </c>
      <c r="W24" s="72">
        <f>IF(RES_hh_tes!W24=0,0,1000*11630*RES_hh_tes!W24/RES_hh_num!W24)</f>
        <v>1177.702942740752</v>
      </c>
      <c r="X24" s="72">
        <f>IF(RES_hh_tes!X24=0,0,1000*11630*RES_hh_tes!X24/RES_hh_num!X24)</f>
        <v>743.8936990434114</v>
      </c>
      <c r="Y24" s="72">
        <f>IF(RES_hh_tes!Y24=0,0,1000*11630*RES_hh_tes!Y24/RES_hh_num!Y24)</f>
        <v>717.3743482094219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854.07888971474586</v>
      </c>
      <c r="C25" s="74">
        <f>IF(RES_hh_tes!C25=0,0,1000*11630*RES_hh_tes!C25/RES_hh_num!C25)</f>
        <v>787.06248652329907</v>
      </c>
      <c r="D25" s="74">
        <f>IF(RES_hh_tes!D25=0,0,1000*11630*RES_hh_tes!D25/RES_hh_num!D25)</f>
        <v>795.74872482882279</v>
      </c>
      <c r="E25" s="74">
        <f>IF(RES_hh_tes!E25=0,0,1000*11630*RES_hh_tes!E25/RES_hh_num!E25)</f>
        <v>761.99812809080152</v>
      </c>
      <c r="F25" s="74">
        <f>IF(RES_hh_tes!F25=0,0,1000*11630*RES_hh_tes!F25/RES_hh_num!F25)</f>
        <v>779.42496315275935</v>
      </c>
      <c r="G25" s="74">
        <f>IF(RES_hh_tes!G25=0,0,1000*11630*RES_hh_tes!G25/RES_hh_num!G25)</f>
        <v>790.59902733212721</v>
      </c>
      <c r="H25" s="74">
        <f>IF(RES_hh_tes!H25=0,0,1000*11630*RES_hh_tes!H25/RES_hh_num!H25)</f>
        <v>793.40977615986117</v>
      </c>
      <c r="I25" s="74">
        <f>IF(RES_hh_tes!I25=0,0,1000*11630*RES_hh_tes!I25/RES_hh_num!I25)</f>
        <v>728.51733362357891</v>
      </c>
      <c r="J25" s="74">
        <f>IF(RES_hh_tes!J25=0,0,1000*11630*RES_hh_tes!J25/RES_hh_num!J25)</f>
        <v>731.49875575628346</v>
      </c>
      <c r="K25" s="74">
        <f>IF(RES_hh_tes!K25=0,0,1000*11630*RES_hh_tes!K25/RES_hh_num!K25)</f>
        <v>660.94852298882688</v>
      </c>
      <c r="L25" s="74">
        <f>IF(RES_hh_tes!L25=0,0,1000*11630*RES_hh_tes!L25/RES_hh_num!L25)</f>
        <v>809.86384921647436</v>
      </c>
      <c r="M25" s="74">
        <f>IF(RES_hh_tes!M25=0,0,1000*11630*RES_hh_tes!M25/RES_hh_num!M25)</f>
        <v>836.0902708046649</v>
      </c>
      <c r="N25" s="74">
        <f>IF(RES_hh_tes!N25=0,0,1000*11630*RES_hh_tes!N25/RES_hh_num!N25)</f>
        <v>834.59668981878235</v>
      </c>
      <c r="O25" s="74">
        <f>IF(RES_hh_tes!O25=0,0,1000*11630*RES_hh_tes!O25/RES_hh_num!O25)</f>
        <v>927.12503972386594</v>
      </c>
      <c r="P25" s="74">
        <f>IF(RES_hh_tes!P25=0,0,1000*11630*RES_hh_tes!P25/RES_hh_num!P25)</f>
        <v>891.04124719916558</v>
      </c>
      <c r="Q25" s="74">
        <f>IF(RES_hh_tes!Q25=0,0,1000*11630*RES_hh_tes!Q25/RES_hh_num!Q25)</f>
        <v>946.8646812691826</v>
      </c>
      <c r="R25" s="74">
        <f>IF(RES_hh_tes!R25=0,0,1000*11630*RES_hh_tes!R25/RES_hh_num!R25)</f>
        <v>944.61244055417069</v>
      </c>
      <c r="S25" s="74">
        <f>IF(RES_hh_tes!S25=0,0,1000*11630*RES_hh_tes!S25/RES_hh_num!S25)</f>
        <v>882.07774733178326</v>
      </c>
      <c r="T25" s="74">
        <f>IF(RES_hh_tes!T25=0,0,1000*11630*RES_hh_tes!T25/RES_hh_num!T25)</f>
        <v>889.02475984698276</v>
      </c>
      <c r="U25" s="74">
        <f>IF(RES_hh_tes!U25=0,0,1000*11630*RES_hh_tes!U25/RES_hh_num!U25)</f>
        <v>895.98253746925604</v>
      </c>
      <c r="V25" s="74">
        <f>IF(RES_hh_tes!V25=0,0,1000*11630*RES_hh_tes!V25/RES_hh_num!V25)</f>
        <v>885.43758515975162</v>
      </c>
      <c r="W25" s="74">
        <f>IF(RES_hh_tes!W25=0,0,1000*11630*RES_hh_tes!W25/RES_hh_num!W25)</f>
        <v>892.02728852721054</v>
      </c>
      <c r="X25" s="74">
        <f>IF(RES_hh_tes!X25=0,0,1000*11630*RES_hh_tes!X25/RES_hh_num!X25)</f>
        <v>477.74667782379873</v>
      </c>
      <c r="Y25" s="74">
        <f>IF(RES_hh_tes!Y25=0,0,1000*11630*RES_hh_tes!Y25/RES_hh_num!Y25)</f>
        <v>491.24466814985072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419.88089941476437</v>
      </c>
      <c r="C26" s="77">
        <f>IF(RES_hh_tes!C26=0,0,1000*11630*RES_hh_tes!C26/RES_hh_num!C26)</f>
        <v>404.21190545228052</v>
      </c>
      <c r="D26" s="77">
        <f>IF(RES_hh_tes!D26=0,0,1000*11630*RES_hh_tes!D26/RES_hh_num!D26)</f>
        <v>404.60295429237874</v>
      </c>
      <c r="E26" s="77">
        <f>IF(RES_hh_tes!E26=0,0,1000*11630*RES_hh_tes!E26/RES_hh_num!E26)</f>
        <v>400.41814055247715</v>
      </c>
      <c r="F26" s="77">
        <f>IF(RES_hh_tes!F26=0,0,1000*11630*RES_hh_tes!F26/RES_hh_num!F26)</f>
        <v>413.9974465011469</v>
      </c>
      <c r="G26" s="77">
        <f>IF(RES_hh_tes!G26=0,0,1000*11630*RES_hh_tes!G26/RES_hh_num!G26)</f>
        <v>414.58537635437358</v>
      </c>
      <c r="H26" s="77">
        <f>IF(RES_hh_tes!H26=0,0,1000*11630*RES_hh_tes!H26/RES_hh_num!H26)</f>
        <v>419.9162891203099</v>
      </c>
      <c r="I26" s="77">
        <f>IF(RES_hh_tes!I26=0,0,1000*11630*RES_hh_tes!I26/RES_hh_num!I26)</f>
        <v>406.34168267069833</v>
      </c>
      <c r="J26" s="77">
        <f>IF(RES_hh_tes!J26=0,0,1000*11630*RES_hh_tes!J26/RES_hh_num!J26)</f>
        <v>434.33445019798927</v>
      </c>
      <c r="K26" s="77">
        <f>IF(RES_hh_tes!K26=0,0,1000*11630*RES_hh_tes!K26/RES_hh_num!K26)</f>
        <v>458.71932002674083</v>
      </c>
      <c r="L26" s="77">
        <f>IF(RES_hh_tes!L26=0,0,1000*11630*RES_hh_tes!L26/RES_hh_num!L26)</f>
        <v>462.54600433684192</v>
      </c>
      <c r="M26" s="77">
        <f>IF(RES_hh_tes!M26=0,0,1000*11630*RES_hh_tes!M26/RES_hh_num!M26)</f>
        <v>486.34448771957682</v>
      </c>
      <c r="N26" s="77">
        <f>IF(RES_hh_tes!N26=0,0,1000*11630*RES_hh_tes!N26/RES_hh_num!N26)</f>
        <v>500.83766723569636</v>
      </c>
      <c r="O26" s="77">
        <f>IF(RES_hh_tes!O26=0,0,1000*11630*RES_hh_tes!O26/RES_hh_num!O26)</f>
        <v>505.36265851273259</v>
      </c>
      <c r="P26" s="77">
        <f>IF(RES_hh_tes!P26=0,0,1000*11630*RES_hh_tes!P26/RES_hh_num!P26)</f>
        <v>515.30298637286046</v>
      </c>
      <c r="Q26" s="77">
        <f>IF(RES_hh_tes!Q26=0,0,1000*11630*RES_hh_tes!Q26/RES_hh_num!Q26)</f>
        <v>521.73168606531442</v>
      </c>
      <c r="R26" s="77">
        <f>IF(RES_hh_tes!R26=0,0,1000*11630*RES_hh_tes!R26/RES_hh_num!R26)</f>
        <v>520.35840067068989</v>
      </c>
      <c r="S26" s="77">
        <f>IF(RES_hh_tes!S26=0,0,1000*11630*RES_hh_tes!S26/RES_hh_num!S26)</f>
        <v>523.3422075679797</v>
      </c>
      <c r="T26" s="77">
        <f>IF(RES_hh_tes!T26=0,0,1000*11630*RES_hh_tes!T26/RES_hh_num!T26)</f>
        <v>522.46807824039399</v>
      </c>
      <c r="U26" s="77">
        <f>IF(RES_hh_tes!U26=0,0,1000*11630*RES_hh_tes!U26/RES_hh_num!U26)</f>
        <v>517.59324040686681</v>
      </c>
      <c r="V26" s="77">
        <f>IF(RES_hh_tes!V26=0,0,1000*11630*RES_hh_tes!V26/RES_hh_num!V26)</f>
        <v>514.20963895789839</v>
      </c>
      <c r="W26" s="77">
        <f>IF(RES_hh_tes!W26=0,0,1000*11630*RES_hh_tes!W26/RES_hh_num!W26)</f>
        <v>469.85106314765363</v>
      </c>
      <c r="X26" s="77">
        <f>IF(RES_hh_tes!X26=0,0,1000*11630*RES_hh_tes!X26/RES_hh_num!X26)</f>
        <v>439.66149980997386</v>
      </c>
      <c r="Y26" s="77">
        <f>IF(RES_hh_tes!Y26=0,0,1000*11630*RES_hh_tes!Y26/RES_hh_num!Y26)</f>
        <v>354.43903485897005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219.17986201126834</v>
      </c>
      <c r="C27" s="69">
        <f>IF(RES_hh_tes!C27=0,0,1000*11630*RES_hh_tes!C27/RES_hh_num!C27)</f>
        <v>215.29471693596048</v>
      </c>
      <c r="D27" s="69">
        <f>IF(RES_hh_tes!D27=0,0,1000*11630*RES_hh_tes!D27/RES_hh_num!D27)</f>
        <v>218.74939015419798</v>
      </c>
      <c r="E27" s="69">
        <f>IF(RES_hh_tes!E27=0,0,1000*11630*RES_hh_tes!E27/RES_hh_num!E27)</f>
        <v>217.89587170977336</v>
      </c>
      <c r="F27" s="69">
        <f>IF(RES_hh_tes!F27=0,0,1000*11630*RES_hh_tes!F27/RES_hh_num!F27)</f>
        <v>219.46543386315713</v>
      </c>
      <c r="G27" s="69">
        <f>IF(RES_hh_tes!G27=0,0,1000*11630*RES_hh_tes!G27/RES_hh_num!G27)</f>
        <v>223.29232445028043</v>
      </c>
      <c r="H27" s="69">
        <f>IF(RES_hh_tes!H27=0,0,1000*11630*RES_hh_tes!H27/RES_hh_num!H27)</f>
        <v>230.86589117790257</v>
      </c>
      <c r="I27" s="69">
        <f>IF(RES_hh_tes!I27=0,0,1000*11630*RES_hh_tes!I27/RES_hh_num!I27)</f>
        <v>228.50575790031598</v>
      </c>
      <c r="J27" s="69">
        <f>IF(RES_hh_tes!J27=0,0,1000*11630*RES_hh_tes!J27/RES_hh_num!J27)</f>
        <v>233.6339673764156</v>
      </c>
      <c r="K27" s="69">
        <f>IF(RES_hh_tes!K27=0,0,1000*11630*RES_hh_tes!K27/RES_hh_num!K27)</f>
        <v>235.34784909721535</v>
      </c>
      <c r="L27" s="69">
        <f>IF(RES_hh_tes!L27=0,0,1000*11630*RES_hh_tes!L27/RES_hh_num!L27)</f>
        <v>262.70316606716904</v>
      </c>
      <c r="M27" s="69">
        <f>IF(RES_hh_tes!M27=0,0,1000*11630*RES_hh_tes!M27/RES_hh_num!M27)</f>
        <v>257.38639191309903</v>
      </c>
      <c r="N27" s="69">
        <f>IF(RES_hh_tes!N27=0,0,1000*11630*RES_hh_tes!N27/RES_hh_num!N27)</f>
        <v>256.7002578828197</v>
      </c>
      <c r="O27" s="69">
        <f>IF(RES_hh_tes!O27=0,0,1000*11630*RES_hh_tes!O27/RES_hh_num!O27)</f>
        <v>275.33052466605511</v>
      </c>
      <c r="P27" s="69">
        <f>IF(RES_hh_tes!P27=0,0,1000*11630*RES_hh_tes!P27/RES_hh_num!P27)</f>
        <v>279.43112262457834</v>
      </c>
      <c r="Q27" s="69">
        <f>IF(RES_hh_tes!Q27=0,0,1000*11630*RES_hh_tes!Q27/RES_hh_num!Q27)</f>
        <v>284.551775394706</v>
      </c>
      <c r="R27" s="69">
        <f>IF(RES_hh_tes!R27=0,0,1000*11630*RES_hh_tes!R27/RES_hh_num!R27)</f>
        <v>293.2557817577765</v>
      </c>
      <c r="S27" s="69">
        <f>IF(RES_hh_tes!S27=0,0,1000*11630*RES_hh_tes!S27/RES_hh_num!S27)</f>
        <v>286.1740064937249</v>
      </c>
      <c r="T27" s="69">
        <f>IF(RES_hh_tes!T27=0,0,1000*11630*RES_hh_tes!T27/RES_hh_num!T27)</f>
        <v>287.50785061727447</v>
      </c>
      <c r="U27" s="69">
        <f>IF(RES_hh_tes!U27=0,0,1000*11630*RES_hh_tes!U27/RES_hh_num!U27)</f>
        <v>288.27938878470513</v>
      </c>
      <c r="V27" s="69">
        <f>IF(RES_hh_tes!V27=0,0,1000*11630*RES_hh_tes!V27/RES_hh_num!V27)</f>
        <v>304.2952050010515</v>
      </c>
      <c r="W27" s="69">
        <f>IF(RES_hh_tes!W27=0,0,1000*11630*RES_hh_tes!W27/RES_hh_num!W27)</f>
        <v>313.50075032399911</v>
      </c>
      <c r="X27" s="69">
        <f>IF(RES_hh_tes!X27=0,0,1000*11630*RES_hh_tes!X27/RES_hh_num!X27)</f>
        <v>199.24787708474938</v>
      </c>
      <c r="Y27" s="69">
        <f>IF(RES_hh_tes!Y27=0,0,1000*11630*RES_hh_tes!Y27/RES_hh_num!Y27)</f>
        <v>219.80926095699942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X29" s="72">
        <f>IF(RES_hh_tes!X29=0,0,1000*11630*RES_hh_tes!X29/RES_hh_num!X29)</f>
        <v>0</v>
      </c>
      <c r="Y29" s="72">
        <f>IF(RES_hh_tes!Y29=0,0,1000*11630*RES_hh_tes!Y29/RES_hh_num!Y29)</f>
        <v>0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218.3358463335324</v>
      </c>
      <c r="C30" s="72">
        <f>IF(RES_hh_tes!C30=0,0,1000*11630*RES_hh_tes!C30/RES_hh_num!C30)</f>
        <v>215.46362638335259</v>
      </c>
      <c r="D30" s="72">
        <f>IF(RES_hh_tes!D30=0,0,1000*11630*RES_hh_tes!D30/RES_hh_num!D30)</f>
        <v>215.23623990898815</v>
      </c>
      <c r="E30" s="72">
        <f>IF(RES_hh_tes!E30=0,0,1000*11630*RES_hh_tes!E30/RES_hh_num!E30)</f>
        <v>221.55196633893138</v>
      </c>
      <c r="F30" s="72">
        <f>IF(RES_hh_tes!F30=0,0,1000*11630*RES_hh_tes!F30/RES_hh_num!F30)</f>
        <v>222.84842932234119</v>
      </c>
      <c r="G30" s="72">
        <f>IF(RES_hh_tes!G30=0,0,1000*11630*RES_hh_tes!G30/RES_hh_num!G30)</f>
        <v>226.06017777020878</v>
      </c>
      <c r="H30" s="72">
        <f>IF(RES_hh_tes!H30=0,0,1000*11630*RES_hh_tes!H30/RES_hh_num!H30)</f>
        <v>232.67761093121612</v>
      </c>
      <c r="I30" s="72">
        <f>IF(RES_hh_tes!I30=0,0,1000*11630*RES_hh_tes!I30/RES_hh_num!I30)</f>
        <v>222.33906630677828</v>
      </c>
      <c r="J30" s="72">
        <f>IF(RES_hh_tes!J30=0,0,1000*11630*RES_hh_tes!J30/RES_hh_num!J30)</f>
        <v>231.32946952268298</v>
      </c>
      <c r="K30" s="72">
        <f>IF(RES_hh_tes!K30=0,0,1000*11630*RES_hh_tes!K30/RES_hh_num!K30)</f>
        <v>235.51240326415942</v>
      </c>
      <c r="L30" s="72">
        <f>IF(RES_hh_tes!L30=0,0,1000*11630*RES_hh_tes!L30/RES_hh_num!L30)</f>
        <v>264.85081474125406</v>
      </c>
      <c r="M30" s="72">
        <f>IF(RES_hh_tes!M30=0,0,1000*11630*RES_hh_tes!M30/RES_hh_num!M30)</f>
        <v>256.54791000085936</v>
      </c>
      <c r="N30" s="72">
        <f>IF(RES_hh_tes!N30=0,0,1000*11630*RES_hh_tes!N30/RES_hh_num!N30)</f>
        <v>260.13110332251182</v>
      </c>
      <c r="O30" s="72">
        <f>IF(RES_hh_tes!O30=0,0,1000*11630*RES_hh_tes!O30/RES_hh_num!O30)</f>
        <v>279.39218736963301</v>
      </c>
      <c r="P30" s="72">
        <f>IF(RES_hh_tes!P30=0,0,1000*11630*RES_hh_tes!P30/RES_hh_num!P30)</f>
        <v>276.75205426375663</v>
      </c>
      <c r="Q30" s="72">
        <f>IF(RES_hh_tes!Q30=0,0,1000*11630*RES_hh_tes!Q30/RES_hh_num!Q30)</f>
        <v>280.71711226447206</v>
      </c>
      <c r="R30" s="72">
        <f>IF(RES_hh_tes!R30=0,0,1000*11630*RES_hh_tes!R30/RES_hh_num!R30)</f>
        <v>292.43193252339449</v>
      </c>
      <c r="S30" s="72">
        <f>IF(RES_hh_tes!S30=0,0,1000*11630*RES_hh_tes!S30/RES_hh_num!S30)</f>
        <v>291.18084274608333</v>
      </c>
      <c r="T30" s="72">
        <f>IF(RES_hh_tes!T30=0,0,1000*11630*RES_hh_tes!T30/RES_hh_num!T30)</f>
        <v>291.95794810101313</v>
      </c>
      <c r="U30" s="72">
        <f>IF(RES_hh_tes!U30=0,0,1000*11630*RES_hh_tes!U30/RES_hh_num!U30)</f>
        <v>291.71588715763374</v>
      </c>
      <c r="V30" s="72">
        <f>IF(RES_hh_tes!V30=0,0,1000*11630*RES_hh_tes!V30/RES_hh_num!V30)</f>
        <v>280.1161801188419</v>
      </c>
      <c r="W30" s="72">
        <f>IF(RES_hh_tes!W30=0,0,1000*11630*RES_hh_tes!W30/RES_hh_num!W30)</f>
        <v>273.66681694386335</v>
      </c>
      <c r="X30" s="72">
        <f>IF(RES_hh_tes!X30=0,0,1000*11630*RES_hh_tes!X30/RES_hh_num!X30)</f>
        <v>234.13056146626576</v>
      </c>
      <c r="Y30" s="72">
        <f>IF(RES_hh_tes!Y30=0,0,1000*11630*RES_hh_tes!Y30/RES_hh_num!Y30)</f>
        <v>198.84338824409443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219.20131515189155</v>
      </c>
      <c r="C32" s="77">
        <f>IF(RES_hh_tes!C32=0,0,1000*11630*RES_hh_tes!C32/RES_hh_num!C32)</f>
        <v>215.29044407682687</v>
      </c>
      <c r="D32" s="77">
        <f>IF(RES_hh_tes!D32=0,0,1000*11630*RES_hh_tes!D32/RES_hh_num!D32)</f>
        <v>218.83951444153988</v>
      </c>
      <c r="E32" s="77">
        <f>IF(RES_hh_tes!E32=0,0,1000*11630*RES_hh_tes!E32/RES_hh_num!E32)</f>
        <v>217.80042031623444</v>
      </c>
      <c r="F32" s="77">
        <f>IF(RES_hh_tes!F32=0,0,1000*11630*RES_hh_tes!F32/RES_hh_num!F32)</f>
        <v>219.37673057334828</v>
      </c>
      <c r="G32" s="77">
        <f>IF(RES_hh_tes!G32=0,0,1000*11630*RES_hh_tes!G32/RES_hh_num!G32)</f>
        <v>223.22086315203578</v>
      </c>
      <c r="H32" s="77">
        <f>IF(RES_hh_tes!H32=0,0,1000*11630*RES_hh_tes!H32/RES_hh_num!H32)</f>
        <v>230.8203231104325</v>
      </c>
      <c r="I32" s="77">
        <f>IF(RES_hh_tes!I32=0,0,1000*11630*RES_hh_tes!I32/RES_hh_num!I32)</f>
        <v>228.65545882331412</v>
      </c>
      <c r="J32" s="77">
        <f>IF(RES_hh_tes!J32=0,0,1000*11630*RES_hh_tes!J32/RES_hh_num!J32)</f>
        <v>233.68905983327195</v>
      </c>
      <c r="K32" s="77">
        <f>IF(RES_hh_tes!K32=0,0,1000*11630*RES_hh_tes!K32/RES_hh_num!K32)</f>
        <v>235.34392802510314</v>
      </c>
      <c r="L32" s="77">
        <f>IF(RES_hh_tes!L32=0,0,1000*11630*RES_hh_tes!L32/RES_hh_num!L32)</f>
        <v>262.65170472512744</v>
      </c>
      <c r="M32" s="77">
        <f>IF(RES_hh_tes!M32=0,0,1000*11630*RES_hh_tes!M32/RES_hh_num!M32)</f>
        <v>257.40640655521634</v>
      </c>
      <c r="N32" s="77">
        <f>IF(RES_hh_tes!N32=0,0,1000*11630*RES_hh_tes!N32/RES_hh_num!N32)</f>
        <v>256.61912211387749</v>
      </c>
      <c r="O32" s="77">
        <f>IF(RES_hh_tes!O32=0,0,1000*11630*RES_hh_tes!O32/RES_hh_num!O32)</f>
        <v>275.23679089344319</v>
      </c>
      <c r="P32" s="77">
        <f>IF(RES_hh_tes!P32=0,0,1000*11630*RES_hh_tes!P32/RES_hh_num!P32)</f>
        <v>279.49090879429497</v>
      </c>
      <c r="Q32" s="77">
        <f>IF(RES_hh_tes!Q32=0,0,1000*11630*RES_hh_tes!Q32/RES_hh_num!Q32)</f>
        <v>284.63479547409906</v>
      </c>
      <c r="R32" s="77">
        <f>IF(RES_hh_tes!R32=0,0,1000*11630*RES_hh_tes!R32/RES_hh_num!R32)</f>
        <v>293.27324062275039</v>
      </c>
      <c r="S32" s="77">
        <f>IF(RES_hh_tes!S32=0,0,1000*11630*RES_hh_tes!S32/RES_hh_num!S32)</f>
        <v>286.06997394656582</v>
      </c>
      <c r="T32" s="77">
        <f>IF(RES_hh_tes!T32=0,0,1000*11630*RES_hh_tes!T32/RES_hh_num!T32)</f>
        <v>287.4188389375023</v>
      </c>
      <c r="U32" s="77">
        <f>IF(RES_hh_tes!U32=0,0,1000*11630*RES_hh_tes!U32/RES_hh_num!U32)</f>
        <v>288.21459164091169</v>
      </c>
      <c r="V32" s="77">
        <f>IF(RES_hh_tes!V32=0,0,1000*11630*RES_hh_tes!V32/RES_hh_num!V32)</f>
        <v>304.74637596062831</v>
      </c>
      <c r="W32" s="77">
        <f>IF(RES_hh_tes!W32=0,0,1000*11630*RES_hh_tes!W32/RES_hh_num!W32)</f>
        <v>314.26206608516668</v>
      </c>
      <c r="X32" s="77">
        <f>IF(RES_hh_tes!X32=0,0,1000*11630*RES_hh_tes!X32/RES_hh_num!X32)</f>
        <v>198.48777648842756</v>
      </c>
      <c r="Y32" s="77">
        <f>IF(RES_hh_tes!Y32=0,0,1000*11630*RES_hh_tes!Y32/RES_hh_num!Y32)</f>
        <v>220.25547795020867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1536.3723733367442</v>
      </c>
      <c r="C3" s="65">
        <f>IF(RES_hh_emi!C3=0,0,1000000*RES_hh_emi!C3/RES_hh_num!C3)</f>
        <v>1590.7524991509949</v>
      </c>
      <c r="D3" s="65">
        <f>IF(RES_hh_emi!D3=0,0,1000000*RES_hh_emi!D3/RES_hh_num!D3)</f>
        <v>1476.2332472668913</v>
      </c>
      <c r="E3" s="65">
        <f>IF(RES_hh_emi!E3=0,0,1000000*RES_hh_emi!E3/RES_hh_num!E3)</f>
        <v>1446.2845952464138</v>
      </c>
      <c r="F3" s="65">
        <f>IF(RES_hh_emi!F3=0,0,1000000*RES_hh_emi!F3/RES_hh_num!F3)</f>
        <v>1381.0011555227718</v>
      </c>
      <c r="G3" s="65">
        <f>IF(RES_hh_emi!G3=0,0,1000000*RES_hh_emi!G3/RES_hh_num!G3)</f>
        <v>1330.790353320057</v>
      </c>
      <c r="H3" s="65">
        <f>IF(RES_hh_emi!H3=0,0,1000000*RES_hh_emi!H3/RES_hh_num!H3)</f>
        <v>1239.3905300705992</v>
      </c>
      <c r="I3" s="65">
        <f>IF(RES_hh_emi!I3=0,0,1000000*RES_hh_emi!I3/RES_hh_num!I3)</f>
        <v>1136.4798619583071</v>
      </c>
      <c r="J3" s="65">
        <f>IF(RES_hh_emi!J3=0,0,1000000*RES_hh_emi!J3/RES_hh_num!J3)</f>
        <v>1089.9682566731069</v>
      </c>
      <c r="K3" s="65">
        <f>IF(RES_hh_emi!K3=0,0,1000000*RES_hh_emi!K3/RES_hh_num!K3)</f>
        <v>1055.3302411465077</v>
      </c>
      <c r="L3" s="65">
        <f>IF(RES_hh_emi!L3=0,0,1000000*RES_hh_emi!L3/RES_hh_num!L3)</f>
        <v>1169.4456057457733</v>
      </c>
      <c r="M3" s="65">
        <f>IF(RES_hh_emi!M3=0,0,1000000*RES_hh_emi!M3/RES_hh_num!M3)</f>
        <v>990.31577871701984</v>
      </c>
      <c r="N3" s="65">
        <f>IF(RES_hh_emi!N3=0,0,1000000*RES_hh_emi!N3/RES_hh_num!N3)</f>
        <v>915.54736500629679</v>
      </c>
      <c r="O3" s="65">
        <f>IF(RES_hh_emi!O3=0,0,1000000*RES_hh_emi!O3/RES_hh_num!O3)</f>
        <v>888.7257398776153</v>
      </c>
      <c r="P3" s="65">
        <f>IF(RES_hh_emi!P3=0,0,1000000*RES_hh_emi!P3/RES_hh_num!P3)</f>
        <v>722.4045805249732</v>
      </c>
      <c r="Q3" s="65">
        <f>IF(RES_hh_emi!Q3=0,0,1000000*RES_hh_emi!Q3/RES_hh_num!Q3)</f>
        <v>742.05755475498074</v>
      </c>
      <c r="R3" s="65">
        <f>IF(RES_hh_emi!R3=0,0,1000000*RES_hh_emi!R3/RES_hh_num!R3)</f>
        <v>741.78743853013611</v>
      </c>
      <c r="S3" s="65">
        <f>IF(RES_hh_emi!S3=0,0,1000000*RES_hh_emi!S3/RES_hh_num!S3)</f>
        <v>708.625464964868</v>
      </c>
      <c r="T3" s="65">
        <f>IF(RES_hh_emi!T3=0,0,1000000*RES_hh_emi!T3/RES_hh_num!T3)</f>
        <v>692.597011560807</v>
      </c>
      <c r="U3" s="65">
        <f>IF(RES_hh_emi!U3=0,0,1000000*RES_hh_emi!U3/RES_hh_num!U3)</f>
        <v>651.74525193584623</v>
      </c>
      <c r="V3" s="65">
        <f>IF(RES_hh_emi!V3=0,0,1000000*RES_hh_emi!V3/RES_hh_num!V3)</f>
        <v>572.77851761546867</v>
      </c>
      <c r="W3" s="65">
        <f>IF(RES_hh_emi!W3=0,0,1000000*RES_hh_emi!W3/RES_hh_num!W3)</f>
        <v>519.90827587474018</v>
      </c>
      <c r="X3" s="65">
        <f>IF(RES_hh_emi!X3=0,0,1000000*RES_hh_emi!X3/RES_hh_num!X3)</f>
        <v>411.46764948976778</v>
      </c>
      <c r="Y3" s="65">
        <f>IF(RES_hh_emi!Y3=0,0,1000000*RES_hh_emi!Y3/RES_hh_num!Y3)</f>
        <v>365.77239163122698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1439.4595413460363</v>
      </c>
      <c r="C4" s="69">
        <f>IF(RES_hh_emi!C4=0,0,1000000*RES_hh_emi!C4/RES_hh_num!C4)</f>
        <v>1497.3410707809196</v>
      </c>
      <c r="D4" s="69">
        <f>IF(RES_hh_emi!D4=0,0,1000000*RES_hh_emi!D4/RES_hh_num!D4)</f>
        <v>1384.3367447868691</v>
      </c>
      <c r="E4" s="69">
        <f>IF(RES_hh_emi!E4=0,0,1000000*RES_hh_emi!E4/RES_hh_num!E4)</f>
        <v>1355.4196290371158</v>
      </c>
      <c r="F4" s="69">
        <f>IF(RES_hh_emi!F4=0,0,1000000*RES_hh_emi!F4/RES_hh_num!F4)</f>
        <v>1288.3728946068877</v>
      </c>
      <c r="G4" s="69">
        <f>IF(RES_hh_emi!G4=0,0,1000000*RES_hh_emi!G4/RES_hh_num!G4)</f>
        <v>1239.9977897224589</v>
      </c>
      <c r="H4" s="69">
        <f>IF(RES_hh_emi!H4=0,0,1000000*RES_hh_emi!H4/RES_hh_num!H4)</f>
        <v>1151.3377236487129</v>
      </c>
      <c r="I4" s="69">
        <f>IF(RES_hh_emi!I4=0,0,1000000*RES_hh_emi!I4/RES_hh_num!I4)</f>
        <v>1058.4830746550904</v>
      </c>
      <c r="J4" s="69">
        <f>IF(RES_hh_emi!J4=0,0,1000000*RES_hh_emi!J4/RES_hh_num!J4)</f>
        <v>1010.9869319724845</v>
      </c>
      <c r="K4" s="69">
        <f>IF(RES_hh_emi!K4=0,0,1000000*RES_hh_emi!K4/RES_hh_num!K4)</f>
        <v>978.78169017705989</v>
      </c>
      <c r="L4" s="69">
        <f>IF(RES_hh_emi!L4=0,0,1000000*RES_hh_emi!L4/RES_hh_num!L4)</f>
        <v>1079.7312363026529</v>
      </c>
      <c r="M4" s="69">
        <f>IF(RES_hh_emi!M4=0,0,1000000*RES_hh_emi!M4/RES_hh_num!M4)</f>
        <v>900.64824059359466</v>
      </c>
      <c r="N4" s="69">
        <f>IF(RES_hh_emi!N4=0,0,1000000*RES_hh_emi!N4/RES_hh_num!N4)</f>
        <v>831.17653837949103</v>
      </c>
      <c r="O4" s="69">
        <f>IF(RES_hh_emi!O4=0,0,1000000*RES_hh_emi!O4/RES_hh_num!O4)</f>
        <v>804.38838039382949</v>
      </c>
      <c r="P4" s="69">
        <f>IF(RES_hh_emi!P4=0,0,1000000*RES_hh_emi!P4/RES_hh_num!P4)</f>
        <v>649.00237487746324</v>
      </c>
      <c r="Q4" s="69">
        <f>IF(RES_hh_emi!Q4=0,0,1000000*RES_hh_emi!Q4/RES_hh_num!Q4)</f>
        <v>671.43614250232099</v>
      </c>
      <c r="R4" s="69">
        <f>IF(RES_hh_emi!R4=0,0,1000000*RES_hh_emi!R4/RES_hh_num!R4)</f>
        <v>672.58585623260024</v>
      </c>
      <c r="S4" s="69">
        <f>IF(RES_hh_emi!S4=0,0,1000000*RES_hh_emi!S4/RES_hh_num!S4)</f>
        <v>642.83862040212921</v>
      </c>
      <c r="T4" s="69">
        <f>IF(RES_hh_emi!T4=0,0,1000000*RES_hh_emi!T4/RES_hh_num!T4)</f>
        <v>629.14641461285328</v>
      </c>
      <c r="U4" s="69">
        <f>IF(RES_hh_emi!U4=0,0,1000000*RES_hh_emi!U4/RES_hh_num!U4)</f>
        <v>589.10540930926891</v>
      </c>
      <c r="V4" s="69">
        <f>IF(RES_hh_emi!V4=0,0,1000000*RES_hh_emi!V4/RES_hh_num!V4)</f>
        <v>515.55531777568387</v>
      </c>
      <c r="W4" s="69">
        <f>IF(RES_hh_emi!W4=0,0,1000000*RES_hh_emi!W4/RES_hh_num!W4)</f>
        <v>469.89173226167327</v>
      </c>
      <c r="X4" s="69">
        <f>IF(RES_hh_emi!X4=0,0,1000000*RES_hh_emi!X4/RES_hh_num!X4)</f>
        <v>381.01324239726154</v>
      </c>
      <c r="Y4" s="69">
        <f>IF(RES_hh_emi!Y4=0,0,1000000*RES_hh_emi!Y4/RES_hh_num!Y4)</f>
        <v>340.64532926822386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X5" s="72">
        <f>IF(RES_hh_emi!X5=0,0,1000000*RES_hh_emi!X5/RES_hh_num!X5)</f>
        <v>0</v>
      </c>
      <c r="Y5" s="72">
        <f>IF(RES_hh_emi!Y5=0,0,1000000*RES_hh_emi!Y5/RES_hh_num!Y5)</f>
        <v>0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4310.4359841316382</v>
      </c>
      <c r="C6" s="72">
        <f>IF(RES_hh_emi!C6=0,0,1000000*RES_hh_emi!C6/RES_hh_num!C6)</f>
        <v>4595.3156846180518</v>
      </c>
      <c r="D6" s="72">
        <f>IF(RES_hh_emi!D6=0,0,1000000*RES_hh_emi!D6/RES_hh_num!D6)</f>
        <v>4069.8495319373342</v>
      </c>
      <c r="E6" s="72">
        <f>IF(RES_hh_emi!E6=0,0,1000000*RES_hh_emi!E6/RES_hh_num!E6)</f>
        <v>4281.8158988765372</v>
      </c>
      <c r="F6" s="72">
        <f>IF(RES_hh_emi!F6=0,0,1000000*RES_hh_emi!F6/RES_hh_num!F6)</f>
        <v>4279.5633436973239</v>
      </c>
      <c r="G6" s="72">
        <f>IF(RES_hh_emi!G6=0,0,1000000*RES_hh_emi!G6/RES_hh_num!G6)</f>
        <v>4236.3000328826747</v>
      </c>
      <c r="H6" s="72">
        <f>IF(RES_hh_emi!H6=0,0,1000000*RES_hh_emi!H6/RES_hh_num!H6)</f>
        <v>4471.9483790659133</v>
      </c>
      <c r="I6" s="72">
        <f>IF(RES_hh_emi!I6=0,0,1000000*RES_hh_emi!I6/RES_hh_num!I6)</f>
        <v>4477.2789733185073</v>
      </c>
      <c r="J6" s="72">
        <f>IF(RES_hh_emi!J6=0,0,1000000*RES_hh_emi!J6/RES_hh_num!J6)</f>
        <v>4189.2913738714651</v>
      </c>
      <c r="K6" s="72">
        <f>IF(RES_hh_emi!K6=0,0,1000000*RES_hh_emi!K6/RES_hh_num!K6)</f>
        <v>3892.9564265600789</v>
      </c>
      <c r="L6" s="72">
        <f>IF(RES_hh_emi!L6=0,0,1000000*RES_hh_emi!L6/RES_hh_num!L6)</f>
        <v>4593.9140459470364</v>
      </c>
      <c r="M6" s="72">
        <f>IF(RES_hh_emi!M6=0,0,1000000*RES_hh_emi!M6/RES_hh_num!M6)</f>
        <v>4424.621934690269</v>
      </c>
      <c r="N6" s="72">
        <f>IF(RES_hh_emi!N6=0,0,1000000*RES_hh_emi!N6/RES_hh_num!N6)</f>
        <v>4116.454776998542</v>
      </c>
      <c r="O6" s="72">
        <f>IF(RES_hh_emi!O6=0,0,1000000*RES_hh_emi!O6/RES_hh_num!O6)</f>
        <v>3800.6149543573042</v>
      </c>
      <c r="P6" s="72">
        <f>IF(RES_hh_emi!P6=0,0,1000000*RES_hh_emi!P6/RES_hh_num!P6)</f>
        <v>2893.365403320614</v>
      </c>
      <c r="Q6" s="72">
        <f>IF(RES_hh_emi!Q6=0,0,1000000*RES_hh_emi!Q6/RES_hh_num!Q6)</f>
        <v>3943.1610157994269</v>
      </c>
      <c r="R6" s="72">
        <f>IF(RES_hh_emi!R6=0,0,1000000*RES_hh_emi!R6/RES_hh_num!R6)</f>
        <v>3969.9053520162588</v>
      </c>
      <c r="S6" s="72">
        <f>IF(RES_hh_emi!S6=0,0,1000000*RES_hh_emi!S6/RES_hh_num!S6)</f>
        <v>3935.5517637886614</v>
      </c>
      <c r="T6" s="72">
        <f>IF(RES_hh_emi!T6=0,0,1000000*RES_hh_emi!T6/RES_hh_num!T6)</f>
        <v>3842.4780702799249</v>
      </c>
      <c r="U6" s="72">
        <f>IF(RES_hh_emi!U6=0,0,1000000*RES_hh_emi!U6/RES_hh_num!U6)</f>
        <v>3526.5071373814753</v>
      </c>
      <c r="V6" s="72">
        <f>IF(RES_hh_emi!V6=0,0,1000000*RES_hh_emi!V6/RES_hh_num!V6)</f>
        <v>3330.0596669021879</v>
      </c>
      <c r="W6" s="72">
        <f>IF(RES_hh_emi!W6=0,0,1000000*RES_hh_emi!W6/RES_hh_num!W6)</f>
        <v>3326.682400158164</v>
      </c>
      <c r="X6" s="72">
        <f>IF(RES_hh_emi!X6=0,0,1000000*RES_hh_emi!X6/RES_hh_num!X6)</f>
        <v>3382.318583136042</v>
      </c>
      <c r="Y6" s="72">
        <f>IF(RES_hh_emi!Y6=0,0,1000000*RES_hh_emi!Y6/RES_hh_num!Y6)</f>
        <v>3382.9138855033898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5275.7313530143474</v>
      </c>
      <c r="C7" s="72">
        <f>IF(RES_hh_emi!C7=0,0,1000000*RES_hh_emi!C7/RES_hh_num!C7)</f>
        <v>5597.4652407211288</v>
      </c>
      <c r="D7" s="72">
        <f>IF(RES_hh_emi!D7=0,0,1000000*RES_hh_emi!D7/RES_hh_num!D7)</f>
        <v>5439.9204958992232</v>
      </c>
      <c r="E7" s="72">
        <f>IF(RES_hh_emi!E7=0,0,1000000*RES_hh_emi!E7/RES_hh_num!E7)</f>
        <v>5410.6007075085708</v>
      </c>
      <c r="F7" s="72">
        <f>IF(RES_hh_emi!F7=0,0,1000000*RES_hh_emi!F7/RES_hh_num!F7)</f>
        <v>5396.1797421307201</v>
      </c>
      <c r="G7" s="72">
        <f>IF(RES_hh_emi!G7=0,0,1000000*RES_hh_emi!G7/RES_hh_num!G7)</f>
        <v>5535.0859959166246</v>
      </c>
      <c r="H7" s="72">
        <f>IF(RES_hh_emi!H7=0,0,1000000*RES_hh_emi!H7/RES_hh_num!H7)</f>
        <v>5392.1991261067978</v>
      </c>
      <c r="I7" s="72">
        <f>IF(RES_hh_emi!I7=0,0,1000000*RES_hh_emi!I7/RES_hh_num!I7)</f>
        <v>5339.5040509988739</v>
      </c>
      <c r="J7" s="72">
        <f>IF(RES_hh_emi!J7=0,0,1000000*RES_hh_emi!J7/RES_hh_num!J7)</f>
        <v>5339.6371478988931</v>
      </c>
      <c r="K7" s="72">
        <f>IF(RES_hh_emi!K7=0,0,1000000*RES_hh_emi!K7/RES_hh_num!K7)</f>
        <v>5349.2580770166342</v>
      </c>
      <c r="L7" s="72">
        <f>IF(RES_hh_emi!L7=0,0,1000000*RES_hh_emi!L7/RES_hh_num!L7)</f>
        <v>5917.9206787300627</v>
      </c>
      <c r="M7" s="72">
        <f>IF(RES_hh_emi!M7=0,0,1000000*RES_hh_emi!M7/RES_hh_num!M7)</f>
        <v>5189.4672538800114</v>
      </c>
      <c r="N7" s="72">
        <f>IF(RES_hh_emi!N7=0,0,1000000*RES_hh_emi!N7/RES_hh_num!N7)</f>
        <v>4788.0961877850741</v>
      </c>
      <c r="O7" s="72">
        <f>IF(RES_hh_emi!O7=0,0,1000000*RES_hh_emi!O7/RES_hh_num!O7)</f>
        <v>4978.2734360593186</v>
      </c>
      <c r="P7" s="72">
        <f>IF(RES_hh_emi!P7=0,0,1000000*RES_hh_emi!P7/RES_hh_num!P7)</f>
        <v>4135.8181746338123</v>
      </c>
      <c r="Q7" s="72">
        <f>IF(RES_hh_emi!Q7=0,0,1000000*RES_hh_emi!Q7/RES_hh_num!Q7)</f>
        <v>4674.6358875646029</v>
      </c>
      <c r="R7" s="72">
        <f>IF(RES_hh_emi!R7=0,0,1000000*RES_hh_emi!R7/RES_hh_num!R7)</f>
        <v>4883.7391022071206</v>
      </c>
      <c r="S7" s="72">
        <f>IF(RES_hh_emi!S7=0,0,1000000*RES_hh_emi!S7/RES_hh_num!S7)</f>
        <v>4741.4671676674479</v>
      </c>
      <c r="T7" s="72">
        <f>IF(RES_hh_emi!T7=0,0,1000000*RES_hh_emi!T7/RES_hh_num!T7)</f>
        <v>4984.4305745569154</v>
      </c>
      <c r="U7" s="72">
        <f>IF(RES_hh_emi!U7=0,0,1000000*RES_hh_emi!U7/RES_hh_num!U7)</f>
        <v>4829.8572354409116</v>
      </c>
      <c r="V7" s="72">
        <f>IF(RES_hh_emi!V7=0,0,1000000*RES_hh_emi!V7/RES_hh_num!V7)</f>
        <v>4469.8160775635197</v>
      </c>
      <c r="W7" s="72">
        <f>IF(RES_hh_emi!W7=0,0,1000000*RES_hh_emi!W7/RES_hh_num!W7)</f>
        <v>4322.9470141229403</v>
      </c>
      <c r="X7" s="72">
        <f>IF(RES_hh_emi!X7=0,0,1000000*RES_hh_emi!X7/RES_hh_num!X7)</f>
        <v>4631.4561253618122</v>
      </c>
      <c r="Y7" s="72">
        <f>IF(RES_hh_emi!Y7=0,0,1000000*RES_hh_emi!Y7/RES_hh_num!Y7)</f>
        <v>4233.8280367961725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3597.7013333936738</v>
      </c>
      <c r="C8" s="72">
        <f>IF(RES_hh_emi!C8=0,0,1000000*RES_hh_emi!C8/RES_hh_num!C8)</f>
        <v>3835.6034132664263</v>
      </c>
      <c r="D8" s="72">
        <f>IF(RES_hh_emi!D8=0,0,1000000*RES_hh_emi!D8/RES_hh_num!D8)</f>
        <v>3596.8368216760437</v>
      </c>
      <c r="E8" s="72">
        <f>IF(RES_hh_emi!E8=0,0,1000000*RES_hh_emi!E8/RES_hh_num!E8)</f>
        <v>3766.4450119962021</v>
      </c>
      <c r="F8" s="72">
        <f>IF(RES_hh_emi!F8=0,0,1000000*RES_hh_emi!F8/RES_hh_num!F8)</f>
        <v>3706.3498572446133</v>
      </c>
      <c r="G8" s="72">
        <f>IF(RES_hh_emi!G8=0,0,1000000*RES_hh_emi!G8/RES_hh_num!G8)</f>
        <v>3712.495043895286</v>
      </c>
      <c r="H8" s="72">
        <f>IF(RES_hh_emi!H8=0,0,1000000*RES_hh_emi!H8/RES_hh_num!H8)</f>
        <v>3692.5730339713446</v>
      </c>
      <c r="I8" s="72">
        <f>IF(RES_hh_emi!I8=0,0,1000000*RES_hh_emi!I8/RES_hh_num!I8)</f>
        <v>3562.5039918121915</v>
      </c>
      <c r="J8" s="72">
        <f>IF(RES_hh_emi!J8=0,0,1000000*RES_hh_emi!J8/RES_hh_num!J8)</f>
        <v>3567.5687339130732</v>
      </c>
      <c r="K8" s="72">
        <f>IF(RES_hh_emi!K8=0,0,1000000*RES_hh_emi!K8/RES_hh_num!K8)</f>
        <v>3568.5205641238454</v>
      </c>
      <c r="L8" s="72">
        <f>IF(RES_hh_emi!L8=0,0,1000000*RES_hh_emi!L8/RES_hh_num!L8)</f>
        <v>4096.1708674562988</v>
      </c>
      <c r="M8" s="72">
        <f>IF(RES_hh_emi!M8=0,0,1000000*RES_hh_emi!M8/RES_hh_num!M8)</f>
        <v>3457.1994090744397</v>
      </c>
      <c r="N8" s="72">
        <f>IF(RES_hh_emi!N8=0,0,1000000*RES_hh_emi!N8/RES_hh_num!N8)</f>
        <v>3430.1329049038663</v>
      </c>
      <c r="O8" s="72">
        <f>IF(RES_hh_emi!O8=0,0,1000000*RES_hh_emi!O8/RES_hh_num!O8)</f>
        <v>3443.6847826806775</v>
      </c>
      <c r="P8" s="72">
        <f>IF(RES_hh_emi!P8=0,0,1000000*RES_hh_emi!P8/RES_hh_num!P8)</f>
        <v>3028.0010026193522</v>
      </c>
      <c r="Q8" s="72">
        <f>IF(RES_hh_emi!Q8=0,0,1000000*RES_hh_emi!Q8/RES_hh_num!Q8)</f>
        <v>3208.0481469574029</v>
      </c>
      <c r="R8" s="72">
        <f>IF(RES_hh_emi!R8=0,0,1000000*RES_hh_emi!R8/RES_hh_num!R8)</f>
        <v>3268.9091805138446</v>
      </c>
      <c r="S8" s="72">
        <f>IF(RES_hh_emi!S8=0,0,1000000*RES_hh_emi!S8/RES_hh_num!S8)</f>
        <v>3115.3682765870735</v>
      </c>
      <c r="T8" s="72">
        <f>IF(RES_hh_emi!T8=0,0,1000000*RES_hh_emi!T8/RES_hh_num!T8)</f>
        <v>2938.3033248212646</v>
      </c>
      <c r="U8" s="72">
        <f>IF(RES_hh_emi!U8=0,0,1000000*RES_hh_emi!U8/RES_hh_num!U8)</f>
        <v>2785.2628556801751</v>
      </c>
      <c r="V8" s="72">
        <f>IF(RES_hh_emi!V8=0,0,1000000*RES_hh_emi!V8/RES_hh_num!V8)</f>
        <v>2488.2136414825254</v>
      </c>
      <c r="W8" s="72">
        <f>IF(RES_hh_emi!W8=0,0,1000000*RES_hh_emi!W8/RES_hh_num!W8)</f>
        <v>2433.2672492088623</v>
      </c>
      <c r="X8" s="72">
        <f>IF(RES_hh_emi!X8=0,0,1000000*RES_hh_emi!X8/RES_hh_num!X8)</f>
        <v>1880.6146239768725</v>
      </c>
      <c r="Y8" s="72">
        <f>IF(RES_hh_emi!Y8=0,0,1000000*RES_hh_emi!Y8/RES_hh_num!Y8)</f>
        <v>1767.4018762924763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95.124348395123874</v>
      </c>
      <c r="C17" s="69">
        <f>IF(RES_hh_emi!C17=0,0,1000000*RES_hh_emi!C17/RES_hh_num!C17)</f>
        <v>91.657634008764148</v>
      </c>
      <c r="D17" s="69">
        <f>IF(RES_hh_emi!D17=0,0,1000000*RES_hh_emi!D17/RES_hh_num!D17)</f>
        <v>90.123772050855493</v>
      </c>
      <c r="E17" s="69">
        <f>IF(RES_hh_emi!E17=0,0,1000000*RES_hh_emi!E17/RES_hh_num!E17)</f>
        <v>89.012185486052516</v>
      </c>
      <c r="F17" s="69">
        <f>IF(RES_hh_emi!F17=0,0,1000000*RES_hh_emi!F17/RES_hh_num!F17)</f>
        <v>90.760084038793195</v>
      </c>
      <c r="G17" s="69">
        <f>IF(RES_hh_emi!G17=0,0,1000000*RES_hh_emi!G17/RES_hh_num!G17)</f>
        <v>88.929034048254664</v>
      </c>
      <c r="H17" s="69">
        <f>IF(RES_hh_emi!H17=0,0,1000000*RES_hh_emi!H17/RES_hh_num!H17)</f>
        <v>86.18645912876552</v>
      </c>
      <c r="I17" s="69">
        <f>IF(RES_hh_emi!I17=0,0,1000000*RES_hh_emi!I17/RES_hh_num!I17)</f>
        <v>76.275509774213859</v>
      </c>
      <c r="J17" s="69">
        <f>IF(RES_hh_emi!J17=0,0,1000000*RES_hh_emi!J17/RES_hh_num!J17)</f>
        <v>77.217575073950798</v>
      </c>
      <c r="K17" s="69">
        <f>IF(RES_hh_emi!K17=0,0,1000000*RES_hh_emi!K17/RES_hh_num!K17)</f>
        <v>74.75937539889587</v>
      </c>
      <c r="L17" s="69">
        <f>IF(RES_hh_emi!L17=0,0,1000000*RES_hh_emi!L17/RES_hh_num!L17)</f>
        <v>87.692222526842741</v>
      </c>
      <c r="M17" s="69">
        <f>IF(RES_hh_emi!M17=0,0,1000000*RES_hh_emi!M17/RES_hh_num!M17)</f>
        <v>87.716909184497297</v>
      </c>
      <c r="N17" s="69">
        <f>IF(RES_hh_emi!N17=0,0,1000000*RES_hh_emi!N17/RES_hh_num!N17)</f>
        <v>82.411576266877987</v>
      </c>
      <c r="O17" s="69">
        <f>IF(RES_hh_emi!O17=0,0,1000000*RES_hh_emi!O17/RES_hh_num!O17)</f>
        <v>82.283323637980118</v>
      </c>
      <c r="P17" s="69">
        <f>IF(RES_hh_emi!P17=0,0,1000000*RES_hh_emi!P17/RES_hh_num!P17)</f>
        <v>71.440396191909869</v>
      </c>
      <c r="Q17" s="69">
        <f>IF(RES_hh_emi!Q17=0,0,1000000*RES_hh_emi!Q17/RES_hh_num!Q17)</f>
        <v>68.703414677244737</v>
      </c>
      <c r="R17" s="69">
        <f>IF(RES_hh_emi!R17=0,0,1000000*RES_hh_emi!R17/RES_hh_num!R17)</f>
        <v>67.285992276101965</v>
      </c>
      <c r="S17" s="69">
        <f>IF(RES_hh_emi!S17=0,0,1000000*RES_hh_emi!S17/RES_hh_num!S17)</f>
        <v>63.959360081137973</v>
      </c>
      <c r="T17" s="69">
        <f>IF(RES_hh_emi!T17=0,0,1000000*RES_hh_emi!T17/RES_hh_num!T17)</f>
        <v>61.726487050622318</v>
      </c>
      <c r="U17" s="69">
        <f>IF(RES_hh_emi!U17=0,0,1000000*RES_hh_emi!U17/RES_hh_num!U17)</f>
        <v>61.071010169501456</v>
      </c>
      <c r="V17" s="69">
        <f>IF(RES_hh_emi!V17=0,0,1000000*RES_hh_emi!V17/RES_hh_num!V17)</f>
        <v>55.85219434260766</v>
      </c>
      <c r="W17" s="69">
        <f>IF(RES_hh_emi!W17=0,0,1000000*RES_hh_emi!W17/RES_hh_num!W17)</f>
        <v>48.724541869539863</v>
      </c>
      <c r="X17" s="69">
        <f>IF(RES_hh_emi!X17=0,0,1000000*RES_hh_emi!X17/RES_hh_num!X17)</f>
        <v>29.377156281581755</v>
      </c>
      <c r="Y17" s="69">
        <f>IF(RES_hh_emi!Y17=0,0,1000000*RES_hh_emi!Y17/RES_hh_num!Y17)</f>
        <v>24.286060955945818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344.25206747857663</v>
      </c>
      <c r="C19" s="72">
        <f>IF(RES_hh_emi!C19=0,0,1000000*RES_hh_emi!C19/RES_hh_num!C19)</f>
        <v>335.40767113336506</v>
      </c>
      <c r="D19" s="72">
        <f>IF(RES_hh_emi!D19=0,0,1000000*RES_hh_emi!D19/RES_hh_num!D19)</f>
        <v>307.90929979428273</v>
      </c>
      <c r="E19" s="72">
        <f>IF(RES_hh_emi!E19=0,0,1000000*RES_hh_emi!E19/RES_hh_num!E19)</f>
        <v>316.73735092845345</v>
      </c>
      <c r="F19" s="72">
        <f>IF(RES_hh_emi!F19=0,0,1000000*RES_hh_emi!F19/RES_hh_num!F19)</f>
        <v>323.42592102611081</v>
      </c>
      <c r="G19" s="72">
        <f>IF(RES_hh_emi!G19=0,0,1000000*RES_hh_emi!G19/RES_hh_num!G19)</f>
        <v>317.91010702909489</v>
      </c>
      <c r="H19" s="72">
        <f>IF(RES_hh_emi!H19=0,0,1000000*RES_hh_emi!H19/RES_hh_num!H19)</f>
        <v>334.10141374445658</v>
      </c>
      <c r="I19" s="72">
        <f>IF(RES_hh_emi!I19=0,0,1000000*RES_hh_emi!I19/RES_hh_num!I19)</f>
        <v>335.2063447514235</v>
      </c>
      <c r="J19" s="72">
        <f>IF(RES_hh_emi!J19=0,0,1000000*RES_hh_emi!J19/RES_hh_num!J19)</f>
        <v>316.50212020267605</v>
      </c>
      <c r="K19" s="72">
        <f>IF(RES_hh_emi!K19=0,0,1000000*RES_hh_emi!K19/RES_hh_num!K19)</f>
        <v>303.33659190498599</v>
      </c>
      <c r="L19" s="72">
        <f>IF(RES_hh_emi!L19=0,0,1000000*RES_hh_emi!L19/RES_hh_num!L19)</f>
        <v>337.54305782990559</v>
      </c>
      <c r="M19" s="72">
        <f>IF(RES_hh_emi!M19=0,0,1000000*RES_hh_emi!M19/RES_hh_num!M19)</f>
        <v>381.67486213374866</v>
      </c>
      <c r="N19" s="72">
        <f>IF(RES_hh_emi!N19=0,0,1000000*RES_hh_emi!N19/RES_hh_num!N19)</f>
        <v>379.5953251693291</v>
      </c>
      <c r="O19" s="72">
        <f>IF(RES_hh_emi!O19=0,0,1000000*RES_hh_emi!O19/RES_hh_num!O19)</f>
        <v>369.94415922214802</v>
      </c>
      <c r="P19" s="72">
        <f>IF(RES_hh_emi!P19=0,0,1000000*RES_hh_emi!P19/RES_hh_num!P19)</f>
        <v>321.28351583685196</v>
      </c>
      <c r="Q19" s="72">
        <f>IF(RES_hh_emi!Q19=0,0,1000000*RES_hh_emi!Q19/RES_hh_num!Q19)</f>
        <v>365.72504333899082</v>
      </c>
      <c r="R19" s="72">
        <f>IF(RES_hh_emi!R19=0,0,1000000*RES_hh_emi!R19/RES_hh_num!R19)</f>
        <v>361.0956907542074</v>
      </c>
      <c r="S19" s="72">
        <f>IF(RES_hh_emi!S19=0,0,1000000*RES_hh_emi!S19/RES_hh_num!S19)</f>
        <v>347.59667741849034</v>
      </c>
      <c r="T19" s="72">
        <f>IF(RES_hh_emi!T19=0,0,1000000*RES_hh_emi!T19/RES_hh_num!T19)</f>
        <v>321.90759595188064</v>
      </c>
      <c r="U19" s="72">
        <f>IF(RES_hh_emi!U19=0,0,1000000*RES_hh_emi!U19/RES_hh_num!U19)</f>
        <v>325.18326902903414</v>
      </c>
      <c r="V19" s="72">
        <f>IF(RES_hh_emi!V19=0,0,1000000*RES_hh_emi!V19/RES_hh_num!V19)</f>
        <v>298.82902161964159</v>
      </c>
      <c r="W19" s="72">
        <f>IF(RES_hh_emi!W19=0,0,1000000*RES_hh_emi!W19/RES_hh_num!W19)</f>
        <v>289.62941038094885</v>
      </c>
      <c r="X19" s="72">
        <f>IF(RES_hh_emi!X19=0,0,1000000*RES_hh_emi!X19/RES_hh_num!X19)</f>
        <v>215.58432615511444</v>
      </c>
      <c r="Y19" s="72">
        <f>IF(RES_hh_emi!Y19=0,0,1000000*RES_hh_emi!Y19/RES_hh_num!Y19)</f>
        <v>188.44655647678405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441.00798545757021</v>
      </c>
      <c r="C20" s="72">
        <f>IF(RES_hh_emi!C20=0,0,1000000*RES_hh_emi!C20/RES_hh_num!C20)</f>
        <v>429.35714817878869</v>
      </c>
      <c r="D20" s="72">
        <f>IF(RES_hh_emi!D20=0,0,1000000*RES_hh_emi!D20/RES_hh_num!D20)</f>
        <v>433.66514160022814</v>
      </c>
      <c r="E20" s="72">
        <f>IF(RES_hh_emi!E20=0,0,1000000*RES_hh_emi!E20/RES_hh_num!E20)</f>
        <v>416.76387907667328</v>
      </c>
      <c r="F20" s="72">
        <f>IF(RES_hh_emi!F20=0,0,1000000*RES_hh_emi!F20/RES_hh_num!F20)</f>
        <v>432.09619289175924</v>
      </c>
      <c r="G20" s="72">
        <f>IF(RES_hh_emi!G20=0,0,1000000*RES_hh_emi!G20/RES_hh_num!G20)</f>
        <v>437.90022347995324</v>
      </c>
      <c r="H20" s="72">
        <f>IF(RES_hh_emi!H20=0,0,1000000*RES_hh_emi!H20/RES_hh_num!H20)</f>
        <v>428.99933489826435</v>
      </c>
      <c r="I20" s="72">
        <f>IF(RES_hh_emi!I20=0,0,1000000*RES_hh_emi!I20/RES_hh_num!I20)</f>
        <v>395.28199783656419</v>
      </c>
      <c r="J20" s="72">
        <f>IF(RES_hh_emi!J20=0,0,1000000*RES_hh_emi!J20/RES_hh_num!J20)</f>
        <v>411.08509504576199</v>
      </c>
      <c r="K20" s="72">
        <f>IF(RES_hh_emi!K20=0,0,1000000*RES_hh_emi!K20/RES_hh_num!K20)</f>
        <v>407.15577650550443</v>
      </c>
      <c r="L20" s="72">
        <f>IF(RES_hh_emi!L20=0,0,1000000*RES_hh_emi!L20/RES_hh_num!L20)</f>
        <v>476.87071267348995</v>
      </c>
      <c r="M20" s="72">
        <f>IF(RES_hh_emi!M20=0,0,1000000*RES_hh_emi!M20/RES_hh_num!M20)</f>
        <v>498.13734567007111</v>
      </c>
      <c r="N20" s="72">
        <f>IF(RES_hh_emi!N20=0,0,1000000*RES_hh_emi!N20/RES_hh_num!N20)</f>
        <v>466.46408802343359</v>
      </c>
      <c r="O20" s="72">
        <f>IF(RES_hh_emi!O20=0,0,1000000*RES_hh_emi!O20/RES_hh_num!O20)</f>
        <v>504.53826105729587</v>
      </c>
      <c r="P20" s="72">
        <f>IF(RES_hh_emi!P20=0,0,1000000*RES_hh_emi!P20/RES_hh_num!P20)</f>
        <v>447.07070293139549</v>
      </c>
      <c r="Q20" s="72">
        <f>IF(RES_hh_emi!Q20=0,0,1000000*RES_hh_emi!Q20/RES_hh_num!Q20)</f>
        <v>458.78401621884859</v>
      </c>
      <c r="R20" s="72">
        <f>IF(RES_hh_emi!R20=0,0,1000000*RES_hh_emi!R20/RES_hh_num!R20)</f>
        <v>460.53994129347598</v>
      </c>
      <c r="S20" s="72">
        <f>IF(RES_hh_emi!S20=0,0,1000000*RES_hh_emi!S20/RES_hh_num!S20)</f>
        <v>437.76983965105501</v>
      </c>
      <c r="T20" s="72">
        <f>IF(RES_hh_emi!T20=0,0,1000000*RES_hh_emi!T20/RES_hh_num!T20)</f>
        <v>450.95472825227171</v>
      </c>
      <c r="U20" s="72">
        <f>IF(RES_hh_emi!U20=0,0,1000000*RES_hh_emi!U20/RES_hh_num!U20)</f>
        <v>452.04064390870445</v>
      </c>
      <c r="V20" s="72">
        <f>IF(RES_hh_emi!V20=0,0,1000000*RES_hh_emi!V20/RES_hh_num!V20)</f>
        <v>427.22166121789178</v>
      </c>
      <c r="W20" s="72">
        <f>IF(RES_hh_emi!W20=0,0,1000000*RES_hh_emi!W20/RES_hh_num!W20)</f>
        <v>382.36976876341879</v>
      </c>
      <c r="X20" s="72">
        <f>IF(RES_hh_emi!X20=0,0,1000000*RES_hh_emi!X20/RES_hh_num!X20)</f>
        <v>288.47558876386591</v>
      </c>
      <c r="Y20" s="72">
        <f>IF(RES_hh_emi!Y20=0,0,1000000*RES_hh_emi!Y20/RES_hh_num!Y20)</f>
        <v>234.16990323529686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325.67357198629014</v>
      </c>
      <c r="C21" s="72">
        <f>IF(RES_hh_emi!C21=0,0,1000000*RES_hh_emi!C21/RES_hh_num!C21)</f>
        <v>312.6591927200476</v>
      </c>
      <c r="D21" s="72">
        <f>IF(RES_hh_emi!D21=0,0,1000000*RES_hh_emi!D21/RES_hh_num!D21)</f>
        <v>303.92216766300817</v>
      </c>
      <c r="E21" s="72">
        <f>IF(RES_hh_emi!E21=0,0,1000000*RES_hh_emi!E21/RES_hh_num!E21)</f>
        <v>306.87915801422662</v>
      </c>
      <c r="F21" s="72">
        <f>IF(RES_hh_emi!F21=0,0,1000000*RES_hh_emi!F21/RES_hh_num!F21)</f>
        <v>313.39649218217397</v>
      </c>
      <c r="G21" s="72">
        <f>IF(RES_hh_emi!G21=0,0,1000000*RES_hh_emi!G21/RES_hh_num!G21)</f>
        <v>309.65452568221804</v>
      </c>
      <c r="H21" s="72">
        <f>IF(RES_hh_emi!H21=0,0,1000000*RES_hh_emi!H21/RES_hh_num!H21)</f>
        <v>309.24703770238125</v>
      </c>
      <c r="I21" s="72">
        <f>IF(RES_hh_emi!I21=0,0,1000000*RES_hh_emi!I21/RES_hh_num!I21)</f>
        <v>277.05913468050801</v>
      </c>
      <c r="J21" s="72">
        <f>IF(RES_hh_emi!J21=0,0,1000000*RES_hh_emi!J21/RES_hh_num!J21)</f>
        <v>287.62093324315168</v>
      </c>
      <c r="K21" s="72">
        <f>IF(RES_hh_emi!K21=0,0,1000000*RES_hh_emi!K21/RES_hh_num!K21)</f>
        <v>279.25414126332697</v>
      </c>
      <c r="L21" s="72">
        <f>IF(RES_hh_emi!L21=0,0,1000000*RES_hh_emi!L21/RES_hh_num!L21)</f>
        <v>334.4316772470238</v>
      </c>
      <c r="M21" s="72">
        <f>IF(RES_hh_emi!M21=0,0,1000000*RES_hh_emi!M21/RES_hh_num!M21)</f>
        <v>330.06203728073905</v>
      </c>
      <c r="N21" s="72">
        <f>IF(RES_hh_emi!N21=0,0,1000000*RES_hh_emi!N21/RES_hh_num!N21)</f>
        <v>330.64885567747206</v>
      </c>
      <c r="O21" s="72">
        <f>IF(RES_hh_emi!O21=0,0,1000000*RES_hh_emi!O21/RES_hh_num!O21)</f>
        <v>341.42748280062858</v>
      </c>
      <c r="P21" s="72">
        <f>IF(RES_hh_emi!P21=0,0,1000000*RES_hh_emi!P21/RES_hh_num!P21)</f>
        <v>324.41450582494116</v>
      </c>
      <c r="Q21" s="72">
        <f>IF(RES_hh_emi!Q21=0,0,1000000*RES_hh_emi!Q21/RES_hh_num!Q21)</f>
        <v>316.41568361344781</v>
      </c>
      <c r="R21" s="72">
        <f>IF(RES_hh_emi!R21=0,0,1000000*RES_hh_emi!R21/RES_hh_num!R21)</f>
        <v>314.26077776361302</v>
      </c>
      <c r="S21" s="72">
        <f>IF(RES_hh_emi!S21=0,0,1000000*RES_hh_emi!S21/RES_hh_num!S21)</f>
        <v>296.42194269988329</v>
      </c>
      <c r="T21" s="72">
        <f>IF(RES_hh_emi!T21=0,0,1000000*RES_hh_emi!T21/RES_hh_num!T21)</f>
        <v>276.09939513661095</v>
      </c>
      <c r="U21" s="72">
        <f>IF(RES_hh_emi!U21=0,0,1000000*RES_hh_emi!U21/RES_hh_num!U21)</f>
        <v>274.80521008248752</v>
      </c>
      <c r="V21" s="72">
        <f>IF(RES_hh_emi!V21=0,0,1000000*RES_hh_emi!V21/RES_hh_num!V21)</f>
        <v>254.37148023272212</v>
      </c>
      <c r="W21" s="72">
        <f>IF(RES_hh_emi!W21=0,0,1000000*RES_hh_emi!W21/RES_hh_num!W21)</f>
        <v>231.26806237745444</v>
      </c>
      <c r="X21" s="72">
        <f>IF(RES_hh_emi!X21=0,0,1000000*RES_hh_emi!X21/RES_hh_num!X21)</f>
        <v>124.44936009875617</v>
      </c>
      <c r="Y21" s="72">
        <f>IF(RES_hh_emi!Y21=0,0,1000000*RES_hh_emi!Y21/RES_hh_num!Y21)</f>
        <v>108.91567866473886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1.7884835955840215</v>
      </c>
      <c r="C27" s="69">
        <f>IF(RES_hh_emi!C27=0,0,1000000*RES_hh_emi!C27/RES_hh_num!C27)</f>
        <v>1.753794361310886</v>
      </c>
      <c r="D27" s="69">
        <f>IF(RES_hh_emi!D27=0,0,1000000*RES_hh_emi!D27/RES_hh_num!D27)</f>
        <v>1.7727304291669417</v>
      </c>
      <c r="E27" s="69">
        <f>IF(RES_hh_emi!E27=0,0,1000000*RES_hh_emi!E27/RES_hh_num!E27)</f>
        <v>1.8527807232456628</v>
      </c>
      <c r="F27" s="69">
        <f>IF(RES_hh_emi!F27=0,0,1000000*RES_hh_emi!F27/RES_hh_num!F27)</f>
        <v>1.8681768770910414</v>
      </c>
      <c r="G27" s="69">
        <f>IF(RES_hh_emi!G27=0,0,1000000*RES_hh_emi!G27/RES_hh_num!G27)</f>
        <v>1.8635295493433333</v>
      </c>
      <c r="H27" s="69">
        <f>IF(RES_hh_emi!H27=0,0,1000000*RES_hh_emi!H27/RES_hh_num!H27)</f>
        <v>1.8663472931208818</v>
      </c>
      <c r="I27" s="69">
        <f>IF(RES_hh_emi!I27=0,0,1000000*RES_hh_emi!I27/RES_hh_num!I27)</f>
        <v>1.7212775290027564</v>
      </c>
      <c r="J27" s="69">
        <f>IF(RES_hh_emi!J27=0,0,1000000*RES_hh_emi!J27/RES_hh_num!J27)</f>
        <v>1.7637496266716444</v>
      </c>
      <c r="K27" s="69">
        <f>IF(RES_hh_emi!K27=0,0,1000000*RES_hh_emi!K27/RES_hh_num!K27)</f>
        <v>1.7891755705520604</v>
      </c>
      <c r="L27" s="69">
        <f>IF(RES_hh_emi!L27=0,0,1000000*RES_hh_emi!L27/RES_hh_num!L27)</f>
        <v>2.0221469162777459</v>
      </c>
      <c r="M27" s="69">
        <f>IF(RES_hh_emi!M27=0,0,1000000*RES_hh_emi!M27/RES_hh_num!M27)</f>
        <v>1.9506289389277962</v>
      </c>
      <c r="N27" s="69">
        <f>IF(RES_hh_emi!N27=0,0,1000000*RES_hh_emi!N27/RES_hh_num!N27)</f>
        <v>1.9592503599277904</v>
      </c>
      <c r="O27" s="69">
        <f>IF(RES_hh_emi!O27=0,0,1000000*RES_hh_emi!O27/RES_hh_num!O27)</f>
        <v>2.0540358458056911</v>
      </c>
      <c r="P27" s="69">
        <f>IF(RES_hh_emi!P27=0,0,1000000*RES_hh_emi!P27/RES_hh_num!P27)</f>
        <v>1.9618094556000647</v>
      </c>
      <c r="Q27" s="69">
        <f>IF(RES_hh_emi!Q27=0,0,1000000*RES_hh_emi!Q27/RES_hh_num!Q27)</f>
        <v>1.9179975754150214</v>
      </c>
      <c r="R27" s="69">
        <f>IF(RES_hh_emi!R27=0,0,1000000*RES_hh_emi!R27/RES_hh_num!R27)</f>
        <v>1.9155900214338624</v>
      </c>
      <c r="S27" s="69">
        <f>IF(RES_hh_emi!S27=0,0,1000000*RES_hh_emi!S27/RES_hh_num!S27)</f>
        <v>1.827484481600868</v>
      </c>
      <c r="T27" s="69">
        <f>IF(RES_hh_emi!T27=0,0,1000000*RES_hh_emi!T27/RES_hh_num!T27)</f>
        <v>1.7241098973313478</v>
      </c>
      <c r="U27" s="69">
        <f>IF(RES_hh_emi!U27=0,0,1000000*RES_hh_emi!U27/RES_hh_num!U27)</f>
        <v>1.5688324570759355</v>
      </c>
      <c r="V27" s="69">
        <f>IF(RES_hh_emi!V27=0,0,1000000*RES_hh_emi!V27/RES_hh_num!V27)</f>
        <v>1.3710054971771635</v>
      </c>
      <c r="W27" s="69">
        <f>IF(RES_hh_emi!W27=0,0,1000000*RES_hh_emi!W27/RES_hh_num!W27)</f>
        <v>1.292001743527079</v>
      </c>
      <c r="X27" s="69">
        <f>IF(RES_hh_emi!X27=0,0,1000000*RES_hh_emi!X27/RES_hh_num!X27)</f>
        <v>1.0772508109246102</v>
      </c>
      <c r="Y27" s="69">
        <f>IF(RES_hh_emi!Y27=0,0,1000000*RES_hh_emi!Y27/RES_hh_num!Y27)</f>
        <v>0.84100140705737825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X29" s="72">
        <f>IF(RES_hh_emi!X29=0,0,1000000*RES_hh_emi!X29/RES_hh_num!X29)</f>
        <v>0</v>
      </c>
      <c r="Y29" s="72">
        <f>IF(RES_hh_emi!Y29=0,0,1000000*RES_hh_emi!Y29/RES_hh_num!Y29)</f>
        <v>0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72.151523700539173</v>
      </c>
      <c r="C30" s="72">
        <f>IF(RES_hh_emi!C30=0,0,1000000*RES_hh_emi!C30/RES_hh_num!C30)</f>
        <v>71.082650555251021</v>
      </c>
      <c r="D30" s="72">
        <f>IF(RES_hh_emi!D30=0,0,1000000*RES_hh_emi!D30/RES_hh_num!D30)</f>
        <v>70.875838210651125</v>
      </c>
      <c r="E30" s="72">
        <f>IF(RES_hh_emi!E30=0,0,1000000*RES_hh_emi!E30/RES_hh_num!E30)</f>
        <v>72.820227086478269</v>
      </c>
      <c r="F30" s="72">
        <f>IF(RES_hh_emi!F30=0,0,1000000*RES_hh_emi!F30/RES_hh_num!F30)</f>
        <v>73.117325649003561</v>
      </c>
      <c r="G30" s="72">
        <f>IF(RES_hh_emi!G30=0,0,1000000*RES_hh_emi!G30/RES_hh_num!G30)</f>
        <v>74.042129387777564</v>
      </c>
      <c r="H30" s="72">
        <f>IF(RES_hh_emi!H30=0,0,1000000*RES_hh_emi!H30/RES_hh_num!H30)</f>
        <v>76.069587527355722</v>
      </c>
      <c r="I30" s="72">
        <f>IF(RES_hh_emi!I30=0,0,1000000*RES_hh_emi!I30/RES_hh_num!I30)</f>
        <v>72.626569598436888</v>
      </c>
      <c r="J30" s="72">
        <f>IF(RES_hh_emi!J30=0,0,1000000*RES_hh_emi!J30/RES_hh_num!J30)</f>
        <v>75.540768498516385</v>
      </c>
      <c r="K30" s="72">
        <f>IF(RES_hh_emi!K30=0,0,1000000*RES_hh_emi!K30/RES_hh_num!K30)</f>
        <v>76.874837630982256</v>
      </c>
      <c r="L30" s="72">
        <f>IF(RES_hh_emi!L30=0,0,1000000*RES_hh_emi!L30/RES_hh_num!L30)</f>
        <v>86.412894830265714</v>
      </c>
      <c r="M30" s="72">
        <f>IF(RES_hh_emi!M30=0,0,1000000*RES_hh_emi!M30/RES_hh_num!M30)</f>
        <v>83.669156464507935</v>
      </c>
      <c r="N30" s="72">
        <f>IF(RES_hh_emi!N30=0,0,1000000*RES_hh_emi!N30/RES_hh_num!N30)</f>
        <v>84.806621503449378</v>
      </c>
      <c r="O30" s="72">
        <f>IF(RES_hh_emi!O30=0,0,1000000*RES_hh_emi!O30/RES_hh_num!O30)</f>
        <v>91.059317018682293</v>
      </c>
      <c r="P30" s="72">
        <f>IF(RES_hh_emi!P30=0,0,1000000*RES_hh_emi!P30/RES_hh_num!P30)</f>
        <v>89.872134993614182</v>
      </c>
      <c r="Q30" s="72">
        <f>IF(RES_hh_emi!Q30=0,0,1000000*RES_hh_emi!Q30/RES_hh_num!Q30)</f>
        <v>90.509512304024696</v>
      </c>
      <c r="R30" s="72">
        <f>IF(RES_hh_emi!R30=0,0,1000000*RES_hh_emi!R30/RES_hh_num!R30)</f>
        <v>92.308486404294456</v>
      </c>
      <c r="S30" s="72">
        <f>IF(RES_hh_emi!S30=0,0,1000000*RES_hh_emi!S30/RES_hh_num!S30)</f>
        <v>89.779916705631393</v>
      </c>
      <c r="T30" s="72">
        <f>IF(RES_hh_emi!T30=0,0,1000000*RES_hh_emi!T30/RES_hh_num!T30)</f>
        <v>87.920181417812842</v>
      </c>
      <c r="U30" s="72">
        <f>IF(RES_hh_emi!U30=0,0,1000000*RES_hh_emi!U30/RES_hh_num!U30)</f>
        <v>84.77142242499211</v>
      </c>
      <c r="V30" s="72">
        <f>IF(RES_hh_emi!V30=0,0,1000000*RES_hh_emi!V30/RES_hh_num!V30)</f>
        <v>74.845539542951968</v>
      </c>
      <c r="W30" s="72">
        <f>IF(RES_hh_emi!W30=0,0,1000000*RES_hh_emi!W30/RES_hh_num!W30)</f>
        <v>68.892745093111429</v>
      </c>
      <c r="X30" s="72">
        <f>IF(RES_hh_emi!X30=0,0,1000000*RES_hh_emi!X30/RES_hh_num!X30)</f>
        <v>50.514654516507591</v>
      </c>
      <c r="Y30" s="72">
        <f>IF(RES_hh_emi!Y30=0,0,1000000*RES_hh_emi!Y30/RES_hh_num!Y30)</f>
        <v>40.356144756763221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148.43460878225051</v>
      </c>
      <c r="C3" s="65">
        <f>IF(RES_hh_fech!C3=0,0,RES_hh_fech!C3/RES_summary!C$19)</f>
        <v>156.14534958842384</v>
      </c>
      <c r="D3" s="65">
        <f>IF(RES_hh_fech!D3=0,0,RES_hh_fech!D3/RES_summary!D$19)</f>
        <v>149.2238175304517</v>
      </c>
      <c r="E3" s="65">
        <f>IF(RES_hh_fech!E3=0,0,RES_hh_fech!E3/RES_summary!E$19)</f>
        <v>150.95176538168175</v>
      </c>
      <c r="F3" s="65">
        <f>IF(RES_hh_fech!F3=0,0,RES_hh_fech!F3/RES_summary!F$19)</f>
        <v>148.85568486775398</v>
      </c>
      <c r="G3" s="65">
        <f>IF(RES_hh_fech!G3=0,0,RES_hh_fech!G3/RES_summary!G$19)</f>
        <v>149.39040418508966</v>
      </c>
      <c r="H3" s="65">
        <f>IF(RES_hh_fech!H3=0,0,RES_hh_fech!H3/RES_summary!H$19)</f>
        <v>148.28308007318014</v>
      </c>
      <c r="I3" s="65">
        <f>IF(RES_hh_fech!I3=0,0,RES_hh_fech!I3/RES_summary!I$19)</f>
        <v>147.1098793403942</v>
      </c>
      <c r="J3" s="65">
        <f>IF(RES_hh_fech!J3=0,0,RES_hh_fech!J3/RES_summary!J$19)</f>
        <v>144.74684217422404</v>
      </c>
      <c r="K3" s="65">
        <f>IF(RES_hh_fech!K3=0,0,RES_hh_fech!K3/RES_summary!K$19)</f>
        <v>143.75288732830612</v>
      </c>
      <c r="L3" s="65">
        <f>IF(RES_hh_fech!L3=0,0,RES_hh_fech!L3/RES_summary!L$19)</f>
        <v>161.37959457760374</v>
      </c>
      <c r="M3" s="65">
        <f>IF(RES_hh_fech!M3=0,0,RES_hh_fech!M3/RES_summary!M$19)</f>
        <v>141.06635482810063</v>
      </c>
      <c r="N3" s="65">
        <f>IF(RES_hh_fech!N3=0,0,RES_hh_fech!N3/RES_summary!N$19)</f>
        <v>138.08764827585054</v>
      </c>
      <c r="O3" s="65">
        <f>IF(RES_hh_fech!O3=0,0,RES_hh_fech!O3/RES_summary!O$19)</f>
        <v>138.35952348839828</v>
      </c>
      <c r="P3" s="65">
        <f>IF(RES_hh_fech!P3=0,0,RES_hh_fech!P3/RES_summary!P$19)</f>
        <v>124.91256735976401</v>
      </c>
      <c r="Q3" s="65">
        <f>IF(RES_hh_fech!Q3=0,0,RES_hh_fech!Q3/RES_summary!Q$19)</f>
        <v>135.28126616893022</v>
      </c>
      <c r="R3" s="65">
        <f>IF(RES_hh_fech!R3=0,0,RES_hh_fech!R3/RES_summary!R$19)</f>
        <v>138.50879390557168</v>
      </c>
      <c r="S3" s="65">
        <f>IF(RES_hh_fech!S3=0,0,RES_hh_fech!S3/RES_summary!S$19)</f>
        <v>134.67251653390144</v>
      </c>
      <c r="T3" s="65">
        <f>IF(RES_hh_fech!T3=0,0,RES_hh_fech!T3/RES_summary!T$19)</f>
        <v>131.58812190283888</v>
      </c>
      <c r="U3" s="65">
        <f>IF(RES_hh_fech!U3=0,0,RES_hh_fech!U3/RES_summary!U$19)</f>
        <v>126.48110157639427</v>
      </c>
      <c r="V3" s="65">
        <f>IF(RES_hh_fech!V3=0,0,RES_hh_fech!V3/RES_summary!V$19)</f>
        <v>120.01237299233073</v>
      </c>
      <c r="W3" s="65">
        <f>IF(RES_hh_fech!W3=0,0,RES_hh_fech!W3/RES_summary!W$19)</f>
        <v>126.46581845547009</v>
      </c>
      <c r="X3" s="65">
        <f>IF(RES_hh_fech!X3=0,0,RES_hh_fech!X3/RES_summary!X$19)</f>
        <v>107.33095863931113</v>
      </c>
      <c r="Y3" s="65">
        <f>IF(RES_hh_fech!Y3=0,0,RES_hh_fech!Y3/RES_summary!Y$19)</f>
        <v>109.47156887165856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133.60252333167796</v>
      </c>
      <c r="C4" s="69">
        <f>IF(RES_hh_fech!C4=0,0,RES_hh_fech!C4/RES_summary!C$19)</f>
        <v>141.91063574933551</v>
      </c>
      <c r="D4" s="69">
        <f>IF(RES_hh_fech!D4=0,0,RES_hh_fech!D4/RES_summary!D$19)</f>
        <v>135.05174493386355</v>
      </c>
      <c r="E4" s="69">
        <f>IF(RES_hh_fech!E4=0,0,RES_hh_fech!E4/RES_summary!E$19)</f>
        <v>137.01132564238276</v>
      </c>
      <c r="F4" s="69">
        <f>IF(RES_hh_fech!F4=0,0,RES_hh_fech!F4/RES_summary!F$19)</f>
        <v>134.62537177723934</v>
      </c>
      <c r="G4" s="69">
        <f>IF(RES_hh_fech!G4=0,0,RES_hh_fech!G4/RES_summary!G$19)</f>
        <v>135.19146153163177</v>
      </c>
      <c r="H4" s="69">
        <f>IF(RES_hh_fech!H4=0,0,RES_hh_fech!H4/RES_summary!H$19)</f>
        <v>133.9732250189073</v>
      </c>
      <c r="I4" s="69">
        <f>IF(RES_hh_fech!I4=0,0,RES_hh_fech!I4/RES_summary!I$19)</f>
        <v>133.66719699014465</v>
      </c>
      <c r="J4" s="69">
        <f>IF(RES_hh_fech!J4=0,0,RES_hh_fech!J4/RES_summary!J$19)</f>
        <v>130.98383634341826</v>
      </c>
      <c r="K4" s="69">
        <f>IF(RES_hh_fech!K4=0,0,RES_hh_fech!K4/RES_summary!K$19)</f>
        <v>130.27769816984363</v>
      </c>
      <c r="L4" s="69">
        <f>IF(RES_hh_fech!L4=0,0,RES_hh_fech!L4/RES_summary!L$19)</f>
        <v>145.73031435209316</v>
      </c>
      <c r="M4" s="69">
        <f>IF(RES_hh_fech!M4=0,0,RES_hh_fech!M4/RES_summary!M$19)</f>
        <v>125.26971567816146</v>
      </c>
      <c r="N4" s="69">
        <f>IF(RES_hh_fech!N4=0,0,RES_hh_fech!N4/RES_summary!N$19)</f>
        <v>122.37858224318427</v>
      </c>
      <c r="O4" s="69">
        <f>IF(RES_hh_fech!O4=0,0,RES_hh_fech!O4/RES_summary!O$19)</f>
        <v>122.06013522609587</v>
      </c>
      <c r="P4" s="69">
        <f>IF(RES_hh_fech!P4=0,0,RES_hh_fech!P4/RES_summary!P$19)</f>
        <v>108.95586020461158</v>
      </c>
      <c r="Q4" s="69">
        <f>IF(RES_hh_fech!Q4=0,0,RES_hh_fech!Q4/RES_summary!Q$19)</f>
        <v>119.20286384815262</v>
      </c>
      <c r="R4" s="69">
        <f>IF(RES_hh_fech!R4=0,0,RES_hh_fech!R4/RES_summary!R$19)</f>
        <v>122.32705567780265</v>
      </c>
      <c r="S4" s="69">
        <f>IF(RES_hh_fech!S4=0,0,RES_hh_fech!S4/RES_summary!S$19)</f>
        <v>119.08235324562625</v>
      </c>
      <c r="T4" s="69">
        <f>IF(RES_hh_fech!T4=0,0,RES_hh_fech!T4/RES_summary!T$19)</f>
        <v>116.37683608123741</v>
      </c>
      <c r="U4" s="69">
        <f>IF(RES_hh_fech!U4=0,0,RES_hh_fech!U4/RES_summary!U$19)</f>
        <v>111.17718942875155</v>
      </c>
      <c r="V4" s="69">
        <f>IF(RES_hh_fech!V4=0,0,RES_hh_fech!V4/RES_summary!V$19)</f>
        <v>104.72745220594528</v>
      </c>
      <c r="W4" s="69">
        <f>IF(RES_hh_fech!W4=0,0,RES_hh_fech!W4/RES_summary!W$19)</f>
        <v>111.21103001543851</v>
      </c>
      <c r="X4" s="69">
        <f>IF(RES_hh_fech!X4=0,0,RES_hh_fech!X4/RES_summary!X$19)</f>
        <v>97.746260915225193</v>
      </c>
      <c r="Y4" s="69">
        <f>IF(RES_hh_fech!Y4=0,0,RES_hh_fech!Y4/RES_summary!Y$19)</f>
        <v>99.962018440415903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X5" s="72">
        <f>IF(RES_hh_fech!X5=0,0,RES_hh_fech!X5/RES_summary!X$19)</f>
        <v>0</v>
      </c>
      <c r="Y5" s="72">
        <f>IF(RES_hh_fech!Y5=0,0,RES_hh_fech!Y5/RES_summary!Y$19)</f>
        <v>0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174.2139474429851</v>
      </c>
      <c r="C6" s="72">
        <f>IF(RES_hh_fech!C6=0,0,RES_hh_fech!C6/RES_summary!C$19)</f>
        <v>185.39352432930306</v>
      </c>
      <c r="D6" s="72">
        <f>IF(RES_hh_fech!D6=0,0,RES_hh_fech!D6/RES_summary!D$19)</f>
        <v>163.89852652827739</v>
      </c>
      <c r="E6" s="72">
        <f>IF(RES_hh_fech!E6=0,0,RES_hh_fech!E6/RES_summary!E$19)</f>
        <v>172.12429474120614</v>
      </c>
      <c r="F6" s="72">
        <f>IF(RES_hh_fech!F6=0,0,RES_hh_fech!F6/RES_summary!F$19)</f>
        <v>171.72405278859736</v>
      </c>
      <c r="G6" s="72">
        <f>IF(RES_hh_fech!G6=0,0,RES_hh_fech!G6/RES_summary!G$19)</f>
        <v>169.68203690387037</v>
      </c>
      <c r="H6" s="72">
        <f>IF(RES_hh_fech!H6=0,0,RES_hh_fech!H6/RES_summary!H$19)</f>
        <v>178.79831708150112</v>
      </c>
      <c r="I6" s="72">
        <f>IF(RES_hh_fech!I6=0,0,RES_hh_fech!I6/RES_summary!I$19)</f>
        <v>178.68919311830015</v>
      </c>
      <c r="J6" s="72">
        <f>IF(RES_hh_fech!J6=0,0,RES_hh_fech!J6/RES_summary!J$19)</f>
        <v>166.89456231292897</v>
      </c>
      <c r="K6" s="72">
        <f>IF(RES_hh_fech!K6=0,0,RES_hh_fech!K6/RES_summary!K$19)</f>
        <v>154.8098712190027</v>
      </c>
      <c r="L6" s="72">
        <f>IF(RES_hh_fech!L6=0,0,RES_hh_fech!L6/RES_summary!L$19)</f>
        <v>182.35574874142949</v>
      </c>
      <c r="M6" s="72">
        <f>IF(RES_hh_fech!M6=0,0,RES_hh_fech!M6/RES_summary!M$19)</f>
        <v>175.31951034605316</v>
      </c>
      <c r="N6" s="72">
        <f>IF(RES_hh_fech!N6=0,0,RES_hh_fech!N6/RES_summary!N$19)</f>
        <v>162.81571633288948</v>
      </c>
      <c r="O6" s="72">
        <f>IF(RES_hh_fech!O6=0,0,RES_hh_fech!O6/RES_summary!O$19)</f>
        <v>150.05385091787713</v>
      </c>
      <c r="P6" s="72">
        <f>IF(RES_hh_fech!P6=0,0,RES_hh_fech!P6/RES_summary!P$19)</f>
        <v>114.02977071444535</v>
      </c>
      <c r="Q6" s="72">
        <f>IF(RES_hh_fech!Q6=0,0,RES_hh_fech!Q6/RES_summary!Q$19)</f>
        <v>155.26402767971018</v>
      </c>
      <c r="R6" s="72">
        <f>IF(RES_hh_fech!R6=0,0,RES_hh_fech!R6/RES_summary!R$19)</f>
        <v>156.17740634271075</v>
      </c>
      <c r="S6" s="72">
        <f>IF(RES_hh_fech!S6=0,0,RES_hh_fech!S6/RES_summary!S$19)</f>
        <v>154.54969644131813</v>
      </c>
      <c r="T6" s="72">
        <f>IF(RES_hh_fech!T6=0,0,RES_hh_fech!T6/RES_summary!T$19)</f>
        <v>150.76019157580291</v>
      </c>
      <c r="U6" s="72">
        <f>IF(RES_hh_fech!U6=0,0,RES_hh_fech!U6/RES_summary!U$19)</f>
        <v>138.23981721183478</v>
      </c>
      <c r="V6" s="72">
        <f>IF(RES_hh_fech!V6=0,0,RES_hh_fech!V6/RES_summary!V$19)</f>
        <v>130.30696589392448</v>
      </c>
      <c r="W6" s="72">
        <f>IF(RES_hh_fech!W6=0,0,RES_hh_fech!W6/RES_summary!W$19)</f>
        <v>130.17481169056228</v>
      </c>
      <c r="X6" s="72">
        <f>IF(RES_hh_fech!X6=0,0,RES_hh_fech!X6/RES_summary!X$19)</f>
        <v>132.23434281484063</v>
      </c>
      <c r="Y6" s="72">
        <f>IF(RES_hh_fech!Y6=0,0,RES_hh_fech!Y6/RES_summary!Y$19)</f>
        <v>132.25761661811714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182.08347547594298</v>
      </c>
      <c r="C7" s="72">
        <f>IF(RES_hh_fech!C7=0,0,RES_hh_fech!C7/RES_summary!C$19)</f>
        <v>192.81051266181112</v>
      </c>
      <c r="D7" s="72">
        <f>IF(RES_hh_fech!D7=0,0,RES_hh_fech!D7/RES_summary!D$19)</f>
        <v>187.04471643342225</v>
      </c>
      <c r="E7" s="72">
        <f>IF(RES_hh_fech!E7=0,0,RES_hh_fech!E7/RES_summary!E$19)</f>
        <v>185.78830341017368</v>
      </c>
      <c r="F7" s="72">
        <f>IF(RES_hh_fech!F7=0,0,RES_hh_fech!F7/RES_summary!F$19)</f>
        <v>184.96240030057379</v>
      </c>
      <c r="G7" s="72">
        <f>IF(RES_hh_fech!G7=0,0,RES_hh_fech!G7/RES_summary!G$19)</f>
        <v>189.27371266990707</v>
      </c>
      <c r="H7" s="72">
        <f>IF(RES_hh_fech!H7=0,0,RES_hh_fech!H7/RES_summary!H$19)</f>
        <v>184.1893137554959</v>
      </c>
      <c r="I7" s="72">
        <f>IF(RES_hh_fech!I7=0,0,RES_hh_fech!I7/RES_summary!I$19)</f>
        <v>182.11677169223628</v>
      </c>
      <c r="J7" s="72">
        <f>IF(RES_hh_fech!J7=0,0,RES_hh_fech!J7/RES_summary!J$19)</f>
        <v>182.41149103989875</v>
      </c>
      <c r="K7" s="72">
        <f>IF(RES_hh_fech!K7=0,0,RES_hh_fech!K7/RES_summary!K$19)</f>
        <v>182.65051130359402</v>
      </c>
      <c r="L7" s="72">
        <f>IF(RES_hh_fech!L7=0,0,RES_hh_fech!L7/RES_summary!L$19)</f>
        <v>201.4077537254754</v>
      </c>
      <c r="M7" s="72">
        <f>IF(RES_hh_fech!M7=0,0,RES_hh_fech!M7/RES_summary!M$19)</f>
        <v>175.86605248886681</v>
      </c>
      <c r="N7" s="72">
        <f>IF(RES_hh_fech!N7=0,0,RES_hh_fech!N7/RES_summary!N$19)</f>
        <v>165.08969454434057</v>
      </c>
      <c r="O7" s="72">
        <f>IF(RES_hh_fech!O7=0,0,RES_hh_fech!O7/RES_summary!O$19)</f>
        <v>169.36162429309192</v>
      </c>
      <c r="P7" s="72">
        <f>IF(RES_hh_fech!P7=0,0,RES_hh_fech!P7/RES_summary!P$19)</f>
        <v>139.81369417092364</v>
      </c>
      <c r="Q7" s="72">
        <f>IF(RES_hh_fech!Q7=0,0,RES_hh_fech!Q7/RES_summary!Q$19)</f>
        <v>157.92591160934535</v>
      </c>
      <c r="R7" s="72">
        <f>IF(RES_hh_fech!R7=0,0,RES_hh_fech!R7/RES_summary!R$19)</f>
        <v>164.65468100058885</v>
      </c>
      <c r="S7" s="72">
        <f>IF(RES_hh_fech!S7=0,0,RES_hh_fech!S7/RES_summary!S$19)</f>
        <v>159.62553308918083</v>
      </c>
      <c r="T7" s="72">
        <f>IF(RES_hh_fech!T7=0,0,RES_hh_fech!T7/RES_summary!T$19)</f>
        <v>167.64285275475081</v>
      </c>
      <c r="U7" s="72">
        <f>IF(RES_hh_fech!U7=0,0,RES_hh_fech!U7/RES_summary!U$19)</f>
        <v>162.35489472257805</v>
      </c>
      <c r="V7" s="72">
        <f>IF(RES_hh_fech!V7=0,0,RES_hh_fech!V7/RES_summary!V$19)</f>
        <v>149.86962633362</v>
      </c>
      <c r="W7" s="72">
        <f>IF(RES_hh_fech!W7=0,0,RES_hh_fech!W7/RES_summary!W$19)</f>
        <v>144.97747054675418</v>
      </c>
      <c r="X7" s="72">
        <f>IF(RES_hh_fech!X7=0,0,RES_hh_fech!X7/RES_summary!X$19)</f>
        <v>155.04899462221587</v>
      </c>
      <c r="Y7" s="72">
        <f>IF(RES_hh_fech!Y7=0,0,RES_hh_fech!Y7/RES_summary!Y$19)</f>
        <v>141.73789974951492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163.55104632199922</v>
      </c>
      <c r="C8" s="72">
        <f>IF(RES_hh_fech!C8=0,0,RES_hh_fech!C8/RES_summary!C$19)</f>
        <v>174.05215443056429</v>
      </c>
      <c r="D8" s="72">
        <f>IF(RES_hh_fech!D8=0,0,RES_hh_fech!D8/RES_summary!D$19)</f>
        <v>162.92357445824916</v>
      </c>
      <c r="E8" s="72">
        <f>IF(RES_hh_fech!E8=0,0,RES_hh_fech!E8/RES_summary!E$19)</f>
        <v>170.29908428563826</v>
      </c>
      <c r="F8" s="72">
        <f>IF(RES_hh_fech!F8=0,0,RES_hh_fech!F8/RES_summary!F$19)</f>
        <v>167.28021588604659</v>
      </c>
      <c r="G8" s="72">
        <f>IF(RES_hh_fech!G8=0,0,RES_hh_fech!G8/RES_summary!G$19)</f>
        <v>167.25593534042355</v>
      </c>
      <c r="H8" s="72">
        <f>IF(RES_hh_fech!H8=0,0,RES_hh_fech!H8/RES_summary!H$19)</f>
        <v>166.05893060559737</v>
      </c>
      <c r="I8" s="72">
        <f>IF(RES_hh_fech!I8=0,0,RES_hh_fech!I8/RES_summary!I$19)</f>
        <v>159.92118155660654</v>
      </c>
      <c r="J8" s="72">
        <f>IF(RES_hh_fech!J8=0,0,RES_hh_fech!J8/RES_summary!J$19)</f>
        <v>159.8602421673277</v>
      </c>
      <c r="K8" s="72">
        <f>IF(RES_hh_fech!K8=0,0,RES_hh_fech!K8/RES_summary!K$19)</f>
        <v>159.61503901584069</v>
      </c>
      <c r="L8" s="72">
        <f>IF(RES_hh_fech!L8=0,0,RES_hh_fech!L8/RES_summary!L$19)</f>
        <v>182.88629266623963</v>
      </c>
      <c r="M8" s="72">
        <f>IF(RES_hh_fech!M8=0,0,RES_hh_fech!M8/RES_summary!M$19)</f>
        <v>154.07955274468802</v>
      </c>
      <c r="N8" s="72">
        <f>IF(RES_hh_fech!N8=0,0,RES_hh_fech!N8/RES_summary!N$19)</f>
        <v>152.5985550457211</v>
      </c>
      <c r="O8" s="72">
        <f>IF(RES_hh_fech!O8=0,0,RES_hh_fech!O8/RES_summary!O$19)</f>
        <v>152.92664545217747</v>
      </c>
      <c r="P8" s="72">
        <f>IF(RES_hh_fech!P8=0,0,RES_hh_fech!P8/RES_summary!P$19)</f>
        <v>134.69499898372277</v>
      </c>
      <c r="Q8" s="72">
        <f>IF(RES_hh_fech!Q8=0,0,RES_hh_fech!Q8/RES_summary!Q$19)</f>
        <v>143.5615780159693</v>
      </c>
      <c r="R8" s="72">
        <f>IF(RES_hh_fech!R8=0,0,RES_hh_fech!R8/RES_summary!R$19)</f>
        <v>149.16397127275997</v>
      </c>
      <c r="S8" s="72">
        <f>IF(RES_hh_fech!S8=0,0,RES_hh_fech!S8/RES_summary!S$19)</f>
        <v>145.03765578611333</v>
      </c>
      <c r="T8" s="72">
        <f>IF(RES_hh_fech!T8=0,0,RES_hh_fech!T8/RES_summary!T$19)</f>
        <v>139.62392941316756</v>
      </c>
      <c r="U8" s="72">
        <f>IF(RES_hh_fech!U8=0,0,RES_hh_fech!U8/RES_summary!U$19)</f>
        <v>136.67684318318277</v>
      </c>
      <c r="V8" s="72">
        <f>IF(RES_hh_fech!V8=0,0,RES_hh_fech!V8/RES_summary!V$19)</f>
        <v>132.15079277760728</v>
      </c>
      <c r="W8" s="72">
        <f>IF(RES_hh_fech!W8=0,0,RES_hh_fech!W8/RES_summary!W$19)</f>
        <v>136.77138938143855</v>
      </c>
      <c r="X8" s="72">
        <f>IF(RES_hh_fech!X8=0,0,RES_hh_fech!X8/RES_summary!X$19)</f>
        <v>122.8799377671218</v>
      </c>
      <c r="Y8" s="72">
        <f>IF(RES_hh_fech!Y8=0,0,RES_hh_fech!Y8/RES_summary!Y$19)</f>
        <v>122.557625208273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176.51220759621347</v>
      </c>
      <c r="C9" s="72">
        <f>IF(RES_hh_fech!C9=0,0,RES_hh_fech!C9/RES_summary!C$19)</f>
        <v>189.17935733392844</v>
      </c>
      <c r="D9" s="72">
        <f>IF(RES_hh_fech!D9=0,0,RES_hh_fech!D9/RES_summary!D$19)</f>
        <v>172.31559132837785</v>
      </c>
      <c r="E9" s="72">
        <f>IF(RES_hh_fech!E9=0,0,RES_hh_fech!E9/RES_summary!E$19)</f>
        <v>172.0766148465317</v>
      </c>
      <c r="F9" s="72">
        <f>IF(RES_hh_fech!F9=0,0,RES_hh_fech!F9/RES_summary!F$19)</f>
        <v>160.32176382953742</v>
      </c>
      <c r="G9" s="72">
        <f>IF(RES_hh_fech!G9=0,0,RES_hh_fech!G9/RES_summary!G$19)</f>
        <v>160.46868979754802</v>
      </c>
      <c r="H9" s="72">
        <f>IF(RES_hh_fech!H9=0,0,RES_hh_fech!H9/RES_summary!H$19)</f>
        <v>155.26061027191952</v>
      </c>
      <c r="I9" s="72">
        <f>IF(RES_hh_fech!I9=0,0,RES_hh_fech!I9/RES_summary!I$19)</f>
        <v>164.94674498960958</v>
      </c>
      <c r="J9" s="72">
        <f>IF(RES_hh_fech!J9=0,0,RES_hh_fech!J9/RES_summary!J$19)</f>
        <v>153.86947047333615</v>
      </c>
      <c r="K9" s="72">
        <f>IF(RES_hh_fech!K9=0,0,RES_hh_fech!K9/RES_summary!K$19)</f>
        <v>151.51431556468273</v>
      </c>
      <c r="L9" s="72">
        <f>IF(RES_hh_fech!L9=0,0,RES_hh_fech!L9/RES_summary!L$19)</f>
        <v>163.79104595708807</v>
      </c>
      <c r="M9" s="72">
        <f>IF(RES_hh_fech!M9=0,0,RES_hh_fech!M9/RES_summary!M$19)</f>
        <v>145.17553070910739</v>
      </c>
      <c r="N9" s="72">
        <f>IF(RES_hh_fech!N9=0,0,RES_hh_fech!N9/RES_summary!N$19)</f>
        <v>137.98960034933728</v>
      </c>
      <c r="O9" s="72">
        <f>IF(RES_hh_fech!O9=0,0,RES_hh_fech!O9/RES_summary!O$19)</f>
        <v>137.19084515972602</v>
      </c>
      <c r="P9" s="72">
        <f>IF(RES_hh_fech!P9=0,0,RES_hh_fech!P9/RES_summary!P$19)</f>
        <v>125.46482644087133</v>
      </c>
      <c r="Q9" s="72">
        <f>IF(RES_hh_fech!Q9=0,0,RES_hh_fech!Q9/RES_summary!Q$19)</f>
        <v>139.02209713528575</v>
      </c>
      <c r="R9" s="72">
        <f>IF(RES_hh_fech!R9=0,0,RES_hh_fech!R9/RES_summary!R$19)</f>
        <v>143.2115857147171</v>
      </c>
      <c r="S9" s="72">
        <f>IF(RES_hh_fech!S9=0,0,RES_hh_fech!S9/RES_summary!S$19)</f>
        <v>137.44506766174874</v>
      </c>
      <c r="T9" s="72">
        <f>IF(RES_hh_fech!T9=0,0,RES_hh_fech!T9/RES_summary!T$19)</f>
        <v>133.78818635524738</v>
      </c>
      <c r="U9" s="72">
        <f>IF(RES_hh_fech!U9=0,0,RES_hh_fech!U9/RES_summary!U$19)</f>
        <v>126.79448257554139</v>
      </c>
      <c r="V9" s="72">
        <f>IF(RES_hh_fech!V9=0,0,RES_hh_fech!V9/RES_summary!V$19)</f>
        <v>123.13468713426423</v>
      </c>
      <c r="W9" s="72">
        <f>IF(RES_hh_fech!W9=0,0,RES_hh_fech!W9/RES_summary!W$19)</f>
        <v>131.76894195016177</v>
      </c>
      <c r="X9" s="72">
        <f>IF(RES_hh_fech!X9=0,0,RES_hh_fech!X9/RES_summary!X$19)</f>
        <v>113.6041790745891</v>
      </c>
      <c r="Y9" s="72">
        <f>IF(RES_hh_fech!Y9=0,0,RES_hh_fech!Y9/RES_summary!Y$19)</f>
        <v>122.81374422076435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107.6928546493852</v>
      </c>
      <c r="C11" s="72">
        <f>IF(RES_hh_fech!C11=0,0,RES_hh_fech!C11/RES_summary!C$19)</f>
        <v>115.06393787799708</v>
      </c>
      <c r="D11" s="72">
        <f>IF(RES_hh_fech!D11=0,0,RES_hh_fech!D11/RES_summary!D$19)</f>
        <v>110.41211571432633</v>
      </c>
      <c r="E11" s="72">
        <f>IF(RES_hh_fech!E11=0,0,RES_hh_fech!E11/RES_summary!E$19)</f>
        <v>112.33245069081757</v>
      </c>
      <c r="F11" s="72">
        <f>IF(RES_hh_fech!F11=0,0,RES_hh_fech!F11/RES_summary!F$19)</f>
        <v>111.58628186070732</v>
      </c>
      <c r="G11" s="72">
        <f>IF(RES_hh_fech!G11=0,0,RES_hh_fech!G11/RES_summary!G$19)</f>
        <v>111.12007227297988</v>
      </c>
      <c r="H11" s="72">
        <f>IF(RES_hh_fech!H11=0,0,RES_hh_fech!H11/RES_summary!H$19)</f>
        <v>112.20576103192059</v>
      </c>
      <c r="I11" s="72">
        <f>IF(RES_hh_fech!I11=0,0,RES_hh_fech!I11/RES_summary!I$19)</f>
        <v>111.23700269370065</v>
      </c>
      <c r="J11" s="72">
        <f>IF(RES_hh_fech!J11=0,0,RES_hh_fech!J11/RES_summary!J$19)</f>
        <v>112.11974114036502</v>
      </c>
      <c r="K11" s="72">
        <f>IF(RES_hh_fech!K11=0,0,RES_hh_fech!K11/RES_summary!K$19)</f>
        <v>113.04927086852442</v>
      </c>
      <c r="L11" s="72">
        <f>IF(RES_hh_fech!L11=0,0,RES_hh_fech!L11/RES_summary!L$19)</f>
        <v>128.88952663915296</v>
      </c>
      <c r="M11" s="72">
        <f>IF(RES_hh_fech!M11=0,0,RES_hh_fech!M11/RES_summary!M$19)</f>
        <v>110.44232275900607</v>
      </c>
      <c r="N11" s="72">
        <f>IF(RES_hh_fech!N11=0,0,RES_hh_fech!N11/RES_summary!N$19)</f>
        <v>111.25443684756092</v>
      </c>
      <c r="O11" s="72">
        <f>IF(RES_hh_fech!O11=0,0,RES_hh_fech!O11/RES_summary!O$19)</f>
        <v>110.71574342494644</v>
      </c>
      <c r="P11" s="72">
        <f>IF(RES_hh_fech!P11=0,0,RES_hh_fech!P11/RES_summary!P$19)</f>
        <v>101.17887343758022</v>
      </c>
      <c r="Q11" s="72">
        <f>IF(RES_hh_fech!Q11=0,0,RES_hh_fech!Q11/RES_summary!Q$19)</f>
        <v>109.65588252566157</v>
      </c>
      <c r="R11" s="72">
        <f>IF(RES_hh_fech!R11=0,0,RES_hh_fech!R11/RES_summary!R$19)</f>
        <v>112.89368063280588</v>
      </c>
      <c r="S11" s="72">
        <f>IF(RES_hh_fech!S11=0,0,RES_hh_fech!S11/RES_summary!S$19)</f>
        <v>112.84756383124927</v>
      </c>
      <c r="T11" s="72">
        <f>IF(RES_hh_fech!T11=0,0,RES_hh_fech!T11/RES_summary!T$19)</f>
        <v>112.33647119415876</v>
      </c>
      <c r="U11" s="72">
        <f>IF(RES_hh_fech!U11=0,0,RES_hh_fech!U11/RES_summary!U$19)</f>
        <v>107.90801261376694</v>
      </c>
      <c r="V11" s="72">
        <f>IF(RES_hh_fech!V11=0,0,RES_hh_fech!V11/RES_summary!V$19)</f>
        <v>104.40905249619486</v>
      </c>
      <c r="W11" s="72">
        <f>IF(RES_hh_fech!W11=0,0,RES_hh_fech!W11/RES_summary!W$19)</f>
        <v>113.39169094882755</v>
      </c>
      <c r="X11" s="72">
        <f>IF(RES_hh_fech!X11=0,0,RES_hh_fech!X11/RES_summary!X$19)</f>
        <v>103.01244329861804</v>
      </c>
      <c r="Y11" s="72">
        <f>IF(RES_hh_fech!Y11=0,0,RES_hh_fech!Y11/RES_summary!Y$19)</f>
        <v>106.19507476854085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51.568497241470062</v>
      </c>
      <c r="C12" s="72">
        <f>IF(RES_hh_fech!C12=0,0,RES_hh_fech!C12/RES_summary!C$19)</f>
        <v>52.324961812563195</v>
      </c>
      <c r="D12" s="72">
        <f>IF(RES_hh_fech!D12=0,0,RES_hh_fech!D12/RES_summary!D$19)</f>
        <v>51.255856194171038</v>
      </c>
      <c r="E12" s="72">
        <f>IF(RES_hh_fech!E12=0,0,RES_hh_fech!E12/RES_summary!E$19)</f>
        <v>50.392021907190582</v>
      </c>
      <c r="F12" s="72">
        <f>IF(RES_hh_fech!F12=0,0,RES_hh_fech!F12/RES_summary!F$19)</f>
        <v>48.546440908416535</v>
      </c>
      <c r="G12" s="72">
        <f>IF(RES_hh_fech!G12=0,0,RES_hh_fech!G12/RES_summary!G$19)</f>
        <v>48.220367051023167</v>
      </c>
      <c r="H12" s="72">
        <f>IF(RES_hh_fech!H12=0,0,RES_hh_fech!H12/RES_summary!H$19)</f>
        <v>48.827366492922131</v>
      </c>
      <c r="I12" s="72">
        <f>IF(RES_hh_fech!I12=0,0,RES_hh_fech!I12/RES_summary!I$19)</f>
        <v>44.811014058069823</v>
      </c>
      <c r="J12" s="72">
        <f>IF(RES_hh_fech!J12=0,0,RES_hh_fech!J12/RES_summary!J$19)</f>
        <v>44.847695520357469</v>
      </c>
      <c r="K12" s="72">
        <f>IF(RES_hh_fech!K12=0,0,RES_hh_fech!K12/RES_summary!K$19)</f>
        <v>44.232855105574131</v>
      </c>
      <c r="L12" s="72">
        <f>IF(RES_hh_fech!L12=0,0,RES_hh_fech!L12/RES_summary!L$19)</f>
        <v>43.538148269750451</v>
      </c>
      <c r="M12" s="72">
        <f>IF(RES_hh_fech!M12=0,0,RES_hh_fech!M12/RES_summary!M$19)</f>
        <v>40.166705830702654</v>
      </c>
      <c r="N12" s="72">
        <f>IF(RES_hh_fech!N12=0,0,RES_hh_fech!N12/RES_summary!N$19)</f>
        <v>37.181580814186795</v>
      </c>
      <c r="O12" s="72">
        <f>IF(RES_hh_fech!O12=0,0,RES_hh_fech!O12/RES_summary!O$19)</f>
        <v>34.456346561596952</v>
      </c>
      <c r="P12" s="72">
        <f>IF(RES_hh_fech!P12=0,0,RES_hh_fech!P12/RES_summary!P$19)</f>
        <v>32.619272946371218</v>
      </c>
      <c r="Q12" s="72">
        <f>IF(RES_hh_fech!Q12=0,0,RES_hh_fech!Q12/RES_summary!Q$19)</f>
        <v>33.714652504280593</v>
      </c>
      <c r="R12" s="72">
        <f>IF(RES_hh_fech!R12=0,0,RES_hh_fech!R12/RES_summary!R$19)</f>
        <v>34.322197806535463</v>
      </c>
      <c r="S12" s="72">
        <f>IF(RES_hh_fech!S12=0,0,RES_hh_fech!S12/RES_summary!S$19)</f>
        <v>31.594049465830686</v>
      </c>
      <c r="T12" s="72">
        <f>IF(RES_hh_fech!T12=0,0,RES_hh_fech!T12/RES_summary!T$19)</f>
        <v>30.844536759288751</v>
      </c>
      <c r="U12" s="72">
        <f>IF(RES_hh_fech!U12=0,0,RES_hh_fech!U12/RES_summary!U$19)</f>
        <v>29.747632722534231</v>
      </c>
      <c r="V12" s="72">
        <f>IF(RES_hh_fech!V12=0,0,RES_hh_fech!V12/RES_summary!V$19)</f>
        <v>28.520919929790377</v>
      </c>
      <c r="W12" s="72">
        <f>IF(RES_hh_fech!W12=0,0,RES_hh_fech!W12/RES_summary!W$19)</f>
        <v>28.560651079540541</v>
      </c>
      <c r="X12" s="72">
        <f>IF(RES_hh_fech!X12=0,0,RES_hh_fech!X12/RES_summary!X$19)</f>
        <v>27.929344736545566</v>
      </c>
      <c r="Y12" s="72">
        <f>IF(RES_hh_fech!Y12=0,0,RES_hh_fech!Y12/RES_summary!Y$19)</f>
        <v>28.04946605429582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130.95757934902974</v>
      </c>
      <c r="C13" s="74">
        <f>IF(RES_hh_fech!C13=0,0,RES_hh_fech!C13/RES_summary!C$19)</f>
        <v>123.53688714061687</v>
      </c>
      <c r="D13" s="74">
        <f>IF(RES_hh_fech!D13=0,0,RES_hh_fech!D13/RES_summary!D$19)</f>
        <v>123.041049206732</v>
      </c>
      <c r="E13" s="74">
        <f>IF(RES_hh_fech!E13=0,0,RES_hh_fech!E13/RES_summary!E$19)</f>
        <v>116.39878773654972</v>
      </c>
      <c r="F13" s="74">
        <f>IF(RES_hh_fech!F13=0,0,RES_hh_fech!F13/RES_summary!F$19)</f>
        <v>129.80710119512753</v>
      </c>
      <c r="G13" s="74">
        <f>IF(RES_hh_fech!G13=0,0,RES_hh_fech!G13/RES_summary!G$19)</f>
        <v>144.49918839904052</v>
      </c>
      <c r="H13" s="74">
        <f>IF(RES_hh_fech!H13=0,0,RES_hh_fech!H13/RES_summary!H$19)</f>
        <v>141.92548771530605</v>
      </c>
      <c r="I13" s="74">
        <f>IF(RES_hh_fech!I13=0,0,RES_hh_fech!I13/RES_summary!I$19)</f>
        <v>102.95397559268274</v>
      </c>
      <c r="J13" s="74">
        <f>IF(RES_hh_fech!J13=0,0,RES_hh_fech!J13/RES_summary!J$19)</f>
        <v>68.425327064293199</v>
      </c>
      <c r="K13" s="74">
        <f>IF(RES_hh_fech!K13=0,0,RES_hh_fech!K13/RES_summary!K$19)</f>
        <v>55.183469330872079</v>
      </c>
      <c r="L13" s="74">
        <f>IF(RES_hh_fech!L13=0,0,RES_hh_fech!L13/RES_summary!L$19)</f>
        <v>115.44877922876388</v>
      </c>
      <c r="M13" s="74">
        <f>IF(RES_hh_fech!M13=0,0,RES_hh_fech!M13/RES_summary!M$19)</f>
        <v>85.999635047054582</v>
      </c>
      <c r="N13" s="74">
        <f>IF(RES_hh_fech!N13=0,0,RES_hh_fech!N13/RES_summary!N$19)</f>
        <v>95.248317679905384</v>
      </c>
      <c r="O13" s="74">
        <f>IF(RES_hh_fech!O13=0,0,RES_hh_fech!O13/RES_summary!O$19)</f>
        <v>157.9934472977356</v>
      </c>
      <c r="P13" s="74">
        <f>IF(RES_hh_fech!P13=0,0,RES_hh_fech!P13/RES_summary!P$19)</f>
        <v>92.045573288199378</v>
      </c>
      <c r="Q13" s="74">
        <f>IF(RES_hh_fech!Q13=0,0,RES_hh_fech!Q13/RES_summary!Q$19)</f>
        <v>174.83870364147757</v>
      </c>
      <c r="R13" s="74">
        <f>IF(RES_hh_fech!R13=0,0,RES_hh_fech!R13/RES_summary!R$19)</f>
        <v>149.66954080785965</v>
      </c>
      <c r="S13" s="74">
        <f>IF(RES_hh_fech!S13=0,0,RES_hh_fech!S13/RES_summary!S$19)</f>
        <v>114.41745286572359</v>
      </c>
      <c r="T13" s="74">
        <f>IF(RES_hh_fech!T13=0,0,RES_hh_fech!T13/RES_summary!T$19)</f>
        <v>91.977509477030182</v>
      </c>
      <c r="U13" s="74">
        <f>IF(RES_hh_fech!U13=0,0,RES_hh_fech!U13/RES_summary!U$19)</f>
        <v>170.82851963723445</v>
      </c>
      <c r="V13" s="74">
        <f>IF(RES_hh_fech!V13=0,0,RES_hh_fech!V13/RES_summary!V$19)</f>
        <v>13.371965199286318</v>
      </c>
      <c r="W13" s="74">
        <f>IF(RES_hh_fech!W13=0,0,RES_hh_fech!W13/RES_summary!W$19)</f>
        <v>234.68038231487139</v>
      </c>
      <c r="X13" s="74">
        <f>IF(RES_hh_fech!X13=0,0,RES_hh_fech!X13/RES_summary!X$19)</f>
        <v>38.754801923566959</v>
      </c>
      <c r="Y13" s="74">
        <f>IF(RES_hh_fech!Y13=0,0,RES_hh_fech!Y13/RES_summary!Y$19)</f>
        <v>118.40309461731162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0.82883421404349666</v>
      </c>
      <c r="C14" s="76">
        <f>IF(RES_hh_fech!C14=0,0,RES_hh_fech!C14/RES_summary!C$19)</f>
        <v>0.8784341972258024</v>
      </c>
      <c r="D14" s="76">
        <f>IF(RES_hh_fech!D14=0,0,RES_hh_fech!D14/RES_summary!D$19)</f>
        <v>0.81125008964469336</v>
      </c>
      <c r="E14" s="76">
        <f>IF(RES_hh_fech!E14=0,0,RES_hh_fech!E14/RES_summary!E$19)</f>
        <v>0.81917097161340557</v>
      </c>
      <c r="F14" s="76">
        <f>IF(RES_hh_fech!F14=0,0,RES_hh_fech!F14/RES_summary!F$19)</f>
        <v>0.79459901209302908</v>
      </c>
      <c r="G14" s="76">
        <f>IF(RES_hh_fech!G14=0,0,RES_hh_fech!G14/RES_summary!G$19)</f>
        <v>0.79092471241315154</v>
      </c>
      <c r="H14" s="76">
        <f>IF(RES_hh_fech!H14=0,0,RES_hh_fech!H14/RES_summary!H$19)</f>
        <v>0.77289870019037465</v>
      </c>
      <c r="I14" s="76">
        <f>IF(RES_hh_fech!I14=0,0,RES_hh_fech!I14/RES_summary!I$19)</f>
        <v>0.75992958423484214</v>
      </c>
      <c r="J14" s="76">
        <f>IF(RES_hh_fech!J14=0,0,RES_hh_fech!J14/RES_summary!J$19)</f>
        <v>0.73714019710929224</v>
      </c>
      <c r="K14" s="76">
        <f>IF(RES_hh_fech!K14=0,0,RES_hh_fech!K14/RES_summary!K$19)</f>
        <v>0.72847087722068116</v>
      </c>
      <c r="L14" s="76">
        <f>IF(RES_hh_fech!L14=0,0,RES_hh_fech!L14/RES_summary!L$19)</f>
        <v>0.84217431477196081</v>
      </c>
      <c r="M14" s="76">
        <f>IF(RES_hh_fech!M14=0,0,RES_hh_fech!M14/RES_summary!M$19)</f>
        <v>0.71350949164735145</v>
      </c>
      <c r="N14" s="76">
        <f>IF(RES_hh_fech!N14=0,0,RES_hh_fech!N14/RES_summary!N$19)</f>
        <v>0.69416680071772618</v>
      </c>
      <c r="O14" s="76">
        <f>IF(RES_hh_fech!O14=0,0,RES_hh_fech!O14/RES_summary!O$19)</f>
        <v>0.6954404220849173</v>
      </c>
      <c r="P14" s="76">
        <f>IF(RES_hh_fech!P14=0,0,RES_hh_fech!P14/RES_summary!P$19)</f>
        <v>0.59809424829993241</v>
      </c>
      <c r="Q14" s="76">
        <f>IF(RES_hh_fech!Q14=0,0,RES_hh_fech!Q14/RES_summary!Q$19)</f>
        <v>0.66239437163026293</v>
      </c>
      <c r="R14" s="76">
        <f>IF(RES_hh_fech!R14=0,0,RES_hh_fech!R14/RES_summary!R$19)</f>
        <v>0.68994066829005263</v>
      </c>
      <c r="S14" s="76">
        <f>IF(RES_hh_fech!S14=0,0,RES_hh_fech!S14/RES_summary!S$19)</f>
        <v>0.68200979354587388</v>
      </c>
      <c r="T14" s="76">
        <f>IF(RES_hh_fech!T14=0,0,RES_hh_fech!T14/RES_summary!T$19)</f>
        <v>0.68025620282657207</v>
      </c>
      <c r="U14" s="76">
        <f>IF(RES_hh_fech!U14=0,0,RES_hh_fech!U14/RES_summary!U$19)</f>
        <v>0.65453847840598101</v>
      </c>
      <c r="V14" s="76">
        <f>IF(RES_hh_fech!V14=0,0,RES_hh_fech!V14/RES_summary!V$19)</f>
        <v>0.63477128057761167</v>
      </c>
      <c r="W14" s="76">
        <f>IF(RES_hh_fech!W14=0,0,RES_hh_fech!W14/RES_summary!W$19)</f>
        <v>0.65926516520003597</v>
      </c>
      <c r="X14" s="76">
        <f>IF(RES_hh_fech!X14=0,0,RES_hh_fech!X14/RES_summary!X$19)</f>
        <v>0.54693640293920098</v>
      </c>
      <c r="Y14" s="76">
        <f>IF(RES_hh_fech!Y14=0,0,RES_hh_fech!Y14/RES_summary!Y$19)</f>
        <v>0.56113074211822589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1.0936195697517474E-2</v>
      </c>
      <c r="C15" s="69">
        <f>IF(RES_hh_fech!C15=0,0,RES_hh_fech!C15/RES_summary!C$19)</f>
        <v>1.2577069890872358E-2</v>
      </c>
      <c r="D15" s="69">
        <f>IF(RES_hh_fech!D15=0,0,RES_hh_fech!D15/RES_summary!D$19)</f>
        <v>1.3077344421238066E-2</v>
      </c>
      <c r="E15" s="69">
        <f>IF(RES_hh_fech!E15=0,0,RES_hh_fech!E15/RES_summary!E$19)</f>
        <v>1.4490893415780155E-2</v>
      </c>
      <c r="F15" s="69">
        <f>IF(RES_hh_fech!F15=0,0,RES_hh_fech!F15/RES_summary!F$19)</f>
        <v>1.6835648102259241E-2</v>
      </c>
      <c r="G15" s="69">
        <f>IF(RES_hh_fech!G15=0,0,RES_hh_fech!G15/RES_summary!G$19)</f>
        <v>1.9029111809139285E-2</v>
      </c>
      <c r="H15" s="69">
        <f>IF(RES_hh_fech!H15=0,0,RES_hh_fech!H15/RES_summary!H$19)</f>
        <v>2.2309691663110538E-2</v>
      </c>
      <c r="I15" s="69">
        <f>IF(RES_hh_fech!I15=0,0,RES_hh_fech!I15/RES_summary!I$19)</f>
        <v>2.5985736298115923E-2</v>
      </c>
      <c r="J15" s="69">
        <f>IF(RES_hh_fech!J15=0,0,RES_hh_fech!J15/RES_summary!J$19)</f>
        <v>2.8897893608269318E-2</v>
      </c>
      <c r="K15" s="69">
        <f>IF(RES_hh_fech!K15=0,0,RES_hh_fech!K15/RES_summary!K$19)</f>
        <v>3.0558608396286414E-2</v>
      </c>
      <c r="L15" s="69">
        <f>IF(RES_hh_fech!L15=0,0,RES_hh_fech!L15/RES_summary!L$19)</f>
        <v>3.2779781776941803E-2</v>
      </c>
      <c r="M15" s="69">
        <f>IF(RES_hh_fech!M15=0,0,RES_hh_fech!M15/RES_summary!M$19)</f>
        <v>3.4730457269819874E-2</v>
      </c>
      <c r="N15" s="69">
        <f>IF(RES_hh_fech!N15=0,0,RES_hh_fech!N15/RES_summary!N$19)</f>
        <v>3.7067695447079267E-2</v>
      </c>
      <c r="O15" s="69">
        <f>IF(RES_hh_fech!O15=0,0,RES_hh_fech!O15/RES_summary!O$19)</f>
        <v>3.8573816959332034E-2</v>
      </c>
      <c r="P15" s="69">
        <f>IF(RES_hh_fech!P15=0,0,RES_hh_fech!P15/RES_summary!P$19)</f>
        <v>4.0518816166403557E-2</v>
      </c>
      <c r="Q15" s="69">
        <f>IF(RES_hh_fech!Q15=0,0,RES_hh_fech!Q15/RES_summary!Q$19)</f>
        <v>4.1659432045877659E-2</v>
      </c>
      <c r="R15" s="69">
        <f>IF(RES_hh_fech!R15=0,0,RES_hh_fech!R15/RES_summary!R$19)</f>
        <v>4.4892800702617086E-2</v>
      </c>
      <c r="S15" s="69">
        <f>IF(RES_hh_fech!S15=0,0,RES_hh_fech!S15/RES_summary!S$19)</f>
        <v>4.6165445051424579E-2</v>
      </c>
      <c r="T15" s="69">
        <f>IF(RES_hh_fech!T15=0,0,RES_hh_fech!T15/RES_summary!T$19)</f>
        <v>5.685567721395552E-2</v>
      </c>
      <c r="U15" s="69">
        <f>IF(RES_hh_fech!U15=0,0,RES_hh_fech!U15/RES_summary!U$19)</f>
        <v>4.979369709468584E-2</v>
      </c>
      <c r="V15" s="69">
        <f>IF(RES_hh_fech!V15=0,0,RES_hh_fech!V15/RES_summary!V$19)</f>
        <v>5.3777299085214038E-2</v>
      </c>
      <c r="W15" s="69">
        <f>IF(RES_hh_fech!W15=0,0,RES_hh_fech!W15/RES_summary!W$19)</f>
        <v>5.5247614249633974E-2</v>
      </c>
      <c r="X15" s="69">
        <f>IF(RES_hh_fech!X15=0,0,RES_hh_fech!X15/RES_summary!X$19)</f>
        <v>5.6484683741951744E-2</v>
      </c>
      <c r="Y15" s="69">
        <f>IF(RES_hh_fech!Y15=0,0,RES_hh_fech!Y15/RES_summary!Y$19)</f>
        <v>5.8025252339067475E-2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1.0936195697517474E-2</v>
      </c>
      <c r="C16" s="72">
        <f>IF(RES_hh_fech!C16=0,0,RES_hh_fech!C16/RES_summary!C$19)</f>
        <v>1.2577069890872358E-2</v>
      </c>
      <c r="D16" s="72">
        <f>IF(RES_hh_fech!D16=0,0,RES_hh_fech!D16/RES_summary!D$19)</f>
        <v>1.3077344421238066E-2</v>
      </c>
      <c r="E16" s="72">
        <f>IF(RES_hh_fech!E16=0,0,RES_hh_fech!E16/RES_summary!E$19)</f>
        <v>1.4490893415780155E-2</v>
      </c>
      <c r="F16" s="72">
        <f>IF(RES_hh_fech!F16=0,0,RES_hh_fech!F16/RES_summary!F$19)</f>
        <v>1.6835648102259241E-2</v>
      </c>
      <c r="G16" s="72">
        <f>IF(RES_hh_fech!G16=0,0,RES_hh_fech!G16/RES_summary!G$19)</f>
        <v>1.9029111809139285E-2</v>
      </c>
      <c r="H16" s="72">
        <f>IF(RES_hh_fech!H16=0,0,RES_hh_fech!H16/RES_summary!H$19)</f>
        <v>2.2309691663110538E-2</v>
      </c>
      <c r="I16" s="72">
        <f>IF(RES_hh_fech!I16=0,0,RES_hh_fech!I16/RES_summary!I$19)</f>
        <v>2.5985736298115923E-2</v>
      </c>
      <c r="J16" s="72">
        <f>IF(RES_hh_fech!J16=0,0,RES_hh_fech!J16/RES_summary!J$19)</f>
        <v>2.8897893608269318E-2</v>
      </c>
      <c r="K16" s="72">
        <f>IF(RES_hh_fech!K16=0,0,RES_hh_fech!K16/RES_summary!K$19)</f>
        <v>3.0558608396286414E-2</v>
      </c>
      <c r="L16" s="72">
        <f>IF(RES_hh_fech!L16=0,0,RES_hh_fech!L16/RES_summary!L$19)</f>
        <v>3.2779781776941803E-2</v>
      </c>
      <c r="M16" s="72">
        <f>IF(RES_hh_fech!M16=0,0,RES_hh_fech!M16/RES_summary!M$19)</f>
        <v>3.4730457269819874E-2</v>
      </c>
      <c r="N16" s="72">
        <f>IF(RES_hh_fech!N16=0,0,RES_hh_fech!N16/RES_summary!N$19)</f>
        <v>3.7067695447079267E-2</v>
      </c>
      <c r="O16" s="72">
        <f>IF(RES_hh_fech!O16=0,0,RES_hh_fech!O16/RES_summary!O$19)</f>
        <v>3.8573816959332034E-2</v>
      </c>
      <c r="P16" s="72">
        <f>IF(RES_hh_fech!P16=0,0,RES_hh_fech!P16/RES_summary!P$19)</f>
        <v>4.0518816166403557E-2</v>
      </c>
      <c r="Q16" s="72">
        <f>IF(RES_hh_fech!Q16=0,0,RES_hh_fech!Q16/RES_summary!Q$19)</f>
        <v>4.1659432045877659E-2</v>
      </c>
      <c r="R16" s="72">
        <f>IF(RES_hh_fech!R16=0,0,RES_hh_fech!R16/RES_summary!R$19)</f>
        <v>4.4892800702617086E-2</v>
      </c>
      <c r="S16" s="72">
        <f>IF(RES_hh_fech!S16=0,0,RES_hh_fech!S16/RES_summary!S$19)</f>
        <v>4.6165445051424579E-2</v>
      </c>
      <c r="T16" s="72">
        <f>IF(RES_hh_fech!T16=0,0,RES_hh_fech!T16/RES_summary!T$19)</f>
        <v>5.685567721395552E-2</v>
      </c>
      <c r="U16" s="72">
        <f>IF(RES_hh_fech!U16=0,0,RES_hh_fech!U16/RES_summary!U$19)</f>
        <v>4.979369709468584E-2</v>
      </c>
      <c r="V16" s="72">
        <f>IF(RES_hh_fech!V16=0,0,RES_hh_fech!V16/RES_summary!V$19)</f>
        <v>5.3777299085214038E-2</v>
      </c>
      <c r="W16" s="72">
        <f>IF(RES_hh_fech!W16=0,0,RES_hh_fech!W16/RES_summary!W$19)</f>
        <v>5.5247614249633974E-2</v>
      </c>
      <c r="X16" s="72">
        <f>IF(RES_hh_fech!X16=0,0,RES_hh_fech!X16/RES_summary!X$19)</f>
        <v>5.6484683741951744E-2</v>
      </c>
      <c r="Y16" s="72">
        <f>IF(RES_hh_fech!Y16=0,0,RES_hh_fech!Y16/RES_summary!Y$19)</f>
        <v>5.8025252339067475E-2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12.152307520500766</v>
      </c>
      <c r="C17" s="69">
        <f>IF(RES_hh_fech!C17=0,0,RES_hh_fech!C17/RES_summary!C$19)</f>
        <v>11.61253958181157</v>
      </c>
      <c r="D17" s="69">
        <f>IF(RES_hh_fech!D17=0,0,RES_hh_fech!D17/RES_summary!D$19)</f>
        <v>11.520179366551956</v>
      </c>
      <c r="E17" s="69">
        <f>IF(RES_hh_fech!E17=0,0,RES_hh_fech!E17/RES_summary!E$19)</f>
        <v>11.309658046606542</v>
      </c>
      <c r="F17" s="69">
        <f>IF(RES_hh_fech!F17=0,0,RES_hh_fech!F17/RES_summary!F$19)</f>
        <v>11.591889581110738</v>
      </c>
      <c r="G17" s="69">
        <f>IF(RES_hh_fech!G17=0,0,RES_hh_fech!G17/RES_summary!G$19)</f>
        <v>11.527472121347611</v>
      </c>
      <c r="H17" s="69">
        <f>IF(RES_hh_fech!H17=0,0,RES_hh_fech!H17/RES_summary!H$19)</f>
        <v>11.561637973813452</v>
      </c>
      <c r="I17" s="69">
        <f>IF(RES_hh_fech!I17=0,0,RES_hh_fech!I17/RES_summary!I$19)</f>
        <v>10.730622785192212</v>
      </c>
      <c r="J17" s="69">
        <f>IF(RES_hh_fech!J17=0,0,RES_hh_fech!J17/RES_summary!J$19)</f>
        <v>10.996187474944353</v>
      </c>
      <c r="K17" s="69">
        <f>IF(RES_hh_fech!K17=0,0,RES_hh_fech!K17/RES_summary!K$19)</f>
        <v>10.696709216744635</v>
      </c>
      <c r="L17" s="69">
        <f>IF(RES_hh_fech!L17=0,0,RES_hh_fech!L17/RES_summary!L$19)</f>
        <v>12.56068422840857</v>
      </c>
      <c r="M17" s="69">
        <f>IF(RES_hh_fech!M17=0,0,RES_hh_fech!M17/RES_summary!M$19)</f>
        <v>12.780654169143631</v>
      </c>
      <c r="N17" s="69">
        <f>IF(RES_hh_fech!N17=0,0,RES_hh_fech!N17/RES_summary!N$19)</f>
        <v>12.712568217688307</v>
      </c>
      <c r="O17" s="69">
        <f>IF(RES_hh_fech!O17=0,0,RES_hh_fech!O17/RES_summary!O$19)</f>
        <v>13.104085583035364</v>
      </c>
      <c r="P17" s="69">
        <f>IF(RES_hh_fech!P17=0,0,RES_hh_fech!P17/RES_summary!P$19)</f>
        <v>12.73000903402845</v>
      </c>
      <c r="Q17" s="69">
        <f>IF(RES_hh_fech!Q17=0,0,RES_hh_fech!Q17/RES_summary!Q$19)</f>
        <v>12.811893537915491</v>
      </c>
      <c r="R17" s="69">
        <f>IF(RES_hh_fech!R17=0,0,RES_hh_fech!R17/RES_summary!R$19)</f>
        <v>12.840647292017538</v>
      </c>
      <c r="S17" s="69">
        <f>IF(RES_hh_fech!S17=0,0,RES_hh_fech!S17/RES_summary!S$19)</f>
        <v>12.365963985036977</v>
      </c>
      <c r="T17" s="69">
        <f>IF(RES_hh_fech!T17=0,0,RES_hh_fech!T17/RES_summary!T$19)</f>
        <v>12.004865789967988</v>
      </c>
      <c r="U17" s="69">
        <f>IF(RES_hh_fech!U17=0,0,RES_hh_fech!U17/RES_summary!U$19)</f>
        <v>12.145405516134788</v>
      </c>
      <c r="V17" s="69">
        <f>IF(RES_hh_fech!V17=0,0,RES_hh_fech!V17/RES_summary!V$19)</f>
        <v>12.005237512553586</v>
      </c>
      <c r="W17" s="69">
        <f>IF(RES_hh_fech!W17=0,0,RES_hh_fech!W17/RES_summary!W$19)</f>
        <v>11.923616855602754</v>
      </c>
      <c r="X17" s="69">
        <f>IF(RES_hh_fech!X17=0,0,RES_hh_fech!X17/RES_summary!X$19)</f>
        <v>7.4677079561320765</v>
      </c>
      <c r="Y17" s="69">
        <f>IF(RES_hh_fech!Y17=0,0,RES_hh_fech!Y17/RES_summary!Y$19)</f>
        <v>7.2115651582304015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13.913560440669372</v>
      </c>
      <c r="C19" s="72">
        <f>IF(RES_hh_fech!C19=0,0,RES_hh_fech!C19/RES_summary!C$19)</f>
        <v>13.531694992499043</v>
      </c>
      <c r="D19" s="72">
        <f>IF(RES_hh_fech!D19=0,0,RES_hh_fech!D19/RES_summary!D$19)</f>
        <v>12.399937674505072</v>
      </c>
      <c r="E19" s="72">
        <f>IF(RES_hh_fech!E19=0,0,RES_hh_fech!E19/RES_summary!E$19)</f>
        <v>12.73249351077015</v>
      </c>
      <c r="F19" s="72">
        <f>IF(RES_hh_fech!F19=0,0,RES_hh_fech!F19/RES_summary!F$19)</f>
        <v>12.977961879518496</v>
      </c>
      <c r="G19" s="72">
        <f>IF(RES_hh_fech!G19=0,0,RES_hh_fech!G19/RES_summary!G$19)</f>
        <v>12.733667137432956</v>
      </c>
      <c r="H19" s="72">
        <f>IF(RES_hh_fech!H19=0,0,RES_hh_fech!H19/RES_summary!H$19)</f>
        <v>13.358108244652133</v>
      </c>
      <c r="I19" s="72">
        <f>IF(RES_hh_fech!I19=0,0,RES_hh_fech!I19/RES_summary!I$19)</f>
        <v>13.378159285743827</v>
      </c>
      <c r="J19" s="72">
        <f>IF(RES_hh_fech!J19=0,0,RES_hh_fech!J19/RES_summary!J$19)</f>
        <v>12.608930272024645</v>
      </c>
      <c r="K19" s="72">
        <f>IF(RES_hh_fech!K19=0,0,RES_hh_fech!K19/RES_summary!K$19)</f>
        <v>12.062682851633324</v>
      </c>
      <c r="L19" s="72">
        <f>IF(RES_hh_fech!L19=0,0,RES_hh_fech!L19/RES_summary!L$19)</f>
        <v>13.39879597820271</v>
      </c>
      <c r="M19" s="72">
        <f>IF(RES_hh_fech!M19=0,0,RES_hh_fech!M19/RES_summary!M$19)</f>
        <v>15.123337299409355</v>
      </c>
      <c r="N19" s="72">
        <f>IF(RES_hh_fech!N19=0,0,RES_hh_fech!N19/RES_summary!N$19)</f>
        <v>15.013910787846438</v>
      </c>
      <c r="O19" s="72">
        <f>IF(RES_hh_fech!O19=0,0,RES_hh_fech!O19/RES_summary!O$19)</f>
        <v>14.605937823882174</v>
      </c>
      <c r="P19" s="72">
        <f>IF(RES_hh_fech!P19=0,0,RES_hh_fech!P19/RES_summary!P$19)</f>
        <v>12.662032110828939</v>
      </c>
      <c r="Q19" s="72">
        <f>IF(RES_hh_fech!Q19=0,0,RES_hh_fech!Q19/RES_summary!Q$19)</f>
        <v>14.400614893641652</v>
      </c>
      <c r="R19" s="72">
        <f>IF(RES_hh_fech!R19=0,0,RES_hh_fech!R19/RES_summary!R$19)</f>
        <v>14.20562543005704</v>
      </c>
      <c r="S19" s="72">
        <f>IF(RES_hh_fech!S19=0,0,RES_hh_fech!S19/RES_summary!S$19)</f>
        <v>13.650172632292479</v>
      </c>
      <c r="T19" s="72">
        <f>IF(RES_hh_fech!T19=0,0,RES_hh_fech!T19/RES_summary!T$19)</f>
        <v>12.630091817772238</v>
      </c>
      <c r="U19" s="72">
        <f>IF(RES_hh_fech!U19=0,0,RES_hh_fech!U19/RES_summary!U$19)</f>
        <v>12.747252144880003</v>
      </c>
      <c r="V19" s="72">
        <f>IF(RES_hh_fech!V19=0,0,RES_hh_fech!V19/RES_summary!V$19)</f>
        <v>11.693334961931518</v>
      </c>
      <c r="W19" s="72">
        <f>IF(RES_hh_fech!W19=0,0,RES_hh_fech!W19/RES_summary!W$19)</f>
        <v>11.333349391753181</v>
      </c>
      <c r="X19" s="72">
        <f>IF(RES_hh_fech!X19=0,0,RES_hh_fech!X19/RES_summary!X$19)</f>
        <v>8.4284348116816918</v>
      </c>
      <c r="Y19" s="72">
        <f>IF(RES_hh_fech!Y19=0,0,RES_hh_fech!Y19/RES_summary!Y$19)</f>
        <v>7.3674628628041914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15.220689101024464</v>
      </c>
      <c r="C20" s="72">
        <f>IF(RES_hh_fech!C20=0,0,RES_hh_fech!C20/RES_summary!C$19)</f>
        <v>14.789653583395939</v>
      </c>
      <c r="D20" s="72">
        <f>IF(RES_hh_fech!D20=0,0,RES_hh_fech!D20/RES_summary!D$19)</f>
        <v>14.911021861224135</v>
      </c>
      <c r="E20" s="72">
        <f>IF(RES_hh_fech!E20=0,0,RES_hh_fech!E20/RES_summary!E$19)</f>
        <v>14.310768471390707</v>
      </c>
      <c r="F20" s="72">
        <f>IF(RES_hh_fech!F20=0,0,RES_hh_fech!F20/RES_summary!F$19)</f>
        <v>14.810764803479648</v>
      </c>
      <c r="G20" s="72">
        <f>IF(RES_hh_fech!G20=0,0,RES_hh_fech!G20/RES_summary!G$19)</f>
        <v>14.974112622311145</v>
      </c>
      <c r="H20" s="72">
        <f>IF(RES_hh_fech!H20=0,0,RES_hh_fech!H20/RES_summary!H$19)</f>
        <v>14.653964226563421</v>
      </c>
      <c r="I20" s="72">
        <f>IF(RES_hh_fech!I20=0,0,RES_hh_fech!I20/RES_summary!I$19)</f>
        <v>13.482053888616443</v>
      </c>
      <c r="J20" s="72">
        <f>IF(RES_hh_fech!J20=0,0,RES_hh_fech!J20/RES_summary!J$19)</f>
        <v>14.043397155007563</v>
      </c>
      <c r="K20" s="72">
        <f>IF(RES_hh_fech!K20=0,0,RES_hh_fech!K20/RES_summary!K$19)</f>
        <v>13.902341163621342</v>
      </c>
      <c r="L20" s="72">
        <f>IF(RES_hh_fech!L20=0,0,RES_hh_fech!L20/RES_summary!L$19)</f>
        <v>16.229595540581766</v>
      </c>
      <c r="M20" s="72">
        <f>IF(RES_hh_fech!M20=0,0,RES_hh_fech!M20/RES_summary!M$19)</f>
        <v>16.881395390784583</v>
      </c>
      <c r="N20" s="72">
        <f>IF(RES_hh_fech!N20=0,0,RES_hh_fech!N20/RES_summary!N$19)</f>
        <v>16.083305511729137</v>
      </c>
      <c r="O20" s="72">
        <f>IF(RES_hh_fech!O20=0,0,RES_hh_fech!O20/RES_summary!O$19)</f>
        <v>17.164468868209706</v>
      </c>
      <c r="P20" s="72">
        <f>IF(RES_hh_fech!P20=0,0,RES_hh_fech!P20/RES_summary!P$19)</f>
        <v>15.113480306218792</v>
      </c>
      <c r="Q20" s="72">
        <f>IF(RES_hh_fech!Q20=0,0,RES_hh_fech!Q20/RES_summary!Q$19)</f>
        <v>15.499364172062913</v>
      </c>
      <c r="R20" s="72">
        <f>IF(RES_hh_fech!R20=0,0,RES_hh_fech!R20/RES_summary!R$19)</f>
        <v>15.527049159410872</v>
      </c>
      <c r="S20" s="72">
        <f>IF(RES_hh_fech!S20=0,0,RES_hh_fech!S20/RES_summary!S$19)</f>
        <v>14.737894738822312</v>
      </c>
      <c r="T20" s="72">
        <f>IF(RES_hh_fech!T20=0,0,RES_hh_fech!T20/RES_summary!T$19)</f>
        <v>15.167096015611474</v>
      </c>
      <c r="U20" s="72">
        <f>IF(RES_hh_fech!U20=0,0,RES_hh_fech!U20/RES_summary!U$19)</f>
        <v>15.195275465616186</v>
      </c>
      <c r="V20" s="72">
        <f>IF(RES_hh_fech!V20=0,0,RES_hh_fech!V20/RES_summary!V$19)</f>
        <v>14.324426244234855</v>
      </c>
      <c r="W20" s="72">
        <f>IF(RES_hh_fech!W20=0,0,RES_hh_fech!W20/RES_summary!W$19)</f>
        <v>12.823428487039809</v>
      </c>
      <c r="X20" s="72">
        <f>IF(RES_hh_fech!X20=0,0,RES_hh_fech!X20/RES_summary!X$19)</f>
        <v>9.6574055329942308</v>
      </c>
      <c r="Y20" s="72">
        <f>IF(RES_hh_fech!Y20=0,0,RES_hh_fech!Y20/RES_summary!Y$19)</f>
        <v>7.8394186019501877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14.805079277533324</v>
      </c>
      <c r="C21" s="72">
        <f>IF(RES_hh_fech!C21=0,0,RES_hh_fech!C21/RES_summary!C$19)</f>
        <v>14.187860482974614</v>
      </c>
      <c r="D21" s="72">
        <f>IF(RES_hh_fech!D21=0,0,RES_hh_fech!D21/RES_summary!D$19)</f>
        <v>13.766564447503413</v>
      </c>
      <c r="E21" s="72">
        <f>IF(RES_hh_fech!E21=0,0,RES_hh_fech!E21/RES_summary!E$19)</f>
        <v>13.875481901293501</v>
      </c>
      <c r="F21" s="72">
        <f>IF(RES_hh_fech!F21=0,0,RES_hh_fech!F21/RES_summary!F$19)</f>
        <v>14.144653065519766</v>
      </c>
      <c r="G21" s="72">
        <f>IF(RES_hh_fech!G21=0,0,RES_hh_fech!G21/RES_summary!G$19)</f>
        <v>13.950606455499264</v>
      </c>
      <c r="H21" s="72">
        <f>IF(RES_hh_fech!H21=0,0,RES_hh_fech!H21/RES_summary!H$19)</f>
        <v>13.907167685340575</v>
      </c>
      <c r="I21" s="72">
        <f>IF(RES_hh_fech!I21=0,0,RES_hh_fech!I21/RES_summary!I$19)</f>
        <v>12.437213903757398</v>
      </c>
      <c r="J21" s="72">
        <f>IF(RES_hh_fech!J21=0,0,RES_hh_fech!J21/RES_summary!J$19)</f>
        <v>12.888091434249956</v>
      </c>
      <c r="K21" s="72">
        <f>IF(RES_hh_fech!K21=0,0,RES_hh_fech!K21/RES_summary!K$19)</f>
        <v>12.490655399662735</v>
      </c>
      <c r="L21" s="72">
        <f>IF(RES_hh_fech!L21=0,0,RES_hh_fech!L21/RES_summary!L$19)</f>
        <v>14.931742737539281</v>
      </c>
      <c r="M21" s="72">
        <f>IF(RES_hh_fech!M21=0,0,RES_hh_fech!M21/RES_summary!M$19)</f>
        <v>14.710117949439276</v>
      </c>
      <c r="N21" s="72">
        <f>IF(RES_hh_fech!N21=0,0,RES_hh_fech!N21/RES_summary!N$19)</f>
        <v>14.709790845645829</v>
      </c>
      <c r="O21" s="72">
        <f>IF(RES_hh_fech!O21=0,0,RES_hh_fech!O21/RES_summary!O$19)</f>
        <v>15.162061252666842</v>
      </c>
      <c r="P21" s="72">
        <f>IF(RES_hh_fech!P21=0,0,RES_hh_fech!P21/RES_summary!P$19)</f>
        <v>14.430976573189891</v>
      </c>
      <c r="Q21" s="72">
        <f>IF(RES_hh_fech!Q21=0,0,RES_hh_fech!Q21/RES_summary!Q$19)</f>
        <v>14.159742238167659</v>
      </c>
      <c r="R21" s="72">
        <f>IF(RES_hh_fech!R21=0,0,RES_hh_fech!R21/RES_summary!R$19)</f>
        <v>14.340069741282395</v>
      </c>
      <c r="S21" s="72">
        <f>IF(RES_hh_fech!S21=0,0,RES_hh_fech!S21/RES_summary!S$19)</f>
        <v>13.800083930961543</v>
      </c>
      <c r="T21" s="72">
        <f>IF(RES_hh_fech!T21=0,0,RES_hh_fech!T21/RES_summary!T$19)</f>
        <v>13.119844412222982</v>
      </c>
      <c r="U21" s="72">
        <f>IF(RES_hh_fech!U21=0,0,RES_hh_fech!U21/RES_summary!U$19)</f>
        <v>13.485085807168295</v>
      </c>
      <c r="V21" s="72">
        <f>IF(RES_hh_fech!V21=0,0,RES_hh_fech!V21/RES_summary!V$19)</f>
        <v>13.509849882801477</v>
      </c>
      <c r="W21" s="72">
        <f>IF(RES_hh_fech!W21=0,0,RES_hh_fech!W21/RES_summary!W$19)</f>
        <v>12.999334216659468</v>
      </c>
      <c r="X21" s="72">
        <f>IF(RES_hh_fech!X21=0,0,RES_hh_fech!X21/RES_summary!X$19)</f>
        <v>8.1315594535551963</v>
      </c>
      <c r="Y21" s="72">
        <f>IF(RES_hh_fech!Y21=0,0,RES_hh_fech!Y21/RES_summary!Y$19)</f>
        <v>7.5525816194668209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16.097896756706493</v>
      </c>
      <c r="C22" s="72">
        <f>IF(RES_hh_fech!C22=0,0,RES_hh_fech!C22/RES_summary!C$19)</f>
        <v>15.649416834117764</v>
      </c>
      <c r="D22" s="72">
        <f>IF(RES_hh_fech!D22=0,0,RES_hh_fech!D22/RES_summary!D$19)</f>
        <v>14.584374281187982</v>
      </c>
      <c r="E22" s="72">
        <f>IF(RES_hh_fech!E22=0,0,RES_hh_fech!E22/RES_summary!E$19)</f>
        <v>13.985354404787071</v>
      </c>
      <c r="F22" s="72">
        <f>IF(RES_hh_fech!F22=0,0,RES_hh_fech!F22/RES_summary!F$19)</f>
        <v>13.489131957764819</v>
      </c>
      <c r="G22" s="72">
        <f>IF(RES_hh_fech!G22=0,0,RES_hh_fech!G22/RES_summary!G$19)</f>
        <v>13.302162727524394</v>
      </c>
      <c r="H22" s="72">
        <f>IF(RES_hh_fech!H22=0,0,RES_hh_fech!H22/RES_summary!H$19)</f>
        <v>12.943678281178306</v>
      </c>
      <c r="I22" s="72">
        <f>IF(RES_hh_fech!I22=0,0,RES_hh_fech!I22/RES_summary!I$19)</f>
        <v>12.806379371834787</v>
      </c>
      <c r="J22" s="72">
        <f>IF(RES_hh_fech!J22=0,0,RES_hh_fech!J22/RES_summary!J$19)</f>
        <v>12.356369907602046</v>
      </c>
      <c r="K22" s="72">
        <f>IF(RES_hh_fech!K22=0,0,RES_hh_fech!K22/RES_summary!K$19)</f>
        <v>11.895616683805441</v>
      </c>
      <c r="L22" s="72">
        <f>IF(RES_hh_fech!L22=0,0,RES_hh_fech!L22/RES_summary!L$19)</f>
        <v>13.361427200450247</v>
      </c>
      <c r="M22" s="72">
        <f>IF(RES_hh_fech!M22=0,0,RES_hh_fech!M22/RES_summary!M$19)</f>
        <v>14.097058643599871</v>
      </c>
      <c r="N22" s="72">
        <f>IF(RES_hh_fech!N22=0,0,RES_hh_fech!N22/RES_summary!N$19)</f>
        <v>13.375977858364831</v>
      </c>
      <c r="O22" s="72">
        <f>IF(RES_hh_fech!O22=0,0,RES_hh_fech!O22/RES_summary!O$19)</f>
        <v>13.4359639321248</v>
      </c>
      <c r="P22" s="72">
        <f>IF(RES_hh_fech!P22=0,0,RES_hh_fech!P22/RES_summary!P$19)</f>
        <v>13.775355362752155</v>
      </c>
      <c r="Q22" s="72">
        <f>IF(RES_hh_fech!Q22=0,0,RES_hh_fech!Q22/RES_summary!Q$19)</f>
        <v>13.735249468571867</v>
      </c>
      <c r="R22" s="72">
        <f>IF(RES_hh_fech!R22=0,0,RES_hh_fech!R22/RES_summary!R$19)</f>
        <v>13.938476574642385</v>
      </c>
      <c r="S22" s="72">
        <f>IF(RES_hh_fech!S22=0,0,RES_hh_fech!S22/RES_summary!S$19)</f>
        <v>13.07686271877081</v>
      </c>
      <c r="T22" s="72">
        <f>IF(RES_hh_fech!T22=0,0,RES_hh_fech!T22/RES_summary!T$19)</f>
        <v>12.168542034911662</v>
      </c>
      <c r="U22" s="72">
        <f>IF(RES_hh_fech!U22=0,0,RES_hh_fech!U22/RES_summary!U$19)</f>
        <v>12.608280315074415</v>
      </c>
      <c r="V22" s="72">
        <f>IF(RES_hh_fech!V22=0,0,RES_hh_fech!V22/RES_summary!V$19)</f>
        <v>12.604925883954264</v>
      </c>
      <c r="W22" s="72">
        <f>IF(RES_hh_fech!W22=0,0,RES_hh_fech!W22/RES_summary!W$19)</f>
        <v>12.719705109945046</v>
      </c>
      <c r="X22" s="72">
        <f>IF(RES_hh_fech!X22=0,0,RES_hh_fech!X22/RES_summary!X$19)</f>
        <v>7.2821492085022186</v>
      </c>
      <c r="Y22" s="72">
        <f>IF(RES_hh_fech!Y22=0,0,RES_hh_fech!Y22/RES_summary!Y$19)</f>
        <v>7.7065508250872297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10.435410654967695</v>
      </c>
      <c r="C24" s="72">
        <f>IF(RES_hh_fech!C24=0,0,RES_hh_fech!C24/RES_summary!C$19)</f>
        <v>10.019112266132515</v>
      </c>
      <c r="D24" s="72">
        <f>IF(RES_hh_fech!D24=0,0,RES_hh_fech!D24/RES_summary!D$19)</f>
        <v>9.9703463036721249</v>
      </c>
      <c r="E24" s="72">
        <f>IF(RES_hh_fech!E24=0,0,RES_hh_fech!E24/RES_summary!E$19)</f>
        <v>9.7925095716235067</v>
      </c>
      <c r="F24" s="72">
        <f>IF(RES_hh_fech!F24=0,0,RES_hh_fech!F24/RES_summary!F$19)</f>
        <v>10.109289857090985</v>
      </c>
      <c r="G24" s="72">
        <f>IF(RES_hh_fech!G24=0,0,RES_hh_fech!G24/RES_summary!G$19)</f>
        <v>9.9372909512175074</v>
      </c>
      <c r="H24" s="72">
        <f>IF(RES_hh_fech!H24=0,0,RES_hh_fech!H24/RES_summary!H$19)</f>
        <v>10.060434972807531</v>
      </c>
      <c r="I24" s="72">
        <f>IF(RES_hh_fech!I24=0,0,RES_hh_fech!I24/RES_summary!I$19)</f>
        <v>9.2209090151390072</v>
      </c>
      <c r="J24" s="72">
        <f>IF(RES_hh_fech!J24=0,0,RES_hh_fech!J24/RES_summary!J$19)</f>
        <v>9.604839900417673</v>
      </c>
      <c r="K24" s="72">
        <f>IF(RES_hh_fech!K24=0,0,RES_hh_fech!K24/RES_summary!K$19)</f>
        <v>9.4736798011661474</v>
      </c>
      <c r="L24" s="72">
        <f>IF(RES_hh_fech!L24=0,0,RES_hh_fech!L24/RES_summary!L$19)</f>
        <v>11.220843833832708</v>
      </c>
      <c r="M24" s="72">
        <f>IF(RES_hh_fech!M24=0,0,RES_hh_fech!M24/RES_summary!M$19)</f>
        <v>11.287465106584024</v>
      </c>
      <c r="N24" s="72">
        <f>IF(RES_hh_fech!N24=0,0,RES_hh_fech!N24/RES_summary!N$19)</f>
        <v>11.523276323494299</v>
      </c>
      <c r="O24" s="72">
        <f>IF(RES_hh_fech!O24=0,0,RES_hh_fech!O24/RES_summary!O$19)</f>
        <v>11.777109489938908</v>
      </c>
      <c r="P24" s="72">
        <f>IF(RES_hh_fech!P24=0,0,RES_hh_fech!P24/RES_summary!P$19)</f>
        <v>11.639301646691617</v>
      </c>
      <c r="Q24" s="72">
        <f>IF(RES_hh_fech!Q24=0,0,RES_hh_fech!Q24/RES_summary!Q$19)</f>
        <v>11.623776919127495</v>
      </c>
      <c r="R24" s="72">
        <f>IF(RES_hh_fech!R24=0,0,RES_hh_fech!R24/RES_summary!R$19)</f>
        <v>11.618390159498555</v>
      </c>
      <c r="S24" s="72">
        <f>IF(RES_hh_fech!S24=0,0,RES_hh_fech!S24/RES_summary!S$19)</f>
        <v>11.447002264339828</v>
      </c>
      <c r="T24" s="72">
        <f>IF(RES_hh_fech!T24=0,0,RES_hh_fech!T24/RES_summary!T$19)</f>
        <v>11.191028532672862</v>
      </c>
      <c r="U24" s="72">
        <f>IF(RES_hh_fech!U24=0,0,RES_hh_fech!U24/RES_summary!U$19)</f>
        <v>11.246940039698206</v>
      </c>
      <c r="V24" s="72">
        <f>IF(RES_hh_fech!V24=0,0,RES_hh_fech!V24/RES_summary!V$19)</f>
        <v>11.165450556987402</v>
      </c>
      <c r="W24" s="72">
        <f>IF(RES_hh_fech!W24=0,0,RES_hh_fech!W24/RES_summary!W$19)</f>
        <v>11.360943424749374</v>
      </c>
      <c r="X24" s="72">
        <f>IF(RES_hh_fech!X24=0,0,RES_hh_fech!X24/RES_summary!X$19)</f>
        <v>7.126208729824091</v>
      </c>
      <c r="Y24" s="72">
        <f>IF(RES_hh_fech!Y24=0,0,RES_hh_fech!Y24/RES_summary!Y$19)</f>
        <v>6.8328230755099906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10.914250081098295</v>
      </c>
      <c r="C25" s="74">
        <f>IF(RES_hh_fech!C25=0,0,RES_hh_fech!C25/RES_summary!C$19)</f>
        <v>10.002476184373592</v>
      </c>
      <c r="D25" s="74">
        <f>IF(RES_hh_fech!D25=0,0,RES_hh_fech!D25/RES_summary!D$19)</f>
        <v>10.051528940152739</v>
      </c>
      <c r="E25" s="74">
        <f>IF(RES_hh_fech!E25=0,0,RES_hh_fech!E25/RES_summary!E$19)</f>
        <v>9.5618050616403103</v>
      </c>
      <c r="F25" s="74">
        <f>IF(RES_hh_fech!F25=0,0,RES_hh_fech!F25/RES_summary!F$19)</f>
        <v>9.7062450523294395</v>
      </c>
      <c r="G25" s="74">
        <f>IF(RES_hh_fech!G25=0,0,RES_hh_fech!G25/RES_summary!G$19)</f>
        <v>9.7644264562407894</v>
      </c>
      <c r="H25" s="74">
        <f>IF(RES_hh_fech!H25=0,0,RES_hh_fech!H25/RES_summary!H$19)</f>
        <v>9.7124346657060787</v>
      </c>
      <c r="I25" s="74">
        <f>IF(RES_hh_fech!I25=0,0,RES_hh_fech!I25/RES_summary!I$19)</f>
        <v>8.8723588576777015</v>
      </c>
      <c r="J25" s="74">
        <f>IF(RES_hh_fech!J25=0,0,RES_hh_fech!J25/RES_summary!J$19)</f>
        <v>8.8837368351735844</v>
      </c>
      <c r="K25" s="74">
        <f>IF(RES_hh_fech!K25=0,0,RES_hh_fech!K25/RES_summary!K$19)</f>
        <v>8.0006417019159013</v>
      </c>
      <c r="L25" s="74">
        <f>IF(RES_hh_fech!L25=0,0,RES_hh_fech!L25/RES_summary!L$19)</f>
        <v>9.7636732953804017</v>
      </c>
      <c r="M25" s="74">
        <f>IF(RES_hh_fech!M25=0,0,RES_hh_fech!M25/RES_summary!M$19)</f>
        <v>10.02710158519662</v>
      </c>
      <c r="N25" s="74">
        <f>IF(RES_hh_fech!N25=0,0,RES_hh_fech!N25/RES_summary!N$19)</f>
        <v>9.937304011962615</v>
      </c>
      <c r="O25" s="74">
        <f>IF(RES_hh_fech!O25=0,0,RES_hh_fech!O25/RES_summary!O$19)</f>
        <v>10.931640983649523</v>
      </c>
      <c r="P25" s="74">
        <f>IF(RES_hh_fech!P25=0,0,RES_hh_fech!P25/RES_summary!P$19)</f>
        <v>10.397583507213852</v>
      </c>
      <c r="Q25" s="74">
        <f>IF(RES_hh_fech!Q25=0,0,RES_hh_fech!Q25/RES_summary!Q$19)</f>
        <v>10.943628231795865</v>
      </c>
      <c r="R25" s="74">
        <f>IF(RES_hh_fech!R25=0,0,RES_hh_fech!R25/RES_summary!R$19)</f>
        <v>10.816106013347154</v>
      </c>
      <c r="S25" s="74">
        <f>IF(RES_hh_fech!S25=0,0,RES_hh_fech!S25/RES_summary!S$19)</f>
        <v>9.9834271070955705</v>
      </c>
      <c r="T25" s="74">
        <f>IF(RES_hh_fech!T25=0,0,RES_hh_fech!T25/RES_summary!T$19)</f>
        <v>9.9329477932046881</v>
      </c>
      <c r="U25" s="74">
        <f>IF(RES_hh_fech!U25=0,0,RES_hh_fech!U25/RES_summary!U$19)</f>
        <v>9.8696909164986408</v>
      </c>
      <c r="V25" s="74">
        <f>IF(RES_hh_fech!V25=0,0,RES_hh_fech!V25/RES_summary!V$19)</f>
        <v>9.5960868179826733</v>
      </c>
      <c r="W25" s="74">
        <f>IF(RES_hh_fech!W25=0,0,RES_hh_fech!W25/RES_summary!W$19)</f>
        <v>9.538449975892906</v>
      </c>
      <c r="X25" s="74">
        <f>IF(RES_hh_fech!X25=0,0,RES_hh_fech!X25/RES_summary!X$19)</f>
        <v>5.0521151474668455</v>
      </c>
      <c r="Y25" s="74">
        <f>IF(RES_hh_fech!Y25=0,0,RES_hh_fech!Y25/RES_summary!Y$19)</f>
        <v>5.1374214478268199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3.8549584424067551</v>
      </c>
      <c r="C26" s="77">
        <f>IF(RES_hh_fech!C26=0,0,RES_hh_fech!C26/RES_summary!C$19)</f>
        <v>3.7044195697624724</v>
      </c>
      <c r="D26" s="77">
        <f>IF(RES_hh_fech!D26=0,0,RES_hh_fech!D26/RES_summary!D$19)</f>
        <v>3.7013282822349964</v>
      </c>
      <c r="E26" s="77">
        <f>IF(RES_hh_fech!E26=0,0,RES_hh_fech!E26/RES_summary!E$19)</f>
        <v>3.6564512534375617</v>
      </c>
      <c r="F26" s="77">
        <f>IF(RES_hh_fech!F26=0,0,RES_hh_fech!F26/RES_summary!F$19)</f>
        <v>3.7736463111335965</v>
      </c>
      <c r="G26" s="77">
        <f>IF(RES_hh_fech!G26=0,0,RES_hh_fech!G26/RES_summary!G$19)</f>
        <v>3.7722024863995092</v>
      </c>
      <c r="H26" s="77">
        <f>IF(RES_hh_fech!H26=0,0,RES_hh_fech!H26/RES_summary!H$19)</f>
        <v>3.81382908863569</v>
      </c>
      <c r="I26" s="77">
        <f>IF(RES_hh_fech!I26=0,0,RES_hh_fech!I26/RES_summary!I$19)</f>
        <v>3.6838960490090806</v>
      </c>
      <c r="J26" s="77">
        <f>IF(RES_hh_fech!J26=0,0,RES_hh_fech!J26/RES_summary!J$19)</f>
        <v>3.9305901111643005</v>
      </c>
      <c r="K26" s="77">
        <f>IF(RES_hh_fech!K26=0,0,RES_hh_fech!K26/RES_summary!K$19)</f>
        <v>4.1437924852055508</v>
      </c>
      <c r="L26" s="77">
        <f>IF(RES_hh_fech!L26=0,0,RES_hh_fech!L26/RES_summary!L$19)</f>
        <v>4.1708386324331954</v>
      </c>
      <c r="M26" s="77">
        <f>IF(RES_hh_fech!M26=0,0,RES_hh_fech!M26/RES_summary!M$19)</f>
        <v>4.3775381432905247</v>
      </c>
      <c r="N26" s="77">
        <f>IF(RES_hh_fech!N26=0,0,RES_hh_fech!N26/RES_summary!N$19)</f>
        <v>4.4998891934923435</v>
      </c>
      <c r="O26" s="77">
        <f>IF(RES_hh_fech!O26=0,0,RES_hh_fech!O26/RES_summary!O$19)</f>
        <v>4.5324005247778949</v>
      </c>
      <c r="P26" s="77">
        <f>IF(RES_hh_fech!P26=0,0,RES_hh_fech!P26/RES_summary!P$19)</f>
        <v>4.6132765118429866</v>
      </c>
      <c r="Q26" s="77">
        <f>IF(RES_hh_fech!Q26=0,0,RES_hh_fech!Q26/RES_summary!Q$19)</f>
        <v>4.6666519326056788</v>
      </c>
      <c r="R26" s="77">
        <f>IF(RES_hh_fech!R26=0,0,RES_hh_fech!R26/RES_summary!R$19)</f>
        <v>4.6502091212751671</v>
      </c>
      <c r="S26" s="77">
        <f>IF(RES_hh_fech!S26=0,0,RES_hh_fech!S26/RES_summary!S$19)</f>
        <v>4.6685299515430581</v>
      </c>
      <c r="T26" s="77">
        <f>IF(RES_hh_fech!T26=0,0,RES_hh_fech!T26/RES_summary!T$19)</f>
        <v>4.6565782374367002</v>
      </c>
      <c r="U26" s="77">
        <f>IF(RES_hh_fech!U26=0,0,RES_hh_fech!U26/RES_summary!U$19)</f>
        <v>4.6090226216105723</v>
      </c>
      <c r="V26" s="77">
        <f>IF(RES_hh_fech!V26=0,0,RES_hh_fech!V26/RES_summary!V$19)</f>
        <v>4.5707523462924486</v>
      </c>
      <c r="W26" s="77">
        <f>IF(RES_hh_fech!W26=0,0,RES_hh_fech!W26/RES_summary!W$19)</f>
        <v>4.1764538946458467</v>
      </c>
      <c r="X26" s="77">
        <f>IF(RES_hh_fech!X26=0,0,RES_hh_fech!X26/RES_summary!X$19)</f>
        <v>3.9046314370335522</v>
      </c>
      <c r="Y26" s="77">
        <f>IF(RES_hh_fech!Y26=0,0,RES_hh_fech!Y26/RES_summary!Y$19)</f>
        <v>3.1477711799198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2.6688417343742774</v>
      </c>
      <c r="C27" s="69">
        <f>IF(RES_hh_fech!C27=0,0,RES_hh_fech!C27/RES_summary!C$19)</f>
        <v>2.6095971873859196</v>
      </c>
      <c r="D27" s="69">
        <f>IF(RES_hh_fech!D27=0,0,RES_hh_fech!D27/RES_summary!D$19)</f>
        <v>2.6388158856149637</v>
      </c>
      <c r="E27" s="69">
        <f>IF(RES_hh_fech!E27=0,0,RES_hh_fech!E27/RES_summary!E$19)</f>
        <v>2.61629079927667</v>
      </c>
      <c r="F27" s="69">
        <f>IF(RES_hh_fech!F27=0,0,RES_hh_fech!F27/RES_summary!F$19)</f>
        <v>2.6215878613016255</v>
      </c>
      <c r="G27" s="69">
        <f>IF(RES_hh_fech!G27=0,0,RES_hh_fech!G27/RES_summary!G$19)</f>
        <v>2.6524414203011295</v>
      </c>
      <c r="H27" s="69">
        <f>IF(RES_hh_fech!H27=0,0,RES_hh_fech!H27/RES_summary!H$19)</f>
        <v>2.7259073887962617</v>
      </c>
      <c r="I27" s="69">
        <f>IF(RES_hh_fech!I27=0,0,RES_hh_fech!I27/RES_summary!I$19)</f>
        <v>2.6860738287592101</v>
      </c>
      <c r="J27" s="69">
        <f>IF(RES_hh_fech!J27=0,0,RES_hh_fech!J27/RES_summary!J$19)</f>
        <v>2.737920462253133</v>
      </c>
      <c r="K27" s="69">
        <f>IF(RES_hh_fech!K27=0,0,RES_hh_fech!K27/RES_summary!K$19)</f>
        <v>2.7479213333215839</v>
      </c>
      <c r="L27" s="69">
        <f>IF(RES_hh_fech!L27=0,0,RES_hh_fech!L27/RES_summary!L$19)</f>
        <v>3.0558162153251014</v>
      </c>
      <c r="M27" s="69">
        <f>IF(RES_hh_fech!M27=0,0,RES_hh_fech!M27/RES_summary!M$19)</f>
        <v>2.9812545235257235</v>
      </c>
      <c r="N27" s="69">
        <f>IF(RES_hh_fech!N27=0,0,RES_hh_fech!N27/RES_summary!N$19)</f>
        <v>2.9594301195308894</v>
      </c>
      <c r="O27" s="69">
        <f>IF(RES_hh_fech!O27=0,0,RES_hh_fech!O27/RES_summary!O$19)</f>
        <v>3.1567288623077294</v>
      </c>
      <c r="P27" s="69">
        <f>IF(RES_hh_fech!P27=0,0,RES_hh_fech!P27/RES_summary!P$19)</f>
        <v>3.1861793049575651</v>
      </c>
      <c r="Q27" s="69">
        <f>IF(RES_hh_fech!Q27=0,0,RES_hh_fech!Q27/RES_summary!Q$19)</f>
        <v>3.2248493508162177</v>
      </c>
      <c r="R27" s="69">
        <f>IF(RES_hh_fech!R27=0,0,RES_hh_fech!R27/RES_summary!R$19)</f>
        <v>3.2961981350488982</v>
      </c>
      <c r="S27" s="69">
        <f>IF(RES_hh_fech!S27=0,0,RES_hh_fech!S27/RES_summary!S$19)</f>
        <v>3.1780338581867995</v>
      </c>
      <c r="T27" s="69">
        <f>IF(RES_hh_fech!T27=0,0,RES_hh_fech!T27/RES_summary!T$19)</f>
        <v>3.1495643544195162</v>
      </c>
      <c r="U27" s="69">
        <f>IF(RES_hh_fech!U27=0,0,RES_hh_fech!U27/RES_summary!U$19)</f>
        <v>3.1087129344132722</v>
      </c>
      <c r="V27" s="69">
        <f>IF(RES_hh_fech!V27=0,0,RES_hh_fech!V27/RES_summary!V$19)</f>
        <v>3.2259059747466265</v>
      </c>
      <c r="W27" s="69">
        <f>IF(RES_hh_fech!W27=0,0,RES_hh_fech!W27/RES_summary!W$19)</f>
        <v>3.2759239701791953</v>
      </c>
      <c r="X27" s="69">
        <f>IF(RES_hh_fech!X27=0,0,RES_hh_fech!X27/RES_summary!X$19)</f>
        <v>2.0605050842119264</v>
      </c>
      <c r="Y27" s="69">
        <f>IF(RES_hh_fech!Y27=0,0,RES_hh_fech!Y27/RES_summary!Y$19)</f>
        <v>2.2399600206731747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X29" s="72">
        <f>IF(RES_hh_fech!X29=0,0,RES_hh_fech!X29/RES_summary!X$19)</f>
        <v>0</v>
      </c>
      <c r="Y29" s="72">
        <f>IF(RES_hh_fech!Y29=0,0,RES_hh_fech!Y29/RES_summary!Y$19)</f>
        <v>0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3.2799991164965494</v>
      </c>
      <c r="C30" s="72">
        <f>IF(RES_hh_fech!C30=0,0,RES_hh_fech!C30/RES_summary!C$19)</f>
        <v>3.2255911622625857</v>
      </c>
      <c r="D30" s="72">
        <f>IF(RES_hh_fech!D30=0,0,RES_hh_fech!D30/RES_summary!D$19)</f>
        <v>3.2104166734544934</v>
      </c>
      <c r="E30" s="72">
        <f>IF(RES_hh_fech!E30=0,0,RES_hh_fech!E30/RES_summary!E$19)</f>
        <v>3.2925525132588844</v>
      </c>
      <c r="F30" s="72">
        <f>IF(RES_hh_fech!F30=0,0,RES_hh_fech!F30/RES_summary!F$19)</f>
        <v>3.3000343979045073</v>
      </c>
      <c r="G30" s="72">
        <f>IF(RES_hh_fech!G30=0,0,RES_hh_fech!G30/RES_summary!G$19)</f>
        <v>3.3357581515733563</v>
      </c>
      <c r="H30" s="72">
        <f>IF(RES_hh_fech!H30=0,0,RES_hh_fech!H30/RES_summary!H$19)</f>
        <v>3.4209301319670535</v>
      </c>
      <c r="I30" s="72">
        <f>IF(RES_hh_fech!I30=0,0,RES_hh_fech!I30/RES_summary!I$19)</f>
        <v>3.2602144023639399</v>
      </c>
      <c r="J30" s="72">
        <f>IF(RES_hh_fech!J30=0,0,RES_hh_fech!J30/RES_summary!J$19)</f>
        <v>3.384928629653444</v>
      </c>
      <c r="K30" s="72">
        <f>IF(RES_hh_fech!K30=0,0,RES_hh_fech!K30/RES_summary!K$19)</f>
        <v>3.4385062345348452</v>
      </c>
      <c r="L30" s="72">
        <f>IF(RES_hh_fech!L30=0,0,RES_hh_fech!L30/RES_summary!L$19)</f>
        <v>3.8581725434415253</v>
      </c>
      <c r="M30" s="72">
        <f>IF(RES_hh_fech!M30=0,0,RES_hh_fech!M30/RES_summary!M$19)</f>
        <v>3.7289449294531867</v>
      </c>
      <c r="N30" s="72">
        <f>IF(RES_hh_fech!N30=0,0,RES_hh_fech!N30/RES_summary!N$19)</f>
        <v>3.7728473672941916</v>
      </c>
      <c r="O30" s="72">
        <f>IF(RES_hh_fech!O30=0,0,RES_hh_fech!O30/RES_summary!O$19)</f>
        <v>4.0437487074509324</v>
      </c>
      <c r="P30" s="72">
        <f>IF(RES_hh_fech!P30=0,0,RES_hh_fech!P30/RES_summary!P$19)</f>
        <v>3.9977949548755825</v>
      </c>
      <c r="Q30" s="72">
        <f>IF(RES_hh_fech!Q30=0,0,RES_hh_fech!Q30/RES_summary!Q$19)</f>
        <v>4.0503408354843762</v>
      </c>
      <c r="R30" s="72">
        <f>IF(RES_hh_fech!R30=0,0,RES_hh_fech!R30/RES_summary!R$19)</f>
        <v>4.2121391736180733</v>
      </c>
      <c r="S30" s="72">
        <f>IF(RES_hh_fech!S30=0,0,RES_hh_fech!S30/RES_summary!S$19)</f>
        <v>4.1797526005248056</v>
      </c>
      <c r="T30" s="72">
        <f>IF(RES_hh_fech!T30=0,0,RES_hh_fech!T30/RES_summary!T$19)</f>
        <v>4.1778400141926335</v>
      </c>
      <c r="U30" s="72">
        <f>IF(RES_hh_fech!U30=0,0,RES_hh_fech!U30/RES_summary!U$19)</f>
        <v>4.159855284598093</v>
      </c>
      <c r="V30" s="72">
        <f>IF(RES_hh_fech!V30=0,0,RES_hh_fech!V30/RES_summary!V$19)</f>
        <v>3.9750997348345325</v>
      </c>
      <c r="W30" s="72">
        <f>IF(RES_hh_fech!W30=0,0,RES_hh_fech!W30/RES_summary!W$19)</f>
        <v>3.8723886444243893</v>
      </c>
      <c r="X30" s="72">
        <f>IF(RES_hh_fech!X30=0,0,RES_hh_fech!X30/RES_summary!X$19)</f>
        <v>3.30064305795403</v>
      </c>
      <c r="Y30" s="72">
        <f>IF(RES_hh_fech!Y30=0,0,RES_hh_fech!Y30/RES_summary!Y$19)</f>
        <v>2.7984316019429918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2.6533073721492317</v>
      </c>
      <c r="C32" s="77">
        <f>IF(RES_hh_fech!C32=0,0,RES_hh_fech!C32/RES_summary!C$19)</f>
        <v>2.5940145451926302</v>
      </c>
      <c r="D32" s="77">
        <f>IF(RES_hh_fech!D32=0,0,RES_hh_fech!D32/RES_summary!D$19)</f>
        <v>2.6241523756445702</v>
      </c>
      <c r="E32" s="77">
        <f>IF(RES_hh_fech!E32=0,0,RES_hh_fech!E32/RES_summary!E$19)</f>
        <v>2.5986353145193029</v>
      </c>
      <c r="F32" s="77">
        <f>IF(RES_hh_fech!F32=0,0,RES_hh_fech!F32/RES_summary!F$19)</f>
        <v>2.6037987627106864</v>
      </c>
      <c r="G32" s="77">
        <f>IF(RES_hh_fech!G32=0,0,RES_hh_fech!G32/RES_summary!G$19)</f>
        <v>2.6347993363158926</v>
      </c>
      <c r="H32" s="77">
        <f>IF(RES_hh_fech!H32=0,0,RES_hh_fech!H32/RES_summary!H$19)</f>
        <v>2.7084262948267854</v>
      </c>
      <c r="I32" s="77">
        <f>IF(RES_hh_fech!I32=0,0,RES_hh_fech!I32/RES_summary!I$19)</f>
        <v>2.6721361488062554</v>
      </c>
      <c r="J32" s="77">
        <f>IF(RES_hh_fech!J32=0,0,RES_hh_fech!J32/RES_summary!J$19)</f>
        <v>2.7224527674186749</v>
      </c>
      <c r="K32" s="77">
        <f>IF(RES_hh_fech!K32=0,0,RES_hh_fech!K32/RES_summary!K$19)</f>
        <v>2.7314657597708245</v>
      </c>
      <c r="L32" s="77">
        <f>IF(RES_hh_fech!L32=0,0,RES_hh_fech!L32/RES_summary!L$19)</f>
        <v>3.036590382935155</v>
      </c>
      <c r="M32" s="77">
        <f>IF(RES_hh_fech!M32=0,0,RES_hh_fech!M32/RES_summary!M$19)</f>
        <v>2.9634070832043813</v>
      </c>
      <c r="N32" s="77">
        <f>IF(RES_hh_fech!N32=0,0,RES_hh_fech!N32/RES_summary!N$19)</f>
        <v>2.9401936849469745</v>
      </c>
      <c r="O32" s="77">
        <f>IF(RES_hh_fech!O32=0,0,RES_hh_fech!O32/RES_summary!O$19)</f>
        <v>3.1362584976972716</v>
      </c>
      <c r="P32" s="77">
        <f>IF(RES_hh_fech!P32=0,0,RES_hh_fech!P32/RES_summary!P$19)</f>
        <v>3.1680672658247597</v>
      </c>
      <c r="Q32" s="77">
        <f>IF(RES_hh_fech!Q32=0,0,RES_hh_fech!Q32/RES_summary!Q$19)</f>
        <v>3.2069775414113373</v>
      </c>
      <c r="R32" s="77">
        <f>IF(RES_hh_fech!R32=0,0,RES_hh_fech!R32/RES_summary!R$19)</f>
        <v>3.2767876771045765</v>
      </c>
      <c r="S32" s="77">
        <f>IF(RES_hh_fech!S32=0,0,RES_hh_fech!S32/RES_summary!S$19)</f>
        <v>3.1572200454216395</v>
      </c>
      <c r="T32" s="77">
        <f>IF(RES_hh_fech!T32=0,0,RES_hh_fech!T32/RES_summary!T$19)</f>
        <v>3.1289965929087322</v>
      </c>
      <c r="U32" s="77">
        <f>IF(RES_hh_fech!U32=0,0,RES_hh_fech!U32/RES_summary!U$19)</f>
        <v>3.0888930437510593</v>
      </c>
      <c r="V32" s="77">
        <f>IF(RES_hh_fech!V32=0,0,RES_hh_fech!V32/RES_summary!V$19)</f>
        <v>3.2119263180278583</v>
      </c>
      <c r="W32" s="77">
        <f>IF(RES_hh_fech!W32=0,0,RES_hh_fech!W32/RES_summary!W$19)</f>
        <v>3.2645241931813023</v>
      </c>
      <c r="X32" s="77">
        <f>IF(RES_hh_fech!X32=0,0,RES_hh_fech!X32/RES_summary!X$19)</f>
        <v>2.0334822323277928</v>
      </c>
      <c r="Y32" s="77">
        <f>IF(RES_hh_fech!Y32=0,0,RES_hh_fech!Y32/RES_summary!Y$19)</f>
        <v>2.2280740613716259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101.80658602763519</v>
      </c>
      <c r="C3" s="65">
        <f>IF(RES_hh_tesh!C3=0,0,RES_hh_tesh!C3/RES_summary!C$19)</f>
        <v>107.61617662112404</v>
      </c>
      <c r="D3" s="65">
        <f>IF(RES_hh_tesh!D3=0,0,RES_hh_tesh!D3/RES_summary!D$19)</f>
        <v>103.89366772229158</v>
      </c>
      <c r="E3" s="65">
        <f>IF(RES_hh_tesh!E3=0,0,RES_hh_tesh!E3/RES_summary!E$19)</f>
        <v>105.8073108113111</v>
      </c>
      <c r="F3" s="65">
        <f>IF(RES_hh_tesh!F3=0,0,RES_hh_tesh!F3/RES_summary!F$19)</f>
        <v>105.36285296790001</v>
      </c>
      <c r="G3" s="65">
        <f>IF(RES_hh_tesh!G3=0,0,RES_hh_tesh!G3/RES_summary!G$19)</f>
        <v>106.49223354839103</v>
      </c>
      <c r="H3" s="65">
        <f>IF(RES_hh_tesh!H3=0,0,RES_hh_tesh!H3/RES_summary!H$19)</f>
        <v>107.16859091551444</v>
      </c>
      <c r="I3" s="65">
        <f>IF(RES_hh_tesh!I3=0,0,RES_hh_tesh!I3/RES_summary!I$19)</f>
        <v>107.07984849160181</v>
      </c>
      <c r="J3" s="65">
        <f>IF(RES_hh_tesh!J3=0,0,RES_hh_tesh!J3/RES_summary!J$19)</f>
        <v>107.11859218998714</v>
      </c>
      <c r="K3" s="65">
        <f>IF(RES_hh_tesh!K3=0,0,RES_hh_tesh!K3/RES_summary!K$19)</f>
        <v>108.00152560937084</v>
      </c>
      <c r="L3" s="65">
        <f>IF(RES_hh_tesh!L3=0,0,RES_hh_tesh!L3/RES_summary!L$19)</f>
        <v>122.78079708511459</v>
      </c>
      <c r="M3" s="65">
        <f>IF(RES_hh_tesh!M3=0,0,RES_hh_tesh!M3/RES_summary!M$19)</f>
        <v>109.46667537576042</v>
      </c>
      <c r="N3" s="65">
        <f>IF(RES_hh_tesh!N3=0,0,RES_hh_tesh!N3/RES_summary!N$19)</f>
        <v>109.46624878393474</v>
      </c>
      <c r="O3" s="65">
        <f>IF(RES_hh_tesh!O3=0,0,RES_hh_tesh!O3/RES_summary!O$19)</f>
        <v>111.39357365173066</v>
      </c>
      <c r="P3" s="65">
        <f>IF(RES_hh_tesh!P3=0,0,RES_hh_tesh!P3/RES_summary!P$19)</f>
        <v>102.09805538347881</v>
      </c>
      <c r="Q3" s="65">
        <f>IF(RES_hh_tesh!Q3=0,0,RES_hh_tesh!Q3/RES_summary!Q$19)</f>
        <v>111.30267175556874</v>
      </c>
      <c r="R3" s="65">
        <f>IF(RES_hh_tesh!R3=0,0,RES_hh_tesh!R3/RES_summary!R$19)</f>
        <v>115.24934143379306</v>
      </c>
      <c r="S3" s="65">
        <f>IF(RES_hh_tesh!S3=0,0,RES_hh_tesh!S3/RES_summary!S$19)</f>
        <v>113.64191337622435</v>
      </c>
      <c r="T3" s="65">
        <f>IF(RES_hh_tesh!T3=0,0,RES_hh_tesh!T3/RES_summary!T$19)</f>
        <v>113.16306847261997</v>
      </c>
      <c r="U3" s="65">
        <f>IF(RES_hh_tesh!U3=0,0,RES_hh_tesh!U3/RES_summary!U$19)</f>
        <v>111.03637802940604</v>
      </c>
      <c r="V3" s="65">
        <f>IF(RES_hh_tesh!V3=0,0,RES_hh_tesh!V3/RES_summary!V$19)</f>
        <v>107.98843416382093</v>
      </c>
      <c r="W3" s="65">
        <f>IF(RES_hh_tesh!W3=0,0,RES_hh_tesh!W3/RES_summary!W$19)</f>
        <v>116.14934960157332</v>
      </c>
      <c r="X3" s="65">
        <f>IF(RES_hh_tesh!X3=0,0,RES_hh_tesh!X3/RES_summary!X$19)</f>
        <v>102.41626784397742</v>
      </c>
      <c r="Y3" s="65">
        <f>IF(RES_hh_tesh!Y3=0,0,RES_hh_tesh!Y3/RES_summary!Y$19)</f>
        <v>106.37322365227205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90.925300241582534</v>
      </c>
      <c r="C4" s="69">
        <f>IF(RES_hh_tesh!C4=0,0,RES_hh_tesh!C4/RES_summary!C$19)</f>
        <v>97.119613399004763</v>
      </c>
      <c r="D4" s="69">
        <f>IF(RES_hh_tesh!D4=0,0,RES_hh_tesh!D4/RES_summary!D$19)</f>
        <v>93.38492756475199</v>
      </c>
      <c r="E4" s="69">
        <f>IF(RES_hh_tesh!E4=0,0,RES_hh_tesh!E4/RES_summary!E$19)</f>
        <v>95.421456947499635</v>
      </c>
      <c r="F4" s="69">
        <f>IF(RES_hh_tesh!F4=0,0,RES_hh_tesh!F4/RES_summary!F$19)</f>
        <v>94.701042858471169</v>
      </c>
      <c r="G4" s="69">
        <f>IF(RES_hh_tesh!G4=0,0,RES_hh_tesh!G4/RES_summary!G$19)</f>
        <v>95.802250832532124</v>
      </c>
      <c r="H4" s="69">
        <f>IF(RES_hh_tesh!H4=0,0,RES_hh_tesh!H4/RES_summary!H$19)</f>
        <v>96.311308892141028</v>
      </c>
      <c r="I4" s="69">
        <f>IF(RES_hh_tesh!I4=0,0,RES_hh_tesh!I4/RES_summary!I$19)</f>
        <v>96.801065956604091</v>
      </c>
      <c r="J4" s="69">
        <f>IF(RES_hh_tesh!J4=0,0,RES_hh_tesh!J4/RES_summary!J$19)</f>
        <v>96.499457783522232</v>
      </c>
      <c r="K4" s="69">
        <f>IF(RES_hh_tesh!K4=0,0,RES_hh_tesh!K4/RES_summary!K$19)</f>
        <v>97.503544366748386</v>
      </c>
      <c r="L4" s="69">
        <f>IF(RES_hh_tesh!L4=0,0,RES_hh_tesh!L4/RES_summary!L$19)</f>
        <v>110.50941591332374</v>
      </c>
      <c r="M4" s="69">
        <f>IF(RES_hh_tesh!M4=0,0,RES_hh_tesh!M4/RES_summary!M$19)</f>
        <v>96.972345278207385</v>
      </c>
      <c r="N4" s="69">
        <f>IF(RES_hh_tesh!N4=0,0,RES_hh_tesh!N4/RES_summary!N$19)</f>
        <v>96.870194019371937</v>
      </c>
      <c r="O4" s="69">
        <f>IF(RES_hh_tesh!O4=0,0,RES_hh_tesh!O4/RES_summary!O$19)</f>
        <v>98.202658214385636</v>
      </c>
      <c r="P4" s="69">
        <f>IF(RES_hh_tesh!P4=0,0,RES_hh_tesh!P4/RES_summary!P$19)</f>
        <v>89.065505152172278</v>
      </c>
      <c r="Q4" s="69">
        <f>IF(RES_hh_tesh!Q4=0,0,RES_hh_tesh!Q4/RES_summary!Q$19)</f>
        <v>98.08116975095696</v>
      </c>
      <c r="R4" s="69">
        <f>IF(RES_hh_tesh!R4=0,0,RES_hh_tesh!R4/RES_summary!R$19)</f>
        <v>101.81999077465458</v>
      </c>
      <c r="S4" s="69">
        <f>IF(RES_hh_tesh!S4=0,0,RES_hh_tesh!S4/RES_summary!S$19)</f>
        <v>100.53225403404781</v>
      </c>
      <c r="T4" s="69">
        <f>IF(RES_hh_tesh!T4=0,0,RES_hh_tesh!T4/RES_summary!T$19)</f>
        <v>100.1704453926731</v>
      </c>
      <c r="U4" s="69">
        <f>IF(RES_hh_tesh!U4=0,0,RES_hh_tesh!U4/RES_summary!U$19)</f>
        <v>97.838004166741769</v>
      </c>
      <c r="V4" s="69">
        <f>IF(RES_hh_tesh!V4=0,0,RES_hh_tesh!V4/RES_summary!V$19)</f>
        <v>94.628577408276371</v>
      </c>
      <c r="W4" s="69">
        <f>IF(RES_hh_tesh!W4=0,0,RES_hh_tesh!W4/RES_summary!W$19)</f>
        <v>102.63955441154884</v>
      </c>
      <c r="X4" s="69">
        <f>IF(RES_hh_tesh!X4=0,0,RES_hh_tesh!X4/RES_summary!X$19)</f>
        <v>93.714095642961169</v>
      </c>
      <c r="Y4" s="69">
        <f>IF(RES_hh_tesh!Y4=0,0,RES_hh_tesh!Y4/RES_summary!Y$19)</f>
        <v>97.644630600049041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X5" s="72">
        <f>IF(RES_hh_tesh!X5=0,0,RES_hh_tesh!X5/RES_summary!X$19)</f>
        <v>0</v>
      </c>
      <c r="Y5" s="72">
        <f>IF(RES_hh_tesh!Y5=0,0,RES_hh_tesh!Y5/RES_summary!Y$19)</f>
        <v>0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90.492561854388001</v>
      </c>
      <c r="C6" s="72">
        <f>IF(RES_hh_tesh!C6=0,0,RES_hh_tesh!C6/RES_summary!C$19)</f>
        <v>96.686384629225628</v>
      </c>
      <c r="D6" s="72">
        <f>IF(RES_hh_tesh!D6=0,0,RES_hh_tesh!D6/RES_summary!D$19)</f>
        <v>86.036980225359969</v>
      </c>
      <c r="E6" s="72">
        <f>IF(RES_hh_tesh!E6=0,0,RES_hh_tesh!E6/RES_summary!E$19)</f>
        <v>91.457516096280671</v>
      </c>
      <c r="F6" s="72">
        <f>IF(RES_hh_tesh!F6=0,0,RES_hh_tesh!F6/RES_summary!F$19)</f>
        <v>92.700125712603224</v>
      </c>
      <c r="G6" s="72">
        <f>IF(RES_hh_tesh!G6=0,0,RES_hh_tesh!G6/RES_summary!G$19)</f>
        <v>93.094996923138268</v>
      </c>
      <c r="H6" s="72">
        <f>IF(RES_hh_tesh!H6=0,0,RES_hh_tesh!H6/RES_summary!H$19)</f>
        <v>99.532294365568035</v>
      </c>
      <c r="I6" s="72">
        <f>IF(RES_hh_tesh!I6=0,0,RES_hh_tesh!I6/RES_summary!I$19)</f>
        <v>100.48742441008964</v>
      </c>
      <c r="J6" s="72">
        <f>IF(RES_hh_tesh!J6=0,0,RES_hh_tesh!J6/RES_summary!J$19)</f>
        <v>94.567210393744901</v>
      </c>
      <c r="K6" s="72">
        <f>IF(RES_hh_tesh!K6=0,0,RES_hh_tesh!K6/RES_summary!K$19)</f>
        <v>88.51390983479159</v>
      </c>
      <c r="L6" s="72">
        <f>IF(RES_hh_tesh!L6=0,0,RES_hh_tesh!L6/RES_summary!L$19)</f>
        <v>105.81008861600267</v>
      </c>
      <c r="M6" s="72">
        <f>IF(RES_hh_tesh!M6=0,0,RES_hh_tesh!M6/RES_summary!M$19)</f>
        <v>103.46398288211078</v>
      </c>
      <c r="N6" s="72">
        <f>IF(RES_hh_tesh!N6=0,0,RES_hh_tesh!N6/RES_summary!N$19)</f>
        <v>98.127363979999416</v>
      </c>
      <c r="O6" s="72">
        <f>IF(RES_hh_tesh!O6=0,0,RES_hh_tesh!O6/RES_summary!O$19)</f>
        <v>92.483592934998953</v>
      </c>
      <c r="P6" s="72">
        <f>IF(RES_hh_tesh!P6=0,0,RES_hh_tesh!P6/RES_summary!P$19)</f>
        <v>70.871052522766192</v>
      </c>
      <c r="Q6" s="72">
        <f>IF(RES_hh_tesh!Q6=0,0,RES_hh_tesh!Q6/RES_summary!Q$19)</f>
        <v>97.938547035754198</v>
      </c>
      <c r="R6" s="72">
        <f>IF(RES_hh_tesh!R6=0,0,RES_hh_tesh!R6/RES_summary!R$19)</f>
        <v>101.12691737439961</v>
      </c>
      <c r="S6" s="72">
        <f>IF(RES_hh_tesh!S6=0,0,RES_hh_tesh!S6/RES_summary!S$19)</f>
        <v>102.70063861347822</v>
      </c>
      <c r="T6" s="72">
        <f>IF(RES_hh_tesh!T6=0,0,RES_hh_tesh!T6/RES_summary!T$19)</f>
        <v>102.18767459279854</v>
      </c>
      <c r="U6" s="72">
        <f>IF(RES_hh_tesh!U6=0,0,RES_hh_tesh!U6/RES_summary!U$19)</f>
        <v>95.30481777157658</v>
      </c>
      <c r="V6" s="72">
        <f>IF(RES_hh_tesh!V6=0,0,RES_hh_tesh!V6/RES_summary!V$19)</f>
        <v>91.510065797868094</v>
      </c>
      <c r="W6" s="72">
        <f>IF(RES_hh_tesh!W6=0,0,RES_hh_tesh!W6/RES_summary!W$19)</f>
        <v>93.01629175641142</v>
      </c>
      <c r="X6" s="72">
        <f>IF(RES_hh_tesh!X6=0,0,RES_hh_tesh!X6/RES_summary!X$19)</f>
        <v>96.046194880220312</v>
      </c>
      <c r="Y6" s="72">
        <f>IF(RES_hh_tesh!Y6=0,0,RES_hh_tesh!Y6/RES_summary!Y$19)</f>
        <v>97.127807037468742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89.899529370139845</v>
      </c>
      <c r="C7" s="72">
        <f>IF(RES_hh_tesh!C7=0,0,RES_hh_tesh!C7/RES_summary!C$19)</f>
        <v>95.79337224136367</v>
      </c>
      <c r="D7" s="72">
        <f>IF(RES_hh_tesh!D7=0,0,RES_hh_tesh!D7/RES_summary!D$19)</f>
        <v>93.270674785802541</v>
      </c>
      <c r="E7" s="72">
        <f>IF(RES_hh_tesh!E7=0,0,RES_hh_tesh!E7/RES_summary!E$19)</f>
        <v>92.965347466565504</v>
      </c>
      <c r="F7" s="72">
        <f>IF(RES_hh_tesh!F7=0,0,RES_hh_tesh!F7/RES_summary!F$19)</f>
        <v>92.916032210321461</v>
      </c>
      <c r="G7" s="72">
        <f>IF(RES_hh_tesh!G7=0,0,RES_hh_tesh!G7/RES_summary!G$19)</f>
        <v>95.516700448542963</v>
      </c>
      <c r="H7" s="72">
        <f>IF(RES_hh_tesh!H7=0,0,RES_hh_tesh!H7/RES_summary!H$19)</f>
        <v>93.432630510040269</v>
      </c>
      <c r="I7" s="72">
        <f>IF(RES_hh_tesh!I7=0,0,RES_hh_tesh!I7/RES_summary!I$19)</f>
        <v>93.132298324761635</v>
      </c>
      <c r="J7" s="72">
        <f>IF(RES_hh_tesh!J7=0,0,RES_hh_tesh!J7/RES_summary!J$19)</f>
        <v>94.446188951276525</v>
      </c>
      <c r="K7" s="72">
        <f>IF(RES_hh_tesh!K7=0,0,RES_hh_tesh!K7/RES_summary!K$19)</f>
        <v>96.185953987905179</v>
      </c>
      <c r="L7" s="72">
        <f>IF(RES_hh_tesh!L7=0,0,RES_hh_tesh!L7/RES_summary!L$19)</f>
        <v>108.26976517536373</v>
      </c>
      <c r="M7" s="72">
        <f>IF(RES_hh_tesh!M7=0,0,RES_hh_tesh!M7/RES_summary!M$19)</f>
        <v>97.095126477837866</v>
      </c>
      <c r="N7" s="72">
        <f>IF(RES_hh_tesh!N7=0,0,RES_hh_tesh!N7/RES_summary!N$19)</f>
        <v>94.252862886893496</v>
      </c>
      <c r="O7" s="72">
        <f>IF(RES_hh_tesh!O7=0,0,RES_hh_tesh!O7/RES_summary!O$19)</f>
        <v>100.36073512660923</v>
      </c>
      <c r="P7" s="72">
        <f>IF(RES_hh_tesh!P7=0,0,RES_hh_tesh!P7/RES_summary!P$19)</f>
        <v>83.066828102005275</v>
      </c>
      <c r="Q7" s="72">
        <f>IF(RES_hh_tesh!Q7=0,0,RES_hh_tesh!Q7/RES_summary!Q$19)</f>
        <v>94.008080221808214</v>
      </c>
      <c r="R7" s="72">
        <f>IF(RES_hh_tesh!R7=0,0,RES_hh_tesh!R7/RES_summary!R$19)</f>
        <v>98.348118485476093</v>
      </c>
      <c r="S7" s="72">
        <f>IF(RES_hh_tesh!S7=0,0,RES_hh_tesh!S7/RES_summary!S$19)</f>
        <v>96.307766866332159</v>
      </c>
      <c r="T7" s="72">
        <f>IF(RES_hh_tesh!T7=0,0,RES_hh_tesh!T7/RES_summary!T$19)</f>
        <v>102.07402615820709</v>
      </c>
      <c r="U7" s="72">
        <f>IF(RES_hh_tesh!U7=0,0,RES_hh_tesh!U7/RES_summary!U$19)</f>
        <v>99.337387682352983</v>
      </c>
      <c r="V7" s="72">
        <f>IF(RES_hh_tesh!V7=0,0,RES_hh_tesh!V7/RES_summary!V$19)</f>
        <v>92.25183014345194</v>
      </c>
      <c r="W7" s="72">
        <f>IF(RES_hh_tesh!W7=0,0,RES_hh_tesh!W7/RES_summary!W$19)</f>
        <v>90.074473935122654</v>
      </c>
      <c r="X7" s="72">
        <f>IF(RES_hh_tesh!X7=0,0,RES_hh_tesh!X7/RES_summary!X$19)</f>
        <v>98.5644867421219</v>
      </c>
      <c r="Y7" s="72">
        <f>IF(RES_hh_tesh!Y7=0,0,RES_hh_tesh!Y7/RES_summary!Y$19)</f>
        <v>92.725123242670364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89.045470978533942</v>
      </c>
      <c r="C8" s="72">
        <f>IF(RES_hh_tesh!C8=0,0,RES_hh_tesh!C8/RES_summary!C$19)</f>
        <v>95.485914014499826</v>
      </c>
      <c r="D8" s="72">
        <f>IF(RES_hh_tesh!D8=0,0,RES_hh_tesh!D8/RES_summary!D$19)</f>
        <v>90.235148834188379</v>
      </c>
      <c r="E8" s="72">
        <f>IF(RES_hh_tesh!E8=0,0,RES_hh_tesh!E8/RES_summary!E$19)</f>
        <v>95.286206143354079</v>
      </c>
      <c r="F8" s="72">
        <f>IF(RES_hh_tesh!F8=0,0,RES_hh_tesh!F8/RES_summary!F$19)</f>
        <v>94.471332232549301</v>
      </c>
      <c r="G8" s="72">
        <f>IF(RES_hh_tesh!G8=0,0,RES_hh_tesh!G8/RES_summary!G$19)</f>
        <v>95.24655740810536</v>
      </c>
      <c r="H8" s="72">
        <f>IF(RES_hh_tesh!H8=0,0,RES_hh_tesh!H8/RES_summary!H$19)</f>
        <v>95.317809322196126</v>
      </c>
      <c r="I8" s="72">
        <f>IF(RES_hh_tesh!I8=0,0,RES_hh_tesh!I8/RES_summary!I$19)</f>
        <v>92.590779202505587</v>
      </c>
      <c r="J8" s="72">
        <f>IF(RES_hh_tesh!J8=0,0,RES_hh_tesh!J8/RES_summary!J$19)</f>
        <v>93.668808476078468</v>
      </c>
      <c r="K8" s="72">
        <f>IF(RES_hh_tesh!K8=0,0,RES_hh_tesh!K8/RES_summary!K$19)</f>
        <v>94.87569264809612</v>
      </c>
      <c r="L8" s="72">
        <f>IF(RES_hh_tesh!L8=0,0,RES_hh_tesh!L8/RES_summary!L$19)</f>
        <v>110.54469245859214</v>
      </c>
      <c r="M8" s="72">
        <f>IF(RES_hh_tesh!M8=0,0,RES_hh_tesh!M8/RES_summary!M$19)</f>
        <v>94.842121040660075</v>
      </c>
      <c r="N8" s="72">
        <f>IF(RES_hh_tesh!N8=0,0,RES_hh_tesh!N8/RES_summary!N$19)</f>
        <v>96.018657884000433</v>
      </c>
      <c r="O8" s="72">
        <f>IF(RES_hh_tesh!O8=0,0,RES_hh_tesh!O8/RES_summary!O$19)</f>
        <v>98.373031691651022</v>
      </c>
      <c r="P8" s="72">
        <f>IF(RES_hh_tesh!P8=0,0,RES_hh_tesh!P8/RES_summary!P$19)</f>
        <v>87.193223666026597</v>
      </c>
      <c r="Q8" s="72">
        <f>IF(RES_hh_tesh!Q8=0,0,RES_hh_tesh!Q8/RES_summary!Q$19)</f>
        <v>93.940280797271583</v>
      </c>
      <c r="R8" s="72">
        <f>IF(RES_hh_tesh!R8=0,0,RES_hh_tesh!R8/RES_summary!R$19)</f>
        <v>99.436082247308192</v>
      </c>
      <c r="S8" s="72">
        <f>IF(RES_hh_tesh!S8=0,0,RES_hh_tesh!S8/RES_summary!S$19)</f>
        <v>99.229994475783698</v>
      </c>
      <c r="T8" s="72">
        <f>IF(RES_hh_tesh!T8=0,0,RES_hh_tesh!T8/RES_summary!T$19)</f>
        <v>98.05542610468548</v>
      </c>
      <c r="U8" s="72">
        <f>IF(RES_hh_tesh!U8=0,0,RES_hh_tesh!U8/RES_summary!U$19)</f>
        <v>98.252013731177158</v>
      </c>
      <c r="V8" s="72">
        <f>IF(RES_hh_tesh!V8=0,0,RES_hh_tesh!V8/RES_summary!V$19)</f>
        <v>96.780296538604645</v>
      </c>
      <c r="W8" s="72">
        <f>IF(RES_hh_tesh!W8=0,0,RES_hh_tesh!W8/RES_summary!W$19)</f>
        <v>101.47835502898808</v>
      </c>
      <c r="X8" s="72">
        <f>IF(RES_hh_tesh!X8=0,0,RES_hh_tesh!X8/RES_summary!X$19)</f>
        <v>92.248870837939961</v>
      </c>
      <c r="Y8" s="72">
        <f>IF(RES_hh_tesh!Y8=0,0,RES_hh_tesh!Y8/RES_summary!Y$19)</f>
        <v>93.517121807775439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87.088217110039039</v>
      </c>
      <c r="C9" s="72">
        <f>IF(RES_hh_tesh!C9=0,0,RES_hh_tesh!C9/RES_summary!C$19)</f>
        <v>96.211011409645607</v>
      </c>
      <c r="D9" s="72">
        <f>IF(RES_hh_tesh!D9=0,0,RES_hh_tesh!D9/RES_summary!D$19)</f>
        <v>91.060561823620006</v>
      </c>
      <c r="E9" s="72">
        <f>IF(RES_hh_tesh!E9=0,0,RES_hh_tesh!E9/RES_summary!E$19)</f>
        <v>94.383667445583413</v>
      </c>
      <c r="F9" s="72">
        <f>IF(RES_hh_tesh!F9=0,0,RES_hh_tesh!F9/RES_summary!F$19)</f>
        <v>91.064464521089661</v>
      </c>
      <c r="G9" s="72">
        <f>IF(RES_hh_tesh!G9=0,0,RES_hh_tesh!G9/RES_summary!G$19)</f>
        <v>94.473903475754426</v>
      </c>
      <c r="H9" s="72">
        <f>IF(RES_hh_tesh!H9=0,0,RES_hh_tesh!H9/RES_summary!H$19)</f>
        <v>94.260030300375888</v>
      </c>
      <c r="I9" s="72">
        <f>IF(RES_hh_tesh!I9=0,0,RES_hh_tesh!I9/RES_summary!I$19)</f>
        <v>102.88647886727405</v>
      </c>
      <c r="J9" s="72">
        <f>IF(RES_hh_tesh!J9=0,0,RES_hh_tesh!J9/RES_summary!J$19)</f>
        <v>97.734983521170676</v>
      </c>
      <c r="K9" s="72">
        <f>IF(RES_hh_tesh!K9=0,0,RES_hh_tesh!K9/RES_summary!K$19)</f>
        <v>97.777355067354804</v>
      </c>
      <c r="L9" s="72">
        <f>IF(RES_hh_tesh!L9=0,0,RES_hh_tesh!L9/RES_summary!L$19)</f>
        <v>107.2425173985763</v>
      </c>
      <c r="M9" s="72">
        <f>IF(RES_hh_tesh!M9=0,0,RES_hh_tesh!M9/RES_summary!M$19)</f>
        <v>96.847115356305892</v>
      </c>
      <c r="N9" s="72">
        <f>IF(RES_hh_tesh!N9=0,0,RES_hh_tesh!N9/RES_summary!N$19)</f>
        <v>94.047796610586843</v>
      </c>
      <c r="O9" s="72">
        <f>IF(RES_hh_tesh!O9=0,0,RES_hh_tesh!O9/RES_summary!O$19)</f>
        <v>95.655370260337548</v>
      </c>
      <c r="P9" s="72">
        <f>IF(RES_hh_tesh!P9=0,0,RES_hh_tesh!P9/RES_summary!P$19)</f>
        <v>88.5374110959864</v>
      </c>
      <c r="Q9" s="72">
        <f>IF(RES_hh_tesh!Q9=0,0,RES_hh_tesh!Q9/RES_summary!Q$19)</f>
        <v>99.426139060644772</v>
      </c>
      <c r="R9" s="72">
        <f>IF(RES_hh_tesh!R9=0,0,RES_hh_tesh!R9/RES_summary!R$19)</f>
        <v>103.86130456431783</v>
      </c>
      <c r="S9" s="72">
        <f>IF(RES_hh_tesh!S9=0,0,RES_hh_tesh!S9/RES_summary!S$19)</f>
        <v>101.16175998345506</v>
      </c>
      <c r="T9" s="72">
        <f>IF(RES_hh_tesh!T9=0,0,RES_hh_tesh!T9/RES_summary!T$19)</f>
        <v>99.912758038710535</v>
      </c>
      <c r="U9" s="72">
        <f>IF(RES_hh_tesh!U9=0,0,RES_hh_tesh!U9/RES_summary!U$19)</f>
        <v>96.071042220988417</v>
      </c>
      <c r="V9" s="72">
        <f>IF(RES_hh_tesh!V9=0,0,RES_hh_tesh!V9/RES_summary!V$19)</f>
        <v>94.741687380947525</v>
      </c>
      <c r="W9" s="72">
        <f>IF(RES_hh_tesh!W9=0,0,RES_hh_tesh!W9/RES_summary!W$19)</f>
        <v>102.94257937528795</v>
      </c>
      <c r="X9" s="72">
        <f>IF(RES_hh_tesh!X9=0,0,RES_hh_tesh!X9/RES_summary!X$19)</f>
        <v>89.883434444006184</v>
      </c>
      <c r="Y9" s="72">
        <f>IF(RES_hh_tesh!Y9=0,0,RES_hh_tesh!Y9/RES_summary!Y$19)</f>
        <v>98.490387594723373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90.520310811698536</v>
      </c>
      <c r="C11" s="72">
        <f>IF(RES_hh_tesh!C11=0,0,RES_hh_tesh!C11/RES_summary!C$19)</f>
        <v>97.019973678061461</v>
      </c>
      <c r="D11" s="72">
        <f>IF(RES_hh_tesh!D11=0,0,RES_hh_tesh!D11/RES_summary!D$19)</f>
        <v>93.374322974919636</v>
      </c>
      <c r="E11" s="72">
        <f>IF(RES_hh_tesh!E11=0,0,RES_hh_tesh!E11/RES_summary!E$19)</f>
        <v>95.274992267036396</v>
      </c>
      <c r="F11" s="72">
        <f>IF(RES_hh_tesh!F11=0,0,RES_hh_tesh!F11/RES_summary!F$19)</f>
        <v>94.905842647251973</v>
      </c>
      <c r="G11" s="72">
        <f>IF(RES_hh_tesh!G11=0,0,RES_hh_tesh!G11/RES_summary!G$19)</f>
        <v>94.768363551883454</v>
      </c>
      <c r="H11" s="72">
        <f>IF(RES_hh_tesh!H11=0,0,RES_hh_tesh!H11/RES_summary!H$19)</f>
        <v>95.959387332528564</v>
      </c>
      <c r="I11" s="72">
        <f>IF(RES_hh_tesh!I11=0,0,RES_hh_tesh!I11/RES_summary!I$19)</f>
        <v>95.439458514417169</v>
      </c>
      <c r="J11" s="72">
        <f>IF(RES_hh_tesh!J11=0,0,RES_hh_tesh!J11/RES_summary!J$19)</f>
        <v>96.577701015870119</v>
      </c>
      <c r="K11" s="72">
        <f>IF(RES_hh_tesh!K11=0,0,RES_hh_tesh!K11/RES_summary!K$19)</f>
        <v>97.788026280435332</v>
      </c>
      <c r="L11" s="72">
        <f>IF(RES_hh_tesh!L11=0,0,RES_hh_tesh!L11/RES_summary!L$19)</f>
        <v>111.98443343440944</v>
      </c>
      <c r="M11" s="72">
        <f>IF(RES_hh_tesh!M11=0,0,RES_hh_tesh!M11/RES_summary!M$19)</f>
        <v>96.39522408125319</v>
      </c>
      <c r="N11" s="72">
        <f>IF(RES_hh_tesh!N11=0,0,RES_hh_tesh!N11/RES_summary!N$19)</f>
        <v>97.599822266386752</v>
      </c>
      <c r="O11" s="72">
        <f>IF(RES_hh_tesh!O11=0,0,RES_hh_tesh!O11/RES_summary!O$19)</f>
        <v>97.580775341096569</v>
      </c>
      <c r="P11" s="72">
        <f>IF(RES_hh_tesh!P11=0,0,RES_hh_tesh!P11/RES_summary!P$19)</f>
        <v>89.289232503062067</v>
      </c>
      <c r="Q11" s="72">
        <f>IF(RES_hh_tesh!Q11=0,0,RES_hh_tesh!Q11/RES_summary!Q$19)</f>
        <v>96.95852409768429</v>
      </c>
      <c r="R11" s="72">
        <f>IF(RES_hh_tesh!R11=0,0,RES_hh_tesh!R11/RES_summary!R$19)</f>
        <v>100.09789884011683</v>
      </c>
      <c r="S11" s="72">
        <f>IF(RES_hh_tesh!S11=0,0,RES_hh_tesh!S11/RES_summary!S$19)</f>
        <v>100.45918532558746</v>
      </c>
      <c r="T11" s="72">
        <f>IF(RES_hh_tesh!T11=0,0,RES_hh_tesh!T11/RES_summary!T$19)</f>
        <v>100.3928523390795</v>
      </c>
      <c r="U11" s="72">
        <f>IF(RES_hh_tesh!U11=0,0,RES_hh_tesh!U11/RES_summary!U$19)</f>
        <v>96.842053586114744</v>
      </c>
      <c r="V11" s="72">
        <f>IF(RES_hh_tesh!V11=0,0,RES_hh_tesh!V11/RES_summary!V$19)</f>
        <v>94.065317817609497</v>
      </c>
      <c r="W11" s="72">
        <f>IF(RES_hh_tesh!W11=0,0,RES_hh_tesh!W11/RES_summary!W$19)</f>
        <v>102.62904209384585</v>
      </c>
      <c r="X11" s="72">
        <f>IF(RES_hh_tesh!X11=0,0,RES_hh_tesh!X11/RES_summary!X$19)</f>
        <v>93.691061684714825</v>
      </c>
      <c r="Y11" s="72">
        <f>IF(RES_hh_tesh!Y11=0,0,RES_hh_tesh!Y11/RES_summary!Y$19)</f>
        <v>97.052563640148222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92.715455410018421</v>
      </c>
      <c r="C12" s="72">
        <f>IF(RES_hh_tesh!C12=0,0,RES_hh_tesh!C12/RES_summary!C$19)</f>
        <v>95.048906629661175</v>
      </c>
      <c r="D12" s="72">
        <f>IF(RES_hh_tesh!D12=0,0,RES_hh_tesh!D12/RES_summary!D$19)</f>
        <v>94.46987588383999</v>
      </c>
      <c r="E12" s="72">
        <f>IF(RES_hh_tesh!E12=0,0,RES_hh_tesh!E12/RES_summary!E$19)</f>
        <v>94.393221034328946</v>
      </c>
      <c r="F12" s="72">
        <f>IF(RES_hh_tesh!F12=0,0,RES_hh_tesh!F12/RES_summary!F$19)</f>
        <v>93.033696914790283</v>
      </c>
      <c r="G12" s="72">
        <f>IF(RES_hh_tesh!G12=0,0,RES_hh_tesh!G12/RES_summary!G$19)</f>
        <v>94.920818028959815</v>
      </c>
      <c r="H12" s="72">
        <f>IF(RES_hh_tesh!H12=0,0,RES_hh_tesh!H12/RES_summary!H$19)</f>
        <v>99.245051343872362</v>
      </c>
      <c r="I12" s="72">
        <f>IF(RES_hh_tesh!I12=0,0,RES_hh_tesh!I12/RES_summary!I$19)</f>
        <v>93.947753947783085</v>
      </c>
      <c r="J12" s="72">
        <f>IF(RES_hh_tesh!J12=0,0,RES_hh_tesh!J12/RES_summary!J$19)</f>
        <v>97.391888714621217</v>
      </c>
      <c r="K12" s="72">
        <f>IF(RES_hh_tesh!K12=0,0,RES_hh_tesh!K12/RES_summary!K$19)</f>
        <v>99.829999478292905</v>
      </c>
      <c r="L12" s="72">
        <f>IF(RES_hh_tesh!L12=0,0,RES_hh_tesh!L12/RES_summary!L$19)</f>
        <v>102.35879126993125</v>
      </c>
      <c r="M12" s="72">
        <f>IF(RES_hh_tesh!M12=0,0,RES_hh_tesh!M12/RES_summary!M$19)</f>
        <v>99.51705103398038</v>
      </c>
      <c r="N12" s="72">
        <f>IF(RES_hh_tesh!N12=0,0,RES_hh_tesh!N12/RES_summary!N$19)</f>
        <v>97.319907013605345</v>
      </c>
      <c r="O12" s="72">
        <f>IF(RES_hh_tesh!O12=0,0,RES_hh_tesh!O12/RES_summary!O$19)</f>
        <v>94.963554990612948</v>
      </c>
      <c r="P12" s="72">
        <f>IF(RES_hh_tesh!P12=0,0,RES_hh_tesh!P12/RES_summary!P$19)</f>
        <v>92.025499611647305</v>
      </c>
      <c r="Q12" s="72">
        <f>IF(RES_hh_tesh!Q12=0,0,RES_hh_tesh!Q12/RES_summary!Q$19)</f>
        <v>97.293331742935393</v>
      </c>
      <c r="R12" s="72">
        <f>IF(RES_hh_tesh!R12=0,0,RES_hh_tesh!R12/RES_summary!R$19)</f>
        <v>101.73409534392674</v>
      </c>
      <c r="S12" s="72">
        <f>IF(RES_hh_tesh!S12=0,0,RES_hh_tesh!S12/RES_summary!S$19)</f>
        <v>96.495094049037874</v>
      </c>
      <c r="T12" s="72">
        <f>IF(RES_hh_tesh!T12=0,0,RES_hh_tesh!T12/RES_summary!T$19)</f>
        <v>97.332193314667435</v>
      </c>
      <c r="U12" s="72">
        <f>IF(RES_hh_tesh!U12=0,0,RES_hh_tesh!U12/RES_summary!U$19)</f>
        <v>96.64799950913013</v>
      </c>
      <c r="V12" s="72">
        <f>IF(RES_hh_tesh!V12=0,0,RES_hh_tesh!V12/RES_summary!V$19)</f>
        <v>95.21295502046425</v>
      </c>
      <c r="W12" s="72">
        <f>IF(RES_hh_tesh!W12=0,0,RES_hh_tesh!W12/RES_summary!W$19)</f>
        <v>97.496694933658148</v>
      </c>
      <c r="X12" s="72">
        <f>IF(RES_hh_tesh!X12=0,0,RES_hh_tesh!X12/RES_summary!X$19)</f>
        <v>97.423237201063074</v>
      </c>
      <c r="Y12" s="72">
        <f>IF(RES_hh_tesh!Y12=0,0,RES_hh_tesh!Y12/RES_summary!Y$19)</f>
        <v>99.426486493152026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98.1874416098929</v>
      </c>
      <c r="C13" s="74">
        <f>IF(RES_hh_tesh!C13=0,0,RES_hh_tesh!C13/RES_summary!C$19)</f>
        <v>92.623664495651937</v>
      </c>
      <c r="D13" s="74">
        <f>IF(RES_hh_tesh!D13=0,0,RES_hh_tesh!D13/RES_summary!D$19)</f>
        <v>92.251902445503347</v>
      </c>
      <c r="E13" s="74">
        <f>IF(RES_hh_tesh!E13=0,0,RES_hh_tesh!E13/RES_summary!E$19)</f>
        <v>87.271765644692877</v>
      </c>
      <c r="F13" s="74">
        <f>IF(RES_hh_tesh!F13=0,0,RES_hh_tesh!F13/RES_summary!F$19)</f>
        <v>97.324853074572914</v>
      </c>
      <c r="G13" s="74">
        <f>IF(RES_hh_tesh!G13=0,0,RES_hh_tesh!G13/RES_summary!G$19)</f>
        <v>108.34046944158656</v>
      </c>
      <c r="H13" s="74">
        <f>IF(RES_hh_tesh!H13=0,0,RES_hh_tesh!H13/RES_summary!H$19)</f>
        <v>106.59310853681292</v>
      </c>
      <c r="I13" s="74">
        <f>IF(RES_hh_tesh!I13=0,0,RES_hh_tesh!I13/RES_summary!I$19)</f>
        <v>77.708169769181438</v>
      </c>
      <c r="J13" s="74">
        <f>IF(RES_hh_tesh!J13=0,0,RES_hh_tesh!J13/RES_summary!J$19)</f>
        <v>52.016464981183439</v>
      </c>
      <c r="K13" s="74">
        <f>IF(RES_hh_tesh!K13=0,0,RES_hh_tesh!K13/RES_summary!K$19)</f>
        <v>42.343612344636036</v>
      </c>
      <c r="L13" s="74">
        <f>IF(RES_hh_tesh!L13=0,0,RES_hh_tesh!L13/RES_summary!L$19)</f>
        <v>89.714398359957684</v>
      </c>
      <c r="M13" s="74">
        <f>IF(RES_hh_tesh!M13=0,0,RES_hh_tesh!M13/RES_summary!M$19)</f>
        <v>68.070057643824171</v>
      </c>
      <c r="N13" s="74">
        <f>IF(RES_hh_tesh!N13=0,0,RES_hh_tesh!N13/RES_summary!N$19)</f>
        <v>77.024383683054623</v>
      </c>
      <c r="O13" s="74">
        <f>IF(RES_hh_tesh!O13=0,0,RES_hh_tesh!O13/RES_summary!O$19)</f>
        <v>130.47340959263147</v>
      </c>
      <c r="P13" s="74">
        <f>IF(RES_hh_tesh!P13=0,0,RES_hh_tesh!P13/RES_summary!P$19)</f>
        <v>76.032838594038253</v>
      </c>
      <c r="Q13" s="74">
        <f>IF(RES_hh_tesh!Q13=0,0,RES_hh_tesh!Q13/RES_summary!Q$19)</f>
        <v>144.45947876324863</v>
      </c>
      <c r="R13" s="74">
        <f>IF(RES_hh_tesh!R13=0,0,RES_hh_tesh!R13/RES_summary!R$19)</f>
        <v>123.67956479227699</v>
      </c>
      <c r="S13" s="74">
        <f>IF(RES_hh_tesh!S13=0,0,RES_hh_tesh!S13/RES_summary!S$19)</f>
        <v>94.559507375330398</v>
      </c>
      <c r="T13" s="74">
        <f>IF(RES_hh_tesh!T13=0,0,RES_hh_tesh!T13/RES_summary!T$19)</f>
        <v>76.016922251336439</v>
      </c>
      <c r="U13" s="74">
        <f>IF(RES_hh_tesh!U13=0,0,RES_hh_tesh!U13/RES_summary!U$19)</f>
        <v>141.19975223173071</v>
      </c>
      <c r="V13" s="74">
        <f>IF(RES_hh_tesh!V13=0,0,RES_hh_tesh!V13/RES_summary!V$19)</f>
        <v>11.091846800977835</v>
      </c>
      <c r="W13" s="74">
        <f>IF(RES_hh_tesh!W13=0,0,RES_hh_tesh!W13/RES_summary!W$19)</f>
        <v>195.52796608915517</v>
      </c>
      <c r="X13" s="74">
        <f>IF(RES_hh_tesh!X13=0,0,RES_hh_tesh!X13/RES_summary!X$19)</f>
        <v>32.333001924358385</v>
      </c>
      <c r="Y13" s="74">
        <f>IF(RES_hh_tesh!Y13=0,0,RES_hh_tesh!Y13/RES_summary!Y$19)</f>
        <v>98.858167210868586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0.82883421404349666</v>
      </c>
      <c r="C14" s="76">
        <f>IF(RES_hh_tesh!C14=0,0,RES_hh_tesh!C14/RES_summary!C$19)</f>
        <v>0.8784341972258024</v>
      </c>
      <c r="D14" s="76">
        <f>IF(RES_hh_tesh!D14=0,0,RES_hh_tesh!D14/RES_summary!D$19)</f>
        <v>0.81125008964469336</v>
      </c>
      <c r="E14" s="76">
        <f>IF(RES_hh_tesh!E14=0,0,RES_hh_tesh!E14/RES_summary!E$19)</f>
        <v>0.81917097161340557</v>
      </c>
      <c r="F14" s="76">
        <f>IF(RES_hh_tesh!F14=0,0,RES_hh_tesh!F14/RES_summary!F$19)</f>
        <v>0.79459901209302908</v>
      </c>
      <c r="G14" s="76">
        <f>IF(RES_hh_tesh!G14=0,0,RES_hh_tesh!G14/RES_summary!G$19)</f>
        <v>0.79092471241315154</v>
      </c>
      <c r="H14" s="76">
        <f>IF(RES_hh_tesh!H14=0,0,RES_hh_tesh!H14/RES_summary!H$19)</f>
        <v>0.77289870019037465</v>
      </c>
      <c r="I14" s="76">
        <f>IF(RES_hh_tesh!I14=0,0,RES_hh_tesh!I14/RES_summary!I$19)</f>
        <v>0.75992958423484214</v>
      </c>
      <c r="J14" s="76">
        <f>IF(RES_hh_tesh!J14=0,0,RES_hh_tesh!J14/RES_summary!J$19)</f>
        <v>0.73714019710929224</v>
      </c>
      <c r="K14" s="76">
        <f>IF(RES_hh_tesh!K14=0,0,RES_hh_tesh!K14/RES_summary!K$19)</f>
        <v>0.72847087722068116</v>
      </c>
      <c r="L14" s="76">
        <f>IF(RES_hh_tesh!L14=0,0,RES_hh_tesh!L14/RES_summary!L$19)</f>
        <v>0.84217431477196081</v>
      </c>
      <c r="M14" s="76">
        <f>IF(RES_hh_tesh!M14=0,0,RES_hh_tesh!M14/RES_summary!M$19)</f>
        <v>0.71350949164735145</v>
      </c>
      <c r="N14" s="76">
        <f>IF(RES_hh_tesh!N14=0,0,RES_hh_tesh!N14/RES_summary!N$19)</f>
        <v>0.69416680071772618</v>
      </c>
      <c r="O14" s="76">
        <f>IF(RES_hh_tesh!O14=0,0,RES_hh_tesh!O14/RES_summary!O$19)</f>
        <v>0.6954404220849173</v>
      </c>
      <c r="P14" s="76">
        <f>IF(RES_hh_tesh!P14=0,0,RES_hh_tesh!P14/RES_summary!P$19)</f>
        <v>0.59809424829993241</v>
      </c>
      <c r="Q14" s="76">
        <f>IF(RES_hh_tesh!Q14=0,0,RES_hh_tesh!Q14/RES_summary!Q$19)</f>
        <v>0.66239437163026293</v>
      </c>
      <c r="R14" s="76">
        <f>IF(RES_hh_tesh!R14=0,0,RES_hh_tesh!R14/RES_summary!R$19)</f>
        <v>0.68994066829005263</v>
      </c>
      <c r="S14" s="76">
        <f>IF(RES_hh_tesh!S14=0,0,RES_hh_tesh!S14/RES_summary!S$19)</f>
        <v>0.68200979354587388</v>
      </c>
      <c r="T14" s="76">
        <f>IF(RES_hh_tesh!T14=0,0,RES_hh_tesh!T14/RES_summary!T$19)</f>
        <v>0.68025620282657207</v>
      </c>
      <c r="U14" s="76">
        <f>IF(RES_hh_tesh!U14=0,0,RES_hh_tesh!U14/RES_summary!U$19)</f>
        <v>0.65453847840598101</v>
      </c>
      <c r="V14" s="76">
        <f>IF(RES_hh_tesh!V14=0,0,RES_hh_tesh!V14/RES_summary!V$19)</f>
        <v>0.63477128057761167</v>
      </c>
      <c r="W14" s="76">
        <f>IF(RES_hh_tesh!W14=0,0,RES_hh_tesh!W14/RES_summary!W$19)</f>
        <v>0.65926516520003597</v>
      </c>
      <c r="X14" s="76">
        <f>IF(RES_hh_tesh!X14=0,0,RES_hh_tesh!X14/RES_summary!X$19)</f>
        <v>0.54693640293920098</v>
      </c>
      <c r="Y14" s="76">
        <f>IF(RES_hh_tesh!Y14=0,0,RES_hh_tesh!Y14/RES_summary!Y$19)</f>
        <v>0.56113074211822589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2.469963795648969E-2</v>
      </c>
      <c r="C15" s="69">
        <f>IF(RES_hh_tesh!C15=0,0,RES_hh_tesh!C15/RES_summary!C$19)</f>
        <v>3.0569854324719741E-2</v>
      </c>
      <c r="D15" s="69">
        <f>IF(RES_hh_tesh!D15=0,0,RES_hh_tesh!D15/RES_summary!D$19)</f>
        <v>3.3624492586623964E-2</v>
      </c>
      <c r="E15" s="69">
        <f>IF(RES_hh_tesh!E15=0,0,RES_hh_tesh!E15/RES_summary!E$19)</f>
        <v>3.9994845360523383E-2</v>
      </c>
      <c r="F15" s="69">
        <f>IF(RES_hh_tesh!F15=0,0,RES_hh_tesh!F15/RES_summary!F$19)</f>
        <v>5.0132297831925528E-2</v>
      </c>
      <c r="G15" s="69">
        <f>IF(RES_hh_tesh!G15=0,0,RES_hh_tesh!G15/RES_summary!G$19)</f>
        <v>6.0640015706245019E-2</v>
      </c>
      <c r="H15" s="69">
        <f>IF(RES_hh_tesh!H15=0,0,RES_hh_tesh!H15/RES_summary!H$19)</f>
        <v>7.6240474698003713E-2</v>
      </c>
      <c r="I15" s="69">
        <f>IF(RES_hh_tesh!I15=0,0,RES_hh_tesh!I15/RES_summary!I$19)</f>
        <v>9.2895824766561802E-2</v>
      </c>
      <c r="J15" s="69">
        <f>IF(RES_hh_tesh!J15=0,0,RES_hh_tesh!J15/RES_summary!J$19)</f>
        <v>0.10655309897109601</v>
      </c>
      <c r="K15" s="69">
        <f>IF(RES_hh_tesh!K15=0,0,RES_hh_tesh!K15/RES_summary!K$19)</f>
        <v>0.11681759777075305</v>
      </c>
      <c r="L15" s="69">
        <f>IF(RES_hh_tesh!L15=0,0,RES_hh_tesh!L15/RES_summary!L$19)</f>
        <v>0.12968906068811203</v>
      </c>
      <c r="M15" s="69">
        <f>IF(RES_hh_tesh!M15=0,0,RES_hh_tesh!M15/RES_summary!M$19)</f>
        <v>0.14343403333370028</v>
      </c>
      <c r="N15" s="69">
        <f>IF(RES_hh_tesh!N15=0,0,RES_hh_tesh!N15/RES_summary!N$19)</f>
        <v>0.1600142187666736</v>
      </c>
      <c r="O15" s="69">
        <f>IF(RES_hh_tesh!O15=0,0,RES_hh_tesh!O15/RES_summary!O$19)</f>
        <v>0.17520063459669752</v>
      </c>
      <c r="P15" s="69">
        <f>IF(RES_hh_tesh!P15=0,0,RES_hh_tesh!P15/RES_summary!P$19)</f>
        <v>0.19191251310330207</v>
      </c>
      <c r="Q15" s="69">
        <f>IF(RES_hh_tesh!Q15=0,0,RES_hh_tesh!Q15/RES_summary!Q$19)</f>
        <v>0.20554986894237276</v>
      </c>
      <c r="R15" s="69">
        <f>IF(RES_hh_tesh!R15=0,0,RES_hh_tesh!R15/RES_summary!R$19)</f>
        <v>0.2295871007945153</v>
      </c>
      <c r="S15" s="69">
        <f>IF(RES_hh_tesh!S15=0,0,RES_hh_tesh!S15/RES_summary!S$19)</f>
        <v>0.24322168528664284</v>
      </c>
      <c r="T15" s="69">
        <f>IF(RES_hh_tesh!T15=0,0,RES_hh_tesh!T15/RES_summary!T$19)</f>
        <v>0.30716127460718889</v>
      </c>
      <c r="U15" s="69">
        <f>IF(RES_hh_tesh!U15=0,0,RES_hh_tesh!U15/RES_summary!U$19)</f>
        <v>0.27418101372329606</v>
      </c>
      <c r="V15" s="69">
        <f>IF(RES_hh_tesh!V15=0,0,RES_hh_tesh!V15/RES_summary!V$19)</f>
        <v>0.30030178501581467</v>
      </c>
      <c r="W15" s="69">
        <f>IF(RES_hh_tesh!W15=0,0,RES_hh_tesh!W15/RES_summary!W$19)</f>
        <v>0.31112525078511605</v>
      </c>
      <c r="X15" s="69">
        <f>IF(RES_hh_tesh!X15=0,0,RES_hh_tesh!X15/RES_summary!X$19)</f>
        <v>0.32045983662034105</v>
      </c>
      <c r="Y15" s="69">
        <f>IF(RES_hh_tesh!Y15=0,0,RES_hh_tesh!Y15/RES_summary!Y$19)</f>
        <v>0.3315039114230951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2.469963795648969E-2</v>
      </c>
      <c r="C16" s="72">
        <f>IF(RES_hh_tesh!C16=0,0,RES_hh_tesh!C16/RES_summary!C$19)</f>
        <v>3.0569854324719741E-2</v>
      </c>
      <c r="D16" s="72">
        <f>IF(RES_hh_tesh!D16=0,0,RES_hh_tesh!D16/RES_summary!D$19)</f>
        <v>3.3624492586623964E-2</v>
      </c>
      <c r="E16" s="72">
        <f>IF(RES_hh_tesh!E16=0,0,RES_hh_tesh!E16/RES_summary!E$19)</f>
        <v>3.9994845360523383E-2</v>
      </c>
      <c r="F16" s="72">
        <f>IF(RES_hh_tesh!F16=0,0,RES_hh_tesh!F16/RES_summary!F$19)</f>
        <v>5.0132297831925528E-2</v>
      </c>
      <c r="G16" s="72">
        <f>IF(RES_hh_tesh!G16=0,0,RES_hh_tesh!G16/RES_summary!G$19)</f>
        <v>6.0640015706245019E-2</v>
      </c>
      <c r="H16" s="72">
        <f>IF(RES_hh_tesh!H16=0,0,RES_hh_tesh!H16/RES_summary!H$19)</f>
        <v>7.6240474698003713E-2</v>
      </c>
      <c r="I16" s="72">
        <f>IF(RES_hh_tesh!I16=0,0,RES_hh_tesh!I16/RES_summary!I$19)</f>
        <v>9.2895824766561802E-2</v>
      </c>
      <c r="J16" s="72">
        <f>IF(RES_hh_tesh!J16=0,0,RES_hh_tesh!J16/RES_summary!J$19)</f>
        <v>0.10655309897109601</v>
      </c>
      <c r="K16" s="72">
        <f>IF(RES_hh_tesh!K16=0,0,RES_hh_tesh!K16/RES_summary!K$19)</f>
        <v>0.11681759777075305</v>
      </c>
      <c r="L16" s="72">
        <f>IF(RES_hh_tesh!L16=0,0,RES_hh_tesh!L16/RES_summary!L$19)</f>
        <v>0.12968906068811203</v>
      </c>
      <c r="M16" s="72">
        <f>IF(RES_hh_tesh!M16=0,0,RES_hh_tesh!M16/RES_summary!M$19)</f>
        <v>0.14343403333370028</v>
      </c>
      <c r="N16" s="72">
        <f>IF(RES_hh_tesh!N16=0,0,RES_hh_tesh!N16/RES_summary!N$19)</f>
        <v>0.1600142187666736</v>
      </c>
      <c r="O16" s="72">
        <f>IF(RES_hh_tesh!O16=0,0,RES_hh_tesh!O16/RES_summary!O$19)</f>
        <v>0.17520063459669752</v>
      </c>
      <c r="P16" s="72">
        <f>IF(RES_hh_tesh!P16=0,0,RES_hh_tesh!P16/RES_summary!P$19)</f>
        <v>0.19191251310330207</v>
      </c>
      <c r="Q16" s="72">
        <f>IF(RES_hh_tesh!Q16=0,0,RES_hh_tesh!Q16/RES_summary!Q$19)</f>
        <v>0.20554986894237276</v>
      </c>
      <c r="R16" s="72">
        <f>IF(RES_hh_tesh!R16=0,0,RES_hh_tesh!R16/RES_summary!R$19)</f>
        <v>0.2295871007945153</v>
      </c>
      <c r="S16" s="72">
        <f>IF(RES_hh_tesh!S16=0,0,RES_hh_tesh!S16/RES_summary!S$19)</f>
        <v>0.24322168528664284</v>
      </c>
      <c r="T16" s="72">
        <f>IF(RES_hh_tesh!T16=0,0,RES_hh_tesh!T16/RES_summary!T$19)</f>
        <v>0.30716127460718889</v>
      </c>
      <c r="U16" s="72">
        <f>IF(RES_hh_tesh!U16=0,0,RES_hh_tesh!U16/RES_summary!U$19)</f>
        <v>0.27418101372329606</v>
      </c>
      <c r="V16" s="72">
        <f>IF(RES_hh_tesh!V16=0,0,RES_hh_tesh!V16/RES_summary!V$19)</f>
        <v>0.30030178501581467</v>
      </c>
      <c r="W16" s="72">
        <f>IF(RES_hh_tesh!W16=0,0,RES_hh_tesh!W16/RES_summary!W$19)</f>
        <v>0.31112525078511605</v>
      </c>
      <c r="X16" s="72">
        <f>IF(RES_hh_tesh!X16=0,0,RES_hh_tesh!X16/RES_summary!X$19)</f>
        <v>0.32045983662034105</v>
      </c>
      <c r="Y16" s="72">
        <f>IF(RES_hh_tesh!Y16=0,0,RES_hh_tesh!Y16/RES_summary!Y$19)</f>
        <v>0.3315039114230951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8.8442791804690035</v>
      </c>
      <c r="C17" s="69">
        <f>IF(RES_hh_tesh!C17=0,0,RES_hh_tesh!C17/RES_summary!C$19)</f>
        <v>8.4929145150288079</v>
      </c>
      <c r="D17" s="69">
        <f>IF(RES_hh_tesh!D17=0,0,RES_hh_tesh!D17/RES_summary!D$19)</f>
        <v>8.4739851840462368</v>
      </c>
      <c r="E17" s="69">
        <f>IF(RES_hh_tesh!E17=0,0,RES_hh_tesh!E17/RES_summary!E$19)</f>
        <v>8.3561249066727079</v>
      </c>
      <c r="F17" s="69">
        <f>IF(RES_hh_tesh!F17=0,0,RES_hh_tesh!F17/RES_summary!F$19)</f>
        <v>8.6112187944740928</v>
      </c>
      <c r="G17" s="69">
        <f>IF(RES_hh_tesh!G17=0,0,RES_hh_tesh!G17/RES_summary!G$19)</f>
        <v>8.5976650059416162</v>
      </c>
      <c r="H17" s="69">
        <f>IF(RES_hh_tesh!H17=0,0,RES_hh_tesh!H17/RES_summary!H$19)</f>
        <v>8.684235413355859</v>
      </c>
      <c r="I17" s="69">
        <f>IF(RES_hh_tesh!I17=0,0,RES_hh_tesh!I17/RES_summary!I$19)</f>
        <v>8.1142521853847409</v>
      </c>
      <c r="J17" s="69">
        <f>IF(RES_hh_tesh!J17=0,0,RES_hh_tesh!J17/RES_summary!J$19)</f>
        <v>8.3982674155535975</v>
      </c>
      <c r="K17" s="69">
        <f>IF(RES_hh_tesh!K17=0,0,RES_hh_tesh!K17/RES_summary!K$19)</f>
        <v>8.2551737291850404</v>
      </c>
      <c r="L17" s="69">
        <f>IF(RES_hh_tesh!L17=0,0,RES_hh_tesh!L17/RES_summary!L$19)</f>
        <v>9.7728628408847928</v>
      </c>
      <c r="M17" s="69">
        <f>IF(RES_hh_tesh!M17=0,0,RES_hh_tesh!M17/RES_summary!M$19)</f>
        <v>10.034186866081617</v>
      </c>
      <c r="N17" s="69">
        <f>IF(RES_hh_tesh!N17=0,0,RES_hh_tesh!N17/RES_summary!N$19)</f>
        <v>10.129659073353931</v>
      </c>
      <c r="O17" s="69">
        <f>IF(RES_hh_tesh!O17=0,0,RES_hh_tesh!O17/RES_summary!O$19)</f>
        <v>10.546382742963093</v>
      </c>
      <c r="P17" s="69">
        <f>IF(RES_hh_tesh!P17=0,0,RES_hh_tesh!P17/RES_summary!P$19)</f>
        <v>10.33901620858301</v>
      </c>
      <c r="Q17" s="69">
        <f>IF(RES_hh_tesh!Q17=0,0,RES_hh_tesh!Q17/RES_summary!Q$19)</f>
        <v>10.470766309240924</v>
      </c>
      <c r="R17" s="69">
        <f>IF(RES_hh_tesh!R17=0,0,RES_hh_tesh!R17/RES_summary!R$19)</f>
        <v>10.579068457738291</v>
      </c>
      <c r="S17" s="69">
        <f>IF(RES_hh_tesh!S17=0,0,RES_hh_tesh!S17/RES_summary!S$19)</f>
        <v>10.313591925456141</v>
      </c>
      <c r="T17" s="69">
        <f>IF(RES_hh_tesh!T17=0,0,RES_hh_tesh!T17/RES_summary!T$19)</f>
        <v>10.123003243688396</v>
      </c>
      <c r="U17" s="69">
        <f>IF(RES_hh_tesh!U17=0,0,RES_hh_tesh!U17/RES_summary!U$19)</f>
        <v>10.35714575379666</v>
      </c>
      <c r="V17" s="69">
        <f>IF(RES_hh_tesh!V17=0,0,RES_hh_tesh!V17/RES_summary!V$19)</f>
        <v>10.354708703852721</v>
      </c>
      <c r="W17" s="69">
        <f>IF(RES_hh_tesh!W17=0,0,RES_hh_tesh!W17/RES_summary!W$19)</f>
        <v>10.411996603026035</v>
      </c>
      <c r="X17" s="69">
        <f>IF(RES_hh_tesh!X17=0,0,RES_hh_tesh!X17/RES_summary!X$19)</f>
        <v>6.6121930297178819</v>
      </c>
      <c r="Y17" s="69">
        <f>IF(RES_hh_tesh!Y17=0,0,RES_hh_tesh!Y17/RES_summary!Y$19)</f>
        <v>6.4449642655157255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8.8608467372644935</v>
      </c>
      <c r="C19" s="72">
        <f>IF(RES_hh_tesh!C19=0,0,RES_hh_tesh!C19/RES_summary!C$19)</f>
        <v>8.6599135553649234</v>
      </c>
      <c r="D19" s="72">
        <f>IF(RES_hh_tesh!D19=0,0,RES_hh_tesh!D19/RES_summary!D$19)</f>
        <v>7.9824045928169349</v>
      </c>
      <c r="E19" s="72">
        <f>IF(RES_hh_tesh!E19=0,0,RES_hh_tesh!E19/RES_summary!E$19)</f>
        <v>8.2601782696632853</v>
      </c>
      <c r="F19" s="72">
        <f>IF(RES_hh_tesh!F19=0,0,RES_hh_tesh!F19/RES_summary!F$19)</f>
        <v>8.4919625511290224</v>
      </c>
      <c r="G19" s="72">
        <f>IF(RES_hh_tesh!G19=0,0,RES_hh_tesh!G19/RES_summary!G$19)</f>
        <v>8.4081754993399418</v>
      </c>
      <c r="H19" s="72">
        <f>IF(RES_hh_tesh!H19=0,0,RES_hh_tesh!H19/RES_summary!H$19)</f>
        <v>8.9000387450272616</v>
      </c>
      <c r="I19" s="72">
        <f>IF(RES_hh_tesh!I19=0,0,RES_hh_tesh!I19/RES_summary!I$19)</f>
        <v>8.9508566900402542</v>
      </c>
      <c r="J19" s="72">
        <f>IF(RES_hh_tesh!J19=0,0,RES_hh_tesh!J19/RES_summary!J$19)</f>
        <v>8.4502509464355988</v>
      </c>
      <c r="K19" s="72">
        <f>IF(RES_hh_tesh!K19=0,0,RES_hh_tesh!K19/RES_summary!K$19)</f>
        <v>8.1048135709021043</v>
      </c>
      <c r="L19" s="72">
        <f>IF(RES_hh_tesh!L19=0,0,RES_hh_tesh!L19/RES_summary!L$19)</f>
        <v>9.0368124789525197</v>
      </c>
      <c r="M19" s="72">
        <f>IF(RES_hh_tesh!M19=0,0,RES_hh_tesh!M19/RES_summary!M$19)</f>
        <v>10.283884321188502</v>
      </c>
      <c r="N19" s="72">
        <f>IF(RES_hh_tesh!N19=0,0,RES_hh_tesh!N19/RES_summary!N$19)</f>
        <v>10.336977985882259</v>
      </c>
      <c r="O19" s="72">
        <f>IF(RES_hh_tesh!O19=0,0,RES_hh_tesh!O19/RES_summary!O$19)</f>
        <v>10.245946466925163</v>
      </c>
      <c r="P19" s="72">
        <f>IF(RES_hh_tesh!P19=0,0,RES_hh_tesh!P19/RES_summary!P$19)</f>
        <v>9.0603342788316663</v>
      </c>
      <c r="Q19" s="72">
        <f>IF(RES_hh_tesh!Q19=0,0,RES_hh_tesh!Q19/RES_summary!Q$19)</f>
        <v>10.575861510581436</v>
      </c>
      <c r="R19" s="72">
        <f>IF(RES_hh_tesh!R19=0,0,RES_hh_tesh!R19/RES_summary!R$19)</f>
        <v>10.687206675447829</v>
      </c>
      <c r="S19" s="72">
        <f>IF(RES_hh_tesh!S19=0,0,RES_hh_tesh!S19/RES_summary!S$19)</f>
        <v>10.52457515484204</v>
      </c>
      <c r="T19" s="72">
        <f>IF(RES_hh_tesh!T19=0,0,RES_hh_tesh!T19/RES_summary!T$19)</f>
        <v>9.970725498294815</v>
      </c>
      <c r="U19" s="72">
        <f>IF(RES_hh_tesh!U19=0,0,RES_hh_tesh!U19/RES_summary!U$19)</f>
        <v>10.316385816889044</v>
      </c>
      <c r="V19" s="72">
        <f>IF(RES_hh_tesh!V19=0,0,RES_hh_tesh!V19/RES_summary!V$19)</f>
        <v>9.674268358507371</v>
      </c>
      <c r="W19" s="72">
        <f>IF(RES_hh_tesh!W19=0,0,RES_hh_tesh!W19/RES_summary!W$19)</f>
        <v>9.5422699325908447</v>
      </c>
      <c r="X19" s="72">
        <f>IF(RES_hh_tesh!X19=0,0,RES_hh_tesh!X19/RES_summary!X$19)</f>
        <v>7.1898745716154187</v>
      </c>
      <c r="Y19" s="72">
        <f>IF(RES_hh_tesh!Y19=0,0,RES_hh_tesh!Y19/RES_summary!Y$19)</f>
        <v>6.3334446661285551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8.7355285750498535</v>
      </c>
      <c r="C20" s="72">
        <f>IF(RES_hh_tesh!C20=0,0,RES_hh_tesh!C20/RES_summary!C$19)</f>
        <v>8.5181677535224765</v>
      </c>
      <c r="D20" s="72">
        <f>IF(RES_hh_tesh!D20=0,0,RES_hh_tesh!D20/RES_summary!D$19)</f>
        <v>8.6154694865308734</v>
      </c>
      <c r="E20" s="72">
        <f>IF(RES_hh_tesh!E20=0,0,RES_hh_tesh!E20/RES_summary!E$19)</f>
        <v>8.2947615471442955</v>
      </c>
      <c r="F20" s="72">
        <f>IF(RES_hh_tesh!F20=0,0,RES_hh_tesh!F20/RES_summary!F$19)</f>
        <v>8.6128778008071176</v>
      </c>
      <c r="G20" s="72">
        <f>IF(RES_hh_tesh!G20=0,0,RES_hh_tesh!G20/RES_summary!G$19)</f>
        <v>8.7379918671632115</v>
      </c>
      <c r="H20" s="72">
        <f>IF(RES_hh_tesh!H20=0,0,RES_hh_tesh!H20/RES_summary!H$19)</f>
        <v>8.581912904266078</v>
      </c>
      <c r="I20" s="72">
        <f>IF(RES_hh_tesh!I20=0,0,RES_hh_tesh!I20/RES_summary!I$19)</f>
        <v>7.9349681682551525</v>
      </c>
      <c r="J20" s="72">
        <f>IF(RES_hh_tesh!J20=0,0,RES_hh_tesh!J20/RES_summary!J$19)</f>
        <v>8.3387371395703678</v>
      </c>
      <c r="K20" s="72">
        <f>IF(RES_hh_tesh!K20=0,0,RES_hh_tesh!K20/RES_summary!K$19)</f>
        <v>8.3353517411562166</v>
      </c>
      <c r="L20" s="72">
        <f>IF(RES_hh_tesh!L20=0,0,RES_hh_tesh!L20/RES_summary!L$19)</f>
        <v>9.8298374354480327</v>
      </c>
      <c r="M20" s="72">
        <f>IF(RES_hh_tesh!M20=0,0,RES_hh_tesh!M20/RES_summary!M$19)</f>
        <v>10.351577591552218</v>
      </c>
      <c r="N20" s="72">
        <f>IF(RES_hh_tesh!N20=0,0,RES_hh_tesh!N20/RES_summary!N$19)</f>
        <v>10.029940184404245</v>
      </c>
      <c r="O20" s="72">
        <f>IF(RES_hh_tesh!O20=0,0,RES_hh_tesh!O20/RES_summary!O$19)</f>
        <v>10.92698888740844</v>
      </c>
      <c r="P20" s="72">
        <f>IF(RES_hh_tesh!P20=0,0,RES_hh_tesh!P20/RES_summary!P$19)</f>
        <v>9.7679882206468438</v>
      </c>
      <c r="Q20" s="72">
        <f>IF(RES_hh_tesh!Q20=0,0,RES_hh_tesh!Q20/RES_summary!Q$19)</f>
        <v>10.17341921160099</v>
      </c>
      <c r="R20" s="72">
        <f>IF(RES_hh_tesh!R20=0,0,RES_hh_tesh!R20/RES_summary!R$19)</f>
        <v>10.356987477526474</v>
      </c>
      <c r="S20" s="72">
        <f>IF(RES_hh_tesh!S20=0,0,RES_hh_tesh!S20/RES_summary!S$19)</f>
        <v>10.011982223020784</v>
      </c>
      <c r="T20" s="72">
        <f>IF(RES_hh_tesh!T20=0,0,RES_hh_tesh!T20/RES_summary!T$19)</f>
        <v>10.45199536601389</v>
      </c>
      <c r="U20" s="72">
        <f>IF(RES_hh_tesh!U20=0,0,RES_hh_tesh!U20/RES_summary!U$19)</f>
        <v>10.651951493405397</v>
      </c>
      <c r="V20" s="72">
        <f>IF(RES_hh_tesh!V20=0,0,RES_hh_tesh!V20/RES_summary!V$19)</f>
        <v>10.224905740066015</v>
      </c>
      <c r="W20" s="72">
        <f>IF(RES_hh_tesh!W20=0,0,RES_hh_tesh!W20/RES_summary!W$19)</f>
        <v>9.3321956711455929</v>
      </c>
      <c r="X20" s="72">
        <f>IF(RES_hh_tesh!X20=0,0,RES_hh_tesh!X20/RES_summary!X$19)</f>
        <v>7.17571898729339</v>
      </c>
      <c r="Y20" s="72">
        <f>IF(RES_hh_tesh!Y20=0,0,RES_hh_tesh!Y20/RES_summary!Y$19)</f>
        <v>5.9717761698924896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8.7989301947904863</v>
      </c>
      <c r="C21" s="72">
        <f>IF(RES_hh_tesh!C21=0,0,RES_hh_tesh!C21/RES_summary!C$19)</f>
        <v>8.4968131946227636</v>
      </c>
      <c r="D21" s="72">
        <f>IF(RES_hh_tesh!D21=0,0,RES_hh_tesh!D21/RES_summary!D$19)</f>
        <v>8.3244367057116939</v>
      </c>
      <c r="E21" s="72">
        <f>IF(RES_hh_tesh!E21=0,0,RES_hh_tesh!E21/RES_summary!E$19)</f>
        <v>8.4784230615391571</v>
      </c>
      <c r="F21" s="72">
        <f>IF(RES_hh_tesh!F21=0,0,RES_hh_tesh!F21/RES_summary!F$19)</f>
        <v>8.7265575108401787</v>
      </c>
      <c r="G21" s="72">
        <f>IF(RES_hh_tesh!G21=0,0,RES_hh_tesh!G21/RES_summary!G$19)</f>
        <v>8.6819425477768561</v>
      </c>
      <c r="H21" s="72">
        <f>IF(RES_hh_tesh!H21=0,0,RES_hh_tesh!H21/RES_summary!H$19)</f>
        <v>8.7271594789910711</v>
      </c>
      <c r="I21" s="72">
        <f>IF(RES_hh_tesh!I21=0,0,RES_hh_tesh!I21/RES_summary!I$19)</f>
        <v>7.8764967225053519</v>
      </c>
      <c r="J21" s="72">
        <f>IF(RES_hh_tesh!J21=0,0,RES_hh_tesh!J21/RES_summary!J$19)</f>
        <v>8.2691284685236006</v>
      </c>
      <c r="K21" s="72">
        <f>IF(RES_hh_tesh!K21=0,0,RES_hh_tesh!K21/RES_summary!K$19)</f>
        <v>8.1404510140285335</v>
      </c>
      <c r="L21" s="72">
        <f>IF(RES_hh_tesh!L21=0,0,RES_hh_tesh!L21/RES_summary!L$19)</f>
        <v>9.9106855428693805</v>
      </c>
      <c r="M21" s="72">
        <f>IF(RES_hh_tesh!M21=0,0,RES_hh_tesh!M21/RES_summary!M$19)</f>
        <v>9.9545937801927593</v>
      </c>
      <c r="N21" s="72">
        <f>IF(RES_hh_tesh!N21=0,0,RES_hh_tesh!N21/RES_summary!N$19)</f>
        <v>10.179840508068366</v>
      </c>
      <c r="O21" s="72">
        <f>IF(RES_hh_tesh!O21=0,0,RES_hh_tesh!O21/RES_summary!O$19)</f>
        <v>10.712658279169784</v>
      </c>
      <c r="P21" s="72">
        <f>IF(RES_hh_tesh!P21=0,0,RES_hh_tesh!P21/RES_summary!P$19)</f>
        <v>10.257088730487444</v>
      </c>
      <c r="Q21" s="72">
        <f>IF(RES_hh_tesh!Q21=0,0,RES_hh_tesh!Q21/RES_summary!Q$19)</f>
        <v>10.165987417900581</v>
      </c>
      <c r="R21" s="72">
        <f>IF(RES_hh_tesh!R21=0,0,RES_hh_tesh!R21/RES_summary!R$19)</f>
        <v>10.472479993944907</v>
      </c>
      <c r="S21" s="72">
        <f>IF(RES_hh_tesh!S21=0,0,RES_hh_tesh!S21/RES_summary!S$19)</f>
        <v>10.316855693338219</v>
      </c>
      <c r="T21" s="72">
        <f>IF(RES_hh_tesh!T21=0,0,RES_hh_tesh!T21/RES_summary!T$19)</f>
        <v>10.041596390497396</v>
      </c>
      <c r="U21" s="72">
        <f>IF(RES_hh_tesh!U21=0,0,RES_hh_tesh!U21/RES_summary!U$19)</f>
        <v>10.539349447831656</v>
      </c>
      <c r="V21" s="72">
        <f>IF(RES_hh_tesh!V21=0,0,RES_hh_tesh!V21/RES_summary!V$19)</f>
        <v>10.730443619673625</v>
      </c>
      <c r="W21" s="72">
        <f>IF(RES_hh_tesh!W21=0,0,RES_hh_tesh!W21/RES_summary!W$19)</f>
        <v>10.439714354698269</v>
      </c>
      <c r="X21" s="72">
        <f>IF(RES_hh_tesh!X21=0,0,RES_hh_tesh!X21/RES_summary!X$19)</f>
        <v>6.5921913297992356</v>
      </c>
      <c r="Y21" s="72">
        <f>IF(RES_hh_tesh!Y21=0,0,RES_hh_tesh!Y21/RES_summary!Y$19)</f>
        <v>6.205678187155506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8.3606427130178869</v>
      </c>
      <c r="C22" s="72">
        <f>IF(RES_hh_tesh!C22=0,0,RES_hh_tesh!C22/RES_summary!C$19)</f>
        <v>8.4313189786993625</v>
      </c>
      <c r="D22" s="72">
        <f>IF(RES_hh_tesh!D22=0,0,RES_hh_tesh!D22/RES_summary!D$19)</f>
        <v>8.231605261390186</v>
      </c>
      <c r="E22" s="72">
        <f>IF(RES_hh_tesh!E22=0,0,RES_hh_tesh!E22/RES_summary!E$19)</f>
        <v>8.2322155910435892</v>
      </c>
      <c r="F22" s="72">
        <f>IF(RES_hh_tesh!F22=0,0,RES_hh_tesh!F22/RES_summary!F$19)</f>
        <v>8.2452918507864226</v>
      </c>
      <c r="G22" s="72">
        <f>IF(RES_hh_tesh!G22=0,0,RES_hh_tesh!G22/RES_summary!G$19)</f>
        <v>8.4330934966027389</v>
      </c>
      <c r="H22" s="72">
        <f>IF(RES_hh_tesh!H22=0,0,RES_hh_tesh!H22/RES_summary!H$19)</f>
        <v>8.4582639815597407</v>
      </c>
      <c r="I22" s="72">
        <f>IF(RES_hh_tesh!I22=0,0,RES_hh_tesh!I22/RES_summary!I$19)</f>
        <v>8.5994511894468229</v>
      </c>
      <c r="J22" s="72">
        <f>IF(RES_hh_tesh!J22=0,0,RES_hh_tesh!J22/RES_summary!J$19)</f>
        <v>8.5026334068963667</v>
      </c>
      <c r="K22" s="72">
        <f>IF(RES_hh_tesh!K22=0,0,RES_hh_tesh!K22/RES_summary!K$19)</f>
        <v>8.3469400490191976</v>
      </c>
      <c r="L22" s="72">
        <f>IF(RES_hh_tesh!L22=0,0,RES_hh_tesh!L22/RES_summary!L$19)</f>
        <v>9.5363790663188031</v>
      </c>
      <c r="M22" s="72">
        <f>IF(RES_hh_tesh!M22=0,0,RES_hh_tesh!M22/RES_summary!M$19)</f>
        <v>10.252644879059796</v>
      </c>
      <c r="N22" s="72">
        <f>IF(RES_hh_tesh!N22=0,0,RES_hh_tesh!N22/RES_summary!N$19)</f>
        <v>9.913959372408506</v>
      </c>
      <c r="O22" s="72">
        <f>IF(RES_hh_tesh!O22=0,0,RES_hh_tesh!O22/RES_summary!O$19)</f>
        <v>10.129872082240112</v>
      </c>
      <c r="P22" s="72">
        <f>IF(RES_hh_tesh!P22=0,0,RES_hh_tesh!P22/RES_summary!P$19)</f>
        <v>10.495483323593744</v>
      </c>
      <c r="Q22" s="72">
        <f>IF(RES_hh_tesh!Q22=0,0,RES_hh_tesh!Q22/RES_summary!Q$19)</f>
        <v>10.580061962778018</v>
      </c>
      <c r="R22" s="72">
        <f>IF(RES_hh_tesh!R22=0,0,RES_hh_tesh!R22/RES_summary!R$19)</f>
        <v>10.86510127640922</v>
      </c>
      <c r="S22" s="72">
        <f>IF(RES_hh_tesh!S22=0,0,RES_hh_tesh!S22/RES_summary!S$19)</f>
        <v>10.327535903631922</v>
      </c>
      <c r="T22" s="72">
        <f>IF(RES_hh_tesh!T22=0,0,RES_hh_tesh!T22/RES_summary!T$19)</f>
        <v>9.7519862444459005</v>
      </c>
      <c r="U22" s="72">
        <f>IF(RES_hh_tesh!U22=0,0,RES_hh_tesh!U22/RES_summary!U$19)</f>
        <v>10.281392127584761</v>
      </c>
      <c r="V22" s="72">
        <f>IF(RES_hh_tesh!V22=0,0,RES_hh_tesh!V22/RES_summary!V$19)</f>
        <v>10.45712607761644</v>
      </c>
      <c r="W22" s="72">
        <f>IF(RES_hh_tesh!W22=0,0,RES_hh_tesh!W22/RES_summary!W$19)</f>
        <v>10.730513284117411</v>
      </c>
      <c r="X22" s="72">
        <f>IF(RES_hh_tesh!X22=0,0,RES_hh_tesh!X22/RES_summary!X$19)</f>
        <v>6.2210643694397438</v>
      </c>
      <c r="Y22" s="72">
        <f>IF(RES_hh_tesh!Y22=0,0,RES_hh_tesh!Y22/RES_summary!Y$19)</f>
        <v>6.6638440584842895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8.8258098430855334</v>
      </c>
      <c r="C24" s="72">
        <f>IF(RES_hh_tesh!C24=0,0,RES_hh_tesh!C24/RES_summary!C$19)</f>
        <v>8.5004701990040239</v>
      </c>
      <c r="D24" s="72">
        <f>IF(RES_hh_tesh!D24=0,0,RES_hh_tesh!D24/RES_summary!D$19)</f>
        <v>8.4849363403004148</v>
      </c>
      <c r="E24" s="72">
        <f>IF(RES_hh_tesh!E24=0,0,RES_hh_tesh!E24/RES_summary!E$19)</f>
        <v>8.3588908495352836</v>
      </c>
      <c r="F24" s="72">
        <f>IF(RES_hh_tesh!F24=0,0,RES_hh_tesh!F24/RES_summary!F$19)</f>
        <v>8.6544114108813464</v>
      </c>
      <c r="G24" s="72">
        <f>IF(RES_hh_tesh!G24=0,0,RES_hh_tesh!G24/RES_summary!G$19)</f>
        <v>8.5316843211195863</v>
      </c>
      <c r="H24" s="72">
        <f>IF(RES_hh_tesh!H24=0,0,RES_hh_tesh!H24/RES_summary!H$19)</f>
        <v>8.6631518321775598</v>
      </c>
      <c r="I24" s="72">
        <f>IF(RES_hh_tesh!I24=0,0,RES_hh_tesh!I24/RES_summary!I$19)</f>
        <v>7.9690221195964908</v>
      </c>
      <c r="J24" s="72">
        <f>IF(RES_hh_tesh!J24=0,0,RES_hh_tesh!J24/RES_summary!J$19)</f>
        <v>8.3381912364440627</v>
      </c>
      <c r="K24" s="72">
        <f>IF(RES_hh_tesh!K24=0,0,RES_hh_tesh!K24/RES_summary!K$19)</f>
        <v>8.2633620791007889</v>
      </c>
      <c r="L24" s="72">
        <f>IF(RES_hh_tesh!L24=0,0,RES_hh_tesh!L24/RES_summary!L$19)</f>
        <v>9.8352012378230782</v>
      </c>
      <c r="M24" s="72">
        <f>IF(RES_hh_tesh!M24=0,0,RES_hh_tesh!M24/RES_summary!M$19)</f>
        <v>9.9442646673035675</v>
      </c>
      <c r="N24" s="72">
        <f>IF(RES_hh_tesh!N24=0,0,RES_hh_tesh!N24/RES_summary!N$19)</f>
        <v>10.210506014695511</v>
      </c>
      <c r="O24" s="72">
        <f>IF(RES_hh_tesh!O24=0,0,RES_hh_tesh!O24/RES_summary!O$19)</f>
        <v>10.488515985158635</v>
      </c>
      <c r="P24" s="72">
        <f>IF(RES_hh_tesh!P24=0,0,RES_hh_tesh!P24/RES_summary!P$19)</f>
        <v>10.382735484410446</v>
      </c>
      <c r="Q24" s="72">
        <f>IF(RES_hh_tesh!Q24=0,0,RES_hh_tesh!Q24/RES_summary!Q$19)</f>
        <v>10.394329865053701</v>
      </c>
      <c r="R24" s="72">
        <f>IF(RES_hh_tesh!R24=0,0,RES_hh_tesh!R24/RES_summary!R$19)</f>
        <v>10.427629252238273</v>
      </c>
      <c r="S24" s="72">
        <f>IF(RES_hh_tesh!S24=0,0,RES_hh_tesh!S24/RES_summary!S$19)</f>
        <v>10.326346309866908</v>
      </c>
      <c r="T24" s="72">
        <f>IF(RES_hh_tesh!T24=0,0,RES_hh_tesh!T24/RES_summary!T$19)</f>
        <v>10.145863013025679</v>
      </c>
      <c r="U24" s="72">
        <f>IF(RES_hh_tesh!U24=0,0,RES_hh_tesh!U24/RES_summary!U$19)</f>
        <v>10.251211121783426</v>
      </c>
      <c r="V24" s="72">
        <f>IF(RES_hh_tesh!V24=0,0,RES_hh_tesh!V24/RES_summary!V$19)</f>
        <v>10.227956857915908</v>
      </c>
      <c r="W24" s="72">
        <f>IF(RES_hh_tesh!W24=0,0,RES_hh_tesh!W24/RES_summary!W$19)</f>
        <v>10.468470602140018</v>
      </c>
      <c r="X24" s="72">
        <f>IF(RES_hh_tesh!X24=0,0,RES_hh_tesh!X24/RES_summary!X$19)</f>
        <v>6.6065159772949507</v>
      </c>
      <c r="Y24" s="72">
        <f>IF(RES_hh_tesh!Y24=0,0,RES_hh_tesh!Y24/RES_summary!Y$19)</f>
        <v>6.3709977638492177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7.8413631841226703</v>
      </c>
      <c r="C25" s="74">
        <f>IF(RES_hh_tesh!C25=0,0,RES_hh_tesh!C25/RES_summary!C$19)</f>
        <v>7.2130722484299161</v>
      </c>
      <c r="D25" s="74">
        <f>IF(RES_hh_tesh!D25=0,0,RES_hh_tesh!D25/RES_summary!D$19)</f>
        <v>7.279549567087364</v>
      </c>
      <c r="E25" s="74">
        <f>IF(RES_hh_tesh!E25=0,0,RES_hh_tesh!E25/RES_summary!E$19)</f>
        <v>6.9582487115354308</v>
      </c>
      <c r="F25" s="74">
        <f>IF(RES_hh_tesh!F25=0,0,RES_hh_tesh!F25/RES_summary!F$19)</f>
        <v>7.1045707210628919</v>
      </c>
      <c r="G25" s="74">
        <f>IF(RES_hh_tesh!G25=0,0,RES_hh_tesh!G25/RES_summary!G$19)</f>
        <v>7.1934510639808869</v>
      </c>
      <c r="H25" s="74">
        <f>IF(RES_hh_tesh!H25=0,0,RES_hh_tesh!H25/RES_summary!H$19)</f>
        <v>7.2060297776623203</v>
      </c>
      <c r="I25" s="74">
        <f>IF(RES_hh_tesh!I25=0,0,RES_hh_tesh!I25/RES_summary!I$19)</f>
        <v>6.6047423668949197</v>
      </c>
      <c r="J25" s="74">
        <f>IF(RES_hh_tesh!J25=0,0,RES_hh_tesh!J25/RES_summary!J$19)</f>
        <v>6.6198335738599114</v>
      </c>
      <c r="K25" s="74">
        <f>IF(RES_hh_tesh!K25=0,0,RES_hh_tesh!K25/RES_summary!K$19)</f>
        <v>5.9706086120574806</v>
      </c>
      <c r="L25" s="74">
        <f>IF(RES_hh_tesh!L25=0,0,RES_hh_tesh!L25/RES_summary!L$19)</f>
        <v>7.3026496773352063</v>
      </c>
      <c r="M25" s="74">
        <f>IF(RES_hh_tesh!M25=0,0,RES_hh_tesh!M25/RES_summary!M$19)</f>
        <v>7.5255649937413587</v>
      </c>
      <c r="N25" s="74">
        <f>IF(RES_hh_tesh!N25=0,0,RES_hh_tesh!N25/RES_summary!N$19)</f>
        <v>7.4986225500339838</v>
      </c>
      <c r="O25" s="74">
        <f>IF(RES_hh_tesh!O25=0,0,RES_hh_tesh!O25/RES_summary!O$19)</f>
        <v>8.3150227777925192</v>
      </c>
      <c r="P25" s="74">
        <f>IF(RES_hh_tesh!P25=0,0,RES_hh_tesh!P25/RES_summary!P$19)</f>
        <v>7.9770926338331742</v>
      </c>
      <c r="Q25" s="74">
        <f>IF(RES_hh_tesh!Q25=0,0,RES_hh_tesh!Q25/RES_summary!Q$19)</f>
        <v>8.4692726410481463</v>
      </c>
      <c r="R25" s="74">
        <f>IF(RES_hh_tesh!R25=0,0,RES_hh_tesh!R25/RES_summary!R$19)</f>
        <v>8.4415767699210953</v>
      </c>
      <c r="S25" s="74">
        <f>IF(RES_hh_tesh!S25=0,0,RES_hh_tesh!S25/RES_summary!S$19)</f>
        <v>7.8686685756626522</v>
      </c>
      <c r="T25" s="74">
        <f>IF(RES_hh_tesh!T25=0,0,RES_hh_tesh!T25/RES_summary!T$19)</f>
        <v>7.9235718346433393</v>
      </c>
      <c r="U25" s="74">
        <f>IF(RES_hh_tesh!U25=0,0,RES_hh_tesh!U25/RES_summary!U$19)</f>
        <v>7.9784731742587365</v>
      </c>
      <c r="V25" s="74">
        <f>IF(RES_hh_tesh!V25=0,0,RES_hh_tesh!V25/RES_summary!V$19)</f>
        <v>7.8705563125311251</v>
      </c>
      <c r="W25" s="74">
        <f>IF(RES_hh_tesh!W25=0,0,RES_hh_tesh!W25/RES_summary!W$19)</f>
        <v>7.9291314535752049</v>
      </c>
      <c r="X25" s="74">
        <f>IF(RES_hh_tesh!X25=0,0,RES_hh_tesh!X25/RES_summary!X$19)</f>
        <v>4.2428657000337369</v>
      </c>
      <c r="Y25" s="74">
        <f>IF(RES_hh_tesh!Y25=0,0,RES_hh_tesh!Y25/RES_summary!Y$19)</f>
        <v>4.3627412801940562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3.8549584424067551</v>
      </c>
      <c r="C26" s="77">
        <f>IF(RES_hh_tesh!C26=0,0,RES_hh_tesh!C26/RES_summary!C$19)</f>
        <v>3.7044195697624729</v>
      </c>
      <c r="D26" s="77">
        <f>IF(RES_hh_tesh!D26=0,0,RES_hh_tesh!D26/RES_summary!D$19)</f>
        <v>3.7013282822349947</v>
      </c>
      <c r="E26" s="77">
        <f>IF(RES_hh_tesh!E26=0,0,RES_hh_tesh!E26/RES_summary!E$19)</f>
        <v>3.6564512534375617</v>
      </c>
      <c r="F26" s="77">
        <f>IF(RES_hh_tesh!F26=0,0,RES_hh_tesh!F26/RES_summary!F$19)</f>
        <v>3.7736463111335961</v>
      </c>
      <c r="G26" s="77">
        <f>IF(RES_hh_tesh!G26=0,0,RES_hh_tesh!G26/RES_summary!G$19)</f>
        <v>3.7722024863995109</v>
      </c>
      <c r="H26" s="77">
        <f>IF(RES_hh_tesh!H26=0,0,RES_hh_tesh!H26/RES_summary!H$19)</f>
        <v>3.813829088635694</v>
      </c>
      <c r="I26" s="77">
        <f>IF(RES_hh_tesh!I26=0,0,RES_hh_tesh!I26/RES_summary!I$19)</f>
        <v>3.6838960490090806</v>
      </c>
      <c r="J26" s="77">
        <f>IF(RES_hh_tesh!J26=0,0,RES_hh_tesh!J26/RES_summary!J$19)</f>
        <v>3.9305901111642965</v>
      </c>
      <c r="K26" s="77">
        <f>IF(RES_hh_tesh!K26=0,0,RES_hh_tesh!K26/RES_summary!K$19)</f>
        <v>4.1437924852055525</v>
      </c>
      <c r="L26" s="77">
        <f>IF(RES_hh_tesh!L26=0,0,RES_hh_tesh!L26/RES_summary!L$19)</f>
        <v>4.1708386324332007</v>
      </c>
      <c r="M26" s="77">
        <f>IF(RES_hh_tesh!M26=0,0,RES_hh_tesh!M26/RES_summary!M$19)</f>
        <v>4.3775381432905203</v>
      </c>
      <c r="N26" s="77">
        <f>IF(RES_hh_tesh!N26=0,0,RES_hh_tesh!N26/RES_summary!N$19)</f>
        <v>4.4998891934923302</v>
      </c>
      <c r="O26" s="77">
        <f>IF(RES_hh_tesh!O26=0,0,RES_hh_tesh!O26/RES_summary!O$19)</f>
        <v>4.5324005247778709</v>
      </c>
      <c r="P26" s="77">
        <f>IF(RES_hh_tesh!P26=0,0,RES_hh_tesh!P26/RES_summary!P$19)</f>
        <v>4.6132765118429759</v>
      </c>
      <c r="Q26" s="77">
        <f>IF(RES_hh_tesh!Q26=0,0,RES_hh_tesh!Q26/RES_summary!Q$19)</f>
        <v>4.6666519326056752</v>
      </c>
      <c r="R26" s="77">
        <f>IF(RES_hh_tesh!R26=0,0,RES_hh_tesh!R26/RES_summary!R$19)</f>
        <v>4.6502091212751555</v>
      </c>
      <c r="S26" s="77">
        <f>IF(RES_hh_tesh!S26=0,0,RES_hh_tesh!S26/RES_summary!S$19)</f>
        <v>4.6685299515430838</v>
      </c>
      <c r="T26" s="77">
        <f>IF(RES_hh_tesh!T26=0,0,RES_hh_tesh!T26/RES_summary!T$19)</f>
        <v>4.6565782374366655</v>
      </c>
      <c r="U26" s="77">
        <f>IF(RES_hh_tesh!U26=0,0,RES_hh_tesh!U26/RES_summary!U$19)</f>
        <v>4.6090226216105687</v>
      </c>
      <c r="V26" s="77">
        <f>IF(RES_hh_tesh!V26=0,0,RES_hh_tesh!V26/RES_summary!V$19)</f>
        <v>4.57075234629243</v>
      </c>
      <c r="W26" s="77">
        <f>IF(RES_hh_tesh!W26=0,0,RES_hh_tesh!W26/RES_summary!W$19)</f>
        <v>4.1764538946458103</v>
      </c>
      <c r="X26" s="77">
        <f>IF(RES_hh_tesh!X26=0,0,RES_hh_tesh!X26/RES_summary!X$19)</f>
        <v>3.9046314370335158</v>
      </c>
      <c r="Y26" s="77">
        <f>IF(RES_hh_tesh!Y26=0,0,RES_hh_tesh!Y26/RES_summary!Y$19)</f>
        <v>3.1477711799198054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2.0123069676271541</v>
      </c>
      <c r="C27" s="69">
        <f>IF(RES_hh_tesh!C27=0,0,RES_hh_tesh!C27/RES_summary!C$19)</f>
        <v>1.9730788527657517</v>
      </c>
      <c r="D27" s="69">
        <f>IF(RES_hh_tesh!D27=0,0,RES_hh_tesh!D27/RES_summary!D$19)</f>
        <v>2.0011304809067267</v>
      </c>
      <c r="E27" s="69">
        <f>IF(RES_hh_tesh!E27=0,0,RES_hh_tesh!E27/RES_summary!E$19)</f>
        <v>1.9897341117782235</v>
      </c>
      <c r="F27" s="69">
        <f>IF(RES_hh_tesh!F27=0,0,RES_hh_tesh!F27/RES_summary!F$19)</f>
        <v>2.0004590171228092</v>
      </c>
      <c r="G27" s="69">
        <f>IF(RES_hh_tesh!G27=0,0,RES_hh_tesh!G27/RES_summary!G$19)</f>
        <v>2.0316776942110502</v>
      </c>
      <c r="H27" s="69">
        <f>IF(RES_hh_tesh!H27=0,0,RES_hh_tesh!H27/RES_summary!H$19)</f>
        <v>2.0968061353195586</v>
      </c>
      <c r="I27" s="69">
        <f>IF(RES_hh_tesh!I27=0,0,RES_hh_tesh!I27/RES_summary!I$19)</f>
        <v>2.0716345248464019</v>
      </c>
      <c r="J27" s="69">
        <f>IF(RES_hh_tesh!J27=0,0,RES_hh_tesh!J27/RES_summary!J$19)</f>
        <v>2.1143138919402076</v>
      </c>
      <c r="K27" s="69">
        <f>IF(RES_hh_tesh!K27=0,0,RES_hh_tesh!K27/RES_summary!K$19)</f>
        <v>2.1259899156666884</v>
      </c>
      <c r="L27" s="69">
        <f>IF(RES_hh_tesh!L27=0,0,RES_hh_tesh!L27/RES_summary!L$19)</f>
        <v>2.3688292702179354</v>
      </c>
      <c r="M27" s="69">
        <f>IF(RES_hh_tesh!M27=0,0,RES_hh_tesh!M27/RES_summary!M$19)</f>
        <v>2.3167091981377053</v>
      </c>
      <c r="N27" s="69">
        <f>IF(RES_hh_tesh!N27=0,0,RES_hh_tesh!N27/RES_summary!N$19)</f>
        <v>2.3063814724422254</v>
      </c>
      <c r="O27" s="69">
        <f>IF(RES_hh_tesh!O27=0,0,RES_hh_tesh!O27/RES_summary!O$19)</f>
        <v>2.4693320597852475</v>
      </c>
      <c r="P27" s="69">
        <f>IF(RES_hh_tesh!P27=0,0,RES_hh_tesh!P27/RES_summary!P$19)</f>
        <v>2.5016215096202177</v>
      </c>
      <c r="Q27" s="69">
        <f>IF(RES_hh_tesh!Q27=0,0,RES_hh_tesh!Q27/RES_summary!Q$19)</f>
        <v>2.5451858264284977</v>
      </c>
      <c r="R27" s="69">
        <f>IF(RES_hh_tesh!R27=0,0,RES_hh_tesh!R27/RES_summary!R$19)</f>
        <v>2.6206951006056882</v>
      </c>
      <c r="S27" s="69">
        <f>IF(RES_hh_tesh!S27=0,0,RES_hh_tesh!S27/RES_summary!S$19)</f>
        <v>2.5528457314337638</v>
      </c>
      <c r="T27" s="69">
        <f>IF(RES_hh_tesh!T27=0,0,RES_hh_tesh!T27/RES_summary!T$19)</f>
        <v>2.5624585616512872</v>
      </c>
      <c r="U27" s="69">
        <f>IF(RES_hh_tesh!U27=0,0,RES_hh_tesh!U27/RES_summary!U$19)</f>
        <v>2.5670470951443023</v>
      </c>
      <c r="V27" s="69">
        <f>IF(RES_hh_tesh!V27=0,0,RES_hh_tesh!V27/RES_summary!V$19)</f>
        <v>2.7048462666760131</v>
      </c>
      <c r="W27" s="69">
        <f>IF(RES_hh_tesh!W27=0,0,RES_hh_tesh!W27/RES_summary!W$19)</f>
        <v>2.7866733362133256</v>
      </c>
      <c r="X27" s="69">
        <f>IF(RES_hh_tesh!X27=0,0,RES_hh_tesh!X27/RES_summary!X$19)</f>
        <v>1.7695193346780584</v>
      </c>
      <c r="Y27" s="69">
        <f>IF(RES_hh_tesh!Y27=0,0,RES_hh_tesh!Y27/RES_summary!Y$19)</f>
        <v>1.9521248752841869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X29" s="72">
        <f>IF(RES_hh_tesh!X29=0,0,RES_hh_tesh!X29/RES_summary!X$19)</f>
        <v>0</v>
      </c>
      <c r="Y29" s="72">
        <f>IF(RES_hh_tesh!Y29=0,0,RES_hh_tesh!Y29/RES_summary!Y$19)</f>
        <v>0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2.0045579955568673</v>
      </c>
      <c r="C30" s="72">
        <f>IF(RES_hh_tesh!C30=0,0,RES_hh_tesh!C30/RES_summary!C$19)</f>
        <v>1.9746268315709206</v>
      </c>
      <c r="D30" s="72">
        <f>IF(RES_hh_tesh!D30=0,0,RES_hh_tesh!D30/RES_summary!D$19)</f>
        <v>1.9689920048417713</v>
      </c>
      <c r="E30" s="72">
        <f>IF(RES_hh_tesh!E30=0,0,RES_hh_tesh!E30/RES_summary!E$19)</f>
        <v>2.0231200412244426</v>
      </c>
      <c r="F30" s="72">
        <f>IF(RES_hh_tesh!F30=0,0,RES_hh_tesh!F30/RES_summary!F$19)</f>
        <v>2.031295507644729</v>
      </c>
      <c r="G30" s="72">
        <f>IF(RES_hh_tesh!G30=0,0,RES_hh_tesh!G30/RES_summary!G$19)</f>
        <v>2.056861658168569</v>
      </c>
      <c r="H30" s="72">
        <f>IF(RES_hh_tesh!H30=0,0,RES_hh_tesh!H30/RES_summary!H$19)</f>
        <v>2.1132608184901454</v>
      </c>
      <c r="I30" s="72">
        <f>IF(RES_hh_tesh!I30=0,0,RES_hh_tesh!I30/RES_summary!I$19)</f>
        <v>2.015727263136061</v>
      </c>
      <c r="J30" s="72">
        <f>IF(RES_hh_tesh!J30=0,0,RES_hh_tesh!J30/RES_summary!J$19)</f>
        <v>2.0934589114730775</v>
      </c>
      <c r="K30" s="72">
        <f>IF(RES_hh_tesh!K30=0,0,RES_hh_tesh!K30/RES_summary!K$19)</f>
        <v>2.1274763983383846</v>
      </c>
      <c r="L30" s="72">
        <f>IF(RES_hh_tesh!L30=0,0,RES_hh_tesh!L30/RES_summary!L$19)</f>
        <v>2.388194902986962</v>
      </c>
      <c r="M30" s="72">
        <f>IF(RES_hh_tesh!M30=0,0,RES_hh_tesh!M30/RES_summary!M$19)</f>
        <v>2.309162106218356</v>
      </c>
      <c r="N30" s="72">
        <f>IF(RES_hh_tesh!N30=0,0,RES_hh_tesh!N30/RES_summary!N$19)</f>
        <v>2.337206678549073</v>
      </c>
      <c r="O30" s="72">
        <f>IF(RES_hh_tesh!O30=0,0,RES_hh_tesh!O30/RES_summary!O$19)</f>
        <v>2.5057595279787712</v>
      </c>
      <c r="P30" s="72">
        <f>IF(RES_hh_tesh!P30=0,0,RES_hh_tesh!P30/RES_summary!P$19)</f>
        <v>2.4776370122091014</v>
      </c>
      <c r="Q30" s="72">
        <f>IF(RES_hh_tesh!Q30=0,0,RES_hh_tesh!Q30/RES_summary!Q$19)</f>
        <v>2.5108865139934893</v>
      </c>
      <c r="R30" s="72">
        <f>IF(RES_hh_tesh!R30=0,0,RES_hh_tesh!R30/RES_summary!R$19)</f>
        <v>2.6133327303252409</v>
      </c>
      <c r="S30" s="72">
        <f>IF(RES_hh_tesh!S30=0,0,RES_hh_tesh!S30/RES_summary!S$19)</f>
        <v>2.5975097479579246</v>
      </c>
      <c r="T30" s="72">
        <f>IF(RES_hh_tesh!T30=0,0,RES_hh_tesh!T30/RES_summary!T$19)</f>
        <v>2.6021207495633965</v>
      </c>
      <c r="U30" s="72">
        <f>IF(RES_hh_tesh!U30=0,0,RES_hh_tesh!U30/RES_summary!U$19)</f>
        <v>2.597648149222028</v>
      </c>
      <c r="V30" s="72">
        <f>IF(RES_hh_tesh!V30=0,0,RES_hh_tesh!V30/RES_summary!V$19)</f>
        <v>2.4899216010563725</v>
      </c>
      <c r="W30" s="72">
        <f>IF(RES_hh_tesh!W30=0,0,RES_hh_tesh!W30/RES_summary!W$19)</f>
        <v>2.4325939283898963</v>
      </c>
      <c r="X30" s="72">
        <f>IF(RES_hh_tesh!X30=0,0,RES_hh_tesh!X30/RES_summary!X$19)</f>
        <v>2.0793122687945451</v>
      </c>
      <c r="Y30" s="72">
        <f>IF(RES_hh_tesh!Y30=0,0,RES_hh_tesh!Y30/RES_summary!Y$19)</f>
        <v>1.7659270714395598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2.0125039305413441</v>
      </c>
      <c r="C32" s="77">
        <f>IF(RES_hh_tesh!C32=0,0,RES_hh_tesh!C32/RES_summary!C$19)</f>
        <v>1.9730396939414323</v>
      </c>
      <c r="D32" s="77">
        <f>IF(RES_hh_tesh!D32=0,0,RES_hh_tesh!D32/RES_summary!D$19)</f>
        <v>2.0019549424439349</v>
      </c>
      <c r="E32" s="77">
        <f>IF(RES_hh_tesh!E32=0,0,RES_hh_tesh!E32/RES_summary!E$19)</f>
        <v>1.9888624895108951</v>
      </c>
      <c r="F32" s="77">
        <f>IF(RES_hh_tesh!F32=0,0,RES_hh_tesh!F32/RES_summary!F$19)</f>
        <v>1.9996504738692178</v>
      </c>
      <c r="G32" s="77">
        <f>IF(RES_hh_tesh!G32=0,0,RES_hh_tesh!G32/RES_summary!G$19)</f>
        <v>2.0310274867934845</v>
      </c>
      <c r="H32" s="77">
        <f>IF(RES_hh_tesh!H32=0,0,RES_hh_tesh!H32/RES_summary!H$19)</f>
        <v>2.0963922699236859</v>
      </c>
      <c r="I32" s="77">
        <f>IF(RES_hh_tesh!I32=0,0,RES_hh_tesh!I32/RES_summary!I$19)</f>
        <v>2.0729917142815126</v>
      </c>
      <c r="J32" s="77">
        <f>IF(RES_hh_tesh!J32=0,0,RES_hh_tesh!J32/RES_summary!J$19)</f>
        <v>2.1148124613399424</v>
      </c>
      <c r="K32" s="77">
        <f>IF(RES_hh_tesh!K32=0,0,RES_hh_tesh!K32/RES_summary!K$19)</f>
        <v>2.1259544950762681</v>
      </c>
      <c r="L32" s="77">
        <f>IF(RES_hh_tesh!L32=0,0,RES_hh_tesh!L32/RES_summary!L$19)</f>
        <v>2.3683652364754506</v>
      </c>
      <c r="M32" s="77">
        <f>IF(RES_hh_tesh!M32=0,0,RES_hh_tesh!M32/RES_summary!M$19)</f>
        <v>2.3168893479317405</v>
      </c>
      <c r="N32" s="77">
        <f>IF(RES_hh_tesh!N32=0,0,RES_hh_tesh!N32/RES_summary!N$19)</f>
        <v>2.3056524897922506</v>
      </c>
      <c r="O32" s="77">
        <f>IF(RES_hh_tesh!O32=0,0,RES_hh_tesh!O32/RES_summary!O$19)</f>
        <v>2.4684913981474725</v>
      </c>
      <c r="P32" s="77">
        <f>IF(RES_hh_tesh!P32=0,0,RES_hh_tesh!P32/RES_summary!P$19)</f>
        <v>2.5021567483822289</v>
      </c>
      <c r="Q32" s="77">
        <f>IF(RES_hh_tesh!Q32=0,0,RES_hh_tesh!Q32/RES_summary!Q$19)</f>
        <v>2.5459284031672551</v>
      </c>
      <c r="R32" s="77">
        <f>IF(RES_hh_tesh!R32=0,0,RES_hh_tesh!R32/RES_summary!R$19)</f>
        <v>2.6208511226340518</v>
      </c>
      <c r="S32" s="77">
        <f>IF(RES_hh_tesh!S32=0,0,RES_hh_tesh!S32/RES_summary!S$19)</f>
        <v>2.5519176980068319</v>
      </c>
      <c r="T32" s="77">
        <f>IF(RES_hh_tesh!T32=0,0,RES_hh_tesh!T32/RES_summary!T$19)</f>
        <v>2.5616652311720345</v>
      </c>
      <c r="U32" s="77">
        <f>IF(RES_hh_tesh!U32=0,0,RES_hh_tesh!U32/RES_summary!U$19)</f>
        <v>2.566470094754334</v>
      </c>
      <c r="V32" s="77">
        <f>IF(RES_hh_tesh!V32=0,0,RES_hh_tesh!V32/RES_summary!V$19)</f>
        <v>2.7088566752055852</v>
      </c>
      <c r="W32" s="77">
        <f>IF(RES_hh_tesh!W32=0,0,RES_hh_tesh!W32/RES_summary!W$19)</f>
        <v>2.7934405874237038</v>
      </c>
      <c r="X32" s="77">
        <f>IF(RES_hh_tesh!X32=0,0,RES_hh_tesh!X32/RES_summary!X$19)</f>
        <v>1.762768885332394</v>
      </c>
      <c r="Y32" s="77">
        <f>IF(RES_hh_tesh!Y32=0,0,RES_hh_tesh!Y32/RES_summary!Y$19)</f>
        <v>1.9560877260231677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14.105551501699782</v>
      </c>
      <c r="C3" s="65">
        <f>IF(RES_hh_emih!C3=0,0,RES_hh_emih!C3/RES_summary!C$19)</f>
        <v>14.578528264549563</v>
      </c>
      <c r="D3" s="65">
        <f>IF(RES_hh_emih!D3=0,0,RES_hh_emih!D3/RES_summary!D$19)</f>
        <v>13.504656383047754</v>
      </c>
      <c r="E3" s="65">
        <f>IF(RES_hh_emih!E3=0,0,RES_hh_emih!E3/RES_summary!E$19)</f>
        <v>13.206866986145268</v>
      </c>
      <c r="F3" s="65">
        <f>IF(RES_hh_emih!F3=0,0,RES_hh_emih!F3/RES_summary!F$19)</f>
        <v>12.588024298829351</v>
      </c>
      <c r="G3" s="65">
        <f>IF(RES_hh_emih!G3=0,0,RES_hh_emih!G3/RES_summary!G$19)</f>
        <v>12.108508804178049</v>
      </c>
      <c r="H3" s="65">
        <f>IF(RES_hh_emih!H3=0,0,RES_hh_emih!H3/RES_summary!H$19)</f>
        <v>11.256585605824366</v>
      </c>
      <c r="I3" s="65">
        <f>IF(RES_hh_emih!I3=0,0,RES_hh_emih!I3/RES_summary!I$19)</f>
        <v>10.30333301208357</v>
      </c>
      <c r="J3" s="65">
        <f>IF(RES_hh_emih!J3=0,0,RES_hh_emih!J3/RES_summary!J$19)</f>
        <v>9.8638697648997482</v>
      </c>
      <c r="K3" s="65">
        <f>IF(RES_hh_emih!K3=0,0,RES_hh_emih!K3/RES_summary!K$19)</f>
        <v>9.5332141720521744</v>
      </c>
      <c r="L3" s="65">
        <f>IF(RES_hh_emih!L3=0,0,RES_hh_emih!L3/RES_summary!L$19)</f>
        <v>10.545046039186415</v>
      </c>
      <c r="M3" s="65">
        <f>IF(RES_hh_emih!M3=0,0,RES_hh_emih!M3/RES_summary!M$19)</f>
        <v>8.9137333817913582</v>
      </c>
      <c r="N3" s="65">
        <f>IF(RES_hh_emih!N3=0,0,RES_hh_emih!N3/RES_summary!N$19)</f>
        <v>8.2259421833449853</v>
      </c>
      <c r="O3" s="65">
        <f>IF(RES_hh_emih!O3=0,0,RES_hh_emih!O3/RES_summary!O$19)</f>
        <v>7.9706344383642627</v>
      </c>
      <c r="P3" s="65">
        <f>IF(RES_hh_emih!P3=0,0,RES_hh_emih!P3/RES_summary!P$19)</f>
        <v>6.4673641944939408</v>
      </c>
      <c r="Q3" s="65">
        <f>IF(RES_hh_emih!Q3=0,0,RES_hh_emih!Q3/RES_summary!Q$19)</f>
        <v>6.6373663216009025</v>
      </c>
      <c r="R3" s="65">
        <f>IF(RES_hh_emih!R3=0,0,RES_hh_emih!R3/RES_summary!R$19)</f>
        <v>6.6290208983926373</v>
      </c>
      <c r="S3" s="65">
        <f>IF(RES_hh_emih!S3=0,0,RES_hh_emih!S3/RES_summary!S$19)</f>
        <v>6.3213690005786622</v>
      </c>
      <c r="T3" s="65">
        <f>IF(RES_hh_emih!T3=0,0,RES_hh_emih!T3/RES_summary!T$19)</f>
        <v>6.1728788909162828</v>
      </c>
      <c r="U3" s="65">
        <f>IF(RES_hh_emih!U3=0,0,RES_hh_emih!U3/RES_summary!U$19)</f>
        <v>5.8036086548160837</v>
      </c>
      <c r="V3" s="65">
        <f>IF(RES_hh_emih!V3=0,0,RES_hh_emih!V3/RES_summary!V$19)</f>
        <v>5.0913646010263882</v>
      </c>
      <c r="W3" s="65">
        <f>IF(RES_hh_emih!W3=0,0,RES_hh_emih!W3/RES_summary!W$19)</f>
        <v>4.6214068966643573</v>
      </c>
      <c r="X3" s="65">
        <f>IF(RES_hh_emih!X3=0,0,RES_hh_emih!X3/RES_summary!X$19)</f>
        <v>3.6542420025734264</v>
      </c>
      <c r="Y3" s="65">
        <f>IF(RES_hh_emih!Y3=0,0,RES_hh_emih!Y3/RES_summary!Y$19)</f>
        <v>3.2484226610233304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13.215787427218547</v>
      </c>
      <c r="C4" s="69">
        <f>IF(RES_hh_emih!C4=0,0,RES_hh_emih!C4/RES_summary!C$19)</f>
        <v>13.72245470851121</v>
      </c>
      <c r="D4" s="69">
        <f>IF(RES_hh_emih!D4=0,0,RES_hh_emih!D4/RES_summary!D$19)</f>
        <v>12.663982532154442</v>
      </c>
      <c r="E4" s="69">
        <f>IF(RES_hh_emih!E4=0,0,RES_hh_emih!E4/RES_summary!E$19)</f>
        <v>12.377126057996668</v>
      </c>
      <c r="F4" s="69">
        <f>IF(RES_hh_emih!F4=0,0,RES_hh_emih!F4/RES_summary!F$19)</f>
        <v>11.743704368679786</v>
      </c>
      <c r="G4" s="69">
        <f>IF(RES_hh_emih!G4=0,0,RES_hh_emih!G4/RES_summary!G$19)</f>
        <v>11.282411325388306</v>
      </c>
      <c r="H4" s="69">
        <f>IF(RES_hh_emih!H4=0,0,RES_hh_emih!H4/RES_summary!H$19)</f>
        <v>10.456858700323011</v>
      </c>
      <c r="I4" s="69">
        <f>IF(RES_hh_emih!I4=0,0,RES_hh_emih!I4/RES_summary!I$19)</f>
        <v>9.5962136865612191</v>
      </c>
      <c r="J4" s="69">
        <f>IF(RES_hh_emih!J4=0,0,RES_hh_emih!J4/RES_summary!J$19)</f>
        <v>9.1491136277952467</v>
      </c>
      <c r="K4" s="69">
        <f>IF(RES_hh_emih!K4=0,0,RES_hh_emih!K4/RES_summary!K$19)</f>
        <v>8.8417209289899876</v>
      </c>
      <c r="L4" s="69">
        <f>IF(RES_hh_emih!L4=0,0,RES_hh_emih!L4/RES_summary!L$19)</f>
        <v>9.73607967811229</v>
      </c>
      <c r="M4" s="69">
        <f>IF(RES_hh_emih!M4=0,0,RES_hh_emih!M4/RES_summary!M$19)</f>
        <v>8.1066448298253349</v>
      </c>
      <c r="N4" s="69">
        <f>IF(RES_hh_emih!N4=0,0,RES_hh_emih!N4/RES_summary!N$19)</f>
        <v>7.4678934265902157</v>
      </c>
      <c r="O4" s="69">
        <f>IF(RES_hh_emih!O4=0,0,RES_hh_emih!O4/RES_summary!O$19)</f>
        <v>7.2142455640702199</v>
      </c>
      <c r="P4" s="69">
        <f>IF(RES_hh_emih!P4=0,0,RES_hh_emih!P4/RES_summary!P$19)</f>
        <v>5.8102271698967165</v>
      </c>
      <c r="Q4" s="69">
        <f>IF(RES_hh_emih!Q4=0,0,RES_hh_emih!Q4/RES_summary!Q$19)</f>
        <v>6.005690004493033</v>
      </c>
      <c r="R4" s="69">
        <f>IF(RES_hh_emih!R4=0,0,RES_hh_emih!R4/RES_summary!R$19)</f>
        <v>6.0105974640983035</v>
      </c>
      <c r="S4" s="69">
        <f>IF(RES_hh_emih!S4=0,0,RES_hh_emih!S4/RES_summary!S$19)</f>
        <v>5.73451044069696</v>
      </c>
      <c r="T4" s="69">
        <f>IF(RES_hh_emih!T4=0,0,RES_hh_emih!T4/RES_summary!T$19)</f>
        <v>5.6073655491341636</v>
      </c>
      <c r="U4" s="69">
        <f>IF(RES_hh_emih!U4=0,0,RES_hh_emih!U4/RES_summary!U$19)</f>
        <v>5.2458184266186016</v>
      </c>
      <c r="V4" s="69">
        <f>IF(RES_hh_emih!V4=0,0,RES_hh_emih!V4/RES_summary!V$19)</f>
        <v>4.5827139357838567</v>
      </c>
      <c r="W4" s="69">
        <f>IF(RES_hh_emih!W4=0,0,RES_hh_emih!W4/RES_summary!W$19)</f>
        <v>4.1768153978815405</v>
      </c>
      <c r="X4" s="69">
        <f>IF(RES_hh_emih!X4=0,0,RES_hh_emih!X4/RES_summary!X$19)</f>
        <v>3.3837765754641347</v>
      </c>
      <c r="Y4" s="69">
        <f>IF(RES_hh_emih!Y4=0,0,RES_hh_emih!Y4/RES_summary!Y$19)</f>
        <v>3.0252693540694837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X5" s="72">
        <f>IF(RES_hh_emih!X5=0,0,RES_hh_emih!X5/RES_summary!X$19)</f>
        <v>0</v>
      </c>
      <c r="Y5" s="72">
        <f>IF(RES_hh_emih!Y5=0,0,RES_hh_emih!Y5/RES_summary!Y$19)</f>
        <v>0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39.574440301148492</v>
      </c>
      <c r="C6" s="72">
        <f>IF(RES_hh_emih!C6=0,0,RES_hh_emih!C6/RES_summary!C$19)</f>
        <v>42.11399298664449</v>
      </c>
      <c r="D6" s="72">
        <f>IF(RES_hh_emih!D6=0,0,RES_hh_emih!D6/RES_summary!D$19)</f>
        <v>37.231189286163499</v>
      </c>
      <c r="E6" s="72">
        <f>IF(RES_hh_emih!E6=0,0,RES_hh_emih!E6/RES_summary!E$19)</f>
        <v>39.099754793412394</v>
      </c>
      <c r="F6" s="72">
        <f>IF(RES_hh_emih!F6=0,0,RES_hh_emih!F6/RES_summary!F$19)</f>
        <v>39.00883583145778</v>
      </c>
      <c r="G6" s="72">
        <f>IF(RES_hh_emih!G6=0,0,RES_hh_emih!G6/RES_summary!G$19)</f>
        <v>38.544971503083204</v>
      </c>
      <c r="H6" s="72">
        <f>IF(RES_hh_emih!H6=0,0,RES_hh_emih!H6/RES_summary!H$19)</f>
        <v>40.615825708233807</v>
      </c>
      <c r="I6" s="72">
        <f>IF(RES_hh_emih!I6=0,0,RES_hh_emih!I6/RES_summary!I$19)</f>
        <v>40.591037108753071</v>
      </c>
      <c r="J6" s="72">
        <f>IF(RES_hh_emih!J6=0,0,RES_hh_emih!J6/RES_summary!J$19)</f>
        <v>37.911768775004951</v>
      </c>
      <c r="K6" s="72">
        <f>IF(RES_hh_emih!K6=0,0,RES_hh_emih!K6/RES_summary!K$19)</f>
        <v>35.166610346108669</v>
      </c>
      <c r="L6" s="72">
        <f>IF(RES_hh_emih!L6=0,0,RES_hh_emih!L6/RES_summary!L$19)</f>
        <v>41.423931884103126</v>
      </c>
      <c r="M6" s="72">
        <f>IF(RES_hh_emih!M6=0,0,RES_hh_emih!M6/RES_summary!M$19)</f>
        <v>39.825579970209446</v>
      </c>
      <c r="N6" s="72">
        <f>IF(RES_hh_emih!N6=0,0,RES_hh_emih!N6/RES_summary!N$19)</f>
        <v>36.985218122179177</v>
      </c>
      <c r="O6" s="72">
        <f>IF(RES_hh_emih!O6=0,0,RES_hh_emih!O6/RES_summary!O$19)</f>
        <v>34.086232774504971</v>
      </c>
      <c r="P6" s="72">
        <f>IF(RES_hh_emih!P6=0,0,RES_hh_emih!P6/RES_summary!P$19)</f>
        <v>25.903002715493411</v>
      </c>
      <c r="Q6" s="72">
        <f>IF(RES_hh_emih!Q6=0,0,RES_hh_emih!Q6/RES_summary!Q$19)</f>
        <v>35.269776527722968</v>
      </c>
      <c r="R6" s="72">
        <f>IF(RES_hh_emih!R6=0,0,RES_hh_emih!R6/RES_summary!R$19)</f>
        <v>35.477259624810173</v>
      </c>
      <c r="S6" s="72">
        <f>IF(RES_hh_emih!S6=0,0,RES_hh_emih!S6/RES_summary!S$19)</f>
        <v>35.107509043609831</v>
      </c>
      <c r="T6" s="72">
        <f>IF(RES_hh_emih!T6=0,0,RES_hh_emih!T6/RES_summary!T$19)</f>
        <v>34.246685118359395</v>
      </c>
      <c r="U6" s="72">
        <f>IF(RES_hh_emih!U6=0,0,RES_hh_emih!U6/RES_summary!U$19)</f>
        <v>31.402556877840386</v>
      </c>
      <c r="V6" s="72">
        <f>IF(RES_hh_emih!V6=0,0,RES_hh_emih!V6/RES_summary!V$19)</f>
        <v>29.600530372463894</v>
      </c>
      <c r="W6" s="72">
        <f>IF(RES_hh_emih!W6=0,0,RES_hh_emih!W6/RES_summary!W$19)</f>
        <v>29.570510223628123</v>
      </c>
      <c r="X6" s="72">
        <f>IF(RES_hh_emih!X6=0,0,RES_hh_emih!X6/RES_summary!X$19)</f>
        <v>30.038353313819201</v>
      </c>
      <c r="Y6" s="72">
        <f>IF(RES_hh_emih!Y6=0,0,RES_hh_emih!Y6/RES_summary!Y$19)</f>
        <v>30.043640190971491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48.436890431357241</v>
      </c>
      <c r="C7" s="72">
        <f>IF(RES_hh_emih!C7=0,0,RES_hh_emih!C7/RES_summary!C$19)</f>
        <v>51.298241093595117</v>
      </c>
      <c r="D7" s="72">
        <f>IF(RES_hh_emih!D7=0,0,RES_hh_emih!D7/RES_summary!D$19)</f>
        <v>49.764667734065732</v>
      </c>
      <c r="E7" s="72">
        <f>IF(RES_hh_emih!E7=0,0,RES_hh_emih!E7/RES_summary!E$19)</f>
        <v>49.407346309344135</v>
      </c>
      <c r="F7" s="72">
        <f>IF(RES_hh_emih!F7=0,0,RES_hh_emih!F7/RES_summary!F$19)</f>
        <v>49.186955016760038</v>
      </c>
      <c r="G7" s="72">
        <f>IF(RES_hh_emih!G7=0,0,RES_hh_emih!G7/RES_summary!G$19)</f>
        <v>50.362280840279183</v>
      </c>
      <c r="H7" s="72">
        <f>IF(RES_hh_emih!H7=0,0,RES_hh_emih!H7/RES_summary!H$19)</f>
        <v>48.973870296729629</v>
      </c>
      <c r="I7" s="72">
        <f>IF(RES_hh_emih!I7=0,0,RES_hh_emih!I7/RES_summary!I$19)</f>
        <v>48.407974657828937</v>
      </c>
      <c r="J7" s="72">
        <f>IF(RES_hh_emih!J7=0,0,RES_hh_emih!J7/RES_summary!J$19)</f>
        <v>48.322036074204277</v>
      </c>
      <c r="K7" s="72">
        <f>IF(RES_hh_emih!K7=0,0,RES_hh_emih!K7/RES_summary!K$19)</f>
        <v>48.3219573565693</v>
      </c>
      <c r="L7" s="72">
        <f>IF(RES_hh_emih!L7=0,0,RES_hh_emih!L7/RES_summary!L$19)</f>
        <v>53.362675191434292</v>
      </c>
      <c r="M7" s="72">
        <f>IF(RES_hh_emih!M7=0,0,RES_hh_emih!M7/RES_summary!M$19)</f>
        <v>46.709876272547362</v>
      </c>
      <c r="N7" s="72">
        <f>IF(RES_hh_emih!N7=0,0,RES_hh_emih!N7/RES_summary!N$19)</f>
        <v>43.019732145418459</v>
      </c>
      <c r="O7" s="72">
        <f>IF(RES_hh_emih!O7=0,0,RES_hh_emih!O7/RES_summary!O$19)</f>
        <v>44.648192251653079</v>
      </c>
      <c r="P7" s="72">
        <f>IF(RES_hh_emih!P7=0,0,RES_hh_emih!P7/RES_summary!P$19)</f>
        <v>37.026125108628577</v>
      </c>
      <c r="Q7" s="72">
        <f>IF(RES_hh_emih!Q7=0,0,RES_hh_emih!Q7/RES_summary!Q$19)</f>
        <v>41.812485577500929</v>
      </c>
      <c r="R7" s="72">
        <f>IF(RES_hh_emih!R7=0,0,RES_hh_emih!R7/RES_summary!R$19)</f>
        <v>43.643781074236998</v>
      </c>
      <c r="S7" s="72">
        <f>IF(RES_hh_emih!S7=0,0,RES_hh_emih!S7/RES_summary!S$19)</f>
        <v>42.296763315499092</v>
      </c>
      <c r="T7" s="72">
        <f>IF(RES_hh_emih!T7=0,0,RES_hh_emih!T7/RES_summary!T$19)</f>
        <v>44.424514924749687</v>
      </c>
      <c r="U7" s="72">
        <f>IF(RES_hh_emih!U7=0,0,RES_hh_emih!U7/RES_summary!U$19)</f>
        <v>43.00852391309806</v>
      </c>
      <c r="V7" s="72">
        <f>IF(RES_hh_emih!V7=0,0,RES_hh_emih!V7/RES_summary!V$19)</f>
        <v>39.731698467231283</v>
      </c>
      <c r="W7" s="72">
        <f>IF(RES_hh_emih!W7=0,0,RES_hh_emih!W7/RES_summary!W$19)</f>
        <v>38.4261956810928</v>
      </c>
      <c r="X7" s="72">
        <f>IF(RES_hh_emih!X7=0,0,RES_hh_emih!X7/RES_summary!X$19)</f>
        <v>41.131937170175952</v>
      </c>
      <c r="Y7" s="72">
        <f>IF(RES_hh_emih!Y7=0,0,RES_hh_emih!Y7/RES_summary!Y$19)</f>
        <v>37.600604234424267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33.030769315190966</v>
      </c>
      <c r="C8" s="72">
        <f>IF(RES_hh_emih!C8=0,0,RES_hh_emih!C8/RES_summary!C$19)</f>
        <v>35.151573108796775</v>
      </c>
      <c r="D8" s="72">
        <f>IF(RES_hh_emih!D8=0,0,RES_hh_emih!D8/RES_summary!D$19)</f>
        <v>32.904045097588003</v>
      </c>
      <c r="E8" s="72">
        <f>IF(RES_hh_emih!E8=0,0,RES_hh_emih!E8/RES_summary!E$19)</f>
        <v>34.393603062327514</v>
      </c>
      <c r="F8" s="72">
        <f>IF(RES_hh_emih!F8=0,0,RES_hh_emih!F8/RES_summary!F$19)</f>
        <v>33.783912400345976</v>
      </c>
      <c r="G8" s="72">
        <f>IF(RES_hh_emih!G8=0,0,RES_hh_emih!G8/RES_summary!G$19)</f>
        <v>33.779008701351955</v>
      </c>
      <c r="H8" s="72">
        <f>IF(RES_hh_emih!H8=0,0,RES_hh_emih!H8/RES_summary!H$19)</f>
        <v>33.537261625106446</v>
      </c>
      <c r="I8" s="72">
        <f>IF(RES_hh_emih!I8=0,0,RES_hh_emih!I8/RES_summary!I$19)</f>
        <v>32.297681827172255</v>
      </c>
      <c r="J8" s="72">
        <f>IF(RES_hh_emih!J8=0,0,RES_hh_emih!J8/RES_summary!J$19)</f>
        <v>32.285374508113499</v>
      </c>
      <c r="K8" s="72">
        <f>IF(RES_hh_emih!K8=0,0,RES_hh_emih!K8/RES_summary!K$19)</f>
        <v>32.235853279639187</v>
      </c>
      <c r="L8" s="72">
        <f>IF(RES_hh_emih!L8=0,0,RES_hh_emih!L8/RES_summary!L$19)</f>
        <v>36.935715666873755</v>
      </c>
      <c r="M8" s="72">
        <f>IF(RES_hh_emih!M8=0,0,RES_hh_emih!M8/RES_summary!M$19)</f>
        <v>31.117906472317191</v>
      </c>
      <c r="N8" s="72">
        <f>IF(RES_hh_emih!N8=0,0,RES_hh_emih!N8/RES_summary!N$19)</f>
        <v>30.81880417703384</v>
      </c>
      <c r="O8" s="72">
        <f>IF(RES_hh_emih!O8=0,0,RES_hh_emih!O8/RES_summary!O$19)</f>
        <v>30.885065315521771</v>
      </c>
      <c r="P8" s="72">
        <f>IF(RES_hh_emih!P8=0,0,RES_hh_emih!P8/RES_summary!P$19)</f>
        <v>27.108334848875131</v>
      </c>
      <c r="Q8" s="72">
        <f>IF(RES_hh_emih!Q8=0,0,RES_hh_emih!Q8/RES_summary!Q$19)</f>
        <v>28.694527253644036</v>
      </c>
      <c r="R8" s="72">
        <f>IF(RES_hh_emih!R8=0,0,RES_hh_emih!R8/RES_summary!R$19)</f>
        <v>29.212771943823455</v>
      </c>
      <c r="S8" s="72">
        <f>IF(RES_hh_emih!S8=0,0,RES_hh_emih!S8/RES_summary!S$19)</f>
        <v>27.790974813444013</v>
      </c>
      <c r="T8" s="72">
        <f>IF(RES_hh_emih!T8=0,0,RES_hh_emih!T8/RES_summary!T$19)</f>
        <v>26.188086673986312</v>
      </c>
      <c r="U8" s="72">
        <f>IF(RES_hh_emih!U8=0,0,RES_hh_emih!U8/RES_summary!U$19)</f>
        <v>24.80198446732124</v>
      </c>
      <c r="V8" s="72">
        <f>IF(RES_hh_emih!V8=0,0,RES_hh_emih!V8/RES_summary!V$19)</f>
        <v>22.117454590955781</v>
      </c>
      <c r="W8" s="72">
        <f>IF(RES_hh_emih!W8=0,0,RES_hh_emih!W8/RES_summary!W$19)</f>
        <v>21.629042215189887</v>
      </c>
      <c r="X8" s="72">
        <f>IF(RES_hh_emih!X8=0,0,RES_hh_emih!X8/RES_summary!X$19)</f>
        <v>16.701728454501534</v>
      </c>
      <c r="Y8" s="72">
        <f>IF(RES_hh_emih!Y8=0,0,RES_hh_emih!Y8/RES_summary!Y$19)</f>
        <v>15.696286645581496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0.87334387069127506</v>
      </c>
      <c r="C17" s="69">
        <f>IF(RES_hh_emih!C17=0,0,RES_hh_emih!C17/RES_summary!C$19)</f>
        <v>0.84000082273746068</v>
      </c>
      <c r="D17" s="69">
        <f>IF(RES_hh_emih!D17=0,0,RES_hh_emih!D17/RES_summary!D$19)</f>
        <v>0.82445682329960834</v>
      </c>
      <c r="E17" s="69">
        <f>IF(RES_hh_emih!E17=0,0,RES_hh_emih!E17/RES_summary!E$19)</f>
        <v>0.81282210826569401</v>
      </c>
      <c r="F17" s="69">
        <f>IF(RES_hh_emih!F17=0,0,RES_hh_emih!F17/RES_summary!F$19)</f>
        <v>0.82729122902988317</v>
      </c>
      <c r="G17" s="69">
        <f>IF(RES_hh_emih!G17=0,0,RES_hh_emih!G17/RES_summary!G$19)</f>
        <v>0.80914171720131911</v>
      </c>
      <c r="H17" s="69">
        <f>IF(RES_hh_emih!H17=0,0,RES_hh_emih!H17/RES_summary!H$19)</f>
        <v>0.78277607558496398</v>
      </c>
      <c r="I17" s="69">
        <f>IF(RES_hh_emih!I17=0,0,RES_hh_emih!I17/RES_summary!I$19)</f>
        <v>0.69151421347313935</v>
      </c>
      <c r="J17" s="69">
        <f>IF(RES_hh_emih!J17=0,0,RES_hh_emih!J17/RES_summary!J$19)</f>
        <v>0.69879475794610313</v>
      </c>
      <c r="K17" s="69">
        <f>IF(RES_hh_emih!K17=0,0,RES_hh_emih!K17/RES_summary!K$19)</f>
        <v>0.67533091468339868</v>
      </c>
      <c r="L17" s="69">
        <f>IF(RES_hh_emih!L17=0,0,RES_hh_emih!L17/RES_summary!L$19)</f>
        <v>0.79073239429073716</v>
      </c>
      <c r="M17" s="69">
        <f>IF(RES_hh_emih!M17=0,0,RES_hh_emih!M17/RES_summary!M$19)</f>
        <v>0.78953113577405309</v>
      </c>
      <c r="N17" s="69">
        <f>IF(RES_hh_emih!N17=0,0,RES_hh_emih!N17/RES_summary!N$19)</f>
        <v>0.74044542917230893</v>
      </c>
      <c r="O17" s="69">
        <f>IF(RES_hh_emih!O17=0,0,RES_hh_emih!O17/RES_summary!O$19)</f>
        <v>0.73796702814331949</v>
      </c>
      <c r="P17" s="69">
        <f>IF(RES_hh_emih!P17=0,0,RES_hh_emih!P17/RES_summary!P$19)</f>
        <v>0.63957382445756372</v>
      </c>
      <c r="Q17" s="69">
        <f>IF(RES_hh_emih!Q17=0,0,RES_hh_emih!Q17/RES_summary!Q$19)</f>
        <v>0.61452070373206391</v>
      </c>
      <c r="R17" s="69">
        <f>IF(RES_hh_emih!R17=0,0,RES_hh_emih!R17/RES_summary!R$19)</f>
        <v>0.60130466734675569</v>
      </c>
      <c r="S17" s="69">
        <f>IF(RES_hh_emih!S17=0,0,RES_hh_emih!S17/RES_summary!S$19)</f>
        <v>0.57055628975145389</v>
      </c>
      <c r="T17" s="69">
        <f>IF(RES_hh_emih!T17=0,0,RES_hh_emih!T17/RES_summary!T$19)</f>
        <v>0.550146943410181</v>
      </c>
      <c r="U17" s="69">
        <f>IF(RES_hh_emih!U17=0,0,RES_hh_emih!U17/RES_summary!U$19)</f>
        <v>0.54382021522263091</v>
      </c>
      <c r="V17" s="69">
        <f>IF(RES_hh_emih!V17=0,0,RES_hh_emih!V17/RES_summary!V$19)</f>
        <v>0.49646394971206809</v>
      </c>
      <c r="W17" s="69">
        <f>IF(RES_hh_emih!W17=0,0,RES_hh_emih!W17/RES_summary!W$19)</f>
        <v>0.43310703884035434</v>
      </c>
      <c r="X17" s="69">
        <f>IF(RES_hh_emih!X17=0,0,RES_hh_emih!X17/RES_summary!X$19)</f>
        <v>0.26089836839770653</v>
      </c>
      <c r="Y17" s="69">
        <f>IF(RES_hh_emih!Y17=0,0,RES_hh_emih!Y17/RES_summary!Y$19)</f>
        <v>0.21568437793912806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3.1606043897024545</v>
      </c>
      <c r="C19" s="72">
        <f>IF(RES_hh_emih!C19=0,0,RES_hh_emih!C19/RES_summary!C$19)</f>
        <v>3.0738598344960826</v>
      </c>
      <c r="D19" s="72">
        <f>IF(RES_hh_emih!D19=0,0,RES_hh_emih!D19/RES_summary!D$19)</f>
        <v>2.8167698421405714</v>
      </c>
      <c r="E19" s="72">
        <f>IF(RES_hh_emih!E19=0,0,RES_hh_emih!E19/RES_summary!E$19)</f>
        <v>2.8923132259065474</v>
      </c>
      <c r="F19" s="72">
        <f>IF(RES_hh_emih!F19=0,0,RES_hh_emih!F19/RES_summary!F$19)</f>
        <v>2.9480738205514214</v>
      </c>
      <c r="G19" s="72">
        <f>IF(RES_hh_emih!G19=0,0,RES_hh_emih!G19/RES_summary!G$19)</f>
        <v>2.8925798269392708</v>
      </c>
      <c r="H19" s="72">
        <f>IF(RES_hh_emih!H19=0,0,RES_hh_emih!H19/RES_summary!H$19)</f>
        <v>3.0344278688551807</v>
      </c>
      <c r="I19" s="72">
        <f>IF(RES_hh_emih!I19=0,0,RES_hh_emih!I19/RES_summary!I$19)</f>
        <v>3.0389826633495702</v>
      </c>
      <c r="J19" s="72">
        <f>IF(RES_hh_emih!J19=0,0,RES_hh_emih!J19/RES_summary!J$19)</f>
        <v>2.8642446005931199</v>
      </c>
      <c r="K19" s="72">
        <f>IF(RES_hh_emih!K19=0,0,RES_hh_emih!K19/RES_summary!K$19)</f>
        <v>2.7401590365770301</v>
      </c>
      <c r="L19" s="72">
        <f>IF(RES_hh_emih!L19=0,0,RES_hh_emih!L19/RES_summary!L$19)</f>
        <v>3.0436704944085267</v>
      </c>
      <c r="M19" s="72">
        <f>IF(RES_hh_emih!M19=0,0,RES_hh_emih!M19/RES_summary!M$19)</f>
        <v>3.4354173009338314</v>
      </c>
      <c r="N19" s="72">
        <f>IF(RES_hh_emih!N19=0,0,RES_hh_emih!N19/RES_summary!N$19)</f>
        <v>3.4105599745671977</v>
      </c>
      <c r="O19" s="72">
        <f>IF(RES_hh_emih!O19=0,0,RES_hh_emih!O19/RES_summary!O$19)</f>
        <v>3.3178848360730764</v>
      </c>
      <c r="P19" s="72">
        <f>IF(RES_hh_emih!P19=0,0,RES_hh_emih!P19/RES_summary!P$19)</f>
        <v>2.8763072142958994</v>
      </c>
      <c r="Q19" s="72">
        <f>IF(RES_hh_emih!Q19=0,0,RES_hh_emih!Q19/RES_summary!Q$19)</f>
        <v>3.2712436792396322</v>
      </c>
      <c r="R19" s="72">
        <f>IF(RES_hh_emih!R19=0,0,RES_hh_emih!R19/RES_summary!R$19)</f>
        <v>3.2269498726917552</v>
      </c>
      <c r="S19" s="72">
        <f>IF(RES_hh_emih!S19=0,0,RES_hh_emih!S19/RES_summary!S$19)</f>
        <v>3.1007732151515643</v>
      </c>
      <c r="T19" s="72">
        <f>IF(RES_hh_emih!T19=0,0,RES_hh_emih!T19/RES_summary!T$19)</f>
        <v>2.869051657325139</v>
      </c>
      <c r="U19" s="72">
        <f>IF(RES_hh_emih!U19=0,0,RES_hh_emih!U19/RES_summary!U$19)</f>
        <v>2.8956657972309361</v>
      </c>
      <c r="V19" s="72">
        <f>IF(RES_hh_emih!V19=0,0,RES_hh_emih!V19/RES_summary!V$19)</f>
        <v>2.6562579699523696</v>
      </c>
      <c r="W19" s="72">
        <f>IF(RES_hh_emih!W19=0,0,RES_hh_emih!W19/RES_summary!W$19)</f>
        <v>2.5744836478306565</v>
      </c>
      <c r="X19" s="72">
        <f>IF(RES_hh_emih!X19=0,0,RES_hh_emih!X19/RES_summary!X$19)</f>
        <v>1.9146032518216203</v>
      </c>
      <c r="Y19" s="72">
        <f>IF(RES_hh_emih!Y19=0,0,RES_hh_emih!Y19/RES_summary!Y$19)</f>
        <v>1.6735928639146009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4.0489278247189446</v>
      </c>
      <c r="C20" s="72">
        <f>IF(RES_hh_emih!C20=0,0,RES_hh_emih!C20/RES_summary!C$19)</f>
        <v>3.9348643636590768</v>
      </c>
      <c r="D20" s="72">
        <f>IF(RES_hh_emih!D20=0,0,RES_hh_emih!D20/RES_summary!D$19)</f>
        <v>3.9671906410857445</v>
      </c>
      <c r="E20" s="72">
        <f>IF(RES_hh_emih!E20=0,0,RES_hh_emih!E20/RES_summary!E$19)</f>
        <v>3.8057137120082336</v>
      </c>
      <c r="F20" s="72">
        <f>IF(RES_hh_emih!F20=0,0,RES_hh_emih!F20/RES_summary!F$19)</f>
        <v>3.9386189894201218</v>
      </c>
      <c r="G20" s="72">
        <f>IF(RES_hh_emih!G20=0,0,RES_hh_emih!G20/RES_summary!G$19)</f>
        <v>3.9843381026397733</v>
      </c>
      <c r="H20" s="72">
        <f>IF(RES_hh_emih!H20=0,0,RES_hh_emih!H20/RES_summary!H$19)</f>
        <v>3.8963245409410638</v>
      </c>
      <c r="I20" s="72">
        <f>IF(RES_hh_emih!I20=0,0,RES_hh_emih!I20/RES_summary!I$19)</f>
        <v>3.5836288822346334</v>
      </c>
      <c r="J20" s="72">
        <f>IF(RES_hh_emih!J20=0,0,RES_hh_emih!J20/RES_summary!J$19)</f>
        <v>3.7201907624351449</v>
      </c>
      <c r="K20" s="72">
        <f>IF(RES_hh_emih!K20=0,0,RES_hh_emih!K20/RES_summary!K$19)</f>
        <v>3.6779986657051813</v>
      </c>
      <c r="L20" s="72">
        <f>IF(RES_hh_emih!L20=0,0,RES_hh_emih!L20/RES_summary!L$19)</f>
        <v>4.3000064262713256</v>
      </c>
      <c r="M20" s="72">
        <f>IF(RES_hh_emih!M20=0,0,RES_hh_emih!M20/RES_summary!M$19)</f>
        <v>4.4836844794785877</v>
      </c>
      <c r="N20" s="72">
        <f>IF(RES_hh_emih!N20=0,0,RES_hh_emih!N20/RES_summary!N$19)</f>
        <v>4.191052003804435</v>
      </c>
      <c r="O20" s="72">
        <f>IF(RES_hh_emih!O20=0,0,RES_hh_emih!O20/RES_summary!O$19)</f>
        <v>4.5250068256259723</v>
      </c>
      <c r="P20" s="72">
        <f>IF(RES_hh_emih!P20=0,0,RES_hh_emih!P20/RES_summary!P$19)</f>
        <v>4.0024234819283393</v>
      </c>
      <c r="Q20" s="72">
        <f>IF(RES_hh_emih!Q20=0,0,RES_hh_emih!Q20/RES_summary!Q$19)</f>
        <v>4.1036137407768214</v>
      </c>
      <c r="R20" s="72">
        <f>IF(RES_hh_emih!R20=0,0,RES_hh_emih!R20/RES_summary!R$19)</f>
        <v>4.115638438726327</v>
      </c>
      <c r="S20" s="72">
        <f>IF(RES_hh_emih!S20=0,0,RES_hh_emih!S20/RES_summary!S$19)</f>
        <v>3.9051725214188675</v>
      </c>
      <c r="T20" s="72">
        <f>IF(RES_hh_emih!T20=0,0,RES_hh_emih!T20/RES_summary!T$19)</f>
        <v>4.0192043516245244</v>
      </c>
      <c r="U20" s="72">
        <f>IF(RES_hh_emih!U20=0,0,RES_hh_emih!U20/RES_summary!U$19)</f>
        <v>4.0252951372101915</v>
      </c>
      <c r="V20" s="72">
        <f>IF(RES_hh_emih!V20=0,0,RES_hh_emih!V20/RES_summary!V$19)</f>
        <v>3.7975258774923715</v>
      </c>
      <c r="W20" s="72">
        <f>IF(RES_hh_emih!W20=0,0,RES_hh_emih!W20/RES_summary!W$19)</f>
        <v>3.3988423890081672</v>
      </c>
      <c r="X20" s="72">
        <f>IF(RES_hh_emih!X20=0,0,RES_hh_emih!X20/RES_summary!X$19)</f>
        <v>2.5619501666417932</v>
      </c>
      <c r="Y20" s="72">
        <f>IF(RES_hh_emih!Y20=0,0,RES_hh_emih!Y20/RES_summary!Y$19)</f>
        <v>2.0796616628356737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2.9900338108906301</v>
      </c>
      <c r="C21" s="72">
        <f>IF(RES_hh_emih!C21=0,0,RES_hh_emih!C21/RES_summary!C$19)</f>
        <v>2.8653803031415541</v>
      </c>
      <c r="D21" s="72">
        <f>IF(RES_hh_emih!D21=0,0,RES_hh_emih!D21/RES_summary!D$19)</f>
        <v>2.7802953558177896</v>
      </c>
      <c r="E21" s="72">
        <f>IF(RES_hh_emih!E21=0,0,RES_hh_emih!E21/RES_summary!E$19)</f>
        <v>2.802292324785236</v>
      </c>
      <c r="F21" s="72">
        <f>IF(RES_hh_emih!F21=0,0,RES_hh_emih!F21/RES_summary!F$19)</f>
        <v>2.8566541331123729</v>
      </c>
      <c r="G21" s="72">
        <f>IF(RES_hh_emih!G21=0,0,RES_hh_emih!G21/RES_summary!G$19)</f>
        <v>2.8174644797526316</v>
      </c>
      <c r="H21" s="72">
        <f>IF(RES_hh_emih!H21=0,0,RES_hh_emih!H21/RES_summary!H$19)</f>
        <v>2.8086915857313826</v>
      </c>
      <c r="I21" s="72">
        <f>IF(RES_hh_emih!I21=0,0,RES_hh_emih!I21/RES_summary!I$19)</f>
        <v>2.5118197200028445</v>
      </c>
      <c r="J21" s="72">
        <f>IF(RES_hh_emih!J21=0,0,RES_hh_emih!J21/RES_summary!J$19)</f>
        <v>2.6028789460611201</v>
      </c>
      <c r="K21" s="72">
        <f>IF(RES_hh_emih!K21=0,0,RES_hh_emih!K21/RES_summary!K$19)</f>
        <v>2.5226127645158862</v>
      </c>
      <c r="L21" s="72">
        <f>IF(RES_hh_emih!L21=0,0,RES_hh_emih!L21/RES_summary!L$19)</f>
        <v>3.015614763273434</v>
      </c>
      <c r="M21" s="72">
        <f>IF(RES_hh_emih!M21=0,0,RES_hh_emih!M21/RES_summary!M$19)</f>
        <v>2.9708554210687583</v>
      </c>
      <c r="N21" s="72">
        <f>IF(RES_hh_emih!N21=0,0,RES_hh_emih!N21/RES_summary!N$19)</f>
        <v>2.9707893591866315</v>
      </c>
      <c r="O21" s="72">
        <f>IF(RES_hh_emih!O21=0,0,RES_hh_emih!O21/RES_summary!O$19)</f>
        <v>3.0621298905885972</v>
      </c>
      <c r="P21" s="72">
        <f>IF(RES_hh_emih!P21=0,0,RES_hh_emih!P21/RES_summary!P$19)</f>
        <v>2.9043375633387747</v>
      </c>
      <c r="Q21" s="72">
        <f>IF(RES_hh_emih!Q21=0,0,RES_hh_emih!Q21/RES_summary!Q$19)</f>
        <v>2.8301939500308397</v>
      </c>
      <c r="R21" s="72">
        <f>IF(RES_hh_emih!R21=0,0,RES_hh_emih!R21/RES_summary!R$19)</f>
        <v>2.8084073079858176</v>
      </c>
      <c r="S21" s="72">
        <f>IF(RES_hh_emih!S21=0,0,RES_hh_emih!S21/RES_summary!S$19)</f>
        <v>2.6442635388035978</v>
      </c>
      <c r="T21" s="72">
        <f>IF(RES_hh_emih!T21=0,0,RES_hh_emih!T21/RES_summary!T$19)</f>
        <v>2.4607789227861936</v>
      </c>
      <c r="U21" s="72">
        <f>IF(RES_hh_emih!U21=0,0,RES_hh_emih!U21/RES_summary!U$19)</f>
        <v>2.4470633132901827</v>
      </c>
      <c r="V21" s="72">
        <f>IF(RES_hh_emih!V21=0,0,RES_hh_emih!V21/RES_summary!V$19)</f>
        <v>2.2610798242908632</v>
      </c>
      <c r="W21" s="72">
        <f>IF(RES_hh_emih!W21=0,0,RES_hh_emih!W21/RES_summary!W$19)</f>
        <v>2.0557161100218173</v>
      </c>
      <c r="X21" s="72">
        <f>IF(RES_hh_emih!X21=0,0,RES_hh_emih!X21/RES_summary!X$19)</f>
        <v>1.1052341038965914</v>
      </c>
      <c r="Y21" s="72">
        <f>IF(RES_hh_emih!Y21=0,0,RES_hh_emih!Y21/RES_summary!Y$19)</f>
        <v>0.96727956185380881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1.6420203789961153E-2</v>
      </c>
      <c r="C27" s="69">
        <f>IF(RES_hh_emih!C27=0,0,RES_hh_emih!C27/RES_summary!C$19)</f>
        <v>1.6072733300890134E-2</v>
      </c>
      <c r="D27" s="69">
        <f>IF(RES_hh_emih!D27=0,0,RES_hh_emih!D27/RES_summary!D$19)</f>
        <v>1.6217027593705278E-2</v>
      </c>
      <c r="E27" s="69">
        <f>IF(RES_hh_emih!E27=0,0,RES_hh_emih!E27/RES_summary!E$19)</f>
        <v>1.6918819882908637E-2</v>
      </c>
      <c r="F27" s="69">
        <f>IF(RES_hh_emih!F27=0,0,RES_hh_emih!F27/RES_summary!F$19)</f>
        <v>1.7028701119682292E-2</v>
      </c>
      <c r="G27" s="69">
        <f>IF(RES_hh_emih!G27=0,0,RES_hh_emih!G27/RES_summary!G$19)</f>
        <v>1.6955761588424208E-2</v>
      </c>
      <c r="H27" s="69">
        <f>IF(RES_hh_emih!H27=0,0,RES_hh_emih!H27/RES_summary!H$19)</f>
        <v>1.6950829916392109E-2</v>
      </c>
      <c r="I27" s="69">
        <f>IF(RES_hh_emih!I27=0,0,RES_hh_emih!I27/RES_summary!I$19)</f>
        <v>1.5605112049211443E-2</v>
      </c>
      <c r="J27" s="69">
        <f>IF(RES_hh_emih!J27=0,0,RES_hh_emih!J27/RES_summary!J$19)</f>
        <v>1.5961379158399947E-2</v>
      </c>
      <c r="K27" s="69">
        <f>IF(RES_hh_emih!K27=0,0,RES_hh_emih!K27/RES_summary!K$19)</f>
        <v>1.6162328378788997E-2</v>
      </c>
      <c r="L27" s="69">
        <f>IF(RES_hh_emih!L27=0,0,RES_hh_emih!L27/RES_summary!L$19)</f>
        <v>1.823396678338815E-2</v>
      </c>
      <c r="M27" s="69">
        <f>IF(RES_hh_emih!M27=0,0,RES_hh_emih!M27/RES_summary!M$19)</f>
        <v>1.7557416191969363E-2</v>
      </c>
      <c r="N27" s="69">
        <f>IF(RES_hh_emih!N27=0,0,RES_hh_emih!N27/RES_summary!N$19)</f>
        <v>1.7603327582459933E-2</v>
      </c>
      <c r="O27" s="69">
        <f>IF(RES_hh_emih!O27=0,0,RES_hh_emih!O27/RES_summary!O$19)</f>
        <v>1.8421846150723686E-2</v>
      </c>
      <c r="P27" s="69">
        <f>IF(RES_hh_emih!P27=0,0,RES_hh_emih!P27/RES_summary!P$19)</f>
        <v>1.7563200139660382E-2</v>
      </c>
      <c r="Q27" s="69">
        <f>IF(RES_hh_emih!Q27=0,0,RES_hh_emih!Q27/RES_summary!Q$19)</f>
        <v>1.7155613375805203E-2</v>
      </c>
      <c r="R27" s="69">
        <f>IF(RES_hh_emih!R27=0,0,RES_hh_emih!R27/RES_summary!R$19)</f>
        <v>1.7118766947576965E-2</v>
      </c>
      <c r="S27" s="69">
        <f>IF(RES_hh_emih!S27=0,0,RES_hh_emih!S27/RES_summary!S$19)</f>
        <v>1.6302270130248601E-2</v>
      </c>
      <c r="T27" s="69">
        <f>IF(RES_hh_emih!T27=0,0,RES_hh_emih!T27/RES_summary!T$19)</f>
        <v>1.5366398371937144E-2</v>
      </c>
      <c r="U27" s="69">
        <f>IF(RES_hh_emih!U27=0,0,RES_hh_emih!U27/RES_summary!U$19)</f>
        <v>1.3970012974852498E-2</v>
      </c>
      <c r="V27" s="69">
        <f>IF(RES_hh_emih!V27=0,0,RES_hh_emih!V27/RES_summary!V$19)</f>
        <v>1.2186715530463675E-2</v>
      </c>
      <c r="W27" s="69">
        <f>IF(RES_hh_emih!W27=0,0,RES_hh_emih!W27/RES_summary!W$19)</f>
        <v>1.1484459942462924E-2</v>
      </c>
      <c r="X27" s="69">
        <f>IF(RES_hh_emih!X27=0,0,RES_hh_emih!X27/RES_summary!X$19)</f>
        <v>9.5670587115862359E-3</v>
      </c>
      <c r="Y27" s="69">
        <f>IF(RES_hh_emih!Y27=0,0,RES_hh_emih!Y27/RES_summary!Y$19)</f>
        <v>7.4689290147191677E-3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X29" s="72">
        <f>IF(RES_hh_emih!X29=0,0,RES_hh_emih!X29/RES_summary!X$19)</f>
        <v>0</v>
      </c>
      <c r="Y29" s="72">
        <f>IF(RES_hh_emih!Y29=0,0,RES_hh_emih!Y29/RES_summary!Y$19)</f>
        <v>0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0.66242862156764315</v>
      </c>
      <c r="C30" s="72">
        <f>IF(RES_hh_emih!C30=0,0,RES_hh_emih!C30/RES_summary!C$19)</f>
        <v>0.65144039113055163</v>
      </c>
      <c r="D30" s="72">
        <f>IF(RES_hh_emih!D30=0,0,RES_hh_emih!D30/RES_summary!D$19)</f>
        <v>0.64837575137086978</v>
      </c>
      <c r="E30" s="72">
        <f>IF(RES_hh_emih!E30=0,0,RES_hh_emih!E30/RES_summary!E$19)</f>
        <v>0.6649639055777643</v>
      </c>
      <c r="F30" s="72">
        <f>IF(RES_hh_emih!F30=0,0,RES_hh_emih!F30/RES_summary!F$19)</f>
        <v>0.66647494700079457</v>
      </c>
      <c r="G30" s="72">
        <f>IF(RES_hh_emih!G30=0,0,RES_hh_emih!G30/RES_summary!G$19)</f>
        <v>0.673689716291756</v>
      </c>
      <c r="H30" s="72">
        <f>IF(RES_hh_emih!H30=0,0,RES_hh_emih!H30/RES_summary!H$19)</f>
        <v>0.69089104945206636</v>
      </c>
      <c r="I30" s="72">
        <f>IF(RES_hh_emih!I30=0,0,RES_hh_emih!I30/RES_summary!I$19)</f>
        <v>0.65843290070142202</v>
      </c>
      <c r="J30" s="72">
        <f>IF(RES_hh_emih!J30=0,0,RES_hh_emih!J30/RES_summary!J$19)</f>
        <v>0.68362018604481056</v>
      </c>
      <c r="K30" s="72">
        <f>IF(RES_hh_emih!K30=0,0,RES_hh_emih!K30/RES_summary!K$19)</f>
        <v>0.69444071912665761</v>
      </c>
      <c r="L30" s="72">
        <f>IF(RES_hh_emih!L30=0,0,RES_hh_emih!L30/RES_summary!L$19)</f>
        <v>0.77919652687345109</v>
      </c>
      <c r="M30" s="72">
        <f>IF(RES_hh_emih!M30=0,0,RES_hh_emih!M30/RES_summary!M$19)</f>
        <v>0.75309771795236669</v>
      </c>
      <c r="N30" s="72">
        <f>IF(RES_hh_emih!N30=0,0,RES_hh_emih!N30/RES_summary!N$19)</f>
        <v>0.7619642542987366</v>
      </c>
      <c r="O30" s="72">
        <f>IF(RES_hh_emih!O30=0,0,RES_hh_emih!O30/RES_summary!O$19)</f>
        <v>0.81667548895679187</v>
      </c>
      <c r="P30" s="72">
        <f>IF(RES_hh_emih!P30=0,0,RES_hh_emih!P30/RES_summary!P$19)</f>
        <v>0.80458491489359163</v>
      </c>
      <c r="Q30" s="72">
        <f>IF(RES_hh_emih!Q30=0,0,RES_hh_emih!Q30/RES_summary!Q$19)</f>
        <v>0.80956629967821747</v>
      </c>
      <c r="R30" s="72">
        <f>IF(RES_hh_emih!R30=0,0,RES_hh_emih!R30/RES_summary!R$19)</f>
        <v>0.82491944954686736</v>
      </c>
      <c r="S30" s="72">
        <f>IF(RES_hh_emih!S30=0,0,RES_hh_emih!S30/RES_summary!S$19)</f>
        <v>0.80089131762383048</v>
      </c>
      <c r="T30" s="72">
        <f>IF(RES_hh_emih!T30=0,0,RES_hh_emih!T30/RES_summary!T$19)</f>
        <v>0.78360232992703061</v>
      </c>
      <c r="U30" s="72">
        <f>IF(RES_hh_emih!U30=0,0,RES_hh_emih!U30/RES_summary!U$19)</f>
        <v>0.75486573842379445</v>
      </c>
      <c r="V30" s="72">
        <f>IF(RES_hh_emih!V30=0,0,RES_hh_emih!V30/RES_summary!V$19)</f>
        <v>0.66529368482623974</v>
      </c>
      <c r="W30" s="72">
        <f>IF(RES_hh_emih!W30=0,0,RES_hh_emih!W30/RES_summary!W$19)</f>
        <v>0.61237995638321274</v>
      </c>
      <c r="X30" s="72">
        <f>IF(RES_hh_emih!X30=0,0,RES_hh_emih!X30/RES_summary!X$19)</f>
        <v>0.44862037758887741</v>
      </c>
      <c r="Y30" s="72">
        <f>IF(RES_hh_emih!Y30=0,0,RES_hh_emih!Y30/RES_summary!Y$19)</f>
        <v>0.35840270654319029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83240</v>
      </c>
      <c r="D3" s="67">
        <f t="shared" si="0"/>
        <v>84317</v>
      </c>
      <c r="E3" s="67">
        <f t="shared" si="0"/>
        <v>83474</v>
      </c>
      <c r="F3" s="67">
        <f t="shared" si="0"/>
        <v>75418</v>
      </c>
      <c r="G3" s="67">
        <f t="shared" si="0"/>
        <v>73177</v>
      </c>
      <c r="H3" s="67">
        <f t="shared" si="0"/>
        <v>58685</v>
      </c>
      <c r="I3" s="67">
        <f t="shared" si="0"/>
        <v>69885</v>
      </c>
      <c r="J3" s="67">
        <f t="shared" si="0"/>
        <v>77181</v>
      </c>
      <c r="K3" s="67">
        <f t="shared" si="0"/>
        <v>77419</v>
      </c>
      <c r="L3" s="67">
        <f t="shared" si="0"/>
        <v>72931</v>
      </c>
      <c r="M3" s="67">
        <f t="shared" si="0"/>
        <v>76359</v>
      </c>
      <c r="N3" s="67">
        <f t="shared" si="0"/>
        <v>76348</v>
      </c>
      <c r="O3" s="67">
        <f t="shared" si="0"/>
        <v>76542</v>
      </c>
      <c r="P3" s="67">
        <f t="shared" si="0"/>
        <v>71127</v>
      </c>
      <c r="Q3" s="67">
        <f t="shared" si="0"/>
        <v>78217</v>
      </c>
      <c r="R3" s="67">
        <f t="shared" si="0"/>
        <v>80454</v>
      </c>
      <c r="S3" s="67">
        <f t="shared" si="0"/>
        <v>82191</v>
      </c>
      <c r="T3" s="67">
        <f t="shared" si="0"/>
        <v>76630</v>
      </c>
      <c r="U3" s="67">
        <f t="shared" si="0"/>
        <v>87973</v>
      </c>
      <c r="V3" s="67">
        <f t="shared" si="0"/>
        <v>65190</v>
      </c>
      <c r="W3" s="67">
        <f t="shared" si="0"/>
        <v>86525</v>
      </c>
      <c r="X3" s="67">
        <f t="shared" si="0"/>
        <v>101704</v>
      </c>
      <c r="Y3" s="67">
        <f t="shared" si="0"/>
        <v>91429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83240</v>
      </c>
      <c r="D4" s="71">
        <f t="shared" si="1"/>
        <v>84317</v>
      </c>
      <c r="E4" s="71">
        <f t="shared" si="1"/>
        <v>83474</v>
      </c>
      <c r="F4" s="71">
        <f t="shared" si="1"/>
        <v>75418</v>
      </c>
      <c r="G4" s="71">
        <f t="shared" si="1"/>
        <v>73177</v>
      </c>
      <c r="H4" s="71">
        <f t="shared" si="1"/>
        <v>58685</v>
      </c>
      <c r="I4" s="71">
        <f t="shared" si="1"/>
        <v>69885</v>
      </c>
      <c r="J4" s="71">
        <f t="shared" si="1"/>
        <v>77181</v>
      </c>
      <c r="K4" s="71">
        <f t="shared" si="1"/>
        <v>77419</v>
      </c>
      <c r="L4" s="71">
        <f t="shared" si="1"/>
        <v>72931</v>
      </c>
      <c r="M4" s="71">
        <f t="shared" si="1"/>
        <v>76359</v>
      </c>
      <c r="N4" s="71">
        <f t="shared" si="1"/>
        <v>76348</v>
      </c>
      <c r="O4" s="71">
        <f t="shared" si="1"/>
        <v>76542</v>
      </c>
      <c r="P4" s="71">
        <f t="shared" si="1"/>
        <v>71127</v>
      </c>
      <c r="Q4" s="71">
        <f t="shared" si="1"/>
        <v>78217</v>
      </c>
      <c r="R4" s="71">
        <f t="shared" ref="R4:V4" si="2">SUM(R5:R13)</f>
        <v>80454</v>
      </c>
      <c r="S4" s="71">
        <f t="shared" si="2"/>
        <v>82191</v>
      </c>
      <c r="T4" s="71">
        <f t="shared" si="2"/>
        <v>76630</v>
      </c>
      <c r="U4" s="71">
        <f t="shared" si="2"/>
        <v>87973</v>
      </c>
      <c r="V4" s="71">
        <f t="shared" si="2"/>
        <v>65190</v>
      </c>
      <c r="W4" s="71">
        <f t="shared" ref="W4:Y4" si="3">SUM(W5:W13)</f>
        <v>86525</v>
      </c>
      <c r="X4" s="71">
        <f t="shared" si="3"/>
        <v>101704</v>
      </c>
      <c r="Y4" s="71">
        <f t="shared" si="3"/>
        <v>91429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100</v>
      </c>
      <c r="D6" s="82">
        <v>150</v>
      </c>
      <c r="E6" s="82">
        <v>276</v>
      </c>
      <c r="F6" s="82">
        <v>362</v>
      </c>
      <c r="G6" s="82">
        <v>389</v>
      </c>
      <c r="H6" s="82">
        <v>303</v>
      </c>
      <c r="I6" s="82">
        <v>180</v>
      </c>
      <c r="J6" s="82">
        <v>63</v>
      </c>
      <c r="K6" s="82">
        <v>75</v>
      </c>
      <c r="L6" s="82">
        <v>199</v>
      </c>
      <c r="M6" s="82">
        <v>206</v>
      </c>
      <c r="N6" s="82">
        <v>219</v>
      </c>
      <c r="O6" s="82">
        <v>226</v>
      </c>
      <c r="P6" s="82">
        <v>193</v>
      </c>
      <c r="Q6" s="82">
        <v>296</v>
      </c>
      <c r="R6" s="82">
        <v>511</v>
      </c>
      <c r="S6" s="82">
        <v>461</v>
      </c>
      <c r="T6" s="82">
        <v>306</v>
      </c>
      <c r="U6" s="82">
        <v>221</v>
      </c>
      <c r="V6" s="82">
        <v>223</v>
      </c>
      <c r="W6" s="82">
        <v>321</v>
      </c>
      <c r="X6" s="82">
        <v>555</v>
      </c>
      <c r="Y6" s="82">
        <v>412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9078</v>
      </c>
      <c r="D7" s="82">
        <v>4336</v>
      </c>
      <c r="E7" s="82">
        <v>3212</v>
      </c>
      <c r="F7" s="82">
        <v>2818</v>
      </c>
      <c r="G7" s="82">
        <v>2601</v>
      </c>
      <c r="H7" s="82">
        <v>1942</v>
      </c>
      <c r="I7" s="82">
        <v>3389</v>
      </c>
      <c r="J7" s="82">
        <v>5257</v>
      </c>
      <c r="K7" s="82">
        <v>6355</v>
      </c>
      <c r="L7" s="82">
        <v>5904</v>
      </c>
      <c r="M7" s="82">
        <v>6143</v>
      </c>
      <c r="N7" s="82">
        <v>4818</v>
      </c>
      <c r="O7" s="82">
        <v>3946</v>
      </c>
      <c r="P7" s="82">
        <v>0</v>
      </c>
      <c r="Q7" s="82">
        <v>0</v>
      </c>
      <c r="R7" s="82">
        <v>0</v>
      </c>
      <c r="S7" s="82">
        <v>941</v>
      </c>
      <c r="T7" s="82">
        <v>1002</v>
      </c>
      <c r="U7" s="82">
        <v>38</v>
      </c>
      <c r="V7" s="82">
        <v>158</v>
      </c>
      <c r="W7" s="82">
        <v>755</v>
      </c>
      <c r="X7" s="82">
        <v>3940</v>
      </c>
      <c r="Y7" s="82">
        <v>4500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11546</v>
      </c>
      <c r="D8" s="82">
        <v>14080</v>
      </c>
      <c r="E8" s="82">
        <v>14659</v>
      </c>
      <c r="F8" s="82">
        <v>11718</v>
      </c>
      <c r="G8" s="82">
        <v>8775</v>
      </c>
      <c r="H8" s="82">
        <v>5840</v>
      </c>
      <c r="I8" s="82">
        <v>6215</v>
      </c>
      <c r="J8" s="82">
        <v>10066</v>
      </c>
      <c r="K8" s="82">
        <v>11889</v>
      </c>
      <c r="L8" s="82">
        <v>13045</v>
      </c>
      <c r="M8" s="82">
        <v>12042</v>
      </c>
      <c r="N8" s="82">
        <v>11670</v>
      </c>
      <c r="O8" s="82">
        <v>10024</v>
      </c>
      <c r="P8" s="82">
        <v>5289</v>
      </c>
      <c r="Q8" s="82">
        <v>7805</v>
      </c>
      <c r="R8" s="82">
        <v>12013</v>
      </c>
      <c r="S8" s="82">
        <v>14253</v>
      </c>
      <c r="T8" s="82">
        <v>13964</v>
      </c>
      <c r="U8" s="82">
        <v>13758</v>
      </c>
      <c r="V8" s="82">
        <v>7426</v>
      </c>
      <c r="W8" s="82">
        <v>3227</v>
      </c>
      <c r="X8" s="82">
        <v>1020</v>
      </c>
      <c r="Y8" s="82">
        <v>4472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13374</v>
      </c>
      <c r="D9" s="82">
        <v>19055</v>
      </c>
      <c r="E9" s="82">
        <v>21391</v>
      </c>
      <c r="F9" s="82">
        <v>22088</v>
      </c>
      <c r="G9" s="82">
        <v>26976</v>
      </c>
      <c r="H9" s="82">
        <v>22845</v>
      </c>
      <c r="I9" s="82">
        <v>25091</v>
      </c>
      <c r="J9" s="82">
        <v>14375</v>
      </c>
      <c r="K9" s="82">
        <v>9679</v>
      </c>
      <c r="L9" s="82">
        <v>5618</v>
      </c>
      <c r="M9" s="82">
        <v>9846</v>
      </c>
      <c r="N9" s="82">
        <v>11601</v>
      </c>
      <c r="O9" s="82">
        <v>17683</v>
      </c>
      <c r="P9" s="82">
        <v>30626</v>
      </c>
      <c r="Q9" s="82">
        <v>31041</v>
      </c>
      <c r="R9" s="82">
        <v>24063</v>
      </c>
      <c r="S9" s="82">
        <v>16327</v>
      </c>
      <c r="T9" s="82">
        <v>12405</v>
      </c>
      <c r="U9" s="82">
        <v>11974</v>
      </c>
      <c r="V9" s="82">
        <v>10078</v>
      </c>
      <c r="W9" s="82">
        <v>12127</v>
      </c>
      <c r="X9" s="82">
        <v>9415</v>
      </c>
      <c r="Y9" s="82">
        <v>15213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46056</v>
      </c>
      <c r="D11" s="82">
        <v>42998</v>
      </c>
      <c r="E11" s="82">
        <v>40440</v>
      </c>
      <c r="F11" s="82">
        <v>34132</v>
      </c>
      <c r="G11" s="82">
        <v>29865</v>
      </c>
      <c r="H11" s="82">
        <v>23064</v>
      </c>
      <c r="I11" s="82">
        <v>30130</v>
      </c>
      <c r="J11" s="82">
        <v>41734</v>
      </c>
      <c r="K11" s="82">
        <v>43567</v>
      </c>
      <c r="L11" s="82">
        <v>42701</v>
      </c>
      <c r="M11" s="82">
        <v>40188</v>
      </c>
      <c r="N11" s="82">
        <v>40383</v>
      </c>
      <c r="O11" s="82">
        <v>35014</v>
      </c>
      <c r="P11" s="82">
        <v>25092</v>
      </c>
      <c r="Q11" s="82">
        <v>31256</v>
      </c>
      <c r="R11" s="82">
        <v>35218</v>
      </c>
      <c r="S11" s="82">
        <v>41196</v>
      </c>
      <c r="T11" s="82">
        <v>36046</v>
      </c>
      <c r="U11" s="82">
        <v>44667</v>
      </c>
      <c r="V11" s="82">
        <v>29334</v>
      </c>
      <c r="W11" s="82">
        <v>48034</v>
      </c>
      <c r="X11" s="82">
        <v>57583</v>
      </c>
      <c r="Y11" s="82">
        <v>48331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3086</v>
      </c>
      <c r="D12" s="82">
        <v>3698</v>
      </c>
      <c r="E12" s="82">
        <v>3496</v>
      </c>
      <c r="F12" s="82">
        <v>4300</v>
      </c>
      <c r="G12" s="82">
        <v>4571</v>
      </c>
      <c r="H12" s="82">
        <v>4482</v>
      </c>
      <c r="I12" s="82">
        <v>4319</v>
      </c>
      <c r="J12" s="82">
        <v>4996</v>
      </c>
      <c r="K12" s="82">
        <v>5147</v>
      </c>
      <c r="L12" s="82">
        <v>4730</v>
      </c>
      <c r="M12" s="82">
        <v>6886</v>
      </c>
      <c r="N12" s="82">
        <v>6614</v>
      </c>
      <c r="O12" s="82">
        <v>6978</v>
      </c>
      <c r="P12" s="82">
        <v>9592</v>
      </c>
      <c r="Q12" s="82">
        <v>7687</v>
      </c>
      <c r="R12" s="82">
        <v>8649</v>
      </c>
      <c r="S12" s="82">
        <v>9013</v>
      </c>
      <c r="T12" s="82">
        <v>12907</v>
      </c>
      <c r="U12" s="82">
        <v>17315</v>
      </c>
      <c r="V12" s="82">
        <v>17792</v>
      </c>
      <c r="W12" s="82">
        <v>21819</v>
      </c>
      <c r="X12" s="82">
        <v>29191</v>
      </c>
      <c r="Y12" s="82">
        <v>18500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209</v>
      </c>
      <c r="I13" s="83">
        <v>561</v>
      </c>
      <c r="J13" s="83">
        <v>690</v>
      </c>
      <c r="K13" s="83">
        <v>707</v>
      </c>
      <c r="L13" s="83">
        <v>734</v>
      </c>
      <c r="M13" s="83">
        <v>1048</v>
      </c>
      <c r="N13" s="83">
        <v>1043</v>
      </c>
      <c r="O13" s="83">
        <v>2671</v>
      </c>
      <c r="P13" s="83">
        <v>335</v>
      </c>
      <c r="Q13" s="83">
        <v>132</v>
      </c>
      <c r="R13" s="83">
        <v>0</v>
      </c>
      <c r="S13" s="83">
        <v>0</v>
      </c>
      <c r="T13" s="83">
        <v>0</v>
      </c>
      <c r="U13" s="83">
        <v>0</v>
      </c>
      <c r="V13" s="83">
        <v>179</v>
      </c>
      <c r="W13" s="83">
        <v>242</v>
      </c>
      <c r="X13" s="83">
        <v>0</v>
      </c>
      <c r="Y13" s="83">
        <v>1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80154</v>
      </c>
      <c r="D14" s="85">
        <f t="shared" si="4"/>
        <v>80619</v>
      </c>
      <c r="E14" s="85">
        <f t="shared" si="4"/>
        <v>79978</v>
      </c>
      <c r="F14" s="85">
        <f t="shared" si="4"/>
        <v>71118</v>
      </c>
      <c r="G14" s="85">
        <f t="shared" si="4"/>
        <v>68606</v>
      </c>
      <c r="H14" s="85">
        <f t="shared" si="4"/>
        <v>53994</v>
      </c>
      <c r="I14" s="85">
        <f t="shared" si="4"/>
        <v>65005</v>
      </c>
      <c r="J14" s="85">
        <f t="shared" si="4"/>
        <v>71495</v>
      </c>
      <c r="K14" s="85">
        <f t="shared" si="4"/>
        <v>71565</v>
      </c>
      <c r="L14" s="85">
        <f t="shared" si="4"/>
        <v>67467</v>
      </c>
      <c r="M14" s="85">
        <f t="shared" si="4"/>
        <v>68425</v>
      </c>
      <c r="N14" s="85">
        <f t="shared" si="4"/>
        <v>68691</v>
      </c>
      <c r="O14" s="85">
        <f t="shared" si="4"/>
        <v>66893</v>
      </c>
      <c r="P14" s="85">
        <f t="shared" si="4"/>
        <v>61200</v>
      </c>
      <c r="Q14" s="85">
        <f t="shared" si="4"/>
        <v>70398</v>
      </c>
      <c r="R14" s="85">
        <f t="shared" ref="R14:V14" si="5">SUM(R5:R11)</f>
        <v>71805</v>
      </c>
      <c r="S14" s="85">
        <f t="shared" si="5"/>
        <v>73178</v>
      </c>
      <c r="T14" s="85">
        <f t="shared" si="5"/>
        <v>63723</v>
      </c>
      <c r="U14" s="85">
        <f t="shared" si="5"/>
        <v>70658</v>
      </c>
      <c r="V14" s="85">
        <f t="shared" si="5"/>
        <v>47219</v>
      </c>
      <c r="W14" s="85">
        <f t="shared" ref="W14:Y14" si="6">SUM(W5:W11)</f>
        <v>64464</v>
      </c>
      <c r="X14" s="85">
        <f t="shared" si="6"/>
        <v>72513</v>
      </c>
      <c r="Y14" s="85">
        <f t="shared" si="6"/>
        <v>72928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1722</v>
      </c>
      <c r="D15" s="71">
        <f t="shared" si="7"/>
        <v>958</v>
      </c>
      <c r="E15" s="71">
        <f t="shared" si="7"/>
        <v>1835</v>
      </c>
      <c r="F15" s="71">
        <f t="shared" si="7"/>
        <v>2591</v>
      </c>
      <c r="G15" s="71">
        <f t="shared" si="7"/>
        <v>2552</v>
      </c>
      <c r="H15" s="71">
        <f t="shared" si="7"/>
        <v>3273</v>
      </c>
      <c r="I15" s="71">
        <f t="shared" si="7"/>
        <v>3938</v>
      </c>
      <c r="J15" s="71">
        <f t="shared" si="7"/>
        <v>3328</v>
      </c>
      <c r="K15" s="71">
        <f t="shared" si="7"/>
        <v>2471</v>
      </c>
      <c r="L15" s="71">
        <f t="shared" si="7"/>
        <v>2474</v>
      </c>
      <c r="M15" s="71">
        <f t="shared" si="7"/>
        <v>3657</v>
      </c>
      <c r="N15" s="71">
        <f t="shared" si="7"/>
        <v>3653</v>
      </c>
      <c r="O15" s="71">
        <f t="shared" si="7"/>
        <v>3575</v>
      </c>
      <c r="P15" s="71">
        <f t="shared" si="7"/>
        <v>3134</v>
      </c>
      <c r="Q15" s="71">
        <f t="shared" si="7"/>
        <v>3600</v>
      </c>
      <c r="R15" s="71">
        <f t="shared" si="7"/>
        <v>4489</v>
      </c>
      <c r="S15" s="71">
        <f t="shared" si="7"/>
        <v>4493</v>
      </c>
      <c r="T15" s="71">
        <f t="shared" si="7"/>
        <v>5413</v>
      </c>
      <c r="U15" s="71">
        <f t="shared" si="7"/>
        <v>5134</v>
      </c>
      <c r="V15" s="71">
        <f t="shared" si="7"/>
        <v>7792</v>
      </c>
      <c r="W15" s="71">
        <f t="shared" si="7"/>
        <v>6954</v>
      </c>
      <c r="X15" s="71">
        <f t="shared" si="7"/>
        <v>14200</v>
      </c>
      <c r="Y15" s="71">
        <f t="shared" si="7"/>
        <v>13905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1722</v>
      </c>
      <c r="D16" s="82">
        <v>958</v>
      </c>
      <c r="E16" s="82">
        <v>1835</v>
      </c>
      <c r="F16" s="82">
        <v>2591</v>
      </c>
      <c r="G16" s="82">
        <v>2552</v>
      </c>
      <c r="H16" s="82">
        <v>3273</v>
      </c>
      <c r="I16" s="82">
        <v>3938</v>
      </c>
      <c r="J16" s="82">
        <v>3328</v>
      </c>
      <c r="K16" s="82">
        <v>2471</v>
      </c>
      <c r="L16" s="82">
        <v>2474</v>
      </c>
      <c r="M16" s="82">
        <v>3657</v>
      </c>
      <c r="N16" s="82">
        <v>3653</v>
      </c>
      <c r="O16" s="82">
        <v>3575</v>
      </c>
      <c r="P16" s="82">
        <v>3134</v>
      </c>
      <c r="Q16" s="82">
        <v>3600</v>
      </c>
      <c r="R16" s="82">
        <v>4489</v>
      </c>
      <c r="S16" s="82">
        <v>4493</v>
      </c>
      <c r="T16" s="82">
        <v>5413</v>
      </c>
      <c r="U16" s="82">
        <v>5134</v>
      </c>
      <c r="V16" s="82">
        <v>7792</v>
      </c>
      <c r="W16" s="82">
        <v>6954</v>
      </c>
      <c r="X16" s="82">
        <v>14200</v>
      </c>
      <c r="Y16" s="82">
        <v>13905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83240</v>
      </c>
      <c r="D17" s="71">
        <f t="shared" si="8"/>
        <v>84317</v>
      </c>
      <c r="E17" s="71">
        <f t="shared" si="8"/>
        <v>83474</v>
      </c>
      <c r="F17" s="71">
        <f t="shared" si="8"/>
        <v>75418</v>
      </c>
      <c r="G17" s="71">
        <f t="shared" si="8"/>
        <v>73177</v>
      </c>
      <c r="H17" s="71">
        <f t="shared" si="8"/>
        <v>58685</v>
      </c>
      <c r="I17" s="71">
        <f t="shared" si="8"/>
        <v>69885</v>
      </c>
      <c r="J17" s="71">
        <f t="shared" si="8"/>
        <v>77181</v>
      </c>
      <c r="K17" s="71">
        <f t="shared" si="8"/>
        <v>77419</v>
      </c>
      <c r="L17" s="71">
        <f t="shared" si="8"/>
        <v>72931</v>
      </c>
      <c r="M17" s="71">
        <f t="shared" si="8"/>
        <v>76359</v>
      </c>
      <c r="N17" s="71">
        <f t="shared" si="8"/>
        <v>76348</v>
      </c>
      <c r="O17" s="71">
        <f t="shared" si="8"/>
        <v>76542</v>
      </c>
      <c r="P17" s="71">
        <f t="shared" si="8"/>
        <v>71127</v>
      </c>
      <c r="Q17" s="71">
        <f t="shared" si="8"/>
        <v>78217</v>
      </c>
      <c r="R17" s="71">
        <f t="shared" ref="R17:V17" si="9">SUM(R18:R25)</f>
        <v>80454</v>
      </c>
      <c r="S17" s="71">
        <f t="shared" si="9"/>
        <v>82191</v>
      </c>
      <c r="T17" s="71">
        <f t="shared" si="9"/>
        <v>76630</v>
      </c>
      <c r="U17" s="71">
        <f t="shared" si="9"/>
        <v>87973</v>
      </c>
      <c r="V17" s="71">
        <f t="shared" si="9"/>
        <v>65190</v>
      </c>
      <c r="W17" s="71">
        <f t="shared" ref="W17:Y17" si="10">SUM(W18:W25)</f>
        <v>86525</v>
      </c>
      <c r="X17" s="71">
        <f t="shared" si="10"/>
        <v>101704</v>
      </c>
      <c r="Y17" s="71">
        <f t="shared" si="10"/>
        <v>91429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1419</v>
      </c>
      <c r="D19" s="82">
        <v>1589</v>
      </c>
      <c r="E19" s="82">
        <v>2068</v>
      </c>
      <c r="F19" s="82">
        <v>2228</v>
      </c>
      <c r="G19" s="82">
        <v>2632</v>
      </c>
      <c r="H19" s="82">
        <v>2277</v>
      </c>
      <c r="I19" s="82">
        <v>1433</v>
      </c>
      <c r="J19" s="82">
        <v>814</v>
      </c>
      <c r="K19" s="82">
        <v>636</v>
      </c>
      <c r="L19" s="82">
        <v>661</v>
      </c>
      <c r="M19" s="82">
        <v>1364</v>
      </c>
      <c r="N19" s="82">
        <v>1253</v>
      </c>
      <c r="O19" s="82">
        <v>1483</v>
      </c>
      <c r="P19" s="82">
        <v>1987</v>
      </c>
      <c r="Q19" s="82">
        <v>2683</v>
      </c>
      <c r="R19" s="82">
        <v>2379</v>
      </c>
      <c r="S19" s="82">
        <v>2165</v>
      </c>
      <c r="T19" s="82">
        <v>1997</v>
      </c>
      <c r="U19" s="82">
        <v>2500</v>
      </c>
      <c r="V19" s="82">
        <v>2764</v>
      </c>
      <c r="W19" s="82">
        <v>4160</v>
      </c>
      <c r="X19" s="82">
        <v>6709</v>
      </c>
      <c r="Y19" s="82">
        <v>3761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2774</v>
      </c>
      <c r="D20" s="82">
        <v>1314</v>
      </c>
      <c r="E20" s="82">
        <v>599</v>
      </c>
      <c r="F20" s="82">
        <v>446</v>
      </c>
      <c r="G20" s="82">
        <v>279</v>
      </c>
      <c r="H20" s="82">
        <v>159</v>
      </c>
      <c r="I20" s="82">
        <v>3389</v>
      </c>
      <c r="J20" s="82">
        <v>5257</v>
      </c>
      <c r="K20" s="82">
        <v>6355</v>
      </c>
      <c r="L20" s="82">
        <v>5904</v>
      </c>
      <c r="M20" s="82">
        <v>6143</v>
      </c>
      <c r="N20" s="82">
        <v>4818</v>
      </c>
      <c r="O20" s="82">
        <v>3248</v>
      </c>
      <c r="P20" s="82">
        <v>0</v>
      </c>
      <c r="Q20" s="82">
        <v>0</v>
      </c>
      <c r="R20" s="82">
        <v>0</v>
      </c>
      <c r="S20" s="82">
        <v>941</v>
      </c>
      <c r="T20" s="82">
        <v>982</v>
      </c>
      <c r="U20" s="82">
        <v>34</v>
      </c>
      <c r="V20" s="82">
        <v>127</v>
      </c>
      <c r="W20" s="82">
        <v>493</v>
      </c>
      <c r="X20" s="82">
        <v>3365</v>
      </c>
      <c r="Y20" s="82">
        <v>3450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11260</v>
      </c>
      <c r="D21" s="82">
        <v>13630</v>
      </c>
      <c r="E21" s="82">
        <v>14167</v>
      </c>
      <c r="F21" s="82">
        <v>11237</v>
      </c>
      <c r="G21" s="82">
        <v>8327</v>
      </c>
      <c r="H21" s="82">
        <v>5452</v>
      </c>
      <c r="I21" s="82">
        <v>5978</v>
      </c>
      <c r="J21" s="82">
        <v>9836</v>
      </c>
      <c r="K21" s="82">
        <v>11537</v>
      </c>
      <c r="L21" s="82">
        <v>12663</v>
      </c>
      <c r="M21" s="82">
        <v>11739</v>
      </c>
      <c r="N21" s="82">
        <v>11370</v>
      </c>
      <c r="O21" s="82">
        <v>9731</v>
      </c>
      <c r="P21" s="82">
        <v>4799</v>
      </c>
      <c r="Q21" s="82">
        <v>7384</v>
      </c>
      <c r="R21" s="82">
        <v>11563</v>
      </c>
      <c r="S21" s="82">
        <v>13798</v>
      </c>
      <c r="T21" s="82">
        <v>13530</v>
      </c>
      <c r="U21" s="82">
        <v>13328</v>
      </c>
      <c r="V21" s="82">
        <v>7134</v>
      </c>
      <c r="W21" s="82">
        <v>2818</v>
      </c>
      <c r="X21" s="82">
        <v>628</v>
      </c>
      <c r="Y21" s="82">
        <v>3607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1520</v>
      </c>
      <c r="D22" s="82">
        <v>4762</v>
      </c>
      <c r="E22" s="82">
        <v>6024</v>
      </c>
      <c r="F22" s="82">
        <v>6796</v>
      </c>
      <c r="G22" s="82">
        <v>9144</v>
      </c>
      <c r="H22" s="82">
        <v>7538</v>
      </c>
      <c r="I22" s="82">
        <v>12117</v>
      </c>
      <c r="J22" s="82">
        <v>8354</v>
      </c>
      <c r="K22" s="82">
        <v>4484</v>
      </c>
      <c r="L22" s="82">
        <v>2157</v>
      </c>
      <c r="M22" s="82">
        <v>3540</v>
      </c>
      <c r="N22" s="82">
        <v>3958</v>
      </c>
      <c r="O22" s="82">
        <v>6405</v>
      </c>
      <c r="P22" s="82">
        <v>12599</v>
      </c>
      <c r="Q22" s="82">
        <v>14201</v>
      </c>
      <c r="R22" s="82">
        <v>13270</v>
      </c>
      <c r="S22" s="82">
        <v>9597</v>
      </c>
      <c r="T22" s="82">
        <v>8617</v>
      </c>
      <c r="U22" s="82">
        <v>11301</v>
      </c>
      <c r="V22" s="82">
        <v>8571</v>
      </c>
      <c r="W22" s="82">
        <v>10528</v>
      </c>
      <c r="X22" s="82">
        <v>7014</v>
      </c>
      <c r="Y22" s="82">
        <v>11718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43890</v>
      </c>
      <c r="D24" s="82">
        <v>41171</v>
      </c>
      <c r="E24" s="82">
        <v>38729</v>
      </c>
      <c r="F24" s="82">
        <v>32092</v>
      </c>
      <c r="G24" s="82">
        <v>27658</v>
      </c>
      <c r="H24" s="82">
        <v>21709</v>
      </c>
      <c r="I24" s="82">
        <v>30130</v>
      </c>
      <c r="J24" s="82">
        <v>41734</v>
      </c>
      <c r="K24" s="82">
        <v>43567</v>
      </c>
      <c r="L24" s="82">
        <v>39716</v>
      </c>
      <c r="M24" s="82">
        <v>37631</v>
      </c>
      <c r="N24" s="82">
        <v>37794</v>
      </c>
      <c r="O24" s="82">
        <v>33676</v>
      </c>
      <c r="P24" s="82">
        <v>23296</v>
      </c>
      <c r="Q24" s="82">
        <v>28430</v>
      </c>
      <c r="R24" s="82">
        <v>34748</v>
      </c>
      <c r="S24" s="82">
        <v>39546</v>
      </c>
      <c r="T24" s="82">
        <v>34201</v>
      </c>
      <c r="U24" s="82">
        <v>41729</v>
      </c>
      <c r="V24" s="82">
        <v>29334</v>
      </c>
      <c r="W24" s="82">
        <v>46581</v>
      </c>
      <c r="X24" s="82">
        <v>56221</v>
      </c>
      <c r="Y24" s="82">
        <v>44404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22377</v>
      </c>
      <c r="D25" s="83">
        <v>21851</v>
      </c>
      <c r="E25" s="83">
        <v>21887</v>
      </c>
      <c r="F25" s="83">
        <v>22619</v>
      </c>
      <c r="G25" s="83">
        <v>25137</v>
      </c>
      <c r="H25" s="83">
        <v>21550</v>
      </c>
      <c r="I25" s="83">
        <v>16838</v>
      </c>
      <c r="J25" s="83">
        <v>11186</v>
      </c>
      <c r="K25" s="83">
        <v>10840</v>
      </c>
      <c r="L25" s="83">
        <v>11830</v>
      </c>
      <c r="M25" s="83">
        <v>15942</v>
      </c>
      <c r="N25" s="83">
        <v>17155</v>
      </c>
      <c r="O25" s="83">
        <v>21999</v>
      </c>
      <c r="P25" s="83">
        <v>28446</v>
      </c>
      <c r="Q25" s="83">
        <v>25519</v>
      </c>
      <c r="R25" s="83">
        <v>18494</v>
      </c>
      <c r="S25" s="83">
        <v>16144</v>
      </c>
      <c r="T25" s="83">
        <v>17303</v>
      </c>
      <c r="U25" s="83">
        <v>19081</v>
      </c>
      <c r="V25" s="83">
        <v>17260</v>
      </c>
      <c r="W25" s="83">
        <v>21945</v>
      </c>
      <c r="X25" s="83">
        <v>27767</v>
      </c>
      <c r="Y25" s="83">
        <v>24489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11239</v>
      </c>
      <c r="D26" s="85">
        <v>8952</v>
      </c>
      <c r="E26" s="85">
        <v>9749</v>
      </c>
      <c r="F26" s="85">
        <v>7839</v>
      </c>
      <c r="G26" s="85">
        <v>11158</v>
      </c>
      <c r="H26" s="85">
        <v>9501</v>
      </c>
      <c r="I26" s="85">
        <v>13768</v>
      </c>
      <c r="J26" s="85">
        <v>7951</v>
      </c>
      <c r="K26" s="85">
        <v>8262</v>
      </c>
      <c r="L26" s="85">
        <v>6561</v>
      </c>
      <c r="M26" s="85">
        <v>7493</v>
      </c>
      <c r="N26" s="85">
        <v>7334</v>
      </c>
      <c r="O26" s="85">
        <v>10282</v>
      </c>
      <c r="P26" s="85">
        <v>12881</v>
      </c>
      <c r="Q26" s="85">
        <v>13982</v>
      </c>
      <c r="R26" s="85">
        <v>10909</v>
      </c>
      <c r="S26" s="85">
        <v>9534</v>
      </c>
      <c r="T26" s="85">
        <v>9419</v>
      </c>
      <c r="U26" s="85">
        <v>11308</v>
      </c>
      <c r="V26" s="85">
        <v>8951</v>
      </c>
      <c r="W26" s="85">
        <v>10893</v>
      </c>
      <c r="X26" s="85">
        <v>30752</v>
      </c>
      <c r="Y26" s="85">
        <v>25211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83240</v>
      </c>
      <c r="D27" s="71">
        <f t="shared" si="11"/>
        <v>84317</v>
      </c>
      <c r="E27" s="71">
        <f t="shared" si="11"/>
        <v>83474</v>
      </c>
      <c r="F27" s="71">
        <f t="shared" si="11"/>
        <v>75418</v>
      </c>
      <c r="G27" s="71">
        <f t="shared" si="11"/>
        <v>73177</v>
      </c>
      <c r="H27" s="71">
        <f t="shared" si="11"/>
        <v>58685</v>
      </c>
      <c r="I27" s="71">
        <f t="shared" si="11"/>
        <v>69885</v>
      </c>
      <c r="J27" s="71">
        <f t="shared" si="11"/>
        <v>77181</v>
      </c>
      <c r="K27" s="71">
        <f t="shared" si="11"/>
        <v>77419</v>
      </c>
      <c r="L27" s="71">
        <f t="shared" si="11"/>
        <v>72931</v>
      </c>
      <c r="M27" s="71">
        <f t="shared" si="11"/>
        <v>76359</v>
      </c>
      <c r="N27" s="71">
        <f t="shared" si="11"/>
        <v>76348</v>
      </c>
      <c r="O27" s="71">
        <f t="shared" si="11"/>
        <v>76542</v>
      </c>
      <c r="P27" s="71">
        <f t="shared" si="11"/>
        <v>71127</v>
      </c>
      <c r="Q27" s="71">
        <f t="shared" si="11"/>
        <v>78217</v>
      </c>
      <c r="R27" s="71">
        <f t="shared" ref="R27:V27" si="12">SUM(R28:R32)</f>
        <v>80454</v>
      </c>
      <c r="S27" s="71">
        <f t="shared" si="12"/>
        <v>82191</v>
      </c>
      <c r="T27" s="71">
        <f t="shared" si="12"/>
        <v>76630</v>
      </c>
      <c r="U27" s="71">
        <f t="shared" si="12"/>
        <v>87973</v>
      </c>
      <c r="V27" s="71">
        <f t="shared" si="12"/>
        <v>65190</v>
      </c>
      <c r="W27" s="71">
        <f t="shared" ref="W27:Y27" si="13">SUM(W28:W32)</f>
        <v>86525</v>
      </c>
      <c r="X27" s="71">
        <f t="shared" si="13"/>
        <v>101704</v>
      </c>
      <c r="Y27" s="71">
        <f t="shared" si="13"/>
        <v>91429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303</v>
      </c>
      <c r="D30" s="82">
        <v>607</v>
      </c>
      <c r="E30" s="82">
        <v>795</v>
      </c>
      <c r="F30" s="82">
        <v>633</v>
      </c>
      <c r="G30" s="82">
        <v>445</v>
      </c>
      <c r="H30" s="82">
        <v>280</v>
      </c>
      <c r="I30" s="82">
        <v>192</v>
      </c>
      <c r="J30" s="82">
        <v>1140</v>
      </c>
      <c r="K30" s="82">
        <v>1172</v>
      </c>
      <c r="L30" s="82">
        <v>1308</v>
      </c>
      <c r="M30" s="82">
        <v>1247</v>
      </c>
      <c r="N30" s="82">
        <v>1180</v>
      </c>
      <c r="O30" s="82">
        <v>888</v>
      </c>
      <c r="P30" s="82">
        <v>277</v>
      </c>
      <c r="Q30" s="82">
        <v>383</v>
      </c>
      <c r="R30" s="82">
        <v>672</v>
      </c>
      <c r="S30" s="82">
        <v>926</v>
      </c>
      <c r="T30" s="82">
        <v>884</v>
      </c>
      <c r="U30" s="82">
        <v>850</v>
      </c>
      <c r="V30" s="82">
        <v>658</v>
      </c>
      <c r="W30" s="82">
        <v>480</v>
      </c>
      <c r="X30" s="82">
        <v>391</v>
      </c>
      <c r="Y30" s="82">
        <v>294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82937</v>
      </c>
      <c r="D32" s="86">
        <v>83710</v>
      </c>
      <c r="E32" s="86">
        <v>82679</v>
      </c>
      <c r="F32" s="86">
        <v>74785</v>
      </c>
      <c r="G32" s="86">
        <v>72732</v>
      </c>
      <c r="H32" s="86">
        <v>58405</v>
      </c>
      <c r="I32" s="86">
        <v>69693</v>
      </c>
      <c r="J32" s="86">
        <v>76041</v>
      </c>
      <c r="K32" s="86">
        <v>76247</v>
      </c>
      <c r="L32" s="86">
        <v>71623</v>
      </c>
      <c r="M32" s="86">
        <v>75112</v>
      </c>
      <c r="N32" s="86">
        <v>75168</v>
      </c>
      <c r="O32" s="86">
        <v>75654</v>
      </c>
      <c r="P32" s="86">
        <v>70850</v>
      </c>
      <c r="Q32" s="86">
        <v>77834</v>
      </c>
      <c r="R32" s="86">
        <v>79782</v>
      </c>
      <c r="S32" s="86">
        <v>81265</v>
      </c>
      <c r="T32" s="86">
        <v>75746</v>
      </c>
      <c r="U32" s="86">
        <v>87123</v>
      </c>
      <c r="V32" s="86">
        <v>64532</v>
      </c>
      <c r="W32" s="86">
        <v>86045</v>
      </c>
      <c r="X32" s="86">
        <v>101313</v>
      </c>
      <c r="Y32" s="86">
        <v>91135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115.58916656818002</v>
      </c>
      <c r="D3" s="65">
        <f t="shared" si="0"/>
        <v>110.55626472827196</v>
      </c>
      <c r="E3" s="65">
        <f t="shared" si="0"/>
        <v>111.18705963108305</v>
      </c>
      <c r="F3" s="65">
        <f t="shared" si="0"/>
        <v>97.304505046107636</v>
      </c>
      <c r="G3" s="65">
        <f t="shared" si="0"/>
        <v>94.069017801965046</v>
      </c>
      <c r="H3" s="65">
        <f t="shared" si="0"/>
        <v>74.064108185461436</v>
      </c>
      <c r="I3" s="65">
        <f t="shared" si="0"/>
        <v>87.36174131469653</v>
      </c>
      <c r="J3" s="65">
        <f t="shared" si="0"/>
        <v>90.759615122727666</v>
      </c>
      <c r="K3" s="65">
        <f t="shared" si="0"/>
        <v>89.414532976318483</v>
      </c>
      <c r="L3" s="65">
        <f t="shared" si="0"/>
        <v>94.422054874605649</v>
      </c>
      <c r="M3" s="65">
        <f t="shared" si="0"/>
        <v>83.59834877593822</v>
      </c>
      <c r="N3" s="65">
        <f t="shared" si="0"/>
        <v>80.510449519299442</v>
      </c>
      <c r="O3" s="65">
        <f t="shared" si="0"/>
        <v>79.654510947444706</v>
      </c>
      <c r="P3" s="65">
        <f t="shared" si="0"/>
        <v>63.102351630177282</v>
      </c>
      <c r="Q3" s="65">
        <f t="shared" si="0"/>
        <v>72.208342488621525</v>
      </c>
      <c r="R3" s="65">
        <f t="shared" ref="R3:V3" si="1">SUM(R4,R15,R17,R27)</f>
        <v>72.217322252728167</v>
      </c>
      <c r="S3" s="65">
        <f t="shared" si="1"/>
        <v>70.061616309174354</v>
      </c>
      <c r="T3" s="65">
        <f t="shared" si="1"/>
        <v>57.814271084213949</v>
      </c>
      <c r="U3" s="65">
        <f t="shared" si="1"/>
        <v>59.708398768080343</v>
      </c>
      <c r="V3" s="65">
        <f t="shared" si="1"/>
        <v>39.612163276905918</v>
      </c>
      <c r="W3" s="65">
        <f t="shared" ref="W3:Y3" si="2">SUM(W4,W15,W17,W27)</f>
        <v>48.079669625875169</v>
      </c>
      <c r="X3" s="65">
        <f t="shared" si="2"/>
        <v>41.582558347993505</v>
      </c>
      <c r="Y3" s="65">
        <f t="shared" si="2"/>
        <v>33.625684497273923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105.21860886659013</v>
      </c>
      <c r="D4" s="69">
        <f t="shared" si="3"/>
        <v>99.986554845979498</v>
      </c>
      <c r="E4" s="69">
        <f t="shared" si="3"/>
        <v>100.83232645762976</v>
      </c>
      <c r="F4" s="69">
        <f t="shared" si="3"/>
        <v>87.719456112602415</v>
      </c>
      <c r="G4" s="69">
        <f t="shared" si="3"/>
        <v>84.771526580874237</v>
      </c>
      <c r="H4" s="69">
        <f t="shared" si="3"/>
        <v>66.515034430364267</v>
      </c>
      <c r="I4" s="69">
        <f t="shared" si="3"/>
        <v>78.89563525932742</v>
      </c>
      <c r="J4" s="69">
        <f t="shared" si="3"/>
        <v>81.267967259374544</v>
      </c>
      <c r="K4" s="69">
        <f t="shared" si="3"/>
        <v>80.077194613023181</v>
      </c>
      <c r="L4" s="69">
        <f t="shared" si="3"/>
        <v>84.109583362591195</v>
      </c>
      <c r="M4" s="69">
        <f t="shared" si="3"/>
        <v>72.695841505310995</v>
      </c>
      <c r="N4" s="69">
        <f t="shared" si="3"/>
        <v>69.702163730763928</v>
      </c>
      <c r="O4" s="69">
        <f t="shared" si="3"/>
        <v>68.452160895348001</v>
      </c>
      <c r="P4" s="69">
        <f t="shared" si="3"/>
        <v>52.994384399878548</v>
      </c>
      <c r="Q4" s="69">
        <f t="shared" si="3"/>
        <v>61.087958773565163</v>
      </c>
      <c r="R4" s="69">
        <f t="shared" ref="R4:V4" si="4">SUM(R5:R14)</f>
        <v>60.887006899355455</v>
      </c>
      <c r="S4" s="69">
        <f t="shared" si="4"/>
        <v>59.001466511742713</v>
      </c>
      <c r="T4" s="69">
        <f t="shared" si="4"/>
        <v>47.751686264817721</v>
      </c>
      <c r="U4" s="69">
        <f t="shared" si="4"/>
        <v>48.178345746547478</v>
      </c>
      <c r="V4" s="69">
        <f t="shared" si="4"/>
        <v>31.036896907283786</v>
      </c>
      <c r="W4" s="69">
        <f t="shared" ref="W4:Y4" si="5">SUM(W5:W14)</f>
        <v>36.843675882377241</v>
      </c>
      <c r="X4" s="69">
        <f t="shared" si="5"/>
        <v>33.273548322848185</v>
      </c>
      <c r="Y4" s="69">
        <f t="shared" si="5"/>
        <v>26.23444209594189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0.16252644626064988</v>
      </c>
      <c r="D6" s="72">
        <v>0.21324092657896954</v>
      </c>
      <c r="E6" s="72">
        <v>0.40966736241246499</v>
      </c>
      <c r="F6" s="72">
        <v>0.53647181672964628</v>
      </c>
      <c r="G6" s="72">
        <v>0.5677330135926254</v>
      </c>
      <c r="H6" s="72">
        <v>0.46719859387439872</v>
      </c>
      <c r="I6" s="72">
        <v>0.27080756273182338</v>
      </c>
      <c r="J6" s="72">
        <v>8.6355684711248992E-2</v>
      </c>
      <c r="K6" s="72">
        <v>9.3291830855872129E-2</v>
      </c>
      <c r="L6" s="72">
        <v>0.28712339708505014</v>
      </c>
      <c r="M6" s="72">
        <v>0.27773169938268621</v>
      </c>
      <c r="N6" s="72">
        <v>0.26467473127436586</v>
      </c>
      <c r="O6" s="72">
        <v>0.2400333291869064</v>
      </c>
      <c r="P6" s="72">
        <v>0.14565724254375639</v>
      </c>
      <c r="Q6" s="72">
        <v>0.27967882065854438</v>
      </c>
      <c r="R6" s="72">
        <v>0.47558926192956269</v>
      </c>
      <c r="S6" s="72">
        <v>0.42581551461414369</v>
      </c>
      <c r="T6" s="72">
        <v>0.26001001998430517</v>
      </c>
      <c r="U6" s="72">
        <v>0.16441714138304703</v>
      </c>
      <c r="V6" s="72">
        <v>0.15308603582731722</v>
      </c>
      <c r="W6" s="72">
        <v>0.18400274192224517</v>
      </c>
      <c r="X6" s="72">
        <v>0.28604412376114335</v>
      </c>
      <c r="Y6" s="72">
        <v>0.16715628155521994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15.363490025750755</v>
      </c>
      <c r="D7" s="72">
        <v>7.0197786706931344</v>
      </c>
      <c r="E7" s="72">
        <v>5.0885937115365731</v>
      </c>
      <c r="F7" s="72">
        <v>4.3919798778935428</v>
      </c>
      <c r="G7" s="72">
        <v>4.0811294873830333</v>
      </c>
      <c r="H7" s="72">
        <v>2.9413844441303971</v>
      </c>
      <c r="I7" s="72">
        <v>4.9388545324508231</v>
      </c>
      <c r="J7" s="72">
        <v>7.5213431871621097</v>
      </c>
      <c r="K7" s="72">
        <v>8.9828127655822971</v>
      </c>
      <c r="L7" s="72">
        <v>9.1094877200038571</v>
      </c>
      <c r="M7" s="72">
        <v>8.1164972332965171</v>
      </c>
      <c r="N7" s="72">
        <v>5.830844679753076</v>
      </c>
      <c r="O7" s="72">
        <v>4.7302436364456657</v>
      </c>
      <c r="P7" s="72">
        <v>0</v>
      </c>
      <c r="Q7" s="72">
        <v>0</v>
      </c>
      <c r="R7" s="72">
        <v>0</v>
      </c>
      <c r="S7" s="72">
        <v>0.8122003528008146</v>
      </c>
      <c r="T7" s="72">
        <v>0.84168779991291909</v>
      </c>
      <c r="U7" s="72">
        <v>2.8888462625390056E-2</v>
      </c>
      <c r="V7" s="72">
        <v>0.10627275389923987</v>
      </c>
      <c r="W7" s="72">
        <v>0.40297233074854494</v>
      </c>
      <c r="X7" s="72">
        <v>2.0097908609954334</v>
      </c>
      <c r="Y7" s="72">
        <v>1.716663104103479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17.848947061729771</v>
      </c>
      <c r="D8" s="72">
        <v>20.212172940321061</v>
      </c>
      <c r="E8" s="72">
        <v>21.824969076716641</v>
      </c>
      <c r="F8" s="72">
        <v>17.03622293081543</v>
      </c>
      <c r="G8" s="72">
        <v>12.605978540552904</v>
      </c>
      <c r="H8" s="72">
        <v>8.2910163614828143</v>
      </c>
      <c r="I8" s="72">
        <v>8.2786626684534834</v>
      </c>
      <c r="J8" s="72">
        <v>13.141771813520377</v>
      </c>
      <c r="K8" s="72">
        <v>15.259978818692282</v>
      </c>
      <c r="L8" s="72">
        <v>18.928690235850684</v>
      </c>
      <c r="M8" s="72">
        <v>14.304572635310251</v>
      </c>
      <c r="N8" s="72">
        <v>13.223338512867114</v>
      </c>
      <c r="O8" s="72">
        <v>10.791707464149606</v>
      </c>
      <c r="P8" s="72">
        <v>4.6412686129625786</v>
      </c>
      <c r="Q8" s="72">
        <v>6.6159380524927451</v>
      </c>
      <c r="R8" s="72">
        <v>10.143364538203267</v>
      </c>
      <c r="S8" s="72">
        <v>11.606276520877344</v>
      </c>
      <c r="T8" s="72">
        <v>10.292484951953455</v>
      </c>
      <c r="U8" s="72">
        <v>9.4668835218886827</v>
      </c>
      <c r="V8" s="72">
        <v>4.7893853745767192</v>
      </c>
      <c r="W8" s="72">
        <v>1.7672164843902003</v>
      </c>
      <c r="X8" s="72">
        <v>0.43176257908941007</v>
      </c>
      <c r="Y8" s="72">
        <v>1.4796302286750271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19.968456459886962</v>
      </c>
      <c r="D9" s="72">
        <v>26.130513758476507</v>
      </c>
      <c r="E9" s="72">
        <v>29.522819499387939</v>
      </c>
      <c r="F9" s="72">
        <v>28.652343847664994</v>
      </c>
      <c r="G9" s="72">
        <v>35.231720692698616</v>
      </c>
      <c r="H9" s="72">
        <v>29.122565209862049</v>
      </c>
      <c r="I9" s="72">
        <v>33.449162066506062</v>
      </c>
      <c r="J9" s="72">
        <v>17.487015624001753</v>
      </c>
      <c r="K9" s="72">
        <v>11.340893247475204</v>
      </c>
      <c r="L9" s="72">
        <v>6.9519679641362861</v>
      </c>
      <c r="M9" s="72">
        <v>10.547796247002454</v>
      </c>
      <c r="N9" s="72">
        <v>11.590171938405293</v>
      </c>
      <c r="O9" s="72">
        <v>17.271409388033405</v>
      </c>
      <c r="P9" s="72">
        <v>26.752674403423512</v>
      </c>
      <c r="Q9" s="72">
        <v>28.328083141668397</v>
      </c>
      <c r="R9" s="72">
        <v>21.703855320028026</v>
      </c>
      <c r="S9" s="72">
        <v>13.793686813166712</v>
      </c>
      <c r="T9" s="72">
        <v>9.4003330940214536</v>
      </c>
      <c r="U9" s="72">
        <v>8.0614710685476556</v>
      </c>
      <c r="V9" s="72">
        <v>6.3538808262930004</v>
      </c>
      <c r="W9" s="72">
        <v>6.7556559111056647</v>
      </c>
      <c r="X9" s="72">
        <v>3.9209989769230904</v>
      </c>
      <c r="Y9" s="72">
        <v>5.3833333384921325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49.94770205093841</v>
      </c>
      <c r="D11" s="72">
        <v>44.355209873100492</v>
      </c>
      <c r="E11" s="72">
        <v>42.063401878933838</v>
      </c>
      <c r="F11" s="72">
        <v>35.040187042051137</v>
      </c>
      <c r="G11" s="72">
        <v>30.195503259547589</v>
      </c>
      <c r="H11" s="72">
        <v>23.472288936319352</v>
      </c>
      <c r="I11" s="72">
        <v>29.671392194282323</v>
      </c>
      <c r="J11" s="72">
        <v>40.616851153215563</v>
      </c>
      <c r="K11" s="72">
        <v>42.039020417187068</v>
      </c>
      <c r="L11" s="72">
        <v>46.21962538101748</v>
      </c>
      <c r="M11" s="72">
        <v>36.399306704773053</v>
      </c>
      <c r="N11" s="72">
        <v>35.934703568228187</v>
      </c>
      <c r="O11" s="72">
        <v>30.082847815698145</v>
      </c>
      <c r="P11" s="72">
        <v>18.99652753428477</v>
      </c>
      <c r="Q11" s="72">
        <v>23.883844273177157</v>
      </c>
      <c r="R11" s="72">
        <v>26.525163644857862</v>
      </c>
      <c r="S11" s="72">
        <v>30.376049488459497</v>
      </c>
      <c r="T11" s="72">
        <v>24.465571326655528</v>
      </c>
      <c r="U11" s="72">
        <v>27.410370719617671</v>
      </c>
      <c r="V11" s="72">
        <v>16.748121456065071</v>
      </c>
      <c r="W11" s="72">
        <v>24.582720458718587</v>
      </c>
      <c r="X11" s="72">
        <v>23.313735040222777</v>
      </c>
      <c r="Y11" s="72">
        <v>15.79965689126794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1.3200352100054376</v>
      </c>
      <c r="D12" s="72">
        <v>1.5041782653965208</v>
      </c>
      <c r="E12" s="72">
        <v>1.359982546441282</v>
      </c>
      <c r="F12" s="72">
        <v>1.5835677625744942</v>
      </c>
      <c r="G12" s="72">
        <v>1.6433956420434792</v>
      </c>
      <c r="H12" s="72">
        <v>1.6260168875366789</v>
      </c>
      <c r="I12" s="72">
        <v>1.4017782165968873</v>
      </c>
      <c r="J12" s="72">
        <v>1.5948089590309986</v>
      </c>
      <c r="K12" s="72">
        <v>1.602179171637641</v>
      </c>
      <c r="L12" s="72">
        <v>1.4365895033094622</v>
      </c>
      <c r="M12" s="72">
        <v>1.9135678808188017</v>
      </c>
      <c r="N12" s="72">
        <v>1.6780463972463087</v>
      </c>
      <c r="O12" s="72">
        <v>1.5974627942907629</v>
      </c>
      <c r="P12" s="72">
        <v>1.969695821033556</v>
      </c>
      <c r="Q12" s="72">
        <v>1.5062117910007535</v>
      </c>
      <c r="R12" s="72">
        <v>1.7027690476160933</v>
      </c>
      <c r="S12" s="72">
        <v>1.6493361603908014</v>
      </c>
      <c r="T12" s="72">
        <v>2.21258889487346</v>
      </c>
      <c r="U12" s="72">
        <v>2.7889425873250135</v>
      </c>
      <c r="V12" s="72">
        <v>2.7202387813628186</v>
      </c>
      <c r="W12" s="72">
        <v>2.7870894968061011</v>
      </c>
      <c r="X12" s="72">
        <v>3.19415181791714</v>
      </c>
      <c r="Y12" s="72">
        <v>1.5736848639367214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0.25590909965679542</v>
      </c>
      <c r="I13" s="74">
        <v>0.48609182003355295</v>
      </c>
      <c r="J13" s="74">
        <v>0.38991769625034223</v>
      </c>
      <c r="K13" s="74">
        <v>0.31784277763507029</v>
      </c>
      <c r="L13" s="74">
        <v>0.68414062366550732</v>
      </c>
      <c r="M13" s="74">
        <v>0.72268332130126023</v>
      </c>
      <c r="N13" s="74">
        <v>0.79475433829220221</v>
      </c>
      <c r="O13" s="74">
        <v>3.3749452622134974</v>
      </c>
      <c r="P13" s="74">
        <v>0.23804882884333892</v>
      </c>
      <c r="Q13" s="74">
        <v>0.16458554581481477</v>
      </c>
      <c r="R13" s="74">
        <v>0</v>
      </c>
      <c r="S13" s="74">
        <v>0</v>
      </c>
      <c r="T13" s="74">
        <v>0</v>
      </c>
      <c r="U13" s="74">
        <v>0</v>
      </c>
      <c r="V13" s="74">
        <v>1.1541611281521475E-2</v>
      </c>
      <c r="W13" s="74">
        <v>0.22068680716180661</v>
      </c>
      <c r="X13" s="74">
        <v>0</v>
      </c>
      <c r="Y13" s="74">
        <v>2.9502292153045387E-4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0.60745161201813525</v>
      </c>
      <c r="D14" s="76">
        <v>0.55146041141281943</v>
      </c>
      <c r="E14" s="76">
        <v>0.5628923822010119</v>
      </c>
      <c r="F14" s="76">
        <v>0.47868283487318891</v>
      </c>
      <c r="G14" s="76">
        <v>0.44606594505598557</v>
      </c>
      <c r="H14" s="76">
        <v>0.33865489750179456</v>
      </c>
      <c r="I14" s="76">
        <v>0.3988861982724759</v>
      </c>
      <c r="J14" s="76">
        <v>0.42990314148215925</v>
      </c>
      <c r="K14" s="76">
        <v>0.44117558395776157</v>
      </c>
      <c r="L14" s="76">
        <v>0.49195853752286589</v>
      </c>
      <c r="M14" s="76">
        <v>0.41368578342595452</v>
      </c>
      <c r="N14" s="76">
        <v>0.38562956469738657</v>
      </c>
      <c r="O14" s="76">
        <v>0.36351120533000697</v>
      </c>
      <c r="P14" s="76">
        <v>0.25051195678704002</v>
      </c>
      <c r="Q14" s="76">
        <v>0.30961714875275209</v>
      </c>
      <c r="R14" s="76">
        <v>0.33626508672064742</v>
      </c>
      <c r="S14" s="76">
        <v>0.33810166143340104</v>
      </c>
      <c r="T14" s="76">
        <v>0.27901017741659634</v>
      </c>
      <c r="U14" s="76">
        <v>0.25737224516002766</v>
      </c>
      <c r="V14" s="76">
        <v>0.1543700679780971</v>
      </c>
      <c r="W14" s="76">
        <v>0.14333165152408855</v>
      </c>
      <c r="X14" s="76">
        <v>0.11706492393918846</v>
      </c>
      <c r="Y14" s="76">
        <v>0.11402236498984464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2.218536310679187E-2</v>
      </c>
      <c r="D15" s="69">
        <f t="shared" si="6"/>
        <v>1.2035135248039114E-2</v>
      </c>
      <c r="E15" s="69">
        <f t="shared" si="6"/>
        <v>2.2781230640966536E-2</v>
      </c>
      <c r="F15" s="69">
        <f t="shared" si="6"/>
        <v>3.2091865649951791E-2</v>
      </c>
      <c r="G15" s="69">
        <f t="shared" si="6"/>
        <v>3.1296503056486576E-2</v>
      </c>
      <c r="H15" s="69">
        <f t="shared" si="6"/>
        <v>4.0252499499733183E-2</v>
      </c>
      <c r="I15" s="69">
        <f t="shared" si="6"/>
        <v>4.7050472920535123E-2</v>
      </c>
      <c r="J15" s="69">
        <f t="shared" si="6"/>
        <v>3.8652922422180498E-2</v>
      </c>
      <c r="K15" s="69">
        <f t="shared" si="6"/>
        <v>2.8102225398275713E-2</v>
      </c>
      <c r="L15" s="69">
        <f t="shared" si="6"/>
        <v>2.807445345809087E-2</v>
      </c>
      <c r="M15" s="69">
        <f t="shared" si="6"/>
        <v>3.9557761740902017E-2</v>
      </c>
      <c r="N15" s="69">
        <f t="shared" si="6"/>
        <v>3.8364335181477617E-2</v>
      </c>
      <c r="O15" s="69">
        <f t="shared" si="6"/>
        <v>3.6265697571437903E-2</v>
      </c>
      <c r="P15" s="69">
        <f t="shared" si="6"/>
        <v>3.1102021433694817E-2</v>
      </c>
      <c r="Q15" s="69">
        <f t="shared" si="6"/>
        <v>3.3267040105177018E-2</v>
      </c>
      <c r="R15" s="69">
        <f t="shared" si="6"/>
        <v>4.2029521295199573E-2</v>
      </c>
      <c r="S15" s="69">
        <f t="shared" si="6"/>
        <v>4.2206176407996343E-2</v>
      </c>
      <c r="T15" s="69">
        <f t="shared" si="6"/>
        <v>5.6835215672271511E-2</v>
      </c>
      <c r="U15" s="69">
        <f t="shared" si="6"/>
        <v>4.501934885382608E-2</v>
      </c>
      <c r="V15" s="69">
        <f t="shared" si="6"/>
        <v>6.6154707056766279E-2</v>
      </c>
      <c r="W15" s="69">
        <f t="shared" si="6"/>
        <v>5.1078986865099082E-2</v>
      </c>
      <c r="X15" s="69">
        <f t="shared" si="6"/>
        <v>8.7052827317752601E-2</v>
      </c>
      <c r="Y15" s="69">
        <f t="shared" si="6"/>
        <v>6.836310219788376E-2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2.218536310679187E-2</v>
      </c>
      <c r="D16" s="72">
        <v>1.2035135248039114E-2</v>
      </c>
      <c r="E16" s="72">
        <v>2.2781230640966536E-2</v>
      </c>
      <c r="F16" s="72">
        <v>3.2091865649951791E-2</v>
      </c>
      <c r="G16" s="72">
        <v>3.1296503056486576E-2</v>
      </c>
      <c r="H16" s="72">
        <v>4.0252499499733183E-2</v>
      </c>
      <c r="I16" s="72">
        <v>4.7050472920535123E-2</v>
      </c>
      <c r="J16" s="72">
        <v>3.8652922422180498E-2</v>
      </c>
      <c r="K16" s="72">
        <v>2.8102225398275713E-2</v>
      </c>
      <c r="L16" s="72">
        <v>2.807445345809087E-2</v>
      </c>
      <c r="M16" s="72">
        <v>3.9557761740902017E-2</v>
      </c>
      <c r="N16" s="72">
        <v>3.8364335181477617E-2</v>
      </c>
      <c r="O16" s="72">
        <v>3.6265697571437903E-2</v>
      </c>
      <c r="P16" s="72">
        <v>3.1102021433694817E-2</v>
      </c>
      <c r="Q16" s="72">
        <v>3.3267040105177018E-2</v>
      </c>
      <c r="R16" s="72">
        <v>4.2029521295199573E-2</v>
      </c>
      <c r="S16" s="72">
        <v>4.2206176407996343E-2</v>
      </c>
      <c r="T16" s="72">
        <v>5.6835215672271511E-2</v>
      </c>
      <c r="U16" s="72">
        <v>4.501934885382608E-2</v>
      </c>
      <c r="V16" s="72">
        <v>6.6154707056766279E-2</v>
      </c>
      <c r="W16" s="72">
        <v>5.1078986865099082E-2</v>
      </c>
      <c r="X16" s="72">
        <v>8.7052827317752601E-2</v>
      </c>
      <c r="Y16" s="72">
        <v>6.836310219788376E-2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8.3491607794888054</v>
      </c>
      <c r="D17" s="69">
        <f t="shared" si="7"/>
        <v>8.5009970080138153</v>
      </c>
      <c r="E17" s="69">
        <f t="shared" si="7"/>
        <v>8.3069941304335462</v>
      </c>
      <c r="F17" s="69">
        <f t="shared" si="7"/>
        <v>7.7138718303541847</v>
      </c>
      <c r="G17" s="69">
        <f t="shared" si="7"/>
        <v>7.4548491392224951</v>
      </c>
      <c r="H17" s="69">
        <f t="shared" si="7"/>
        <v>6.0100325017840452</v>
      </c>
      <c r="I17" s="69">
        <f t="shared" si="7"/>
        <v>6.6554693922100139</v>
      </c>
      <c r="J17" s="69">
        <f t="shared" si="7"/>
        <v>7.4603687379529866</v>
      </c>
      <c r="K17" s="69">
        <f t="shared" si="7"/>
        <v>7.3000818436215695</v>
      </c>
      <c r="L17" s="69">
        <f t="shared" si="7"/>
        <v>8.1751498773258149</v>
      </c>
      <c r="M17" s="69">
        <f t="shared" si="7"/>
        <v>8.7073939259586748</v>
      </c>
      <c r="N17" s="69">
        <f t="shared" si="7"/>
        <v>8.6308709590543522</v>
      </c>
      <c r="O17" s="69">
        <f t="shared" si="7"/>
        <v>8.8831172685053836</v>
      </c>
      <c r="P17" s="69">
        <f t="shared" si="7"/>
        <v>7.945945149642677</v>
      </c>
      <c r="Q17" s="69">
        <f t="shared" si="7"/>
        <v>8.7256658454094325</v>
      </c>
      <c r="R17" s="69">
        <f t="shared" ref="R17:V17" si="8">SUM(R18:R26)</f>
        <v>8.8187357507210979</v>
      </c>
      <c r="S17" s="69">
        <f t="shared" si="8"/>
        <v>8.5973266261399264</v>
      </c>
      <c r="T17" s="69">
        <f t="shared" si="8"/>
        <v>7.7802261451087338</v>
      </c>
      <c r="U17" s="69">
        <f t="shared" si="8"/>
        <v>8.9696661325235603</v>
      </c>
      <c r="V17" s="69">
        <f t="shared" si="8"/>
        <v>6.5686738281817432</v>
      </c>
      <c r="W17" s="69">
        <f t="shared" ref="W17:Y17" si="9">SUM(W18:W26)</f>
        <v>8.5616855766252531</v>
      </c>
      <c r="X17" s="69">
        <f t="shared" si="9"/>
        <v>6.2873172864506053</v>
      </c>
      <c r="Y17" s="69">
        <f t="shared" si="9"/>
        <v>5.4095881945009312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0.17377491401907269</v>
      </c>
      <c r="D19" s="72">
        <v>0.17913968666897781</v>
      </c>
      <c r="E19" s="72">
        <v>0.24007434927495863</v>
      </c>
      <c r="F19" s="72">
        <v>0.26509969553894602</v>
      </c>
      <c r="G19" s="72">
        <v>0.30874803819397939</v>
      </c>
      <c r="H19" s="72">
        <v>0.28115266193379379</v>
      </c>
      <c r="I19" s="72">
        <v>0.17629319742940372</v>
      </c>
      <c r="J19" s="72">
        <v>9.4437661575685714E-2</v>
      </c>
      <c r="K19" s="72">
        <v>6.9709475276896374E-2</v>
      </c>
      <c r="L19" s="72">
        <v>8.0687855557079885E-2</v>
      </c>
      <c r="M19" s="72">
        <v>0.18566975496256674</v>
      </c>
      <c r="N19" s="72">
        <v>0.1674812336321724</v>
      </c>
      <c r="O19" s="72">
        <v>0.1898200373461863</v>
      </c>
      <c r="P19" s="72">
        <v>0.2157507682624579</v>
      </c>
      <c r="Q19" s="72">
        <v>0.32729574397269201</v>
      </c>
      <c r="R19" s="72">
        <v>0.28628950396274938</v>
      </c>
      <c r="S19" s="72">
        <v>0.25048154061666722</v>
      </c>
      <c r="T19" s="72">
        <v>0.21445211085598506</v>
      </c>
      <c r="U19" s="72">
        <v>0.27185810997158122</v>
      </c>
      <c r="V19" s="72">
        <v>0.27769020179799153</v>
      </c>
      <c r="W19" s="72">
        <v>0.40441184970088334</v>
      </c>
      <c r="X19" s="72">
        <v>0.4813484143547464</v>
      </c>
      <c r="Y19" s="72">
        <v>0.23640749517769538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0.37016705891104895</v>
      </c>
      <c r="D20" s="72">
        <v>0.17686876049271696</v>
      </c>
      <c r="E20" s="72">
        <v>7.7199382681658102E-2</v>
      </c>
      <c r="F20" s="72">
        <v>5.9429084417024852E-2</v>
      </c>
      <c r="G20" s="72">
        <v>3.7448989125255024E-2</v>
      </c>
      <c r="H20" s="72">
        <v>2.0828961806943116E-2</v>
      </c>
      <c r="I20" s="72">
        <v>0.40652524467179529</v>
      </c>
      <c r="J20" s="72">
        <v>0.65879624045626961</v>
      </c>
      <c r="K20" s="72">
        <v>0.78731935302292877</v>
      </c>
      <c r="L20" s="72">
        <v>0.85624217159728933</v>
      </c>
      <c r="M20" s="72">
        <v>0.91893833011651571</v>
      </c>
      <c r="N20" s="72">
        <v>0.67805515888536039</v>
      </c>
      <c r="O20" s="72">
        <v>0.47608422486136914</v>
      </c>
      <c r="P20" s="72">
        <v>0</v>
      </c>
      <c r="Q20" s="72">
        <v>0</v>
      </c>
      <c r="R20" s="72">
        <v>0</v>
      </c>
      <c r="S20" s="72">
        <v>0.10741433753084897</v>
      </c>
      <c r="T20" s="72">
        <v>0.1134515563381383</v>
      </c>
      <c r="U20" s="72">
        <v>3.925314412804453E-3</v>
      </c>
      <c r="V20" s="72">
        <v>1.3779785453280357E-2</v>
      </c>
      <c r="W20" s="72">
        <v>4.768985217607824E-2</v>
      </c>
      <c r="X20" s="72">
        <v>0.24096372632193597</v>
      </c>
      <c r="Y20" s="72">
        <v>0.20830701691522308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1.3655319514311539</v>
      </c>
      <c r="D21" s="72">
        <v>1.6077757391448912</v>
      </c>
      <c r="E21" s="72">
        <v>1.6823533360774598</v>
      </c>
      <c r="F21" s="72">
        <v>1.361816428447356</v>
      </c>
      <c r="G21" s="72">
        <v>0.99274532276690386</v>
      </c>
      <c r="H21" s="72">
        <v>0.64563257882086034</v>
      </c>
      <c r="I21" s="72">
        <v>0.63025591486832722</v>
      </c>
      <c r="J21" s="72">
        <v>1.0770300683491136</v>
      </c>
      <c r="K21" s="72">
        <v>1.2252078343658226</v>
      </c>
      <c r="L21" s="72">
        <v>1.6201926554527093</v>
      </c>
      <c r="M21" s="72">
        <v>1.4795680709139687</v>
      </c>
      <c r="N21" s="72">
        <v>1.4226511445122911</v>
      </c>
      <c r="O21" s="72">
        <v>1.2362176123942612</v>
      </c>
      <c r="P21" s="72">
        <v>0.55931792755468024</v>
      </c>
      <c r="Q21" s="72">
        <v>0.82124525351498345</v>
      </c>
      <c r="R21" s="72">
        <v>1.2898218296755724</v>
      </c>
      <c r="S21" s="72">
        <v>1.4831032735932455</v>
      </c>
      <c r="T21" s="72">
        <v>1.3922496549332402</v>
      </c>
      <c r="U21" s="72">
        <v>1.4116995948824667</v>
      </c>
      <c r="V21" s="72">
        <v>0.75789875145773944</v>
      </c>
      <c r="W21" s="72">
        <v>0.28687191403694834</v>
      </c>
      <c r="X21" s="72">
        <v>2.9222444543018894E-2</v>
      </c>
      <c r="Y21" s="72">
        <v>0.2111104938003045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0.18228774489760302</v>
      </c>
      <c r="D22" s="72">
        <v>0.54745712238284994</v>
      </c>
      <c r="E22" s="72">
        <v>0.67881489291725194</v>
      </c>
      <c r="F22" s="72">
        <v>0.75269888069418545</v>
      </c>
      <c r="G22" s="72">
        <v>1.0153297494191384</v>
      </c>
      <c r="H22" s="72">
        <v>0.82319466425088994</v>
      </c>
      <c r="I22" s="72">
        <v>1.3170991623530353</v>
      </c>
      <c r="J22" s="72">
        <v>0.88241749596553165</v>
      </c>
      <c r="K22" s="72">
        <v>0.45454259786160672</v>
      </c>
      <c r="L22" s="72">
        <v>0.24614019898204836</v>
      </c>
      <c r="M22" s="72">
        <v>0.4255107378196395</v>
      </c>
      <c r="N22" s="72">
        <v>0.45378268052966186</v>
      </c>
      <c r="O22" s="72">
        <v>0.74023422818443974</v>
      </c>
      <c r="P22" s="72">
        <v>1.485918248887808</v>
      </c>
      <c r="Q22" s="72">
        <v>1.667653887200641</v>
      </c>
      <c r="R22" s="72">
        <v>1.564450024950234</v>
      </c>
      <c r="S22" s="72">
        <v>1.0520854514663975</v>
      </c>
      <c r="T22" s="72">
        <v>0.87356057229147399</v>
      </c>
      <c r="U22" s="72">
        <v>1.1789268503203347</v>
      </c>
      <c r="V22" s="72">
        <v>0.89335680693702924</v>
      </c>
      <c r="W22" s="72">
        <v>1.1012770510935699</v>
      </c>
      <c r="X22" s="72">
        <v>0.41187957786579921</v>
      </c>
      <c r="Y22" s="72">
        <v>0.7318928226217164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3.9911684832192886</v>
      </c>
      <c r="D24" s="72">
        <v>3.7324951093716625</v>
      </c>
      <c r="E24" s="72">
        <v>3.4451106938143319</v>
      </c>
      <c r="F24" s="72">
        <v>2.9497043129972722</v>
      </c>
      <c r="G24" s="72">
        <v>2.4971308171865583</v>
      </c>
      <c r="H24" s="72">
        <v>1.9806789997022911</v>
      </c>
      <c r="I24" s="72">
        <v>2.5157848743908744</v>
      </c>
      <c r="J24" s="72">
        <v>3.6358396622467342</v>
      </c>
      <c r="K24" s="72">
        <v>3.7367534491042598</v>
      </c>
      <c r="L24" s="72">
        <v>4.0517680173870509</v>
      </c>
      <c r="M24" s="72">
        <v>3.8599507725864544</v>
      </c>
      <c r="N24" s="72">
        <v>3.9456357898129277</v>
      </c>
      <c r="O24" s="72">
        <v>3.5823702709928336</v>
      </c>
      <c r="P24" s="72">
        <v>2.4234000080408635</v>
      </c>
      <c r="Q24" s="72">
        <v>2.9244244537031516</v>
      </c>
      <c r="R24" s="72">
        <v>3.5379456846128465</v>
      </c>
      <c r="S24" s="72">
        <v>3.9393585153730708</v>
      </c>
      <c r="T24" s="72">
        <v>3.3181879188942314</v>
      </c>
      <c r="U24" s="72">
        <v>4.040357220816305</v>
      </c>
      <c r="V24" s="72">
        <v>2.8037461761790987</v>
      </c>
      <c r="W24" s="72">
        <v>4.4830411458401063</v>
      </c>
      <c r="X24" s="72">
        <v>3.3138543548895716</v>
      </c>
      <c r="Y24" s="72">
        <v>2.5243126177161188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1.8763309728924271</v>
      </c>
      <c r="D25" s="74">
        <v>1.9470345162982914</v>
      </c>
      <c r="E25" s="74">
        <v>1.849804003998025</v>
      </c>
      <c r="F25" s="74">
        <v>2.0485366795461601</v>
      </c>
      <c r="G25" s="74">
        <v>2.2099966597414555</v>
      </c>
      <c r="H25" s="74">
        <v>1.920108180799573</v>
      </c>
      <c r="I25" s="74">
        <v>1.1361380421269145</v>
      </c>
      <c r="J25" s="74">
        <v>0.82084672169202932</v>
      </c>
      <c r="K25" s="74">
        <v>0.7079400716841866</v>
      </c>
      <c r="L25" s="74">
        <v>1.0662807470000879</v>
      </c>
      <c r="M25" s="74">
        <v>1.5343222074540805</v>
      </c>
      <c r="N25" s="74">
        <v>1.6588492667657846</v>
      </c>
      <c r="O25" s="74">
        <v>2.2290396735018625</v>
      </c>
      <c r="P25" s="74">
        <v>2.7157227976570701</v>
      </c>
      <c r="Q25" s="74">
        <v>2.3863277977385833</v>
      </c>
      <c r="R25" s="74">
        <v>1.677344057664246</v>
      </c>
      <c r="S25" s="74">
        <v>1.3604423120136049</v>
      </c>
      <c r="T25" s="74">
        <v>1.4718801107206358</v>
      </c>
      <c r="U25" s="74">
        <v>1.5946212922139702</v>
      </c>
      <c r="V25" s="74">
        <v>1.4567496544315357</v>
      </c>
      <c r="W25" s="74">
        <v>1.8372427220214527</v>
      </c>
      <c r="X25" s="74">
        <v>0.75899333157156068</v>
      </c>
      <c r="Y25" s="74">
        <v>0.81113898348935354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0.3898996541182102</v>
      </c>
      <c r="D26" s="77">
        <v>0.31022607365442567</v>
      </c>
      <c r="E26" s="77">
        <v>0.33363747166986046</v>
      </c>
      <c r="F26" s="77">
        <v>0.27658674871323941</v>
      </c>
      <c r="G26" s="77">
        <v>0.39344956278920368</v>
      </c>
      <c r="H26" s="77">
        <v>0.33843645446969456</v>
      </c>
      <c r="I26" s="77">
        <v>0.47337295636966348</v>
      </c>
      <c r="J26" s="77">
        <v>0.29100088766762239</v>
      </c>
      <c r="K26" s="77">
        <v>0.31860906230586911</v>
      </c>
      <c r="L26" s="77">
        <v>0.25383823134954969</v>
      </c>
      <c r="M26" s="77">
        <v>0.3034340521054491</v>
      </c>
      <c r="N26" s="77">
        <v>0.30441568491615412</v>
      </c>
      <c r="O26" s="77">
        <v>0.42935122122443181</v>
      </c>
      <c r="P26" s="77">
        <v>0.54583539923979718</v>
      </c>
      <c r="Q26" s="77">
        <v>0.5987187092793802</v>
      </c>
      <c r="R26" s="77">
        <v>0.46288464985544975</v>
      </c>
      <c r="S26" s="77">
        <v>0.40444119554609104</v>
      </c>
      <c r="T26" s="77">
        <v>0.39644422107502952</v>
      </c>
      <c r="U26" s="77">
        <v>0.46827774990609855</v>
      </c>
      <c r="V26" s="77">
        <v>0.36545245192506787</v>
      </c>
      <c r="W26" s="77">
        <v>0.40115104175621413</v>
      </c>
      <c r="X26" s="77">
        <v>1.0510554369039722</v>
      </c>
      <c r="Y26" s="77">
        <v>0.68641876478051977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1.9992115589942898</v>
      </c>
      <c r="D27" s="69">
        <f t="shared" si="10"/>
        <v>2.0566777390306057</v>
      </c>
      <c r="E27" s="69">
        <f t="shared" si="10"/>
        <v>2.0249578123787568</v>
      </c>
      <c r="F27" s="69">
        <f t="shared" si="10"/>
        <v>1.8390852375011015</v>
      </c>
      <c r="G27" s="69">
        <f t="shared" si="10"/>
        <v>1.8113455788118322</v>
      </c>
      <c r="H27" s="69">
        <f t="shared" si="10"/>
        <v>1.4987887538133948</v>
      </c>
      <c r="I27" s="69">
        <f t="shared" si="10"/>
        <v>1.7635861902385692</v>
      </c>
      <c r="J27" s="69">
        <f t="shared" si="10"/>
        <v>1.9926262029779411</v>
      </c>
      <c r="K27" s="69">
        <f t="shared" si="10"/>
        <v>2.0091542942754623</v>
      </c>
      <c r="L27" s="69">
        <f t="shared" si="10"/>
        <v>2.1092471812305402</v>
      </c>
      <c r="M27" s="69">
        <f t="shared" si="10"/>
        <v>2.155555582927648</v>
      </c>
      <c r="N27" s="69">
        <f t="shared" si="10"/>
        <v>2.139050494299676</v>
      </c>
      <c r="O27" s="69">
        <f t="shared" si="10"/>
        <v>2.282967086019875</v>
      </c>
      <c r="P27" s="69">
        <f t="shared" si="10"/>
        <v>2.1309200592223601</v>
      </c>
      <c r="Q27" s="69">
        <f t="shared" si="10"/>
        <v>2.3614508295417536</v>
      </c>
      <c r="R27" s="69">
        <f t="shared" ref="R27:V27" si="11">SUM(R28:R32)</f>
        <v>2.4695500813564206</v>
      </c>
      <c r="S27" s="69">
        <f t="shared" si="11"/>
        <v>2.42061699488371</v>
      </c>
      <c r="T27" s="69">
        <f t="shared" si="11"/>
        <v>2.2255234586152235</v>
      </c>
      <c r="U27" s="69">
        <f t="shared" si="11"/>
        <v>2.515367540155478</v>
      </c>
      <c r="V27" s="69">
        <f t="shared" si="11"/>
        <v>1.9404378343836193</v>
      </c>
      <c r="W27" s="69">
        <f t="shared" ref="W27:Y27" si="12">SUM(W28:W32)</f>
        <v>2.6232291800075735</v>
      </c>
      <c r="X27" s="69">
        <f t="shared" si="12"/>
        <v>1.9346399113769546</v>
      </c>
      <c r="Y27" s="69">
        <f t="shared" si="12"/>
        <v>1.9132911046332139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9.08996788460667E-3</v>
      </c>
      <c r="D30" s="72">
        <v>1.8183818164325849E-2</v>
      </c>
      <c r="E30" s="72">
        <v>2.4505243056219286E-2</v>
      </c>
      <c r="F30" s="72">
        <v>1.9618459821800823E-2</v>
      </c>
      <c r="G30" s="72">
        <v>1.3985277606800366E-2</v>
      </c>
      <c r="H30" s="72">
        <v>9.0538873568209027E-3</v>
      </c>
      <c r="I30" s="72">
        <v>5.9302766943527627E-3</v>
      </c>
      <c r="J30" s="72">
        <v>3.662092339400734E-2</v>
      </c>
      <c r="K30" s="72">
        <v>3.8315140778797108E-2</v>
      </c>
      <c r="L30" s="72">
        <v>4.8069949069860528E-2</v>
      </c>
      <c r="M30" s="72">
        <v>4.4378713614753408E-2</v>
      </c>
      <c r="N30" s="72">
        <v>4.2573985395813425E-2</v>
      </c>
      <c r="O30" s="72">
        <v>3.4407692853225182E-2</v>
      </c>
      <c r="P30" s="72">
        <v>1.062876122772124E-2</v>
      </c>
      <c r="Q30" s="72">
        <v>1.489040947184053E-2</v>
      </c>
      <c r="R30" s="72">
        <v>2.7138941923370047E-2</v>
      </c>
      <c r="S30" s="72">
        <v>3.7087646687726065E-2</v>
      </c>
      <c r="T30" s="72">
        <v>3.534461677039951E-2</v>
      </c>
      <c r="U30" s="72">
        <v>3.3822060114009629E-2</v>
      </c>
      <c r="V30" s="72">
        <v>2.5070443333972896E-2</v>
      </c>
      <c r="W30" s="72">
        <v>1.7843279714499682E-2</v>
      </c>
      <c r="X30" s="72">
        <v>1.2427067257071545E-2</v>
      </c>
      <c r="Y30" s="72">
        <v>7.9353215147196128E-3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1.9901215911096832</v>
      </c>
      <c r="D32" s="77">
        <v>2.03849392086628</v>
      </c>
      <c r="E32" s="77">
        <v>2.0004525693225377</v>
      </c>
      <c r="F32" s="77">
        <v>1.8194667776793008</v>
      </c>
      <c r="G32" s="77">
        <v>1.7973603012050319</v>
      </c>
      <c r="H32" s="77">
        <v>1.4897348664565739</v>
      </c>
      <c r="I32" s="77">
        <v>1.7576559135442165</v>
      </c>
      <c r="J32" s="77">
        <v>1.9560052795839338</v>
      </c>
      <c r="K32" s="77">
        <v>1.9708391534966654</v>
      </c>
      <c r="L32" s="77">
        <v>2.0611772321606798</v>
      </c>
      <c r="M32" s="77">
        <v>2.1111768693128945</v>
      </c>
      <c r="N32" s="77">
        <v>2.0964765089038626</v>
      </c>
      <c r="O32" s="77">
        <v>2.2485593931666497</v>
      </c>
      <c r="P32" s="77">
        <v>2.1202912979946387</v>
      </c>
      <c r="Q32" s="77">
        <v>2.3465604200699128</v>
      </c>
      <c r="R32" s="77">
        <v>2.4424111394330508</v>
      </c>
      <c r="S32" s="77">
        <v>2.3835293481959838</v>
      </c>
      <c r="T32" s="77">
        <v>2.190178841844824</v>
      </c>
      <c r="U32" s="77">
        <v>2.4815454800414685</v>
      </c>
      <c r="V32" s="77">
        <v>1.9153673910496465</v>
      </c>
      <c r="W32" s="77">
        <v>2.6053859002930739</v>
      </c>
      <c r="X32" s="77">
        <v>1.9222128441198829</v>
      </c>
      <c r="Y32" s="77">
        <v>1.9053557831184944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86.743356257732941</v>
      </c>
      <c r="D3" s="65">
        <f t="shared" si="0"/>
        <v>83.657643210613045</v>
      </c>
      <c r="E3" s="65">
        <f t="shared" si="0"/>
        <v>84.07541094803058</v>
      </c>
      <c r="F3" s="65">
        <f t="shared" si="0"/>
        <v>74.663873128755569</v>
      </c>
      <c r="G3" s="65">
        <f t="shared" si="0"/>
        <v>72.546961966340689</v>
      </c>
      <c r="H3" s="65">
        <f t="shared" si="0"/>
        <v>58.520851738916278</v>
      </c>
      <c r="I3" s="65">
        <f t="shared" si="0"/>
        <v>69.110568195660136</v>
      </c>
      <c r="J3" s="65">
        <f t="shared" si="0"/>
        <v>73.858180564430455</v>
      </c>
      <c r="K3" s="65">
        <f t="shared" si="0"/>
        <v>73.326538993096662</v>
      </c>
      <c r="L3" s="65">
        <f t="shared" si="0"/>
        <v>77.583386255426305</v>
      </c>
      <c r="M3" s="65">
        <f t="shared" si="0"/>
        <v>70.573789520198105</v>
      </c>
      <c r="N3" s="65">
        <f t="shared" si="0"/>
        <v>69.126986021423491</v>
      </c>
      <c r="O3" s="65">
        <f t="shared" si="0"/>
        <v>69.207847071037278</v>
      </c>
      <c r="P3" s="65">
        <f t="shared" si="0"/>
        <v>57.442683725321345</v>
      </c>
      <c r="Q3" s="65">
        <f t="shared" si="0"/>
        <v>64.896252031075292</v>
      </c>
      <c r="R3" s="65">
        <f t="shared" ref="R3:V3" si="1">SUM(R4,R15,R17,R27)</f>
        <v>66.585131789220355</v>
      </c>
      <c r="S3" s="65">
        <f t="shared" si="1"/>
        <v>65.742703739626862</v>
      </c>
      <c r="T3" s="65">
        <f t="shared" si="1"/>
        <v>57.146416492303395</v>
      </c>
      <c r="U3" s="65">
        <f t="shared" si="1"/>
        <v>61.130537404660863</v>
      </c>
      <c r="V3" s="65">
        <f t="shared" si="1"/>
        <v>43.28818430586287</v>
      </c>
      <c r="W3" s="65">
        <f t="shared" ref="W3:Y3" si="2">SUM(W4,W15,W17,W27)</f>
        <v>51.784874977446449</v>
      </c>
      <c r="X3" s="65">
        <f t="shared" si="2"/>
        <v>47.505446707392309</v>
      </c>
      <c r="Y3" s="65">
        <f t="shared" si="2"/>
        <v>35.532238460128724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78.519806512499684</v>
      </c>
      <c r="D4" s="69">
        <f t="shared" si="3"/>
        <v>75.356560734204621</v>
      </c>
      <c r="E4" s="69">
        <f t="shared" si="3"/>
        <v>75.912603813865886</v>
      </c>
      <c r="F4" s="69">
        <f t="shared" si="3"/>
        <v>67.079851064522373</v>
      </c>
      <c r="G4" s="69">
        <f t="shared" si="3"/>
        <v>65.161031017624936</v>
      </c>
      <c r="H4" s="69">
        <f t="shared" si="3"/>
        <v>52.440385427217244</v>
      </c>
      <c r="I4" s="69">
        <f t="shared" si="3"/>
        <v>62.222535911437411</v>
      </c>
      <c r="J4" s="69">
        <f t="shared" si="3"/>
        <v>66.122847584040869</v>
      </c>
      <c r="K4" s="69">
        <f t="shared" si="3"/>
        <v>65.704149494469803</v>
      </c>
      <c r="L4" s="69">
        <f t="shared" si="3"/>
        <v>69.182500465399642</v>
      </c>
      <c r="M4" s="69">
        <f t="shared" si="3"/>
        <v>61.632279139112342</v>
      </c>
      <c r="N4" s="69">
        <f t="shared" si="3"/>
        <v>60.121276646725342</v>
      </c>
      <c r="O4" s="69">
        <f t="shared" si="3"/>
        <v>59.767056833081234</v>
      </c>
      <c r="P4" s="69">
        <f t="shared" si="3"/>
        <v>48.824944226914397</v>
      </c>
      <c r="Q4" s="69">
        <f t="shared" si="3"/>
        <v>55.259132963180178</v>
      </c>
      <c r="R4" s="69">
        <f t="shared" ref="R4:V4" si="4">SUM(R5:R14)</f>
        <v>56.565260687762986</v>
      </c>
      <c r="S4" s="69">
        <f t="shared" si="4"/>
        <v>55.804949716189086</v>
      </c>
      <c r="T4" s="69">
        <f t="shared" si="4"/>
        <v>47.942478170840893</v>
      </c>
      <c r="U4" s="69">
        <f t="shared" si="4"/>
        <v>50.544902067721218</v>
      </c>
      <c r="V4" s="69">
        <f t="shared" si="4"/>
        <v>35.217433509917861</v>
      </c>
      <c r="W4" s="69">
        <f t="shared" ref="W4:Y4" si="5">SUM(W5:W14)</f>
        <v>41.26433323432363</v>
      </c>
      <c r="X4" s="69">
        <f t="shared" si="5"/>
        <v>39.364631209183102</v>
      </c>
      <c r="Y4" s="69">
        <f t="shared" si="5"/>
        <v>28.342951666829343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9.3878750246965584E-2</v>
      </c>
      <c r="D6" s="72">
        <v>0.12411205854726365</v>
      </c>
      <c r="E6" s="72">
        <v>0.24033870827536044</v>
      </c>
      <c r="F6" s="72">
        <v>0.31720674360024737</v>
      </c>
      <c r="G6" s="72">
        <v>0.33842835328322002</v>
      </c>
      <c r="H6" s="72">
        <v>0.28083371138433844</v>
      </c>
      <c r="I6" s="72">
        <v>0.16419790651113542</v>
      </c>
      <c r="J6" s="72">
        <v>5.28504921197087E-2</v>
      </c>
      <c r="K6" s="72">
        <v>5.7685936306023027E-2</v>
      </c>
      <c r="L6" s="72">
        <v>0.17955471035176165</v>
      </c>
      <c r="M6" s="72">
        <v>0.17720861794354983</v>
      </c>
      <c r="N6" s="72">
        <v>0.17413772030240024</v>
      </c>
      <c r="O6" s="72">
        <v>0.16460047995293822</v>
      </c>
      <c r="P6" s="72">
        <v>0.10455113402967935</v>
      </c>
      <c r="Q6" s="72">
        <v>0.20790764825914687</v>
      </c>
      <c r="R6" s="72">
        <v>0.35814834395126882</v>
      </c>
      <c r="S6" s="72">
        <v>0.32256054804203887</v>
      </c>
      <c r="T6" s="72">
        <v>0.19732773976137938</v>
      </c>
      <c r="U6" s="72">
        <v>0.12485799122076421</v>
      </c>
      <c r="V6" s="72">
        <v>0.1164939958508017</v>
      </c>
      <c r="W6" s="72">
        <v>0.1404663793026632</v>
      </c>
      <c r="X6" s="72">
        <v>0.21892924286701201</v>
      </c>
      <c r="Y6" s="72">
        <v>0.12822131655993543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8.441256891912019</v>
      </c>
      <c r="D7" s="72">
        <v>3.8890932869350658</v>
      </c>
      <c r="E7" s="72">
        <v>2.8437430571751894</v>
      </c>
      <c r="F7" s="72">
        <v>2.4755279215223496</v>
      </c>
      <c r="G7" s="72">
        <v>2.3207869568168684</v>
      </c>
      <c r="H7" s="72">
        <v>1.6879442336064732</v>
      </c>
      <c r="I7" s="72">
        <v>2.861059401692188</v>
      </c>
      <c r="J7" s="72">
        <v>4.401544312874444</v>
      </c>
      <c r="K7" s="72">
        <v>5.315946922188556</v>
      </c>
      <c r="L7" s="72">
        <v>5.4574205114257106</v>
      </c>
      <c r="M7" s="72">
        <v>4.9697495264023184</v>
      </c>
      <c r="N7" s="72">
        <v>3.6907831383025362</v>
      </c>
      <c r="O7" s="72">
        <v>3.130963511281557</v>
      </c>
      <c r="P7" s="72">
        <v>0</v>
      </c>
      <c r="Q7" s="72">
        <v>0</v>
      </c>
      <c r="R7" s="72">
        <v>0</v>
      </c>
      <c r="S7" s="72">
        <v>0.59841033077305306</v>
      </c>
      <c r="T7" s="72">
        <v>0.62146973606629452</v>
      </c>
      <c r="U7" s="72">
        <v>2.1343540813620485E-2</v>
      </c>
      <c r="V7" s="72">
        <v>7.8658790232072395E-2</v>
      </c>
      <c r="W7" s="72">
        <v>0.29900749882369598</v>
      </c>
      <c r="X7" s="72">
        <v>1.4935841906613914</v>
      </c>
      <c r="Y7" s="72">
        <v>1.2770091832630468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10.698868218848759</v>
      </c>
      <c r="D8" s="72">
        <v>12.208243182894172</v>
      </c>
      <c r="E8" s="72">
        <v>13.288937380214398</v>
      </c>
      <c r="F8" s="72">
        <v>10.456007627087281</v>
      </c>
      <c r="G8" s="72">
        <v>7.8015319463114707</v>
      </c>
      <c r="H8" s="72">
        <v>5.1754479710232042</v>
      </c>
      <c r="I8" s="72">
        <v>5.214417886572881</v>
      </c>
      <c r="J8" s="72">
        <v>8.3590692252806598</v>
      </c>
      <c r="K8" s="72">
        <v>9.8133210463247948</v>
      </c>
      <c r="L8" s="72">
        <v>12.321472262428166</v>
      </c>
      <c r="M8" s="72">
        <v>9.5196404559051597</v>
      </c>
      <c r="N8" s="72">
        <v>9.1049827105126226</v>
      </c>
      <c r="O8" s="72">
        <v>7.7843325757957818</v>
      </c>
      <c r="P8" s="72">
        <v>3.5270481309195953</v>
      </c>
      <c r="Q8" s="72">
        <v>5.2431380379377464</v>
      </c>
      <c r="R8" s="72">
        <v>8.2065793776257436</v>
      </c>
      <c r="S8" s="72">
        <v>9.5374087545071156</v>
      </c>
      <c r="T8" s="72">
        <v>8.5640963819737301</v>
      </c>
      <c r="U8" s="72">
        <v>7.9624552721304855</v>
      </c>
      <c r="V8" s="72">
        <v>4.0676352079059974</v>
      </c>
      <c r="W8" s="72">
        <v>1.5118528093822425</v>
      </c>
      <c r="X8" s="72">
        <v>0.3709240630243234</v>
      </c>
      <c r="Y8" s="72">
        <v>1.2748935761769042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12.477579872479231</v>
      </c>
      <c r="D9" s="72">
        <v>16.652004303940039</v>
      </c>
      <c r="E9" s="72">
        <v>19.183311381559424</v>
      </c>
      <c r="F9" s="72">
        <v>18.979347264143552</v>
      </c>
      <c r="G9" s="72">
        <v>23.785521142264322</v>
      </c>
      <c r="H9" s="72">
        <v>20.033725732448829</v>
      </c>
      <c r="I9" s="72">
        <v>23.439974621666728</v>
      </c>
      <c r="J9" s="72">
        <v>12.479348853231462</v>
      </c>
      <c r="K9" s="72">
        <v>8.2388002928730959</v>
      </c>
      <c r="L9" s="72">
        <v>5.13899787972501</v>
      </c>
      <c r="M9" s="72">
        <v>7.9205882270132717</v>
      </c>
      <c r="N9" s="72">
        <v>8.8209787853543702</v>
      </c>
      <c r="O9" s="72">
        <v>13.288032014301805</v>
      </c>
      <c r="P9" s="72">
        <v>20.773912319509762</v>
      </c>
      <c r="Q9" s="72">
        <v>22.238966671349651</v>
      </c>
      <c r="R9" s="72">
        <v>17.316018228085046</v>
      </c>
      <c r="S9" s="72">
        <v>11.203461510076153</v>
      </c>
      <c r="T9" s="72">
        <v>7.7715058039561287</v>
      </c>
      <c r="U9" s="72">
        <v>6.7726858609695233</v>
      </c>
      <c r="V9" s="72">
        <v>5.4095259662575312</v>
      </c>
      <c r="W9" s="72">
        <v>5.8126037736056375</v>
      </c>
      <c r="X9" s="72">
        <v>3.394435373667942</v>
      </c>
      <c r="Y9" s="72">
        <v>4.6872827357812916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43.353527650029186</v>
      </c>
      <c r="D11" s="72">
        <v>38.57327520248321</v>
      </c>
      <c r="E11" s="72">
        <v>36.652199903171017</v>
      </c>
      <c r="F11" s="72">
        <v>30.592658676062481</v>
      </c>
      <c r="G11" s="72">
        <v>26.416003724890931</v>
      </c>
      <c r="H11" s="72">
        <v>20.576474037128069</v>
      </c>
      <c r="I11" s="72">
        <v>26.065432211284499</v>
      </c>
      <c r="J11" s="72">
        <v>35.758806466178626</v>
      </c>
      <c r="K11" s="72">
        <v>37.096422244426826</v>
      </c>
      <c r="L11" s="72">
        <v>40.885099765255944</v>
      </c>
      <c r="M11" s="72">
        <v>32.306811545601796</v>
      </c>
      <c r="N11" s="72">
        <v>32.039495830267818</v>
      </c>
      <c r="O11" s="72">
        <v>26.980978673253098</v>
      </c>
      <c r="P11" s="72">
        <v>17.154826189106448</v>
      </c>
      <c r="Q11" s="72">
        <v>21.70716346586104</v>
      </c>
      <c r="R11" s="72">
        <v>24.225919618559981</v>
      </c>
      <c r="S11" s="72">
        <v>27.8746386094694</v>
      </c>
      <c r="T11" s="72">
        <v>22.553229338949443</v>
      </c>
      <c r="U11" s="72">
        <v>25.377616889423937</v>
      </c>
      <c r="V11" s="72">
        <v>15.569668068916673</v>
      </c>
      <c r="W11" s="72">
        <v>22.938976788606556</v>
      </c>
      <c r="X11" s="72">
        <v>21.829433284548024</v>
      </c>
      <c r="Y11" s="72">
        <v>14.842324869171119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2.8472435169653929</v>
      </c>
      <c r="D12" s="72">
        <v>3.3583722879920601</v>
      </c>
      <c r="E12" s="72">
        <v>3.1411810012694663</v>
      </c>
      <c r="F12" s="72">
        <v>3.7804199972332806</v>
      </c>
      <c r="G12" s="72">
        <v>4.0526929490021333</v>
      </c>
      <c r="H12" s="72">
        <v>4.1397483513454629</v>
      </c>
      <c r="I12" s="72">
        <v>3.6826626059082925</v>
      </c>
      <c r="J12" s="72">
        <v>4.3224274579027711</v>
      </c>
      <c r="K12" s="72">
        <v>4.4797757305524994</v>
      </c>
      <c r="L12" s="72">
        <v>4.1438716359711529</v>
      </c>
      <c r="M12" s="72">
        <v>5.7267330971325441</v>
      </c>
      <c r="N12" s="72">
        <v>5.2463190989934301</v>
      </c>
      <c r="O12" s="72">
        <v>5.2520877655011189</v>
      </c>
      <c r="P12" s="72">
        <v>6.8159437143423087</v>
      </c>
      <c r="Q12" s="72">
        <v>5.4143155524754558</v>
      </c>
      <c r="R12" s="72">
        <v>6.1223300328203019</v>
      </c>
      <c r="S12" s="72">
        <v>5.9303683018879259</v>
      </c>
      <c r="T12" s="72">
        <v>7.9558389927173225</v>
      </c>
      <c r="U12" s="72">
        <v>10.028570268002857</v>
      </c>
      <c r="V12" s="72">
        <v>9.8102876207470544</v>
      </c>
      <c r="W12" s="72">
        <v>10.208356075015132</v>
      </c>
      <c r="X12" s="72">
        <v>11.94026013047522</v>
      </c>
      <c r="Y12" s="72">
        <v>6.0189129559631169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0.20755649277907282</v>
      </c>
      <c r="I13" s="74">
        <v>0.39590507952920695</v>
      </c>
      <c r="J13" s="74">
        <v>0.3188976349710384</v>
      </c>
      <c r="K13" s="74">
        <v>0.26102173784024935</v>
      </c>
      <c r="L13" s="74">
        <v>0.56412516271904289</v>
      </c>
      <c r="M13" s="74">
        <v>0.59786188568775211</v>
      </c>
      <c r="N13" s="74">
        <v>0.65894979829477518</v>
      </c>
      <c r="O13" s="74">
        <v>2.8025506076649322</v>
      </c>
      <c r="P13" s="74">
        <v>0.198150782219568</v>
      </c>
      <c r="Q13" s="74">
        <v>0.13802443854439306</v>
      </c>
      <c r="R13" s="74">
        <v>0</v>
      </c>
      <c r="S13" s="74">
        <v>0</v>
      </c>
      <c r="T13" s="74">
        <v>0</v>
      </c>
      <c r="U13" s="74">
        <v>0</v>
      </c>
      <c r="V13" s="74">
        <v>1.0793792029627819E-2</v>
      </c>
      <c r="W13" s="74">
        <v>0.20973825806361349</v>
      </c>
      <c r="X13" s="74">
        <v>0</v>
      </c>
      <c r="Y13" s="74">
        <v>2.8466492408967317E-4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0.60745161201813525</v>
      </c>
      <c r="D14" s="76">
        <v>0.55146041141281943</v>
      </c>
      <c r="E14" s="76">
        <v>0.5628923822010119</v>
      </c>
      <c r="F14" s="76">
        <v>0.47868283487318891</v>
      </c>
      <c r="G14" s="76">
        <v>0.44606594505598557</v>
      </c>
      <c r="H14" s="76">
        <v>0.33865489750179456</v>
      </c>
      <c r="I14" s="76">
        <v>0.3988861982724759</v>
      </c>
      <c r="J14" s="76">
        <v>0.42990314148215925</v>
      </c>
      <c r="K14" s="76">
        <v>0.44117558395776157</v>
      </c>
      <c r="L14" s="76">
        <v>0.49195853752286589</v>
      </c>
      <c r="M14" s="76">
        <v>0.41368578342595452</v>
      </c>
      <c r="N14" s="76">
        <v>0.38562956469738657</v>
      </c>
      <c r="O14" s="76">
        <v>0.36351120533000697</v>
      </c>
      <c r="P14" s="76">
        <v>0.25051195678704002</v>
      </c>
      <c r="Q14" s="76">
        <v>0.30961714875275209</v>
      </c>
      <c r="R14" s="76">
        <v>0.33626508672064742</v>
      </c>
      <c r="S14" s="76">
        <v>0.33810166143340104</v>
      </c>
      <c r="T14" s="76">
        <v>0.27901017741659634</v>
      </c>
      <c r="U14" s="76">
        <v>0.25737224516002766</v>
      </c>
      <c r="V14" s="76">
        <v>0.1543700679780971</v>
      </c>
      <c r="W14" s="76">
        <v>0.14333165152408855</v>
      </c>
      <c r="X14" s="76">
        <v>0.11706492393918846</v>
      </c>
      <c r="Y14" s="76">
        <v>0.11402236498984464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6.6743693717953051E-2</v>
      </c>
      <c r="D15" s="69">
        <f t="shared" si="6"/>
        <v>3.8010193896314763E-2</v>
      </c>
      <c r="E15" s="69">
        <f t="shared" si="6"/>
        <v>7.5413337595973989E-2</v>
      </c>
      <c r="F15" s="69">
        <f t="shared" si="6"/>
        <v>0.11115363026193546</v>
      </c>
      <c r="G15" s="69">
        <f t="shared" si="6"/>
        <v>0.11326194611265891</v>
      </c>
      <c r="H15" s="69">
        <f t="shared" si="6"/>
        <v>0.15200776005232036</v>
      </c>
      <c r="I15" s="69">
        <f t="shared" si="6"/>
        <v>0.18518457317750192</v>
      </c>
      <c r="J15" s="69">
        <f t="shared" si="6"/>
        <v>0.1584141912740536</v>
      </c>
      <c r="K15" s="69">
        <f t="shared" si="6"/>
        <v>0.11984282232991027</v>
      </c>
      <c r="L15" s="69">
        <f t="shared" si="6"/>
        <v>0.12449408138646549</v>
      </c>
      <c r="M15" s="69">
        <f t="shared" si="6"/>
        <v>0.18311732227128108</v>
      </c>
      <c r="N15" s="69">
        <f t="shared" si="6"/>
        <v>0.18625273584269472</v>
      </c>
      <c r="O15" s="69">
        <f t="shared" si="6"/>
        <v>0.1853615337342597</v>
      </c>
      <c r="P15" s="69">
        <f t="shared" si="6"/>
        <v>0.16711941475280767</v>
      </c>
      <c r="Q15" s="69">
        <f t="shared" si="6"/>
        <v>0.18544346137095569</v>
      </c>
      <c r="R15" s="69">
        <f t="shared" si="6"/>
        <v>0.23612056931934264</v>
      </c>
      <c r="S15" s="69">
        <f t="shared" si="6"/>
        <v>0.23731738096255744</v>
      </c>
      <c r="T15" s="69">
        <f t="shared" si="6"/>
        <v>0.31987949644286595</v>
      </c>
      <c r="U15" s="69">
        <f t="shared" si="6"/>
        <v>0.25364665532128788</v>
      </c>
      <c r="V15" s="69">
        <f t="shared" si="6"/>
        <v>0.37385692291587636</v>
      </c>
      <c r="W15" s="69">
        <f t="shared" si="6"/>
        <v>0.29152408626983634</v>
      </c>
      <c r="X15" s="69">
        <f t="shared" si="6"/>
        <v>0.50223811700780929</v>
      </c>
      <c r="Y15" s="69">
        <f t="shared" si="6"/>
        <v>0.39919040053866794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6.6743693717953051E-2</v>
      </c>
      <c r="D16" s="72">
        <v>3.8010193896314763E-2</v>
      </c>
      <c r="E16" s="72">
        <v>7.5413337595973989E-2</v>
      </c>
      <c r="F16" s="72">
        <v>0.11115363026193546</v>
      </c>
      <c r="G16" s="72">
        <v>0.11326194611265891</v>
      </c>
      <c r="H16" s="72">
        <v>0.15200776005232036</v>
      </c>
      <c r="I16" s="72">
        <v>0.18518457317750192</v>
      </c>
      <c r="J16" s="72">
        <v>0.1584141912740536</v>
      </c>
      <c r="K16" s="72">
        <v>0.11984282232991027</v>
      </c>
      <c r="L16" s="72">
        <v>0.12449408138646549</v>
      </c>
      <c r="M16" s="72">
        <v>0.18311732227128108</v>
      </c>
      <c r="N16" s="72">
        <v>0.18625273584269472</v>
      </c>
      <c r="O16" s="72">
        <v>0.1853615337342597</v>
      </c>
      <c r="P16" s="72">
        <v>0.16711941475280767</v>
      </c>
      <c r="Q16" s="72">
        <v>0.18544346137095569</v>
      </c>
      <c r="R16" s="72">
        <v>0.23612056931934264</v>
      </c>
      <c r="S16" s="72">
        <v>0.23731738096255744</v>
      </c>
      <c r="T16" s="72">
        <v>0.31987949644286595</v>
      </c>
      <c r="U16" s="72">
        <v>0.25364665532128788</v>
      </c>
      <c r="V16" s="72">
        <v>0.37385692291587636</v>
      </c>
      <c r="W16" s="72">
        <v>0.29152408626983634</v>
      </c>
      <c r="X16" s="72">
        <v>0.50223811700780929</v>
      </c>
      <c r="Y16" s="72">
        <v>0.39919040053866794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6.6158921186525355</v>
      </c>
      <c r="D17" s="69">
        <f t="shared" si="7"/>
        <v>6.6766832755021293</v>
      </c>
      <c r="E17" s="69">
        <f t="shared" si="7"/>
        <v>6.5238809191340223</v>
      </c>
      <c r="F17" s="69">
        <f t="shared" si="7"/>
        <v>6.0500694785379956</v>
      </c>
      <c r="G17" s="69">
        <f t="shared" si="7"/>
        <v>5.8680347293544628</v>
      </c>
      <c r="H17" s="69">
        <f t="shared" si="7"/>
        <v>4.7636940888500137</v>
      </c>
      <c r="I17" s="69">
        <f t="shared" si="7"/>
        <v>5.3289548484051465</v>
      </c>
      <c r="J17" s="69">
        <f t="shared" si="7"/>
        <v>6.0263026761286369</v>
      </c>
      <c r="K17" s="69">
        <f t="shared" si="7"/>
        <v>5.9358838201700692</v>
      </c>
      <c r="L17" s="69">
        <f t="shared" si="7"/>
        <v>6.6290720256471332</v>
      </c>
      <c r="M17" s="69">
        <f t="shared" si="7"/>
        <v>7.0684338797133117</v>
      </c>
      <c r="N17" s="69">
        <f t="shared" si="7"/>
        <v>7.1344608630191217</v>
      </c>
      <c r="O17" s="69">
        <f t="shared" si="7"/>
        <v>7.4436604806072841</v>
      </c>
      <c r="P17" s="69">
        <f t="shared" si="7"/>
        <v>6.7413689050551007</v>
      </c>
      <c r="Q17" s="69">
        <f t="shared" si="7"/>
        <v>7.5375071349052227</v>
      </c>
      <c r="R17" s="69">
        <f t="shared" ref="R17:V17" si="8">SUM(R18:R26)</f>
        <v>7.7549938733228938</v>
      </c>
      <c r="S17" s="69">
        <f t="shared" si="8"/>
        <v>7.6783291710091408</v>
      </c>
      <c r="T17" s="69">
        <f t="shared" si="8"/>
        <v>6.9899128060788458</v>
      </c>
      <c r="U17" s="69">
        <f t="shared" si="8"/>
        <v>8.151586414067614</v>
      </c>
      <c r="V17" s="69">
        <f t="shared" si="8"/>
        <v>5.9900830750919525</v>
      </c>
      <c r="W17" s="69">
        <f t="shared" ref="W17:Y17" si="9">SUM(W18:W26)</f>
        <v>7.8926428031615572</v>
      </c>
      <c r="X17" s="69">
        <f t="shared" si="9"/>
        <v>5.9016094406248509</v>
      </c>
      <c r="Y17" s="69">
        <f t="shared" si="9"/>
        <v>5.0591038786475657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0.11490900124123517</v>
      </c>
      <c r="D19" s="72">
        <v>0.11880283959993482</v>
      </c>
      <c r="E19" s="72">
        <v>0.15974253881042297</v>
      </c>
      <c r="F19" s="72">
        <v>0.17698764332524408</v>
      </c>
      <c r="G19" s="72">
        <v>0.20689613650444622</v>
      </c>
      <c r="H19" s="72">
        <v>0.18916552344701446</v>
      </c>
      <c r="I19" s="72">
        <v>0.11913951393293581</v>
      </c>
      <c r="J19" s="72">
        <v>6.4148823425802734E-2</v>
      </c>
      <c r="K19" s="72">
        <v>4.7639979025786323E-2</v>
      </c>
      <c r="L19" s="72">
        <v>5.5534169610243662E-2</v>
      </c>
      <c r="M19" s="72">
        <v>0.12962535380295112</v>
      </c>
      <c r="N19" s="72">
        <v>0.11965761373610738</v>
      </c>
      <c r="O19" s="72">
        <v>0.14014205046692343</v>
      </c>
      <c r="P19" s="72">
        <v>0.16552220657687938</v>
      </c>
      <c r="Q19" s="72">
        <v>0.2596157714513691</v>
      </c>
      <c r="R19" s="72">
        <v>0.23192246981952305</v>
      </c>
      <c r="S19" s="72">
        <v>0.20685202906264685</v>
      </c>
      <c r="T19" s="72">
        <v>0.18012055372092492</v>
      </c>
      <c r="U19" s="72">
        <v>0.23159944692249962</v>
      </c>
      <c r="V19" s="72">
        <v>0.2391917011615898</v>
      </c>
      <c r="W19" s="72">
        <v>0.35069357244475519</v>
      </c>
      <c r="X19" s="72">
        <v>0.41863222040710807</v>
      </c>
      <c r="Y19" s="72">
        <v>0.20590913439458911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0.22078781667899558</v>
      </c>
      <c r="D20" s="72">
        <v>0.10589764781750405</v>
      </c>
      <c r="E20" s="72">
        <v>4.6422617544978617E-2</v>
      </c>
      <c r="F20" s="72">
        <v>3.5893717244015487E-2</v>
      </c>
      <c r="G20" s="72">
        <v>2.2728135623520176E-2</v>
      </c>
      <c r="H20" s="72">
        <v>1.2707840280356944E-2</v>
      </c>
      <c r="I20" s="72">
        <v>0.24945299653605052</v>
      </c>
      <c r="J20" s="72">
        <v>0.4069479644019951</v>
      </c>
      <c r="K20" s="72">
        <v>0.49018035351203137</v>
      </c>
      <c r="L20" s="72">
        <v>0.53799265089947057</v>
      </c>
      <c r="M20" s="72">
        <v>0.58810914860578833</v>
      </c>
      <c r="N20" s="72">
        <v>0.44698963513069601</v>
      </c>
      <c r="O20" s="72">
        <v>0.32723377210515253</v>
      </c>
      <c r="P20" s="72">
        <v>0</v>
      </c>
      <c r="Q20" s="72">
        <v>0</v>
      </c>
      <c r="R20" s="72">
        <v>0</v>
      </c>
      <c r="S20" s="72">
        <v>8.4923058823995867E-2</v>
      </c>
      <c r="T20" s="72">
        <v>9.1582525318617311E-2</v>
      </c>
      <c r="U20" s="72">
        <v>3.2242528857184065E-3</v>
      </c>
      <c r="V20" s="72">
        <v>1.1472328560860841E-2</v>
      </c>
      <c r="W20" s="72">
        <v>4.0030848134426575E-2</v>
      </c>
      <c r="X20" s="72">
        <v>0.2029694215979341</v>
      </c>
      <c r="Y20" s="72">
        <v>0.17577031740816412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0.89389291534757265</v>
      </c>
      <c r="D21" s="72">
        <v>1.0620961047710351</v>
      </c>
      <c r="E21" s="72">
        <v>1.1218925455130548</v>
      </c>
      <c r="F21" s="72">
        <v>0.91672941994861257</v>
      </c>
      <c r="G21" s="72">
        <v>0.67479095772699305</v>
      </c>
      <c r="H21" s="72">
        <v>0.44322607174815143</v>
      </c>
      <c r="I21" s="72">
        <v>0.43711029548285257</v>
      </c>
      <c r="J21" s="72">
        <v>0.7550577166658351</v>
      </c>
      <c r="K21" s="72">
        <v>0.86891478712116532</v>
      </c>
      <c r="L21" s="72">
        <v>1.1633159715696844</v>
      </c>
      <c r="M21" s="72">
        <v>1.0824635703008847</v>
      </c>
      <c r="N21" s="72">
        <v>1.0687790861333313</v>
      </c>
      <c r="O21" s="72">
        <v>0.96161672710519797</v>
      </c>
      <c r="P21" s="72">
        <v>0.45238309291642986</v>
      </c>
      <c r="Q21" s="72">
        <v>0.68648098228339527</v>
      </c>
      <c r="R21" s="72">
        <v>1.0995243466552205</v>
      </c>
      <c r="S21" s="72">
        <v>1.2852048289329074</v>
      </c>
      <c r="T21" s="72">
        <v>1.2229954933228124</v>
      </c>
      <c r="U21" s="72">
        <v>1.2539741083283029</v>
      </c>
      <c r="V21" s="72">
        <v>0.67928484990110716</v>
      </c>
      <c r="W21" s="72">
        <v>0.25863486628710197</v>
      </c>
      <c r="X21" s="72">
        <v>2.6393838510253863E-2</v>
      </c>
      <c r="Y21" s="72">
        <v>0.19087831609308425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0.11985468940282633</v>
      </c>
      <c r="D22" s="72">
        <v>0.36695368376536203</v>
      </c>
      <c r="E22" s="72">
        <v>0.4637622944366056</v>
      </c>
      <c r="F22" s="72">
        <v>0.52403622408902029</v>
      </c>
      <c r="G22" s="72">
        <v>0.72019521718402846</v>
      </c>
      <c r="H22" s="72">
        <v>0.59477005208646772</v>
      </c>
      <c r="I22" s="72">
        <v>0.96908021349158358</v>
      </c>
      <c r="J22" s="72">
        <v>0.6609667292909347</v>
      </c>
      <c r="K22" s="72">
        <v>0.34648606927241815</v>
      </c>
      <c r="L22" s="72">
        <v>0.19086153705760847</v>
      </c>
      <c r="M22" s="72">
        <v>0.33508616768294336</v>
      </c>
      <c r="N22" s="72">
        <v>0.36209981098158017</v>
      </c>
      <c r="O22" s="72">
        <v>0.59700552060686662</v>
      </c>
      <c r="P22" s="72">
        <v>1.2093640278636983</v>
      </c>
      <c r="Q22" s="72">
        <v>1.3719492755096632</v>
      </c>
      <c r="R22" s="72">
        <v>1.3076643179796859</v>
      </c>
      <c r="S22" s="72">
        <v>0.89500448910422215</v>
      </c>
      <c r="T22" s="72">
        <v>0.75620471117553933</v>
      </c>
      <c r="U22" s="72">
        <v>1.0368420075074365</v>
      </c>
      <c r="V22" s="72">
        <v>0.79604638670647432</v>
      </c>
      <c r="W22" s="72">
        <v>0.99157539976314912</v>
      </c>
      <c r="X22" s="72">
        <v>0.37243681625141989</v>
      </c>
      <c r="Y22" s="72">
        <v>0.66446036626525706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3.487283974739964</v>
      </c>
      <c r="D24" s="72">
        <v>3.2689710512146086</v>
      </c>
      <c r="E24" s="72">
        <v>3.0245776151591768</v>
      </c>
      <c r="F24" s="72">
        <v>2.5959180609726147</v>
      </c>
      <c r="G24" s="72">
        <v>2.2030657430222584</v>
      </c>
      <c r="H24" s="72">
        <v>1.7518376153392541</v>
      </c>
      <c r="I24" s="72">
        <v>2.2308577507436276</v>
      </c>
      <c r="J24" s="72">
        <v>3.2327202177845522</v>
      </c>
      <c r="K24" s="72">
        <v>3.3318630855568303</v>
      </c>
      <c r="L24" s="72">
        <v>3.6235577664388177</v>
      </c>
      <c r="M24" s="72">
        <v>3.4662759019559655</v>
      </c>
      <c r="N24" s="72">
        <v>3.5629471710408605</v>
      </c>
      <c r="O24" s="72">
        <v>3.2583675720216738</v>
      </c>
      <c r="P24" s="72">
        <v>2.2227120582832702</v>
      </c>
      <c r="Q24" s="72">
        <v>2.7033005912828521</v>
      </c>
      <c r="R24" s="72">
        <v>3.2899504403483961</v>
      </c>
      <c r="S24" s="72">
        <v>3.684368712281612</v>
      </c>
      <c r="T24" s="72">
        <v>3.1205983408473319</v>
      </c>
      <c r="U24" s="72">
        <v>3.8198033842666712</v>
      </c>
      <c r="V24" s="72">
        <v>2.6638800621965713</v>
      </c>
      <c r="W24" s="72">
        <v>4.2788218225176298</v>
      </c>
      <c r="X24" s="72">
        <v>3.1709117722657836</v>
      </c>
      <c r="Y24" s="72">
        <v>2.4212943971761245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1.3892640671237313</v>
      </c>
      <c r="D25" s="74">
        <v>1.4437358746792595</v>
      </c>
      <c r="E25" s="74">
        <v>1.3738458359999233</v>
      </c>
      <c r="F25" s="74">
        <v>1.5239176642452503</v>
      </c>
      <c r="G25" s="74">
        <v>1.6469089765040121</v>
      </c>
      <c r="H25" s="74">
        <v>1.4335505314790749</v>
      </c>
      <c r="I25" s="74">
        <v>0.84994112184843273</v>
      </c>
      <c r="J25" s="74">
        <v>0.61546033689189417</v>
      </c>
      <c r="K25" s="74">
        <v>0.53219048337596875</v>
      </c>
      <c r="L25" s="74">
        <v>0.80397169872175889</v>
      </c>
      <c r="M25" s="74">
        <v>1.1634396852593294</v>
      </c>
      <c r="N25" s="74">
        <v>1.2695718610803919</v>
      </c>
      <c r="O25" s="74">
        <v>1.729943617077037</v>
      </c>
      <c r="P25" s="74">
        <v>2.1455521201750263</v>
      </c>
      <c r="Q25" s="74">
        <v>1.9174418050985635</v>
      </c>
      <c r="R25" s="74">
        <v>1.3630476486646184</v>
      </c>
      <c r="S25" s="74">
        <v>1.1175348572576655</v>
      </c>
      <c r="T25" s="74">
        <v>1.2219669606185899</v>
      </c>
      <c r="U25" s="74">
        <v>1.3378654642508863</v>
      </c>
      <c r="V25" s="74">
        <v>1.2347552946402822</v>
      </c>
      <c r="W25" s="74">
        <v>1.5717352522582804</v>
      </c>
      <c r="X25" s="74">
        <v>0.65920993468837852</v>
      </c>
      <c r="Y25" s="74">
        <v>0.71437258252982683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0.3898996541182102</v>
      </c>
      <c r="D26" s="77">
        <v>0.31022607365442567</v>
      </c>
      <c r="E26" s="77">
        <v>0.33363747166986046</v>
      </c>
      <c r="F26" s="77">
        <v>0.27658674871323941</v>
      </c>
      <c r="G26" s="77">
        <v>0.39344956278920368</v>
      </c>
      <c r="H26" s="77">
        <v>0.33843645446969456</v>
      </c>
      <c r="I26" s="77">
        <v>0.47337295636966348</v>
      </c>
      <c r="J26" s="77">
        <v>0.29100088766762239</v>
      </c>
      <c r="K26" s="77">
        <v>0.31860906230586911</v>
      </c>
      <c r="L26" s="77">
        <v>0.25383823134954969</v>
      </c>
      <c r="M26" s="77">
        <v>0.3034340521054491</v>
      </c>
      <c r="N26" s="77">
        <v>0.30441568491615412</v>
      </c>
      <c r="O26" s="77">
        <v>0.42935122122443181</v>
      </c>
      <c r="P26" s="77">
        <v>0.54583539923979718</v>
      </c>
      <c r="Q26" s="77">
        <v>0.5987187092793802</v>
      </c>
      <c r="R26" s="77">
        <v>0.46288464985544975</v>
      </c>
      <c r="S26" s="77">
        <v>0.40444119554609104</v>
      </c>
      <c r="T26" s="77">
        <v>0.39644422107502952</v>
      </c>
      <c r="U26" s="77">
        <v>0.46827774990609855</v>
      </c>
      <c r="V26" s="77">
        <v>0.36545245192506787</v>
      </c>
      <c r="W26" s="77">
        <v>0.40115104175621413</v>
      </c>
      <c r="X26" s="77">
        <v>1.0510554369039722</v>
      </c>
      <c r="Y26" s="77">
        <v>0.68641876478051977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1.5409139328627646</v>
      </c>
      <c r="D27" s="69">
        <f t="shared" si="10"/>
        <v>1.5863890070099793</v>
      </c>
      <c r="E27" s="69">
        <f t="shared" si="10"/>
        <v>1.563512877434686</v>
      </c>
      <c r="F27" s="69">
        <f t="shared" si="10"/>
        <v>1.422798955433267</v>
      </c>
      <c r="G27" s="69">
        <f t="shared" si="10"/>
        <v>1.4046342732486339</v>
      </c>
      <c r="H27" s="69">
        <f t="shared" si="10"/>
        <v>1.1647644627966942</v>
      </c>
      <c r="I27" s="69">
        <f t="shared" si="10"/>
        <v>1.3738928626400804</v>
      </c>
      <c r="J27" s="69">
        <f t="shared" si="10"/>
        <v>1.5506161129869038</v>
      </c>
      <c r="K27" s="69">
        <f t="shared" si="10"/>
        <v>1.5666628561268832</v>
      </c>
      <c r="L27" s="69">
        <f t="shared" si="10"/>
        <v>1.6473196829930661</v>
      </c>
      <c r="M27" s="69">
        <f t="shared" si="10"/>
        <v>1.6899591791011603</v>
      </c>
      <c r="N27" s="69">
        <f t="shared" si="10"/>
        <v>1.6849957758363305</v>
      </c>
      <c r="O27" s="69">
        <f t="shared" si="10"/>
        <v>1.8117682236145134</v>
      </c>
      <c r="P27" s="69">
        <f t="shared" si="10"/>
        <v>1.7092511785990461</v>
      </c>
      <c r="Q27" s="69">
        <f t="shared" si="10"/>
        <v>1.9141684716189422</v>
      </c>
      <c r="R27" s="69">
        <f t="shared" ref="R27:V27" si="11">SUM(R28:R32)</f>
        <v>2.0287566588151336</v>
      </c>
      <c r="S27" s="69">
        <f t="shared" si="11"/>
        <v>2.0221074714660765</v>
      </c>
      <c r="T27" s="69">
        <f t="shared" si="11"/>
        <v>1.8941460189407862</v>
      </c>
      <c r="U27" s="69">
        <f t="shared" si="11"/>
        <v>2.1804022675507397</v>
      </c>
      <c r="V27" s="69">
        <f t="shared" si="11"/>
        <v>1.70681079793718</v>
      </c>
      <c r="W27" s="69">
        <f t="shared" ref="W27:Y27" si="12">SUM(W28:W32)</f>
        <v>2.3363748536914231</v>
      </c>
      <c r="X27" s="69">
        <f t="shared" si="12"/>
        <v>1.7369679405765499</v>
      </c>
      <c r="Y27" s="69">
        <f t="shared" si="12"/>
        <v>1.7309925141131497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5.6135407389643881E-3</v>
      </c>
      <c r="D30" s="72">
        <v>1.1233740122506952E-2</v>
      </c>
      <c r="E30" s="72">
        <v>1.5144781877854721E-2</v>
      </c>
      <c r="F30" s="72">
        <v>1.2129239532333792E-2</v>
      </c>
      <c r="G30" s="72">
        <v>8.6497660453777239E-3</v>
      </c>
      <c r="H30" s="72">
        <v>5.6018685348874029E-3</v>
      </c>
      <c r="I30" s="72">
        <v>3.6706019545057118E-3</v>
      </c>
      <c r="J30" s="72">
        <v>2.2675459609274189E-2</v>
      </c>
      <c r="K30" s="72">
        <v>2.3733494120859382E-2</v>
      </c>
      <c r="L30" s="72">
        <v>2.9787176756797918E-2</v>
      </c>
      <c r="M30" s="72">
        <v>2.7507759567589954E-2</v>
      </c>
      <c r="N30" s="72">
        <v>2.6393353561527489E-2</v>
      </c>
      <c r="O30" s="72">
        <v>2.1332782664164631E-2</v>
      </c>
      <c r="P30" s="72">
        <v>6.5916009485005042E-3</v>
      </c>
      <c r="Q30" s="72">
        <v>9.2445962164482646E-3</v>
      </c>
      <c r="R30" s="72">
        <v>1.6897184751136871E-2</v>
      </c>
      <c r="S30" s="72">
        <v>2.3184304418131779E-2</v>
      </c>
      <c r="T30" s="72">
        <v>2.2191816519457813E-2</v>
      </c>
      <c r="U30" s="72">
        <v>2.132059364436702E-2</v>
      </c>
      <c r="V30" s="72">
        <v>1.5848361695459834E-2</v>
      </c>
      <c r="W30" s="72">
        <v>1.129493311548195E-2</v>
      </c>
      <c r="X30" s="72">
        <v>7.8714573975330847E-3</v>
      </c>
      <c r="Y30" s="72">
        <v>5.0266514311061074E-3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1.5353003921238002</v>
      </c>
      <c r="D32" s="77">
        <v>1.5751552668874724</v>
      </c>
      <c r="E32" s="77">
        <v>1.5483680955568313</v>
      </c>
      <c r="F32" s="77">
        <v>1.4106697159009332</v>
      </c>
      <c r="G32" s="77">
        <v>1.3959845072032562</v>
      </c>
      <c r="H32" s="77">
        <v>1.1591625942618069</v>
      </c>
      <c r="I32" s="77">
        <v>1.3702222606855747</v>
      </c>
      <c r="J32" s="77">
        <v>1.5279406533776296</v>
      </c>
      <c r="K32" s="77">
        <v>1.5429293620060238</v>
      </c>
      <c r="L32" s="77">
        <v>1.6175325062362682</v>
      </c>
      <c r="M32" s="77">
        <v>1.6624514195335705</v>
      </c>
      <c r="N32" s="77">
        <v>1.658602422274803</v>
      </c>
      <c r="O32" s="77">
        <v>1.7904354409503487</v>
      </c>
      <c r="P32" s="77">
        <v>1.7026595776505455</v>
      </c>
      <c r="Q32" s="77">
        <v>1.904923875402494</v>
      </c>
      <c r="R32" s="77">
        <v>2.0118594740639968</v>
      </c>
      <c r="S32" s="77">
        <v>1.9989231670479448</v>
      </c>
      <c r="T32" s="77">
        <v>1.8719542024213283</v>
      </c>
      <c r="U32" s="77">
        <v>2.1590816739063725</v>
      </c>
      <c r="V32" s="77">
        <v>1.6909624362417202</v>
      </c>
      <c r="W32" s="77">
        <v>2.3250799205759409</v>
      </c>
      <c r="X32" s="77">
        <v>1.7290964831790168</v>
      </c>
      <c r="Y32" s="77">
        <v>1.7259658626820436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0.75044538197762301</v>
      </c>
      <c r="D3" s="66">
        <f>IF(RES_hh_tes_in!D3=0,"",RES_hh_tes_in!D3/RES_hh_fec_in!D3)</f>
        <v>0.75669744646519099</v>
      </c>
      <c r="E3" s="66">
        <f>IF(RES_hh_tes_in!E3=0,"",RES_hh_tes_in!E3/RES_hh_fec_in!E3)</f>
        <v>0.75616183418278626</v>
      </c>
      <c r="F3" s="66">
        <f>IF(RES_hh_tes_in!F3=0,"",RES_hh_tes_in!F3/RES_hh_fec_in!F3)</f>
        <v>0.76732185311847767</v>
      </c>
      <c r="G3" s="66">
        <f>IF(RES_hh_tes_in!G3=0,"",RES_hh_tes_in!G3/RES_hh_fec_in!G3)</f>
        <v>0.77120994416107558</v>
      </c>
      <c r="H3" s="66">
        <f>IF(RES_hh_tes_in!H3=0,"",RES_hh_tes_in!H3/RES_hh_fec_in!H3)</f>
        <v>0.79013780321739902</v>
      </c>
      <c r="I3" s="66">
        <f>IF(RES_hh_tes_in!I3=0,"",RES_hh_tes_in!I3/RES_hh_fec_in!I3)</f>
        <v>0.79108505800849838</v>
      </c>
      <c r="J3" s="66">
        <f>IF(RES_hh_tes_in!J3=0,"",RES_hh_tes_in!J3/RES_hh_fec_in!J3)</f>
        <v>0.81377802742505434</v>
      </c>
      <c r="K3" s="66">
        <f>IF(RES_hh_tes_in!K3=0,"",RES_hh_tes_in!K3/RES_hh_fec_in!K3)</f>
        <v>0.82007405901809338</v>
      </c>
      <c r="L3" s="66">
        <f>IF(RES_hh_tes_in!L3=0,"",RES_hh_tes_in!L3/RES_hh_fec_in!L3)</f>
        <v>0.82166593767164431</v>
      </c>
      <c r="M3" s="66">
        <f>IF(RES_hh_tes_in!M3=0,"",RES_hh_tes_in!M3/RES_hh_fec_in!M3)</f>
        <v>0.8442007593876194</v>
      </c>
      <c r="N3" s="66">
        <f>IF(RES_hh_tes_in!N3=0,"",RES_hh_tes_in!N3/RES_hh_fec_in!N3)</f>
        <v>0.85860886921085711</v>
      </c>
      <c r="O3" s="66">
        <f>IF(RES_hh_tes_in!O3=0,"",RES_hh_tes_in!O3/RES_hh_fec_in!O3)</f>
        <v>0.86885031679750013</v>
      </c>
      <c r="P3" s="66">
        <f>IF(RES_hh_tes_in!P3=0,"",RES_hh_tes_in!P3/RES_hh_fec_in!P3)</f>
        <v>0.9103097149528524</v>
      </c>
      <c r="Q3" s="66">
        <f>IF(RES_hh_tes_in!Q3=0,"",RES_hh_tes_in!Q3/RES_hh_fec_in!Q3)</f>
        <v>0.89873620961873679</v>
      </c>
      <c r="R3" s="66">
        <f>IF(RES_hh_tes_in!R3=0,"",RES_hh_tes_in!R3/RES_hh_fec_in!R3)</f>
        <v>0.92201053309900249</v>
      </c>
      <c r="S3" s="66">
        <f>IF(RES_hh_tes_in!S3=0,"",RES_hh_tes_in!S3/RES_hh_fec_in!S3)</f>
        <v>0.93835551051964605</v>
      </c>
      <c r="T3" s="66">
        <f>IF(RES_hh_tes_in!T3=0,"",RES_hh_tes_in!T3/RES_hh_fec_in!T3)</f>
        <v>0.98844827445912553</v>
      </c>
      <c r="U3" s="66">
        <f>IF(RES_hh_tes_in!U3=0,"",RES_hh_tes_in!U3/RES_hh_fec_in!U3)</f>
        <v>1.0238180669038606</v>
      </c>
      <c r="V3" s="66">
        <f>IF(RES_hh_tes_in!V3=0,"",RES_hh_tes_in!V3/RES_hh_fec_in!V3)</f>
        <v>1.0928003099265242</v>
      </c>
      <c r="W3" s="66">
        <f>IF(RES_hh_tes_in!W3=0,"",RES_hh_tes_in!W3/RES_hh_fec_in!W3)</f>
        <v>1.0770638687911707</v>
      </c>
      <c r="X3" s="66">
        <f>IF(RES_hh_tes_in!X3=0,"",RES_hh_tes_in!X3/RES_hh_fec_in!X3)</f>
        <v>1.1424368435879224</v>
      </c>
      <c r="Y3" s="66">
        <f>IF(RES_hh_tes_in!Y3=0,"",RES_hh_tes_in!Y3/RES_hh_fec_in!Y3)</f>
        <v>1.0566993353848118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0.74625398832308576</v>
      </c>
      <c r="D4" s="70">
        <f>IF(RES_hh_tes_in!D4=0,"",RES_hh_tes_in!D4/RES_hh_fec_in!D4)</f>
        <v>0.75366693902279946</v>
      </c>
      <c r="E4" s="70">
        <f>IF(RES_hh_tes_in!E4=0,"",RES_hh_tes_in!E4/RES_hh_fec_in!E4)</f>
        <v>0.75285978694307654</v>
      </c>
      <c r="F4" s="70">
        <f>IF(RES_hh_tes_in!F4=0,"",RES_hh_tes_in!F4/RES_hh_fec_in!F4)</f>
        <v>0.76470892590139072</v>
      </c>
      <c r="G4" s="70">
        <f>IF(RES_hh_tes_in!G4=0,"",RES_hh_tes_in!G4/RES_hh_fec_in!G4)</f>
        <v>0.76866648090216494</v>
      </c>
      <c r="H4" s="70">
        <f>IF(RES_hh_tes_in!H4=0,"",RES_hh_tes_in!H4/RES_hh_fec_in!H4)</f>
        <v>0.78839898191916269</v>
      </c>
      <c r="I4" s="70">
        <f>IF(RES_hh_tes_in!I4=0,"",RES_hh_tes_in!I4/RES_hh_fec_in!I4)</f>
        <v>0.78866892581464021</v>
      </c>
      <c r="J4" s="70">
        <f>IF(RES_hh_tes_in!J4=0,"",RES_hh_tes_in!J4/RES_hh_fec_in!J4)</f>
        <v>0.81363973794254552</v>
      </c>
      <c r="K4" s="70">
        <f>IF(RES_hh_tes_in!K4=0,"",RES_hh_tes_in!K4/RES_hh_fec_in!K4)</f>
        <v>0.820510131654689</v>
      </c>
      <c r="L4" s="70">
        <f>IF(RES_hh_tes_in!L4=0,"",RES_hh_tes_in!L4/RES_hh_fec_in!L4)</f>
        <v>0.82252815552727421</v>
      </c>
      <c r="M4" s="70">
        <f>IF(RES_hh_tes_in!M4=0,"",RES_hh_tes_in!M4/RES_hh_fec_in!M4)</f>
        <v>0.8478102442023403</v>
      </c>
      <c r="N4" s="70">
        <f>IF(RES_hh_tes_in!N4=0,"",RES_hh_tes_in!N4/RES_hh_fec_in!N4)</f>
        <v>0.86254534190579313</v>
      </c>
      <c r="O4" s="70">
        <f>IF(RES_hh_tes_in!O4=0,"",RES_hh_tes_in!O4/RES_hh_fec_in!O4)</f>
        <v>0.87312155016486848</v>
      </c>
      <c r="P4" s="70">
        <f>IF(RES_hh_tes_in!P4=0,"",RES_hh_tes_in!P4/RES_hh_fec_in!P4)</f>
        <v>0.92132298128981183</v>
      </c>
      <c r="Q4" s="70">
        <f>IF(RES_hh_tes_in!Q4=0,"",RES_hh_tes_in!Q4/RES_hh_fec_in!Q4)</f>
        <v>0.90458306469216454</v>
      </c>
      <c r="R4" s="70">
        <f>IF(RES_hh_tes_in!R4=0,"",RES_hh_tes_in!R4/RES_hh_fec_in!R4)</f>
        <v>0.92902022234832149</v>
      </c>
      <c r="S4" s="70">
        <f>IF(RES_hh_tes_in!S4=0,"",RES_hh_tes_in!S4/RES_hh_fec_in!S4)</f>
        <v>0.94582309585614377</v>
      </c>
      <c r="T4" s="70">
        <f>IF(RES_hh_tes_in!T4=0,"",RES_hh_tes_in!T4/RES_hh_fec_in!T4)</f>
        <v>1.0039955009120536</v>
      </c>
      <c r="U4" s="70">
        <f>IF(RES_hh_tes_in!U4=0,"",RES_hh_tes_in!U4/RES_hh_fec_in!U4)</f>
        <v>1.0491207467691712</v>
      </c>
      <c r="V4" s="70">
        <f>IF(RES_hh_tes_in!V4=0,"",RES_hh_tes_in!V4/RES_hh_fec_in!V4)</f>
        <v>1.1346957015426686</v>
      </c>
      <c r="W4" s="70">
        <f>IF(RES_hh_tes_in!W4=0,"",RES_hh_tes_in!W4/RES_hh_fec_in!W4)</f>
        <v>1.1199841559256807</v>
      </c>
      <c r="X4" s="70">
        <f>IF(RES_hh_tes_in!X4=0,"",RES_hh_tes_in!X4/RES_hh_fec_in!X4)</f>
        <v>1.1830608153730424</v>
      </c>
      <c r="Y4" s="70">
        <f>IF(RES_hh_tes_in!Y4=0,"",RES_hh_tes_in!Y4/RES_hh_fec_in!Y4)</f>
        <v>1.0803718090583527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0.57762138043927103</v>
      </c>
      <c r="D6" s="78">
        <f>IF(RES_hh_tes_in!D6=0,"",RES_hh_tes_in!D6/RES_hh_fec_in!D6)</f>
        <v>0.58202738347838312</v>
      </c>
      <c r="E6" s="78">
        <f>IF(RES_hh_tes_in!E6=0,"",RES_hh_tes_in!E6/RES_hh_fec_in!E6)</f>
        <v>0.58666794166868597</v>
      </c>
      <c r="F6" s="78">
        <f>IF(RES_hh_tes_in!F6=0,"",RES_hh_tes_in!F6/RES_hh_fec_in!F6)</f>
        <v>0.59128314611931043</v>
      </c>
      <c r="G6" s="78">
        <f>IF(RES_hh_tes_in!G6=0,"",RES_hh_tes_in!G6/RES_hh_fec_in!G6)</f>
        <v>0.59610476259190726</v>
      </c>
      <c r="H6" s="78">
        <f>IF(RES_hh_tes_in!H6=0,"",RES_hh_tes_in!H6/RES_hh_fec_in!H6)</f>
        <v>0.60110136260349611</v>
      </c>
      <c r="I6" s="78">
        <f>IF(RES_hh_tes_in!I6=0,"",RES_hh_tes_in!I6/RES_hh_fec_in!I6)</f>
        <v>0.60632688708822402</v>
      </c>
      <c r="J6" s="78">
        <f>IF(RES_hh_tes_in!J6=0,"",RES_hh_tes_in!J6/RES_hh_fec_in!J6)</f>
        <v>0.6120094154360195</v>
      </c>
      <c r="K6" s="78">
        <f>IF(RES_hh_tes_in!K6=0,"",RES_hh_tes_in!K6/RES_hh_fec_in!K6)</f>
        <v>0.61833855951592209</v>
      </c>
      <c r="L6" s="78">
        <f>IF(RES_hh_tes_in!L6=0,"",RES_hh_tes_in!L6/RES_hh_fec_in!L6)</f>
        <v>0.62535729297802556</v>
      </c>
      <c r="M6" s="78">
        <f>IF(RES_hh_tes_in!M6=0,"",RES_hh_tes_in!M6/RES_hh_fec_in!M6)</f>
        <v>0.63805686688783148</v>
      </c>
      <c r="N6" s="78">
        <f>IF(RES_hh_tes_in!N6=0,"",RES_hh_tes_in!N6/RES_hh_fec_in!N6)</f>
        <v>0.65793103657442242</v>
      </c>
      <c r="O6" s="78">
        <f>IF(RES_hh_tes_in!O6=0,"",RES_hh_tes_in!O6/RES_hh_fec_in!O6)</f>
        <v>0.68574010330360835</v>
      </c>
      <c r="P6" s="78">
        <f>IF(RES_hh_tes_in!P6=0,"",RES_hh_tes_in!P6/RES_hh_fec_in!P6)</f>
        <v>0.7177887772952416</v>
      </c>
      <c r="Q6" s="78">
        <f>IF(RES_hh_tes_in!Q6=0,"",RES_hh_tes_in!Q6/RES_hh_fec_in!Q6)</f>
        <v>0.74338002344831877</v>
      </c>
      <c r="R6" s="78">
        <f>IF(RES_hh_tes_in!R6=0,"",RES_hh_tes_in!R6/RES_hh_fec_in!R6)</f>
        <v>0.7530623010666555</v>
      </c>
      <c r="S6" s="78">
        <f>IF(RES_hh_tes_in!S6=0,"",RES_hh_tes_in!S6/RES_hh_fec_in!S6)</f>
        <v>0.75751243665776202</v>
      </c>
      <c r="T6" s="78">
        <f>IF(RES_hh_tes_in!T6=0,"",RES_hh_tes_in!T6/RES_hh_fec_in!T6)</f>
        <v>0.75892359753401251</v>
      </c>
      <c r="U6" s="78">
        <f>IF(RES_hh_tes_in!U6=0,"",RES_hh_tes_in!U6/RES_hh_fec_in!U6)</f>
        <v>0.75939765264425318</v>
      </c>
      <c r="V6" s="78">
        <f>IF(RES_hh_tes_in!V6=0,"",RES_hh_tes_in!V6/RES_hh_fec_in!V6)</f>
        <v>0.7609707523043332</v>
      </c>
      <c r="W6" s="78">
        <f>IF(RES_hh_tes_in!W6=0,"",RES_hh_tes_in!W6/RES_hh_fec_in!W6)</f>
        <v>0.76339285945000046</v>
      </c>
      <c r="X6" s="78">
        <f>IF(RES_hh_tes_in!X6=0,"",RES_hh_tes_in!X6/RES_hh_fec_in!X6)</f>
        <v>0.76536878292883737</v>
      </c>
      <c r="Y6" s="78">
        <f>IF(RES_hh_tes_in!Y6=0,"",RES_hh_tes_in!Y6/RES_hh_fec_in!Y6)</f>
        <v>0.76707447286435138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0.54943615531130119</v>
      </c>
      <c r="D7" s="78">
        <f>IF(RES_hh_tes_in!D7=0,"",RES_hh_tes_in!D7/RES_hh_fec_in!D7)</f>
        <v>0.55401936006496</v>
      </c>
      <c r="E7" s="78">
        <f>IF(RES_hh_tes_in!E7=0,"",RES_hh_tes_in!E7/RES_hh_fec_in!E7)</f>
        <v>0.55884655336660405</v>
      </c>
      <c r="F7" s="78">
        <f>IF(RES_hh_tes_in!F7=0,"",RES_hh_tes_in!F7/RES_hh_fec_in!F7)</f>
        <v>0.56364737324562808</v>
      </c>
      <c r="G7" s="78">
        <f>IF(RES_hh_tes_in!G7=0,"",RES_hh_tes_in!G7/RES_hh_fec_in!G7)</f>
        <v>0.56866290667612218</v>
      </c>
      <c r="H7" s="78">
        <f>IF(RES_hh_tes_in!H7=0,"",RES_hh_tes_in!H7/RES_hh_fec_in!H7)</f>
        <v>0.57386046117664291</v>
      </c>
      <c r="I7" s="78">
        <f>IF(RES_hh_tes_in!I7=0,"",RES_hh_tes_in!I7/RES_hh_fec_in!I7)</f>
        <v>0.579296147091102</v>
      </c>
      <c r="J7" s="78">
        <f>IF(RES_hh_tes_in!J7=0,"",RES_hh_tes_in!J7/RES_hh_fec_in!J7)</f>
        <v>0.58520721676246201</v>
      </c>
      <c r="K7" s="78">
        <f>IF(RES_hh_tes_in!K7=0,"",RES_hh_tes_in!K7/RES_hh_fec_in!K7)</f>
        <v>0.59179090791657596</v>
      </c>
      <c r="L7" s="78">
        <f>IF(RES_hh_tes_in!L7=0,"",RES_hh_tes_in!L7/RES_hh_fec_in!L7)</f>
        <v>0.5990919225283724</v>
      </c>
      <c r="M7" s="78">
        <f>IF(RES_hh_tes_in!M7=0,"",RES_hh_tes_in!M7/RES_hh_fec_in!M7)</f>
        <v>0.6123022510270546</v>
      </c>
      <c r="N7" s="78">
        <f>IF(RES_hh_tes_in!N7=0,"",RES_hh_tes_in!N7/RES_hh_fec_in!N7)</f>
        <v>0.63297572496114463</v>
      </c>
      <c r="O7" s="78">
        <f>IF(RES_hh_tes_in!O7=0,"",RES_hh_tes_in!O7/RES_hh_fec_in!O7)</f>
        <v>0.66190322357987086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>
        <f>IF(RES_hh_tes_in!S7=0,"",RES_hh_tes_in!S7/RES_hh_fec_in!S7)</f>
        <v>0.73677674321302378</v>
      </c>
      <c r="T7" s="78">
        <f>IF(RES_hh_tes_in!T7=0,"",RES_hh_tes_in!T7/RES_hh_fec_in!T7)</f>
        <v>0.7383613450623755</v>
      </c>
      <c r="U7" s="78">
        <f>IF(RES_hh_tes_in!U7=0,"",RES_hh_tes_in!U7/RES_hh_fec_in!U7)</f>
        <v>0.73882577589510279</v>
      </c>
      <c r="V7" s="78">
        <f>IF(RES_hh_tes_in!V7=0,"",RES_hh_tes_in!V7/RES_hh_fec_in!V7)</f>
        <v>0.74015951733640928</v>
      </c>
      <c r="W7" s="78">
        <f>IF(RES_hh_tes_in!W7=0,"",RES_hh_tes_in!W7/RES_hh_fec_in!W7)</f>
        <v>0.74200503609831436</v>
      </c>
      <c r="X7" s="78">
        <f>IF(RES_hh_tes_in!X7=0,"",RES_hh_tes_in!X7/RES_hh_fec_in!X7)</f>
        <v>0.74315403639641942</v>
      </c>
      <c r="Y7" s="78">
        <f>IF(RES_hh_tes_in!Y7=0,"",RES_hh_tes_in!Y7/RES_hh_fec_in!Y7)</f>
        <v>0.74389038839974375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0.59941172898587292</v>
      </c>
      <c r="D8" s="78">
        <f>IF(RES_hh_tes_in!D8=0,"",RES_hh_tes_in!D8/RES_hh_fec_in!D8)</f>
        <v>0.60400448872768497</v>
      </c>
      <c r="E8" s="78">
        <f>IF(RES_hh_tes_in!E8=0,"",RES_hh_tes_in!E8/RES_hh_fec_in!E8)</f>
        <v>0.60888688242822431</v>
      </c>
      <c r="F8" s="78">
        <f>IF(RES_hh_tes_in!F8=0,"",RES_hh_tes_in!F8/RES_hh_fec_in!F8)</f>
        <v>0.61375151461385635</v>
      </c>
      <c r="G8" s="78">
        <f>IF(RES_hh_tes_in!G8=0,"",RES_hh_tes_in!G8/RES_hh_fec_in!G8)</f>
        <v>0.61887555346967071</v>
      </c>
      <c r="H8" s="78">
        <f>IF(RES_hh_tes_in!H8=0,"",RES_hh_tes_in!H8/RES_hh_fec_in!H8)</f>
        <v>0.6242235867566901</v>
      </c>
      <c r="I8" s="78">
        <f>IF(RES_hh_tes_in!I8=0,"",RES_hh_tes_in!I8/RES_hh_fec_in!I8)</f>
        <v>0.62986234557458709</v>
      </c>
      <c r="J8" s="78">
        <f>IF(RES_hh_tes_in!J8=0,"",RES_hh_tes_in!J8/RES_hh_fec_in!J8)</f>
        <v>0.63606866287852992</v>
      </c>
      <c r="K8" s="78">
        <f>IF(RES_hh_tes_in!K8=0,"",RES_hh_tes_in!K8/RES_hh_fec_in!K8)</f>
        <v>0.64307566628495205</v>
      </c>
      <c r="L8" s="78">
        <f>IF(RES_hh_tes_in!L8=0,"",RES_hh_tes_in!L8/RES_hh_fec_in!L8)</f>
        <v>0.65094161872285616</v>
      </c>
      <c r="M8" s="78">
        <f>IF(RES_hh_tes_in!M8=0,"",RES_hh_tes_in!M8/RES_hh_fec_in!M8)</f>
        <v>0.66549632055461183</v>
      </c>
      <c r="N8" s="78">
        <f>IF(RES_hh_tes_in!N8=0,"",RES_hh_tes_in!N8/RES_hh_fec_in!N8)</f>
        <v>0.68855400636177622</v>
      </c>
      <c r="O8" s="78">
        <f>IF(RES_hh_tes_in!O8=0,"",RES_hh_tes_in!O8/RES_hh_fec_in!O8)</f>
        <v>0.72132538818862357</v>
      </c>
      <c r="P8" s="78">
        <f>IF(RES_hh_tes_in!P8=0,"",RES_hh_tes_in!P8/RES_hh_fec_in!P8)</f>
        <v>0.75993191194944376</v>
      </c>
      <c r="Q8" s="78">
        <f>IF(RES_hh_tes_in!Q8=0,"",RES_hh_tes_in!Q8/RES_hh_fec_in!Q8)</f>
        <v>0.79250107790266311</v>
      </c>
      <c r="R8" s="78">
        <f>IF(RES_hh_tes_in!R8=0,"",RES_hh_tes_in!R8/RES_hh_fec_in!R8)</f>
        <v>0.80905890217363785</v>
      </c>
      <c r="S8" s="78">
        <f>IF(RES_hh_tes_in!S8=0,"",RES_hh_tes_in!S8/RES_hh_fec_in!S8)</f>
        <v>0.82174578016913913</v>
      </c>
      <c r="T8" s="78">
        <f>IF(RES_hh_tes_in!T8=0,"",RES_hh_tes_in!T8/RES_hh_fec_in!T8)</f>
        <v>0.83207276201538805</v>
      </c>
      <c r="U8" s="78">
        <f>IF(RES_hh_tes_in!U8=0,"",RES_hh_tes_in!U8/RES_hh_fec_in!U8)</f>
        <v>0.84108516321345239</v>
      </c>
      <c r="V8" s="78">
        <f>IF(RES_hh_tes_in!V8=0,"",RES_hh_tes_in!V8/RES_hh_fec_in!V8)</f>
        <v>0.84930213164679624</v>
      </c>
      <c r="W8" s="78">
        <f>IF(RES_hh_tes_in!W8=0,"",RES_hh_tes_in!W8/RES_hh_fec_in!W8)</f>
        <v>0.85549949467788378</v>
      </c>
      <c r="X8" s="78">
        <f>IF(RES_hh_tes_in!X8=0,"",RES_hh_tes_in!X8/RES_hh_fec_in!X8)</f>
        <v>0.85909266107916193</v>
      </c>
      <c r="Y8" s="78">
        <f>IF(RES_hh_tes_in!Y8=0,"",RES_hh_tes_in!Y8/RES_hh_fec_in!Y8)</f>
        <v>0.86162985283055515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0.62486451556956568</v>
      </c>
      <c r="D9" s="78">
        <f>IF(RES_hh_tes_in!D9=0,"",RES_hh_tes_in!D9/RES_hh_fec_in!D9)</f>
        <v>0.63726279773348415</v>
      </c>
      <c r="E9" s="78">
        <f>IF(RES_hh_tes_in!E9=0,"",RES_hh_tes_in!E9/RES_hh_fec_in!E9)</f>
        <v>0.6497791100865935</v>
      </c>
      <c r="F9" s="78">
        <f>IF(RES_hh_tes_in!F9=0,"",RES_hh_tes_in!F9/RES_hh_fec_in!F9)</f>
        <v>0.66240121105102057</v>
      </c>
      <c r="G9" s="78">
        <f>IF(RES_hh_tes_in!G9=0,"",RES_hh_tes_in!G9/RES_hh_fec_in!G9)</f>
        <v>0.67511664700480012</v>
      </c>
      <c r="H9" s="78">
        <f>IF(RES_hh_tes_in!H9=0,"",RES_hh_tes_in!H9/RES_hh_fec_in!H9)</f>
        <v>0.68791075195754459</v>
      </c>
      <c r="I9" s="78">
        <f>IF(RES_hh_tes_in!I9=0,"",RES_hh_tes_in!I9/RES_hh_fec_in!I9)</f>
        <v>0.70076417983391215</v>
      </c>
      <c r="J9" s="78">
        <f>IF(RES_hh_tes_in!J9=0,"",RES_hh_tes_in!J9/RES_hh_fec_in!J9)</f>
        <v>0.71363514058413535</v>
      </c>
      <c r="K9" s="78">
        <f>IF(RES_hh_tes_in!K9=0,"",RES_hh_tes_in!K9/RES_hh_fec_in!K9)</f>
        <v>0.72646837538191977</v>
      </c>
      <c r="L9" s="78">
        <f>IF(RES_hh_tes_in!L9=0,"",RES_hh_tes_in!L9/RES_hh_fec_in!L9)</f>
        <v>0.73921483905507035</v>
      </c>
      <c r="M9" s="78">
        <f>IF(RES_hh_tes_in!M9=0,"",RES_hh_tes_in!M9/RES_hh_fec_in!M9)</f>
        <v>0.75092351440370297</v>
      </c>
      <c r="N9" s="78">
        <f>IF(RES_hh_tes_in!N9=0,"",RES_hh_tes_in!N9/RES_hh_fec_in!N9)</f>
        <v>0.76107402308028749</v>
      </c>
      <c r="O9" s="78">
        <f>IF(RES_hh_tes_in!O9=0,"",RES_hh_tes_in!O9/RES_hh_fec_in!O9)</f>
        <v>0.76936581814269855</v>
      </c>
      <c r="P9" s="78">
        <f>IF(RES_hh_tes_in!P9=0,"",RES_hh_tes_in!P9/RES_hh_fec_in!P9)</f>
        <v>0.77651721866174794</v>
      </c>
      <c r="Q9" s="78">
        <f>IF(RES_hh_tes_in!Q9=0,"",RES_hh_tes_in!Q9/RES_hh_fec_in!Q9)</f>
        <v>0.78505017653799058</v>
      </c>
      <c r="R9" s="78">
        <f>IF(RES_hh_tes_in!R9=0,"",RES_hh_tes_in!R9/RES_hh_fec_in!R9)</f>
        <v>0.79783144389587124</v>
      </c>
      <c r="S9" s="78">
        <f>IF(RES_hh_tes_in!S9=0,"",RES_hh_tes_in!S9/RES_hh_fec_in!S9)</f>
        <v>0.81221660762820358</v>
      </c>
      <c r="T9" s="78">
        <f>IF(RES_hh_tes_in!T9=0,"",RES_hh_tes_in!T9/RES_hh_fec_in!T9)</f>
        <v>0.82672664109091543</v>
      </c>
      <c r="U9" s="78">
        <f>IF(RES_hh_tes_in!U9=0,"",RES_hh_tes_in!U9/RES_hh_fec_in!U9)</f>
        <v>0.8401302694484124</v>
      </c>
      <c r="V9" s="78">
        <f>IF(RES_hh_tes_in!V9=0,"",RES_hh_tes_in!V9/RES_hh_fec_in!V9)</f>
        <v>0.85137353282931694</v>
      </c>
      <c r="W9" s="78">
        <f>IF(RES_hh_tes_in!W9=0,"",RES_hh_tes_in!W9/RES_hh_fec_in!W9)</f>
        <v>0.86040554020080595</v>
      </c>
      <c r="X9" s="78">
        <f>IF(RES_hh_tes_in!X9=0,"",RES_hh_tes_in!X9/RES_hh_fec_in!X9)</f>
        <v>0.86570677361707538</v>
      </c>
      <c r="Y9" s="78">
        <f>IF(RES_hh_tes_in!Y9=0,"",RES_hh_tes_in!Y9/RES_hh_fec_in!Y9)</f>
        <v>0.87070267454294326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0.86797842282745552</v>
      </c>
      <c r="D11" s="78">
        <f>IF(RES_hh_tes_in!D11=0,"",RES_hh_tes_in!D11/RES_hh_fec_in!D11)</f>
        <v>0.86964474551784787</v>
      </c>
      <c r="E11" s="78">
        <f>IF(RES_hh_tes_in!E11=0,"",RES_hh_tes_in!E11/RES_hh_fec_in!E11)</f>
        <v>0.87135605457358745</v>
      </c>
      <c r="F11" s="78">
        <f>IF(RES_hh_tes_in!F11=0,"",RES_hh_tes_in!F11/RES_hh_fec_in!F11)</f>
        <v>0.87307349813369284</v>
      </c>
      <c r="G11" s="78">
        <f>IF(RES_hh_tes_in!G11=0,"",RES_hh_tes_in!G11/RES_hh_fec_in!G11)</f>
        <v>0.87483237149022819</v>
      </c>
      <c r="H11" s="78">
        <f>IF(RES_hh_tes_in!H11=0,"",RES_hh_tes_in!H11/RES_hh_fec_in!H11)</f>
        <v>0.87662835494877944</v>
      </c>
      <c r="I11" s="78">
        <f>IF(RES_hh_tes_in!I11=0,"",RES_hh_tes_in!I11/RES_hh_fec_in!I11)</f>
        <v>0.87847014527034251</v>
      </c>
      <c r="J11" s="78">
        <f>IF(RES_hh_tes_in!J11=0,"",RES_hh_tes_in!J11/RES_hh_fec_in!J11)</f>
        <v>0.88039337001503781</v>
      </c>
      <c r="K11" s="78">
        <f>IF(RES_hh_tes_in!K11=0,"",RES_hh_tes_in!K11/RES_hh_fec_in!K11)</f>
        <v>0.88242832198013044</v>
      </c>
      <c r="L11" s="78">
        <f>IF(RES_hh_tes_in!L11=0,"",RES_hh_tes_in!L11/RES_hh_fec_in!L11)</f>
        <v>0.8845831057308301</v>
      </c>
      <c r="M11" s="78">
        <f>IF(RES_hh_tes_in!M11=0,"",RES_hh_tes_in!M11/RES_hh_fec_in!M11)</f>
        <v>0.88756667283900204</v>
      </c>
      <c r="N11" s="78">
        <f>IF(RES_hh_tes_in!N11=0,"",RES_hh_tes_in!N11/RES_hh_fec_in!N11)</f>
        <v>0.89160317600603967</v>
      </c>
      <c r="O11" s="78">
        <f>IF(RES_hh_tes_in!O11=0,"",RES_hh_tes_in!O11/RES_hh_fec_in!O11)</f>
        <v>0.89688911231248536</v>
      </c>
      <c r="P11" s="78">
        <f>IF(RES_hh_tes_in!P11=0,"",RES_hh_tes_in!P11/RES_hh_fec_in!P11)</f>
        <v>0.90305063165599953</v>
      </c>
      <c r="Q11" s="78">
        <f>IF(RES_hh_tes_in!Q11=0,"",RES_hh_tes_in!Q11/RES_hh_fec_in!Q11)</f>
        <v>0.90886388378605165</v>
      </c>
      <c r="R11" s="78">
        <f>IF(RES_hh_tes_in!R11=0,"",RES_hh_tes_in!R11/RES_hh_fec_in!R11)</f>
        <v>0.91331838487097849</v>
      </c>
      <c r="S11" s="78">
        <f>IF(RES_hh_tes_in!S11=0,"",RES_hh_tes_in!S11/RES_hh_fec_in!S11)</f>
        <v>0.91765186977521762</v>
      </c>
      <c r="T11" s="78">
        <f>IF(RES_hh_tes_in!T11=0,"",RES_hh_tes_in!T11/RES_hh_fec_in!T11)</f>
        <v>0.92183538401073162</v>
      </c>
      <c r="U11" s="78">
        <f>IF(RES_hh_tes_in!U11=0,"",RES_hh_tes_in!U11/RES_hh_fec_in!U11)</f>
        <v>0.92583997308949617</v>
      </c>
      <c r="V11" s="78">
        <f>IF(RES_hh_tes_in!V11=0,"",RES_hh_tes_in!V11/RES_hh_fec_in!V11)</f>
        <v>0.92963668252348153</v>
      </c>
      <c r="W11" s="78">
        <f>IF(RES_hh_tes_in!W11=0,"",RES_hh_tes_in!W11/RES_hh_fec_in!W11)</f>
        <v>0.93313418370955548</v>
      </c>
      <c r="X11" s="78">
        <f>IF(RES_hh_tes_in!X11=0,"",RES_hh_tes_in!X11/RES_hh_fec_in!X11)</f>
        <v>0.93633359248898074</v>
      </c>
      <c r="Y11" s="78">
        <f>IF(RES_hh_tes_in!Y11=0,"",RES_hh_tes_in!Y11/RES_hh_fec_in!Y11)</f>
        <v>0.93940804989088633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2.1569451294815569</v>
      </c>
      <c r="D12" s="78">
        <f>IF(RES_hh_tes_in!D12=0,"",RES_hh_tes_in!D12/RES_hh_fec_in!D12)</f>
        <v>2.2326956619777709</v>
      </c>
      <c r="E12" s="78">
        <f>IF(RES_hh_tes_in!E12=0,"",RES_hh_tes_in!E12/RES_hh_fec_in!E12)</f>
        <v>2.3097215545075294</v>
      </c>
      <c r="F12" s="78">
        <f>IF(RES_hh_tes_in!F12=0,"",RES_hh_tes_in!F12/RES_hh_fec_in!F12)</f>
        <v>2.3872802203849122</v>
      </c>
      <c r="G12" s="78">
        <f>IF(RES_hh_tes_in!G12=0,"",RES_hh_tes_in!G12/RES_hh_fec_in!G12)</f>
        <v>2.466048251145911</v>
      </c>
      <c r="H12" s="78">
        <f>IF(RES_hh_tes_in!H12=0,"",RES_hh_tes_in!H12/RES_hh_fec_in!H12)</f>
        <v>2.545944253762912</v>
      </c>
      <c r="I12" s="78">
        <f>IF(RES_hh_tes_in!I12=0,"",RES_hh_tes_in!I12/RES_hh_fec_in!I12)</f>
        <v>2.6271364202311074</v>
      </c>
      <c r="J12" s="78">
        <f>IF(RES_hh_tes_in!J12=0,"",RES_hh_tes_in!J12/RES_hh_fec_in!J12)</f>
        <v>2.7103104941980423</v>
      </c>
      <c r="K12" s="78">
        <f>IF(RES_hh_tes_in!K12=0,"",RES_hh_tes_in!K12/RES_hh_fec_in!K12)</f>
        <v>2.7960516588001645</v>
      </c>
      <c r="L12" s="78">
        <f>IF(RES_hh_tes_in!L12=0,"",RES_hh_tes_in!L12/RES_hh_fec_in!L12)</f>
        <v>2.8845203354367701</v>
      </c>
      <c r="M12" s="78">
        <f>IF(RES_hh_tes_in!M12=0,"",RES_hh_tes_in!M12/RES_hh_fec_in!M12)</f>
        <v>2.9926992162316797</v>
      </c>
      <c r="N12" s="78">
        <f>IF(RES_hh_tes_in!N12=0,"",RES_hh_tes_in!N12/RES_hh_fec_in!N12)</f>
        <v>3.126444601056737</v>
      </c>
      <c r="O12" s="78">
        <f>IF(RES_hh_tes_in!O12=0,"",RES_hh_tes_in!O12/RES_hh_fec_in!O12)</f>
        <v>3.2877684439798966</v>
      </c>
      <c r="P12" s="78">
        <f>IF(RES_hh_tes_in!P12=0,"",RES_hh_tes_in!P12/RES_hh_fec_in!P12)</f>
        <v>3.4604042114308733</v>
      </c>
      <c r="Q12" s="78">
        <f>IF(RES_hh_tes_in!Q12=0,"",RES_hh_tes_in!Q12/RES_hh_fec_in!Q12)</f>
        <v>3.5946575274637107</v>
      </c>
      <c r="R12" s="78">
        <f>IF(RES_hh_tes_in!R12=0,"",RES_hh_tes_in!R12/RES_hh_fec_in!R12)</f>
        <v>3.5955140489496635</v>
      </c>
      <c r="S12" s="78">
        <f>IF(RES_hh_tes_in!S12=0,"",RES_hh_tes_in!S12/RES_hh_fec_in!S12)</f>
        <v>3.5956092180036583</v>
      </c>
      <c r="T12" s="78">
        <f>IF(RES_hh_tes_in!T12=0,"",RES_hh_tes_in!T12/RES_hh_fec_in!T12)</f>
        <v>3.5957149613969857</v>
      </c>
      <c r="U12" s="78">
        <f>IF(RES_hh_tes_in!U12=0,"",RES_hh_tes_in!U12/RES_hh_fec_in!U12)</f>
        <v>3.5958324540562381</v>
      </c>
      <c r="V12" s="78">
        <f>IF(RES_hh_tes_in!V12=0,"",RES_hh_tes_in!V12/RES_hh_fec_in!V12)</f>
        <v>3.6064067933889894</v>
      </c>
      <c r="W12" s="78">
        <f>IF(RES_hh_tes_in!W12=0,"",RES_hh_tes_in!W12/RES_hh_fec_in!W12)</f>
        <v>3.6627299147420711</v>
      </c>
      <c r="X12" s="78">
        <f>IF(RES_hh_tes_in!X12=0,"",RES_hh_tes_in!X12/RES_hh_fec_in!X12)</f>
        <v>3.7381629963541592</v>
      </c>
      <c r="Y12" s="78">
        <f>IF(RES_hh_tes_in!Y12=0,"",RES_hh_tes_in!Y12/RES_hh_fec_in!Y12)</f>
        <v>3.824725708364658</v>
      </c>
      <c r="DA12" s="89" t="s">
        <v>730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 t="str">
        <f>IF(RES_hh_tes_in!D13=0,"",RES_hh_tes_in!D13/RES_hh_fec_in!D13)</f>
        <v/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>
        <f>IF(RES_hh_tes_in!H13=0,"",RES_hh_tes_in!H13/RES_hh_fec_in!H13)</f>
        <v>0.8110555390856784</v>
      </c>
      <c r="I13" s="79">
        <f>IF(RES_hh_tes_in!I13=0,"",RES_hh_tes_in!I13/RES_hh_fec_in!I13)</f>
        <v>0.81446562812326118</v>
      </c>
      <c r="J13" s="79">
        <f>IF(RES_hh_tes_in!J13=0,"",RES_hh_tes_in!J13/RES_hh_fec_in!J13)</f>
        <v>0.81785884056489144</v>
      </c>
      <c r="K13" s="79">
        <f>IF(RES_hh_tes_in!K13=0,"",RES_hh_tes_in!K13/RES_hh_fec_in!K13)</f>
        <v>0.82122909880916106</v>
      </c>
      <c r="L13" s="79">
        <f>IF(RES_hh_tes_in!L13=0,"",RES_hh_tes_in!L13/RES_hh_fec_in!L13)</f>
        <v>0.82457486546633896</v>
      </c>
      <c r="M13" s="79">
        <f>IF(RES_hh_tes_in!M13=0,"",RES_hh_tes_in!M13/RES_hh_fec_in!M13)</f>
        <v>0.82728059174140722</v>
      </c>
      <c r="N13" s="79">
        <f>IF(RES_hh_tes_in!N13=0,"",RES_hh_tes_in!N13/RES_hh_fec_in!N13)</f>
        <v>0.82912387708477453</v>
      </c>
      <c r="O13" s="79">
        <f>IF(RES_hh_tes_in!O13=0,"",RES_hh_tes_in!O13/RES_hh_fec_in!O13)</f>
        <v>0.83039883314339935</v>
      </c>
      <c r="P13" s="79">
        <f>IF(RES_hh_tes_in!P13=0,"",RES_hh_tes_in!P13/RES_hh_fec_in!P13)</f>
        <v>0.8323955349092349</v>
      </c>
      <c r="Q13" s="79">
        <f>IF(RES_hh_tes_in!Q13=0,"",RES_hh_tes_in!Q13/RES_hh_fec_in!Q13)</f>
        <v>0.83861822653425933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>
        <f>IF(RES_hh_tes_in!V13=0,"",RES_hh_tes_in!V13/RES_hh_fec_in!V13)</f>
        <v>0.93520668530130269</v>
      </c>
      <c r="W13" s="79">
        <f>IF(RES_hh_tes_in!W13=0,"",RES_hh_tes_in!W13/RES_hh_fec_in!W13)</f>
        <v>0.95038874666320361</v>
      </c>
      <c r="X13" s="79" t="str">
        <f>IF(RES_hh_tes_in!X13=0,"",RES_hh_tes_in!X13/RES_hh_fec_in!X13)</f>
        <v/>
      </c>
      <c r="Y13" s="79">
        <f>IF(RES_hh_tes_in!Y13=0,"",RES_hh_tes_in!Y13/RES_hh_fec_in!Y13)</f>
        <v>0.96489087225139047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3.0084562238929506</v>
      </c>
      <c r="D15" s="70">
        <f>IF(RES_hh_tes_in!D15=0,"",RES_hh_tes_in!D15/RES_hh_fec_in!D15)</f>
        <v>3.1582689444647305</v>
      </c>
      <c r="E15" s="70">
        <f>IF(RES_hh_tes_in!E15=0,"",RES_hh_tes_in!E15/RES_hh_fec_in!E15)</f>
        <v>3.3103276457928192</v>
      </c>
      <c r="F15" s="70">
        <f>IF(RES_hh_tes_in!F15=0,"",RES_hh_tes_in!F15/RES_hh_fec_in!F15)</f>
        <v>3.4636076155361333</v>
      </c>
      <c r="G15" s="70">
        <f>IF(RES_hh_tes_in!G15=0,"",RES_hh_tes_in!G15/RES_hh_fec_in!G15)</f>
        <v>3.6189968543205664</v>
      </c>
      <c r="H15" s="70">
        <f>IF(RES_hh_tes_in!H15=0,"",RES_hh_tes_in!H15/RES_hh_fec_in!H15)</f>
        <v>3.7763558025341495</v>
      </c>
      <c r="I15" s="70">
        <f>IF(RES_hh_tes_in!I15=0,"",RES_hh_tes_in!I15/RES_hh_fec_in!I15)</f>
        <v>3.9358706019866241</v>
      </c>
      <c r="J15" s="70">
        <f>IF(RES_hh_tes_in!J15=0,"",RES_hh_tes_in!J15/RES_hh_fec_in!J15)</f>
        <v>4.0983755262745563</v>
      </c>
      <c r="K15" s="70">
        <f>IF(RES_hh_tes_in!K15=0,"",RES_hh_tes_in!K15/RES_hh_fec_in!K15)</f>
        <v>4.2645313896480079</v>
      </c>
      <c r="L15" s="70">
        <f>IF(RES_hh_tes_in!L15=0,"",RES_hh_tes_in!L15/RES_hh_fec_in!L15)</f>
        <v>4.4344258231886302</v>
      </c>
      <c r="M15" s="70">
        <f>IF(RES_hh_tes_in!M15=0,"",RES_hh_tes_in!M15/RES_hh_fec_in!M15)</f>
        <v>4.6291123211337064</v>
      </c>
      <c r="N15" s="70">
        <f>IF(RES_hh_tes_in!N15=0,"",RES_hh_tes_in!N15/RES_hh_fec_in!N15)</f>
        <v>4.8548406993539652</v>
      </c>
      <c r="O15" s="70">
        <f>IF(RES_hh_tes_in!O15=0,"",RES_hh_tes_in!O15/RES_hh_fec_in!O15)</f>
        <v>5.1112082807486523</v>
      </c>
      <c r="P15" s="70">
        <f>IF(RES_hh_tes_in!P15=0,"",RES_hh_tes_in!P15/RES_hh_fec_in!P15)</f>
        <v>5.3732653714834262</v>
      </c>
      <c r="Q15" s="70">
        <f>IF(RES_hh_tes_in!Q15=0,"",RES_hh_tes_in!Q15/RES_hh_fec_in!Q15)</f>
        <v>5.5743901707112489</v>
      </c>
      <c r="R15" s="70">
        <f>IF(RES_hh_tes_in!R15=0,"",RES_hh_tes_in!R15/RES_hh_fec_in!R15)</f>
        <v>5.6179695138786006</v>
      </c>
      <c r="S15" s="70">
        <f>IF(RES_hh_tes_in!S15=0,"",RES_hh_tes_in!S15/RES_hh_fec_in!S15)</f>
        <v>5.6228116631194176</v>
      </c>
      <c r="T15" s="70">
        <f>IF(RES_hh_tes_in!T15=0,"",RES_hh_tes_in!T15/RES_hh_fec_in!T15)</f>
        <v>5.6281918289425477</v>
      </c>
      <c r="U15" s="70">
        <f>IF(RES_hh_tes_in!U15=0,"",RES_hh_tes_in!U15/RES_hh_fec_in!U15)</f>
        <v>5.6341697909682473</v>
      </c>
      <c r="V15" s="70">
        <f>IF(RES_hh_tes_in!V15=0,"",RES_hh_tes_in!V15/RES_hh_fec_in!V15)</f>
        <v>5.6512520355516926</v>
      </c>
      <c r="W15" s="70">
        <f>IF(RES_hh_tes_in!W15=0,"",RES_hh_tes_in!W15/RES_hh_fec_in!W15)</f>
        <v>5.7073192747491044</v>
      </c>
      <c r="X15" s="70">
        <f>IF(RES_hh_tes_in!X15=0,"",RES_hh_tes_in!X15/RES_hh_fec_in!X15)</f>
        <v>5.7693487102329684</v>
      </c>
      <c r="Y15" s="70">
        <f>IF(RES_hh_tes_in!Y15=0,"",RES_hh_tes_in!Y15/RES_hh_fec_in!Y15)</f>
        <v>5.839266910140676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3.0084562238929506</v>
      </c>
      <c r="D16" s="78">
        <f>IF(RES_hh_tes_in!D16=0,"",RES_hh_tes_in!D16/RES_hh_fec_in!D16)</f>
        <v>3.1582689444647305</v>
      </c>
      <c r="E16" s="78">
        <f>IF(RES_hh_tes_in!E16=0,"",RES_hh_tes_in!E16/RES_hh_fec_in!E16)</f>
        <v>3.3103276457928192</v>
      </c>
      <c r="F16" s="78">
        <f>IF(RES_hh_tes_in!F16=0,"",RES_hh_tes_in!F16/RES_hh_fec_in!F16)</f>
        <v>3.4636076155361333</v>
      </c>
      <c r="G16" s="78">
        <f>IF(RES_hh_tes_in!G16=0,"",RES_hh_tes_in!G16/RES_hh_fec_in!G16)</f>
        <v>3.6189968543205664</v>
      </c>
      <c r="H16" s="78">
        <f>IF(RES_hh_tes_in!H16=0,"",RES_hh_tes_in!H16/RES_hh_fec_in!H16)</f>
        <v>3.7763558025341495</v>
      </c>
      <c r="I16" s="78">
        <f>IF(RES_hh_tes_in!I16=0,"",RES_hh_tes_in!I16/RES_hh_fec_in!I16)</f>
        <v>3.9358706019866241</v>
      </c>
      <c r="J16" s="78">
        <f>IF(RES_hh_tes_in!J16=0,"",RES_hh_tes_in!J16/RES_hh_fec_in!J16)</f>
        <v>4.0983755262745563</v>
      </c>
      <c r="K16" s="78">
        <f>IF(RES_hh_tes_in!K16=0,"",RES_hh_tes_in!K16/RES_hh_fec_in!K16)</f>
        <v>4.2645313896480079</v>
      </c>
      <c r="L16" s="78">
        <f>IF(RES_hh_tes_in!L16=0,"",RES_hh_tes_in!L16/RES_hh_fec_in!L16)</f>
        <v>4.4344258231886302</v>
      </c>
      <c r="M16" s="78">
        <f>IF(RES_hh_tes_in!M16=0,"",RES_hh_tes_in!M16/RES_hh_fec_in!M16)</f>
        <v>4.6291123211337064</v>
      </c>
      <c r="N16" s="78">
        <f>IF(RES_hh_tes_in!N16=0,"",RES_hh_tes_in!N16/RES_hh_fec_in!N16)</f>
        <v>4.8548406993539652</v>
      </c>
      <c r="O16" s="78">
        <f>IF(RES_hh_tes_in!O16=0,"",RES_hh_tes_in!O16/RES_hh_fec_in!O16)</f>
        <v>5.1112082807486523</v>
      </c>
      <c r="P16" s="78">
        <f>IF(RES_hh_tes_in!P16=0,"",RES_hh_tes_in!P16/RES_hh_fec_in!P16)</f>
        <v>5.3732653714834262</v>
      </c>
      <c r="Q16" s="78">
        <f>IF(RES_hh_tes_in!Q16=0,"",RES_hh_tes_in!Q16/RES_hh_fec_in!Q16)</f>
        <v>5.5743901707112489</v>
      </c>
      <c r="R16" s="78">
        <f>IF(RES_hh_tes_in!R16=0,"",RES_hh_tes_in!R16/RES_hh_fec_in!R16)</f>
        <v>5.6179695138786006</v>
      </c>
      <c r="S16" s="78">
        <f>IF(RES_hh_tes_in!S16=0,"",RES_hh_tes_in!S16/RES_hh_fec_in!S16)</f>
        <v>5.6228116631194176</v>
      </c>
      <c r="T16" s="78">
        <f>IF(RES_hh_tes_in!T16=0,"",RES_hh_tes_in!T16/RES_hh_fec_in!T16)</f>
        <v>5.6281918289425477</v>
      </c>
      <c r="U16" s="78">
        <f>IF(RES_hh_tes_in!U16=0,"",RES_hh_tes_in!U16/RES_hh_fec_in!U16)</f>
        <v>5.6341697909682473</v>
      </c>
      <c r="V16" s="78">
        <f>IF(RES_hh_tes_in!V16=0,"",RES_hh_tes_in!V16/RES_hh_fec_in!V16)</f>
        <v>5.6512520355516926</v>
      </c>
      <c r="W16" s="78">
        <f>IF(RES_hh_tes_in!W16=0,"",RES_hh_tes_in!W16/RES_hh_fec_in!W16)</f>
        <v>5.7073192747491044</v>
      </c>
      <c r="X16" s="78">
        <f>IF(RES_hh_tes_in!X16=0,"",RES_hh_tes_in!X16/RES_hh_fec_in!X16)</f>
        <v>5.7693487102329684</v>
      </c>
      <c r="Y16" s="78">
        <f>IF(RES_hh_tes_in!Y16=0,"",RES_hh_tes_in!Y16/RES_hh_fec_in!Y16)</f>
        <v>5.839266910140676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0.79240205014444665</v>
      </c>
      <c r="D17" s="70">
        <f>IF(RES_hh_tes_in!D17=0,"",RES_hh_tes_in!D17/RES_hh_fec_in!D17)</f>
        <v>0.78540002651548735</v>
      </c>
      <c r="E17" s="70">
        <f>IF(RES_hh_tes_in!E17=0,"",RES_hh_tes_in!E17/RES_hh_fec_in!E17)</f>
        <v>0.7853479630174649</v>
      </c>
      <c r="F17" s="70">
        <f>IF(RES_hh_tes_in!F17=0,"",RES_hh_tes_in!F17/RES_hh_fec_in!F17)</f>
        <v>0.7843103452576039</v>
      </c>
      <c r="G17" s="70">
        <f>IF(RES_hh_tes_in!G17=0,"",RES_hh_tes_in!G17/RES_hh_fec_in!G17)</f>
        <v>0.78714332373015272</v>
      </c>
      <c r="H17" s="70">
        <f>IF(RES_hh_tes_in!H17=0,"",RES_hh_tes_in!H17/RES_hh_fec_in!H17)</f>
        <v>0.79262368172483877</v>
      </c>
      <c r="I17" s="70">
        <f>IF(RES_hh_tes_in!I17=0,"",RES_hh_tes_in!I17/RES_hh_fec_in!I17)</f>
        <v>0.80068805584809621</v>
      </c>
      <c r="J17" s="70">
        <f>IF(RES_hh_tes_in!J17=0,"",RES_hh_tes_in!J17/RES_hh_fec_in!J17)</f>
        <v>0.80777544486120989</v>
      </c>
      <c r="K17" s="70">
        <f>IF(RES_hh_tes_in!K17=0,"",RES_hh_tes_in!K17/RES_hh_fec_in!K17)</f>
        <v>0.81312565356462885</v>
      </c>
      <c r="L17" s="70">
        <f>IF(RES_hh_tes_in!L17=0,"",RES_hh_tes_in!L17/RES_hh_fec_in!L17)</f>
        <v>0.81088079425102588</v>
      </c>
      <c r="M17" s="70">
        <f>IF(RES_hh_tes_in!M17=0,"",RES_hh_tes_in!M17/RES_hh_fec_in!M17)</f>
        <v>0.81177375685746123</v>
      </c>
      <c r="N17" s="70">
        <f>IF(RES_hh_tes_in!N17=0,"",RES_hh_tes_in!N17/RES_hh_fec_in!N17)</f>
        <v>0.82662119464717543</v>
      </c>
      <c r="O17" s="70">
        <f>IF(RES_hh_tes_in!O17=0,"",RES_hh_tes_in!O17/RES_hh_fec_in!O17)</f>
        <v>0.83795589494223877</v>
      </c>
      <c r="P17" s="70">
        <f>IF(RES_hh_tes_in!P17=0,"",RES_hh_tes_in!P17/RES_hh_fec_in!P17)</f>
        <v>0.84840365470660906</v>
      </c>
      <c r="Q17" s="70">
        <f>IF(RES_hh_tes_in!Q17=0,"",RES_hh_tes_in!Q17/RES_hh_fec_in!Q17)</f>
        <v>0.86383174286586972</v>
      </c>
      <c r="R17" s="70">
        <f>IF(RES_hh_tes_in!R17=0,"",RES_hh_tes_in!R17/RES_hh_fec_in!R17)</f>
        <v>0.87937705500346541</v>
      </c>
      <c r="S17" s="70">
        <f>IF(RES_hh_tes_in!S17=0,"",RES_hh_tes_in!S17/RES_hh_fec_in!S17)</f>
        <v>0.89310660219229077</v>
      </c>
      <c r="T17" s="70">
        <f>IF(RES_hh_tes_in!T17=0,"",RES_hh_tes_in!T17/RES_hh_fec_in!T17)</f>
        <v>0.8984202612765001</v>
      </c>
      <c r="U17" s="70">
        <f>IF(RES_hh_tes_in!U17=0,"",RES_hh_tes_in!U17/RES_hh_fec_in!U17)</f>
        <v>0.90879485296675311</v>
      </c>
      <c r="V17" s="70">
        <f>IF(RES_hh_tes_in!V17=0,"",RES_hh_tes_in!V17/RES_hh_fec_in!V17)</f>
        <v>0.91191665650873877</v>
      </c>
      <c r="W17" s="70">
        <f>IF(RES_hh_tes_in!W17=0,"",RES_hh_tes_in!W17/RES_hh_fec_in!W17)</f>
        <v>0.92185618503787525</v>
      </c>
      <c r="X17" s="70">
        <f>IF(RES_hh_tes_in!X17=0,"",RES_hh_tes_in!X17/RES_hh_fec_in!X17)</f>
        <v>0.93865303304209435</v>
      </c>
      <c r="Y17" s="70">
        <f>IF(RES_hh_tes_in!Y17=0,"",RES_hh_tes_in!Y17/RES_hh_fec_in!Y17)</f>
        <v>0.93521053668934595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0.66125195279120275</v>
      </c>
      <c r="D19" s="78">
        <f>IF(RES_hh_tes_in!D19=0,"",RES_hh_tes_in!D19/RES_hh_fec_in!D19)</f>
        <v>0.66318548284313972</v>
      </c>
      <c r="E19" s="78">
        <f>IF(RES_hh_tes_in!E19=0,"",RES_hh_tes_in!E19/RES_hh_fec_in!E19)</f>
        <v>0.6653877821302302</v>
      </c>
      <c r="F19" s="78">
        <f>IF(RES_hh_tes_in!F19=0,"",RES_hh_tes_in!F19/RES_hh_fec_in!F19)</f>
        <v>0.66762673176756882</v>
      </c>
      <c r="G19" s="78">
        <f>IF(RES_hh_tes_in!G19=0,"",RES_hh_tes_in!G19/RES_hh_fec_in!G19)</f>
        <v>0.67011320206173441</v>
      </c>
      <c r="H19" s="78">
        <f>IF(RES_hh_tes_in!H19=0,"",RES_hh_tes_in!H19/RES_hh_fec_in!H19)</f>
        <v>0.67282138517173073</v>
      </c>
      <c r="I19" s="78">
        <f>IF(RES_hh_tes_in!I19=0,"",RES_hh_tes_in!I19/RES_hh_fec_in!I19)</f>
        <v>0.67580323954726051</v>
      </c>
      <c r="J19" s="78">
        <f>IF(RES_hh_tes_in!J19=0,"",RES_hh_tes_in!J19/RES_hh_fec_in!J19)</f>
        <v>0.67927162061707314</v>
      </c>
      <c r="K19" s="78">
        <f>IF(RES_hh_tes_in!K19=0,"",RES_hh_tes_in!K19/RES_hh_fec_in!K19)</f>
        <v>0.68340751148324186</v>
      </c>
      <c r="L19" s="78">
        <f>IF(RES_hh_tes_in!L19=0,"",RES_hh_tes_in!L19/RES_hh_fec_in!L19)</f>
        <v>0.68825933254550187</v>
      </c>
      <c r="M19" s="78">
        <f>IF(RES_hh_tes_in!M19=0,"",RES_hh_tes_in!M19/RES_hh_fec_in!M19)</f>
        <v>0.6981500774269086</v>
      </c>
      <c r="N19" s="78">
        <f>IF(RES_hh_tes_in!N19=0,"",RES_hh_tes_in!N19/RES_hh_fec_in!N19)</f>
        <v>0.71445385934344874</v>
      </c>
      <c r="O19" s="78">
        <f>IF(RES_hh_tes_in!O19=0,"",RES_hh_tes_in!O19/RES_hh_fec_in!O19)</f>
        <v>0.73828902589107537</v>
      </c>
      <c r="P19" s="78">
        <f>IF(RES_hh_tes_in!P19=0,"",RES_hh_tes_in!P19/RES_hh_fec_in!P19)</f>
        <v>0.76719173660380136</v>
      </c>
      <c r="Q19" s="78">
        <f>IF(RES_hh_tes_in!Q19=0,"",RES_hh_tes_in!Q19/RES_hh_fec_in!Q19)</f>
        <v>0.7932146269308965</v>
      </c>
      <c r="R19" s="78">
        <f>IF(RES_hh_tes_in!R19=0,"",RES_hh_tes_in!R19/RES_hh_fec_in!R19)</f>
        <v>0.81009770393014369</v>
      </c>
      <c r="S19" s="78">
        <f>IF(RES_hh_tes_in!S19=0,"",RES_hh_tes_in!S19/RES_hh_fec_in!S19)</f>
        <v>0.82581745765932413</v>
      </c>
      <c r="T19" s="78">
        <f>IF(RES_hh_tes_in!T19=0,"",RES_hh_tes_in!T19/RES_hh_fec_in!T19)</f>
        <v>0.83991037906772836</v>
      </c>
      <c r="U19" s="78">
        <f>IF(RES_hh_tes_in!U19=0,"",RES_hh_tes_in!U19/RES_hh_fec_in!U19)</f>
        <v>0.851912959104696</v>
      </c>
      <c r="V19" s="78">
        <f>IF(RES_hh_tes_in!V19=0,"",RES_hh_tes_in!V19/RES_hh_fec_in!V19)</f>
        <v>0.8613616887195471</v>
      </c>
      <c r="W19" s="78">
        <f>IF(RES_hh_tes_in!W19=0,"",RES_hh_tes_in!W19/RES_hh_fec_in!W19)</f>
        <v>0.86716937870178634</v>
      </c>
      <c r="X19" s="78">
        <f>IF(RES_hh_tes_in!X19=0,"",RES_hh_tes_in!X19/RES_hh_fec_in!X19)</f>
        <v>0.86970728047019707</v>
      </c>
      <c r="Y19" s="78">
        <f>IF(RES_hh_tes_in!Y19=0,"",RES_hh_tes_in!Y19/RES_hh_fec_in!Y19)</f>
        <v>0.87099241180918474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0.59645452334009774</v>
      </c>
      <c r="D20" s="78">
        <f>IF(RES_hh_tes_in!D20=0,"",RES_hh_tes_in!D20/RES_hh_fec_in!D20)</f>
        <v>0.59873573785724965</v>
      </c>
      <c r="E20" s="78">
        <f>IF(RES_hh_tes_in!E20=0,"",RES_hh_tes_in!E20/RES_hh_fec_in!E20)</f>
        <v>0.60133405128909434</v>
      </c>
      <c r="F20" s="78">
        <f>IF(RES_hh_tes_in!F20=0,"",RES_hh_tes_in!F20/RES_hh_fec_in!F20)</f>
        <v>0.60397560548203388</v>
      </c>
      <c r="G20" s="78">
        <f>IF(RES_hh_tes_in!G20=0,"",RES_hh_tes_in!G20/RES_hh_fec_in!G20)</f>
        <v>0.60690918912395075</v>
      </c>
      <c r="H20" s="78">
        <f>IF(RES_hh_tes_in!H20=0,"",RES_hh_tes_in!H20/RES_hh_fec_in!H20)</f>
        <v>0.61010435364670546</v>
      </c>
      <c r="I20" s="78">
        <f>IF(RES_hh_tes_in!I20=0,"",RES_hh_tes_in!I20/RES_hh_fec_in!I20)</f>
        <v>0.61362240059026174</v>
      </c>
      <c r="J20" s="78">
        <f>IF(RES_hh_tes_in!J20=0,"",RES_hh_tes_in!J20/RES_hh_fec_in!J20)</f>
        <v>0.61771446072635561</v>
      </c>
      <c r="K20" s="78">
        <f>IF(RES_hh_tes_in!K20=0,"",RES_hh_tes_in!K20/RES_hh_fec_in!K20)</f>
        <v>0.62259406126621153</v>
      </c>
      <c r="L20" s="78">
        <f>IF(RES_hh_tes_in!L20=0,"",RES_hh_tes_in!L20/RES_hh_fec_in!L20)</f>
        <v>0.62831832949300359</v>
      </c>
      <c r="M20" s="78">
        <f>IF(RES_hh_tes_in!M20=0,"",RES_hh_tes_in!M20/RES_hh_fec_in!M20)</f>
        <v>0.63998761323974784</v>
      </c>
      <c r="N20" s="78">
        <f>IF(RES_hh_tes_in!N20=0,"",RES_hh_tes_in!N20/RES_hh_fec_in!N20)</f>
        <v>0.65922311669376898</v>
      </c>
      <c r="O20" s="78">
        <f>IF(RES_hh_tes_in!O20=0,"",RES_hh_tes_in!O20/RES_hh_fec_in!O20)</f>
        <v>0.68734428703332828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>
        <f>IF(RES_hh_tes_in!S20=0,"",RES_hh_tes_in!S20/RES_hh_fec_in!S20)</f>
        <v>0.79061194972790572</v>
      </c>
      <c r="T20" s="78">
        <f>IF(RES_hh_tes_in!T20=0,"",RES_hh_tes_in!T20/RES_hh_fec_in!T20)</f>
        <v>0.80723903906314753</v>
      </c>
      <c r="U20" s="78">
        <f>IF(RES_hh_tes_in!U20=0,"",RES_hh_tes_in!U20/RES_hh_fec_in!U20)</f>
        <v>0.82139990498616622</v>
      </c>
      <c r="V20" s="78">
        <f>IF(RES_hh_tes_in!V20=0,"",RES_hh_tes_in!V20/RES_hh_fec_in!V20)</f>
        <v>0.83254769094607251</v>
      </c>
      <c r="W20" s="78">
        <f>IF(RES_hh_tes_in!W20=0,"",RES_hh_tes_in!W20/RES_hh_fec_in!W20)</f>
        <v>0.8393997110040633</v>
      </c>
      <c r="X20" s="78">
        <f>IF(RES_hh_tes_in!X20=0,"",RES_hh_tes_in!X20/RES_hh_fec_in!X20)</f>
        <v>0.84232355091803257</v>
      </c>
      <c r="Y20" s="78">
        <f>IF(RES_hh_tes_in!Y20=0,"",RES_hh_tes_in!Y20/RES_hh_fec_in!Y20)</f>
        <v>0.8438041118878834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0.65461149730749457</v>
      </c>
      <c r="D21" s="78">
        <f>IF(RES_hh_tes_in!D21=0,"",RES_hh_tes_in!D21/RES_hh_fec_in!D21)</f>
        <v>0.66059965884042982</v>
      </c>
      <c r="E21" s="78">
        <f>IF(RES_hh_tes_in!E21=0,"",RES_hh_tes_in!E21/RES_hh_fec_in!E21)</f>
        <v>0.66685904884216307</v>
      </c>
      <c r="F21" s="78">
        <f>IF(RES_hh_tes_in!F21=0,"",RES_hh_tes_in!F21/RES_hh_fec_in!F21)</f>
        <v>0.67316666240676859</v>
      </c>
      <c r="G21" s="78">
        <f>IF(RES_hh_tes_in!G21=0,"",RES_hh_tes_in!G21/RES_hh_fec_in!G21)</f>
        <v>0.67972212233271201</v>
      </c>
      <c r="H21" s="78">
        <f>IF(RES_hh_tes_in!H21=0,"",RES_hh_tes_in!H21/RES_hh_fec_in!H21)</f>
        <v>0.68649892568561133</v>
      </c>
      <c r="I21" s="78">
        <f>IF(RES_hh_tes_in!I21=0,"",RES_hh_tes_in!I21/RES_hh_fec_in!I21)</f>
        <v>0.69354413845393814</v>
      </c>
      <c r="J21" s="78">
        <f>IF(RES_hh_tes_in!J21=0,"",RES_hh_tes_in!J21/RES_hh_fec_in!J21)</f>
        <v>0.7010553733408742</v>
      </c>
      <c r="K21" s="78">
        <f>IF(RES_hh_tes_in!K21=0,"",RES_hh_tes_in!K21/RES_hh_fec_in!K21)</f>
        <v>0.70919787055632288</v>
      </c>
      <c r="L21" s="78">
        <f>IF(RES_hh_tes_in!L21=0,"",RES_hh_tes_in!L21/RES_hh_fec_in!L21)</f>
        <v>0.71801089065215773</v>
      </c>
      <c r="M21" s="78">
        <f>IF(RES_hh_tes_in!M21=0,"",RES_hh_tes_in!M21/RES_hh_fec_in!M21)</f>
        <v>0.73160781959306409</v>
      </c>
      <c r="N21" s="78">
        <f>IF(RES_hh_tes_in!N21=0,"",RES_hh_tes_in!N21/RES_hh_fec_in!N21)</f>
        <v>0.75125872583452413</v>
      </c>
      <c r="O21" s="78">
        <f>IF(RES_hh_tes_in!O21=0,"",RES_hh_tes_in!O21/RES_hh_fec_in!O21)</f>
        <v>0.77787010754746788</v>
      </c>
      <c r="P21" s="78">
        <f>IF(RES_hh_tes_in!P21=0,"",RES_hh_tes_in!P21/RES_hh_fec_in!P21)</f>
        <v>0.80881207383112863</v>
      </c>
      <c r="Q21" s="78">
        <f>IF(RES_hh_tes_in!Q21=0,"",RES_hh_tes_in!Q21/RES_hh_fec_in!Q21)</f>
        <v>0.83590252649280072</v>
      </c>
      <c r="R21" s="78">
        <f>IF(RES_hh_tes_in!R21=0,"",RES_hh_tes_in!R21/RES_hh_fec_in!R21)</f>
        <v>0.85246219389214617</v>
      </c>
      <c r="S21" s="78">
        <f>IF(RES_hh_tes_in!S21=0,"",RES_hh_tes_in!S21/RES_hh_fec_in!S21)</f>
        <v>0.8665646228526811</v>
      </c>
      <c r="T21" s="78">
        <f>IF(RES_hh_tes_in!T21=0,"",RES_hh_tes_in!T21/RES_hh_fec_in!T21)</f>
        <v>0.87843117000553783</v>
      </c>
      <c r="U21" s="78">
        <f>IF(RES_hh_tes_in!U21=0,"",RES_hh_tes_in!U21/RES_hh_fec_in!U21)</f>
        <v>0.88827262745846758</v>
      </c>
      <c r="V21" s="78">
        <f>IF(RES_hh_tes_in!V21=0,"",RES_hh_tes_in!V21/RES_hh_fec_in!V21)</f>
        <v>0.89627387377875134</v>
      </c>
      <c r="W21" s="78">
        <f>IF(RES_hh_tes_in!W21=0,"",RES_hh_tes_in!W21/RES_hh_fec_in!W21)</f>
        <v>0.90156914508469621</v>
      </c>
      <c r="X21" s="78">
        <f>IF(RES_hh_tes_in!X21=0,"",RES_hh_tes_in!X21/RES_hh_fec_in!X21)</f>
        <v>0.90320433225218411</v>
      </c>
      <c r="Y21" s="78">
        <f>IF(RES_hh_tes_in!Y21=0,"",RES_hh_tes_in!Y21/RES_hh_fec_in!Y21)</f>
        <v>0.90416308851819349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0.65750272718636471</v>
      </c>
      <c r="D22" s="78">
        <f>IF(RES_hh_tes_in!D22=0,"",RES_hh_tes_in!D22/RES_hh_fec_in!D22)</f>
        <v>0.67028753259829266</v>
      </c>
      <c r="E22" s="78">
        <f>IF(RES_hh_tes_in!E22=0,"",RES_hh_tes_in!E22/RES_hh_fec_in!E22)</f>
        <v>0.68319404785530924</v>
      </c>
      <c r="F22" s="78">
        <f>IF(RES_hh_tes_in!F22=0,"",RES_hh_tes_in!F22/RES_hh_fec_in!F22)</f>
        <v>0.69620964974163602</v>
      </c>
      <c r="G22" s="78">
        <f>IF(RES_hh_tes_in!G22=0,"",RES_hh_tes_in!G22/RES_hh_fec_in!G22)</f>
        <v>0.7093214963868103</v>
      </c>
      <c r="H22" s="78">
        <f>IF(RES_hh_tes_in!H22=0,"",RES_hh_tes_in!H22/RES_hh_fec_in!H22)</f>
        <v>0.72251446458014956</v>
      </c>
      <c r="I22" s="78">
        <f>IF(RES_hh_tes_in!I22=0,"",RES_hh_tes_in!I22/RES_hh_fec_in!I22)</f>
        <v>0.73576860512179976</v>
      </c>
      <c r="J22" s="78">
        <f>IF(RES_hh_tes_in!J22=0,"",RES_hh_tes_in!J22/RES_hh_fec_in!J22)</f>
        <v>0.74904082513426606</v>
      </c>
      <c r="K22" s="78">
        <f>IF(RES_hh_tes_in!K22=0,"",RES_hh_tes_in!K22/RES_hh_fec_in!K22)</f>
        <v>0.76227414306703056</v>
      </c>
      <c r="L22" s="78">
        <f>IF(RES_hh_tes_in!L22=0,"",RES_hh_tes_in!L22/RES_hh_fec_in!L22)</f>
        <v>0.77541798473774892</v>
      </c>
      <c r="M22" s="78">
        <f>IF(RES_hh_tes_in!M22=0,"",RES_hh_tes_in!M22/RES_hh_fec_in!M22)</f>
        <v>0.78749168446361451</v>
      </c>
      <c r="N22" s="78">
        <f>IF(RES_hh_tes_in!N22=0,"",RES_hh_tes_in!N22/RES_hh_fec_in!N22)</f>
        <v>0.79795864081663914</v>
      </c>
      <c r="O22" s="78">
        <f>IF(RES_hh_tes_in!O22=0,"",RES_hh_tes_in!O22/RES_hh_fec_in!O22)</f>
        <v>0.80650893713890026</v>
      </c>
      <c r="P22" s="78">
        <f>IF(RES_hh_tes_in!P22=0,"",RES_hh_tes_in!P22/RES_hh_fec_in!P22)</f>
        <v>0.8138832864923039</v>
      </c>
      <c r="Q22" s="78">
        <f>IF(RES_hh_tes_in!Q22=0,"",RES_hh_tes_in!Q22/RES_hh_fec_in!Q22)</f>
        <v>0.82268226401141675</v>
      </c>
      <c r="R22" s="78">
        <f>IF(RES_hh_tes_in!R22=0,"",RES_hh_tes_in!R22/RES_hh_fec_in!R22)</f>
        <v>0.83586199439082964</v>
      </c>
      <c r="S22" s="78">
        <f>IF(RES_hh_tes_in!S22=0,"",RES_hh_tes_in!S22/RES_hh_fec_in!S22)</f>
        <v>0.85069562349404626</v>
      </c>
      <c r="T22" s="78">
        <f>IF(RES_hh_tes_in!T22=0,"",RES_hh_tes_in!T22/RES_hh_fec_in!T22)</f>
        <v>0.86565801520998886</v>
      </c>
      <c r="U22" s="78">
        <f>IF(RES_hh_tes_in!U22=0,"",RES_hh_tes_in!U22/RES_hh_fec_in!U22)</f>
        <v>0.87947950903460093</v>
      </c>
      <c r="V22" s="78">
        <f>IF(RES_hh_tes_in!V22=0,"",RES_hh_tes_in!V22/RES_hh_fec_in!V22)</f>
        <v>0.89107328731932511</v>
      </c>
      <c r="W22" s="78">
        <f>IF(RES_hh_tes_in!W22=0,"",RES_hh_tes_in!W22/RES_hh_fec_in!W22)</f>
        <v>0.90038687247547122</v>
      </c>
      <c r="X22" s="78">
        <f>IF(RES_hh_tes_in!X22=0,"",RES_hh_tes_in!X22/RES_hh_fec_in!X22)</f>
        <v>0.90423715150249384</v>
      </c>
      <c r="Y22" s="78">
        <f>IF(RES_hh_tes_in!Y22=0,"",RES_hh_tes_in!Y22/RES_hh_fec_in!Y22)</f>
        <v>0.90786566793357903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0.87375012841530308</v>
      </c>
      <c r="D24" s="78">
        <f>IF(RES_hh_tes_in!D24=0,"",RES_hh_tes_in!D24/RES_hh_fec_in!D24)</f>
        <v>0.87581388733953769</v>
      </c>
      <c r="E24" s="78">
        <f>IF(RES_hh_tes_in!E24=0,"",RES_hh_tes_in!E24/RES_hh_fec_in!E24)</f>
        <v>0.87793336237055641</v>
      </c>
      <c r="F24" s="78">
        <f>IF(RES_hh_tes_in!F24=0,"",RES_hh_tes_in!F24/RES_hh_fec_in!F24)</f>
        <v>0.88006043505249987</v>
      </c>
      <c r="G24" s="78">
        <f>IF(RES_hh_tes_in!G24=0,"",RES_hh_tes_in!G24/RES_hh_fec_in!G24)</f>
        <v>0.88223881899162415</v>
      </c>
      <c r="H24" s="78">
        <f>IF(RES_hh_tes_in!H24=0,"",RES_hh_tes_in!H24/RES_hh_fec_in!H24)</f>
        <v>0.88446316419902804</v>
      </c>
      <c r="I24" s="78">
        <f>IF(RES_hh_tes_in!I24=0,"",RES_hh_tes_in!I24/RES_hh_fec_in!I24)</f>
        <v>0.88674424170857069</v>
      </c>
      <c r="J24" s="78">
        <f>IF(RES_hh_tes_in!J24=0,"",RES_hh_tes_in!J24/RES_hh_fec_in!J24)</f>
        <v>0.88912617664413784</v>
      </c>
      <c r="K24" s="78">
        <f>IF(RES_hh_tes_in!K24=0,"",RES_hh_tes_in!K24/RES_hh_fec_in!K24)</f>
        <v>0.89164648696732018</v>
      </c>
      <c r="L24" s="78">
        <f>IF(RES_hh_tes_in!L24=0,"",RES_hh_tes_in!L24/RES_hh_fec_in!L24)</f>
        <v>0.89431521027100114</v>
      </c>
      <c r="M24" s="78">
        <f>IF(RES_hh_tes_in!M24=0,"",RES_hh_tes_in!M24/RES_hh_fec_in!M24)</f>
        <v>0.89801039085099588</v>
      </c>
      <c r="N24" s="78">
        <f>IF(RES_hh_tes_in!N24=0,"",RES_hh_tes_in!N24/RES_hh_fec_in!N24)</f>
        <v>0.90300964428594377</v>
      </c>
      <c r="O24" s="78">
        <f>IF(RES_hh_tes_in!O24=0,"",RES_hh_tes_in!O24/RES_hh_fec_in!O24)</f>
        <v>0.9095563343647991</v>
      </c>
      <c r="P24" s="78">
        <f>IF(RES_hh_tes_in!P24=0,"",RES_hh_tes_in!P24/RES_hh_fec_in!P24)</f>
        <v>0.91718744363633375</v>
      </c>
      <c r="Q24" s="78">
        <f>IF(RES_hh_tes_in!Q24=0,"",RES_hh_tes_in!Q24/RES_hh_fec_in!Q24)</f>
        <v>0.92438722014504637</v>
      </c>
      <c r="R24" s="78">
        <f>IF(RES_hh_tes_in!R24=0,"",RES_hh_tes_in!R24/RES_hh_fec_in!R24)</f>
        <v>0.92990416858488645</v>
      </c>
      <c r="S24" s="78">
        <f>IF(RES_hh_tes_in!S24=0,"",RES_hh_tes_in!S24/RES_hh_fec_in!S24)</f>
        <v>0.93527123715793348</v>
      </c>
      <c r="T24" s="78">
        <f>IF(RES_hh_tes_in!T24=0,"",RES_hh_tes_in!T24/RES_hh_fec_in!T24)</f>
        <v>0.94045256541324962</v>
      </c>
      <c r="U24" s="78">
        <f>IF(RES_hh_tes_in!U24=0,"",RES_hh_tes_in!U24/RES_hh_fec_in!U24)</f>
        <v>0.94541229289991502</v>
      </c>
      <c r="V24" s="78">
        <f>IF(RES_hh_tes_in!V24=0,"",RES_hh_tes_in!V24/RES_hh_fec_in!V24)</f>
        <v>0.95011455916700172</v>
      </c>
      <c r="W24" s="78">
        <f>IF(RES_hh_tes_in!W24=0,"",RES_hh_tes_in!W24/RES_hh_fec_in!W24)</f>
        <v>0.95444625273806039</v>
      </c>
      <c r="X24" s="78">
        <f>IF(RES_hh_tes_in!X24=0,"",RES_hh_tes_in!X24/RES_hh_fec_in!X24)</f>
        <v>0.95686515841805864</v>
      </c>
      <c r="Y24" s="78">
        <f>IF(RES_hh_tes_in!Y24=0,"",RES_hh_tes_in!Y24/RES_hh_fec_in!Y24)</f>
        <v>0.95918959489526279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0.74041525039803302</v>
      </c>
      <c r="D25" s="79">
        <f>IF(RES_hh_tes_in!D25=0,"",RES_hh_tes_in!D25/RES_hh_fec_in!D25)</f>
        <v>0.74150502345695191</v>
      </c>
      <c r="E25" s="79">
        <f>IF(RES_hh_tes_in!E25=0,"",RES_hh_tes_in!E25/RES_hh_fec_in!E25)</f>
        <v>0.74269805505372344</v>
      </c>
      <c r="F25" s="79">
        <f>IF(RES_hh_tes_in!F25=0,"",RES_hh_tes_in!F25/RES_hh_fec_in!F25)</f>
        <v>0.74390548114709099</v>
      </c>
      <c r="G25" s="79">
        <f>IF(RES_hh_tes_in!G25=0,"",RES_hh_tes_in!G25/RES_hh_fec_in!G25)</f>
        <v>0.74520880800638034</v>
      </c>
      <c r="H25" s="79">
        <f>IF(RES_hh_tes_in!H25=0,"",RES_hh_tes_in!H25/RES_hh_fec_in!H25)</f>
        <v>0.74659883532297366</v>
      </c>
      <c r="I25" s="79">
        <f>IF(RES_hh_tes_in!I25=0,"",RES_hh_tes_in!I25/RES_hh_fec_in!I25)</f>
        <v>0.74809670157448038</v>
      </c>
      <c r="J25" s="79">
        <f>IF(RES_hh_tes_in!J25=0,"",RES_hh_tes_in!J25/RES_hh_fec_in!J25)</f>
        <v>0.74978716565162407</v>
      </c>
      <c r="K25" s="79">
        <f>IF(RES_hh_tes_in!K25=0,"",RES_hh_tes_in!K25/RES_hh_fec_in!K25)</f>
        <v>0.75174510479381362</v>
      </c>
      <c r="L25" s="79">
        <f>IF(RES_hh_tes_in!L25=0,"",RES_hh_tes_in!L25/RES_hh_fec_in!L25)</f>
        <v>0.75399626316397572</v>
      </c>
      <c r="M25" s="79">
        <f>IF(RES_hh_tes_in!M25=0,"",RES_hh_tes_in!M25/RES_hh_fec_in!M25)</f>
        <v>0.75827598636523619</v>
      </c>
      <c r="N25" s="79">
        <f>IF(RES_hh_tes_in!N25=0,"",RES_hh_tes_in!N25/RES_hh_fec_in!N25)</f>
        <v>0.76533286448360871</v>
      </c>
      <c r="O25" s="79">
        <f>IF(RES_hh_tes_in!O25=0,"",RES_hh_tes_in!O25/RES_hh_fec_in!O25)</f>
        <v>0.77609368628206765</v>
      </c>
      <c r="P25" s="79">
        <f>IF(RES_hh_tes_in!P25=0,"",RES_hh_tes_in!P25/RES_hh_fec_in!P25)</f>
        <v>0.79004827813282485</v>
      </c>
      <c r="Q25" s="79">
        <f>IF(RES_hh_tes_in!Q25=0,"",RES_hh_tes_in!Q25/RES_hh_fec_in!Q25)</f>
        <v>0.8035114902971997</v>
      </c>
      <c r="R25" s="79">
        <f>IF(RES_hh_tes_in!R25=0,"",RES_hh_tes_in!R25/RES_hh_fec_in!R25)</f>
        <v>0.81262257581351838</v>
      </c>
      <c r="S25" s="79">
        <f>IF(RES_hh_tes_in!S25=0,"",RES_hh_tes_in!S25/RES_hh_fec_in!S25)</f>
        <v>0.82144964721333202</v>
      </c>
      <c r="T25" s="79">
        <f>IF(RES_hh_tes_in!T25=0,"",RES_hh_tes_in!T25/RES_hh_fec_in!T25)</f>
        <v>0.83020821581746362</v>
      </c>
      <c r="U25" s="79">
        <f>IF(RES_hh_tes_in!U25=0,"",RES_hh_tes_in!U25/RES_hh_fec_in!U25)</f>
        <v>0.83898632909472537</v>
      </c>
      <c r="V25" s="79">
        <f>IF(RES_hh_tes_in!V25=0,"",RES_hh_tes_in!V25/RES_hh_fec_in!V25)</f>
        <v>0.84760980782392437</v>
      </c>
      <c r="W25" s="79">
        <f>IF(RES_hh_tes_in!W25=0,"",RES_hh_tes_in!W25/RES_hh_fec_in!W25)</f>
        <v>0.85548590473062591</v>
      </c>
      <c r="X25" s="79">
        <f>IF(RES_hh_tes_in!X25=0,"",RES_hh_tes_in!X25/RES_hh_fec_in!X25)</f>
        <v>0.86853191888185355</v>
      </c>
      <c r="Y25" s="79">
        <f>IF(RES_hh_tes_in!Y25=0,"",RES_hh_tes_in!Y25/RES_hh_fec_in!Y25)</f>
        <v>0.88070305714656016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0.77076081614790515</v>
      </c>
      <c r="D27" s="70">
        <f>IF(RES_hh_tes_in!D27=0,"",RES_hh_tes_in!D27/RES_hh_fec_in!D27)</f>
        <v>0.77133572115080495</v>
      </c>
      <c r="E27" s="70">
        <f>IF(RES_hh_tes_in!E27=0,"",RES_hh_tes_in!E27/RES_hh_fec_in!E27)</f>
        <v>0.77212121056388694</v>
      </c>
      <c r="F27" s="70">
        <f>IF(RES_hh_tes_in!F27=0,"",RES_hh_tes_in!F27/RES_hh_fec_in!F27)</f>
        <v>0.77364492217148517</v>
      </c>
      <c r="G27" s="70">
        <f>IF(RES_hh_tes_in!G27=0,"",RES_hh_tes_in!G27/RES_hh_fec_in!G27)</f>
        <v>0.7754645439717891</v>
      </c>
      <c r="H27" s="70">
        <f>IF(RES_hh_tes_in!H27=0,"",RES_hh_tes_in!H27/RES_hh_fec_in!H27)</f>
        <v>0.77713717816013983</v>
      </c>
      <c r="I27" s="70">
        <f>IF(RES_hh_tes_in!I27=0,"",RES_hh_tes_in!I27/RES_hh_fec_in!I27)</f>
        <v>0.77903357955770047</v>
      </c>
      <c r="J27" s="70">
        <f>IF(RES_hh_tes_in!J27=0,"",RES_hh_tes_in!J27/RES_hh_fec_in!J27)</f>
        <v>0.77817711654576172</v>
      </c>
      <c r="K27" s="70">
        <f>IF(RES_hh_tes_in!K27=0,"",RES_hh_tes_in!K27/RES_hh_fec_in!K27)</f>
        <v>0.77976234109578446</v>
      </c>
      <c r="L27" s="70">
        <f>IF(RES_hh_tes_in!L27=0,"",RES_hh_tes_in!L27/RES_hh_fec_in!L27)</f>
        <v>0.78099887848707028</v>
      </c>
      <c r="M27" s="70">
        <f>IF(RES_hh_tes_in!M27=0,"",RES_hh_tes_in!M27/RES_hh_fec_in!M27)</f>
        <v>0.78400167107074981</v>
      </c>
      <c r="N27" s="70">
        <f>IF(RES_hh_tes_in!N27=0,"",RES_hh_tes_in!N27/RES_hh_fec_in!N27)</f>
        <v>0.78773071525270244</v>
      </c>
      <c r="O27" s="70">
        <f>IF(RES_hh_tes_in!O27=0,"",RES_hh_tes_in!O27/RES_hh_fec_in!O27)</f>
        <v>0.79360242848404372</v>
      </c>
      <c r="P27" s="70">
        <f>IF(RES_hh_tes_in!P27=0,"",RES_hh_tes_in!P27/RES_hh_fec_in!P27)</f>
        <v>0.80211886466675142</v>
      </c>
      <c r="Q27" s="70">
        <f>IF(RES_hh_tes_in!Q27=0,"",RES_hh_tes_in!Q27/RES_hh_fec_in!Q27)</f>
        <v>0.81059001850586587</v>
      </c>
      <c r="R27" s="70">
        <f>IF(RES_hh_tes_in!R27=0,"",RES_hh_tes_in!R27/RES_hh_fec_in!R27)</f>
        <v>0.82150861168234435</v>
      </c>
      <c r="S27" s="70">
        <f>IF(RES_hh_tes_in!S27=0,"",RES_hh_tes_in!S27/RES_hh_fec_in!S27)</f>
        <v>0.83536861706749344</v>
      </c>
      <c r="T27" s="70">
        <f>IF(RES_hh_tes_in!T27=0,"",RES_hh_tes_in!T27/RES_hh_fec_in!T27)</f>
        <v>0.85110134948627836</v>
      </c>
      <c r="U27" s="70">
        <f>IF(RES_hh_tes_in!U27=0,"",RES_hh_tes_in!U27/RES_hh_fec_in!U27)</f>
        <v>0.86683247388012585</v>
      </c>
      <c r="V27" s="70">
        <f>IF(RES_hh_tes_in!V27=0,"",RES_hh_tes_in!V27/RES_hh_fec_in!V27)</f>
        <v>0.87960086517244651</v>
      </c>
      <c r="W27" s="70">
        <f>IF(RES_hh_tes_in!W27=0,"",RES_hh_tes_in!W27/RES_hh_fec_in!W27)</f>
        <v>0.89064839301790544</v>
      </c>
      <c r="X27" s="70">
        <f>IF(RES_hh_tes_in!X27=0,"",RES_hh_tes_in!X27/RES_hh_fec_in!X27)</f>
        <v>0.89782492874360575</v>
      </c>
      <c r="Y27" s="70">
        <f>IF(RES_hh_tes_in!Y27=0,"",RES_hh_tes_in!Y27/RES_hh_fec_in!Y27)</f>
        <v>0.90471988811393567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X29" s="78" t="str">
        <f>IF(RES_hh_tes_in!X29=0,"",RES_hh_tes_in!X29/RES_hh_fec_in!X29)</f>
        <v/>
      </c>
      <c r="Y29" s="78" t="str">
        <f>IF(RES_hh_tes_in!Y29=0,"",RES_hh_tes_in!Y29/RES_hh_fec_in!Y29)</f>
        <v/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0.61755341825471044</v>
      </c>
      <c r="D30" s="78">
        <f>IF(RES_hh_tes_in!D30=0,"",RES_hh_tes_in!D30/RES_hh_fec_in!D30)</f>
        <v>0.61778775067966774</v>
      </c>
      <c r="E30" s="78">
        <f>IF(RES_hh_tes_in!E30=0,"",RES_hh_tes_in!E30/RES_hh_fec_in!E30)</f>
        <v>0.61802210421296211</v>
      </c>
      <c r="F30" s="78">
        <f>IF(RES_hh_tes_in!F30=0,"",RES_hh_tes_in!F30/RES_hh_fec_in!F30)</f>
        <v>0.61825646062466599</v>
      </c>
      <c r="G30" s="78">
        <f>IF(RES_hh_tes_in!G30=0,"",RES_hh_tes_in!G30/RES_hh_fec_in!G30)</f>
        <v>0.61849083647590664</v>
      </c>
      <c r="H30" s="78">
        <f>IF(RES_hh_tes_in!H30=0,"",RES_hh_tes_in!H30/RES_hh_fec_in!H30)</f>
        <v>0.61872522973981314</v>
      </c>
      <c r="I30" s="78">
        <f>IF(RES_hh_tes_in!I30=0,"",RES_hh_tes_in!I30/RES_hh_fec_in!I30)</f>
        <v>0.61895964449704743</v>
      </c>
      <c r="J30" s="78">
        <f>IF(RES_hh_tes_in!J30=0,"",RES_hh_tes_in!J30/RES_hh_fec_in!J30)</f>
        <v>0.61919409746464249</v>
      </c>
      <c r="K30" s="78">
        <f>IF(RES_hh_tes_in!K30=0,"",RES_hh_tes_in!K30/RES_hh_fec_in!K30)</f>
        <v>0.61942860285647339</v>
      </c>
      <c r="L30" s="78">
        <f>IF(RES_hh_tes_in!L30=0,"",RES_hh_tes_in!L30/RES_hh_fec_in!L30)</f>
        <v>0.61966316447533409</v>
      </c>
      <c r="M30" s="78">
        <f>IF(RES_hh_tes_in!M30=0,"",RES_hh_tes_in!M30/RES_hh_fec_in!M30)</f>
        <v>0.61984130063754672</v>
      </c>
      <c r="N30" s="78">
        <f>IF(RES_hh_tes_in!N30=0,"",RES_hh_tes_in!N30/RES_hh_fec_in!N30)</f>
        <v>0.61994087037298884</v>
      </c>
      <c r="O30" s="78">
        <f>IF(RES_hh_tes_in!O30=0,"",RES_hh_tes_in!O30/RES_hh_fec_in!O30)</f>
        <v>0.62000038058829099</v>
      </c>
      <c r="P30" s="78">
        <f>IF(RES_hh_tes_in!P30=0,"",RES_hh_tes_in!P30/RES_hh_fec_in!P30)</f>
        <v>0.62016643400631877</v>
      </c>
      <c r="Q30" s="78">
        <f>IF(RES_hh_tes_in!Q30=0,"",RES_hh_tes_in!Q30/RES_hh_fec_in!Q30)</f>
        <v>0.62084231020851743</v>
      </c>
      <c r="R30" s="78">
        <f>IF(RES_hh_tes_in!R30=0,"",RES_hh_tes_in!R30/RES_hh_fec_in!R30)</f>
        <v>0.62261766869349711</v>
      </c>
      <c r="S30" s="78">
        <f>IF(RES_hh_tes_in!S30=0,"",RES_hh_tes_in!S30/RES_hh_fec_in!S30)</f>
        <v>0.62512201470589623</v>
      </c>
      <c r="T30" s="78">
        <f>IF(RES_hh_tes_in!T30=0,"",RES_hh_tes_in!T30/RES_hh_fec_in!T30)</f>
        <v>0.62786977331277971</v>
      </c>
      <c r="U30" s="78">
        <f>IF(RES_hh_tes_in!U30=0,"",RES_hh_tes_in!U30/RES_hh_fec_in!U30)</f>
        <v>0.63037536958121887</v>
      </c>
      <c r="V30" s="78">
        <f>IF(RES_hh_tes_in!V30=0,"",RES_hh_tes_in!V30/RES_hh_fec_in!V30)</f>
        <v>0.63215322857828193</v>
      </c>
      <c r="W30" s="78">
        <f>IF(RES_hh_tes_in!W30=0,"",RES_hh_tes_in!W30/RES_hh_fec_in!W30)</f>
        <v>0.63300768111052708</v>
      </c>
      <c r="X30" s="78">
        <f>IF(RES_hh_tes_in!X30=0,"",RES_hh_tes_in!X30/RES_hh_fec_in!X30)</f>
        <v>0.63341231158573486</v>
      </c>
      <c r="Y30" s="78">
        <f>IF(RES_hh_tes_in!Y30=0,"",RES_hh_tes_in!Y30/RES_hh_fec_in!Y30)</f>
        <v>0.63345277463325567</v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0.77146059767520203</v>
      </c>
      <c r="D32" s="81">
        <f>IF(RES_hh_tes_in!D32=0,"",RES_hh_tes_in!D32/RES_hh_fec_in!D32)</f>
        <v>0.77270540312334768</v>
      </c>
      <c r="E32" s="81">
        <f>IF(RES_hh_tes_in!E32=0,"",RES_hh_tes_in!E32/RES_hh_fec_in!E32)</f>
        <v>0.77400890143633505</v>
      </c>
      <c r="F32" s="81">
        <f>IF(RES_hh_tes_in!F32=0,"",RES_hh_tes_in!F32/RES_hh_fec_in!F32)</f>
        <v>0.77532040332180108</v>
      </c>
      <c r="G32" s="81">
        <f>IF(RES_hh_tes_in!G32=0,"",RES_hh_tes_in!G32/RES_hh_fec_in!G32)</f>
        <v>0.77668595788352779</v>
      </c>
      <c r="H32" s="81">
        <f>IF(RES_hh_tes_in!H32=0,"",RES_hh_tes_in!H32/RES_hh_fec_in!H32)</f>
        <v>0.77809992929745042</v>
      </c>
      <c r="I32" s="81">
        <f>IF(RES_hh_tes_in!I32=0,"",RES_hh_tes_in!I32/RES_hh_fec_in!I32)</f>
        <v>0.7795736640640869</v>
      </c>
      <c r="J32" s="81">
        <f>IF(RES_hh_tes_in!J32=0,"",RES_hh_tes_in!J32/RES_hh_fec_in!J32)</f>
        <v>0.78115364479110261</v>
      </c>
      <c r="K32" s="81">
        <f>IF(RES_hh_tes_in!K32=0,"",RES_hh_tes_in!K32/RES_hh_fec_in!K32)</f>
        <v>0.78287939392139461</v>
      </c>
      <c r="L32" s="81">
        <f>IF(RES_hh_tes_in!L32=0,"",RES_hh_tes_in!L32/RES_hh_fec_in!L32)</f>
        <v>0.78476148532877488</v>
      </c>
      <c r="M32" s="81">
        <f>IF(RES_hh_tes_in!M32=0,"",RES_hh_tes_in!M32/RES_hh_fec_in!M32)</f>
        <v>0.78745246014116921</v>
      </c>
      <c r="N32" s="81">
        <f>IF(RES_hh_tes_in!N32=0,"",RES_hh_tes_in!N32/RES_hh_fec_in!N32)</f>
        <v>0.79113809061566787</v>
      </c>
      <c r="O32" s="81">
        <f>IF(RES_hh_tes_in!O32=0,"",RES_hh_tes_in!O32/RES_hh_fec_in!O32)</f>
        <v>0.79625890532020849</v>
      </c>
      <c r="P32" s="81">
        <f>IF(RES_hh_tes_in!P32=0,"",RES_hh_tes_in!P32/RES_hh_fec_in!P32)</f>
        <v>0.80303096997139634</v>
      </c>
      <c r="Q32" s="81">
        <f>IF(RES_hh_tes_in!Q32=0,"",RES_hh_tes_in!Q32/RES_hh_fec_in!Q32)</f>
        <v>0.8117940876824894</v>
      </c>
      <c r="R32" s="81">
        <f>IF(RES_hh_tes_in!R32=0,"",RES_hh_tes_in!R32/RES_hh_fec_in!R32)</f>
        <v>0.82371859576885298</v>
      </c>
      <c r="S32" s="81">
        <f>IF(RES_hh_tes_in!S32=0,"",RES_hh_tes_in!S32/RES_hh_fec_in!S32)</f>
        <v>0.83864004802830094</v>
      </c>
      <c r="T32" s="81">
        <f>IF(RES_hh_tes_in!T32=0,"",RES_hh_tes_in!T32/RES_hh_fec_in!T32)</f>
        <v>0.85470381078311852</v>
      </c>
      <c r="U32" s="81">
        <f>IF(RES_hh_tes_in!U32=0,"",RES_hh_tes_in!U32/RES_hh_fec_in!U32)</f>
        <v>0.87005525035563425</v>
      </c>
      <c r="V32" s="81">
        <f>IF(RES_hh_tes_in!V32=0,"",RES_hh_tes_in!V32/RES_hh_fec_in!V32)</f>
        <v>0.88283973306815589</v>
      </c>
      <c r="W32" s="81">
        <f>IF(RES_hh_tes_in!W32=0,"",RES_hh_tes_in!W32/RES_hh_fec_in!W32)</f>
        <v>0.89241287454361284</v>
      </c>
      <c r="X32" s="81">
        <f>IF(RES_hh_tes_in!X32=0,"",RES_hh_tes_in!X32/RES_hh_fec_in!X32)</f>
        <v>0.89953435097907297</v>
      </c>
      <c r="Y32" s="81">
        <f>IF(RES_hh_tes_in!Y32=0,"",RES_hh_tes_in!Y32/RES_hh_fec_in!Y32)</f>
        <v>0.90584964654588362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94.724112622502631</v>
      </c>
      <c r="D3" s="65">
        <f t="shared" si="0"/>
        <v>74.598136170442416</v>
      </c>
      <c r="E3" s="65">
        <f t="shared" si="0"/>
        <v>72.964771140075158</v>
      </c>
      <c r="F3" s="65">
        <f t="shared" si="0"/>
        <v>59.144086235135539</v>
      </c>
      <c r="G3" s="65">
        <f t="shared" si="0"/>
        <v>47.034077930188971</v>
      </c>
      <c r="H3" s="65">
        <f t="shared" si="0"/>
        <v>32.148679869619045</v>
      </c>
      <c r="I3" s="65">
        <f t="shared" si="0"/>
        <v>38.644716011419732</v>
      </c>
      <c r="J3" s="65">
        <f t="shared" si="0"/>
        <v>59.162605415135985</v>
      </c>
      <c r="K3" s="65">
        <f t="shared" si="0"/>
        <v>69.301967928487315</v>
      </c>
      <c r="L3" s="65">
        <f t="shared" si="0"/>
        <v>80.057633795955383</v>
      </c>
      <c r="M3" s="65">
        <f t="shared" si="0"/>
        <v>66.311912785225431</v>
      </c>
      <c r="N3" s="65">
        <f t="shared" si="0"/>
        <v>55.367941012468236</v>
      </c>
      <c r="O3" s="65">
        <f t="shared" si="0"/>
        <v>45.4300316795253</v>
      </c>
      <c r="P3" s="65">
        <f t="shared" si="0"/>
        <v>13.152272896165311</v>
      </c>
      <c r="Q3" s="65">
        <f t="shared" si="0"/>
        <v>18.926333077087083</v>
      </c>
      <c r="R3" s="65">
        <f t="shared" ref="R3:V3" si="1">SUM(R4,R15,R17,R27)</f>
        <v>28.115488827308891</v>
      </c>
      <c r="S3" s="65">
        <f t="shared" si="1"/>
        <v>33.872292613351</v>
      </c>
      <c r="T3" s="65">
        <f t="shared" si="1"/>
        <v>29.762596871129386</v>
      </c>
      <c r="U3" s="65">
        <f t="shared" si="1"/>
        <v>24.283557545547353</v>
      </c>
      <c r="V3" s="65">
        <f t="shared" si="1"/>
        <v>12.354557808333466</v>
      </c>
      <c r="W3" s="65">
        <f t="shared" ref="W3:Y3" si="2">SUM(W4,W15,W17,W27)</f>
        <v>6.7543261506943884</v>
      </c>
      <c r="X3" s="65">
        <f t="shared" si="2"/>
        <v>9.7198264655989366</v>
      </c>
      <c r="Y3" s="65">
        <f t="shared" si="2"/>
        <v>9.5353060456979239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89.890937851459086</v>
      </c>
      <c r="D4" s="69">
        <f t="shared" si="3"/>
        <v>69.758550774287144</v>
      </c>
      <c r="E4" s="69">
        <f t="shared" si="3"/>
        <v>68.082702350707621</v>
      </c>
      <c r="F4" s="69">
        <f t="shared" si="3"/>
        <v>55.015220121628609</v>
      </c>
      <c r="G4" s="69">
        <f t="shared" si="3"/>
        <v>43.737914855538712</v>
      </c>
      <c r="H4" s="69">
        <f t="shared" si="3"/>
        <v>29.803777578822761</v>
      </c>
      <c r="I4" s="69">
        <f t="shared" si="3"/>
        <v>35.427993850795225</v>
      </c>
      <c r="J4" s="69">
        <f t="shared" si="3"/>
        <v>54.267713011329903</v>
      </c>
      <c r="K4" s="69">
        <f t="shared" si="3"/>
        <v>63.727601401944383</v>
      </c>
      <c r="L4" s="69">
        <f t="shared" si="3"/>
        <v>73.287678005516995</v>
      </c>
      <c r="M4" s="69">
        <f t="shared" si="3"/>
        <v>59.403433609398689</v>
      </c>
      <c r="N4" s="69">
        <f t="shared" si="3"/>
        <v>49.429055619057586</v>
      </c>
      <c r="O4" s="69">
        <f t="shared" si="3"/>
        <v>40.484451309340514</v>
      </c>
      <c r="P4" s="69">
        <f t="shared" si="3"/>
        <v>11.248258090530921</v>
      </c>
      <c r="Q4" s="69">
        <f t="shared" si="3"/>
        <v>16.118013364030112</v>
      </c>
      <c r="R4" s="69">
        <f t="shared" ref="R4:V4" si="4">SUM(R5:R14)</f>
        <v>24.359562486610162</v>
      </c>
      <c r="S4" s="69">
        <f t="shared" si="4"/>
        <v>29.491870329170645</v>
      </c>
      <c r="T4" s="69">
        <f t="shared" si="4"/>
        <v>25.732326308279156</v>
      </c>
      <c r="U4" s="69">
        <f t="shared" si="4"/>
        <v>20.502576229366021</v>
      </c>
      <c r="V4" s="69">
        <f t="shared" si="4"/>
        <v>10.054433363904293</v>
      </c>
      <c r="W4" s="69">
        <f t="shared" ref="W4:Y4" si="5">SUM(W5:W14)</f>
        <v>4.9784942640803136</v>
      </c>
      <c r="X4" s="69">
        <f t="shared" si="5"/>
        <v>7.6388965516412259</v>
      </c>
      <c r="Y4" s="69">
        <f t="shared" si="5"/>
        <v>7.9418058697369958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0.42937387260378018</v>
      </c>
      <c r="D6" s="72">
        <v>0.56335497729392359</v>
      </c>
      <c r="E6" s="72">
        <v>1.0822882424705089</v>
      </c>
      <c r="F6" s="72">
        <v>1.4172892276410043</v>
      </c>
      <c r="G6" s="72">
        <v>1.4998772708063604</v>
      </c>
      <c r="H6" s="72">
        <v>1.2342783229578331</v>
      </c>
      <c r="I6" s="72">
        <v>0.71543859240037255</v>
      </c>
      <c r="J6" s="72">
        <v>0.22814056185265519</v>
      </c>
      <c r="K6" s="72">
        <v>0.24646496381666763</v>
      </c>
      <c r="L6" s="72">
        <v>0.75854291875579916</v>
      </c>
      <c r="M6" s="72">
        <v>0.73373126683349688</v>
      </c>
      <c r="N6" s="72">
        <v>0.69923644405159402</v>
      </c>
      <c r="O6" s="72">
        <v>0.63413704340567589</v>
      </c>
      <c r="P6" s="72">
        <v>0.38480761588486778</v>
      </c>
      <c r="Q6" s="72">
        <v>0.73887530967624526</v>
      </c>
      <c r="R6" s="72">
        <v>1.2564453838852636</v>
      </c>
      <c r="S6" s="72">
        <v>1.1249495742460796</v>
      </c>
      <c r="T6" s="72">
        <v>0.68691287950395241</v>
      </c>
      <c r="U6" s="72">
        <v>0.43436884483934363</v>
      </c>
      <c r="V6" s="72">
        <v>0.4044335279399433</v>
      </c>
      <c r="W6" s="72">
        <v>0.48611147100431545</v>
      </c>
      <c r="X6" s="72">
        <v>0.75569161807615093</v>
      </c>
      <c r="Y6" s="72">
        <v>0.44160529927731423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47.538049934789143</v>
      </c>
      <c r="D7" s="72">
        <v>21.720949098066392</v>
      </c>
      <c r="E7" s="72">
        <v>15.738040230684261</v>
      </c>
      <c r="F7" s="72">
        <v>13.583339062447561</v>
      </c>
      <c r="G7" s="72">
        <v>12.629180739770097</v>
      </c>
      <c r="H7" s="72">
        <v>9.0956031392991719</v>
      </c>
      <c r="I7" s="72">
        <v>15.267675431777183</v>
      </c>
      <c r="J7" s="72">
        <v>23.172247151094009</v>
      </c>
      <c r="K7" s="72">
        <v>27.638577540673136</v>
      </c>
      <c r="L7" s="72">
        <v>28.06952588998433</v>
      </c>
      <c r="M7" s="72">
        <v>25.071196520526172</v>
      </c>
      <c r="N7" s="72">
        <v>17.670910437343977</v>
      </c>
      <c r="O7" s="72">
        <v>14.502807891019051</v>
      </c>
      <c r="P7" s="72">
        <v>0</v>
      </c>
      <c r="Q7" s="72">
        <v>0</v>
      </c>
      <c r="R7" s="72">
        <v>0</v>
      </c>
      <c r="S7" s="72">
        <v>2.5029240013294185</v>
      </c>
      <c r="T7" s="72">
        <v>2.5939906049075674</v>
      </c>
      <c r="U7" s="72">
        <v>8.900067412285835E-2</v>
      </c>
      <c r="V7" s="72">
        <v>0.32766130446126296</v>
      </c>
      <c r="W7" s="72">
        <v>1.2421722237300128</v>
      </c>
      <c r="X7" s="72">
        <v>6.2007010142384278</v>
      </c>
      <c r="Y7" s="72">
        <v>5.2963127025897041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41.923514044066167</v>
      </c>
      <c r="D8" s="72">
        <v>47.474246698926827</v>
      </c>
      <c r="E8" s="72">
        <v>51.262373877552854</v>
      </c>
      <c r="F8" s="72">
        <v>40.014591831540045</v>
      </c>
      <c r="G8" s="72">
        <v>29.608856844962254</v>
      </c>
      <c r="H8" s="72">
        <v>19.473896116565758</v>
      </c>
      <c r="I8" s="72">
        <v>19.444879826617669</v>
      </c>
      <c r="J8" s="72">
        <v>30.867325298383236</v>
      </c>
      <c r="K8" s="72">
        <v>35.84255889745458</v>
      </c>
      <c r="L8" s="72">
        <v>44.459609196776867</v>
      </c>
      <c r="M8" s="72">
        <v>33.598505822039016</v>
      </c>
      <c r="N8" s="72">
        <v>31.058908737662016</v>
      </c>
      <c r="O8" s="72">
        <v>25.347506374915785</v>
      </c>
      <c r="P8" s="72">
        <v>10.863450474646054</v>
      </c>
      <c r="Q8" s="72">
        <v>15.379138054353868</v>
      </c>
      <c r="R8" s="72">
        <v>23.103117102724898</v>
      </c>
      <c r="S8" s="72">
        <v>25.863996753595146</v>
      </c>
      <c r="T8" s="72">
        <v>22.451422823867635</v>
      </c>
      <c r="U8" s="72">
        <v>19.979206710403819</v>
      </c>
      <c r="V8" s="72">
        <v>9.3223385315030871</v>
      </c>
      <c r="W8" s="72">
        <v>3.2502105693459855</v>
      </c>
      <c r="X8" s="72">
        <v>0.68250391932664778</v>
      </c>
      <c r="Y8" s="72">
        <v>2.2038878678699776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4.8118243017440125</v>
      </c>
      <c r="D17" s="69">
        <f t="shared" si="7"/>
        <v>4.7968753386067498</v>
      </c>
      <c r="E17" s="69">
        <f t="shared" si="7"/>
        <v>4.824511001904356</v>
      </c>
      <c r="F17" s="69">
        <f t="shared" si="7"/>
        <v>4.0827863770934769</v>
      </c>
      <c r="G17" s="69">
        <f t="shared" si="7"/>
        <v>3.2633145273308464</v>
      </c>
      <c r="H17" s="69">
        <f t="shared" si="7"/>
        <v>2.3236365672527981</v>
      </c>
      <c r="I17" s="69">
        <f t="shared" si="7"/>
        <v>3.2027931575622466</v>
      </c>
      <c r="J17" s="69">
        <f t="shared" si="7"/>
        <v>4.8088773693670372</v>
      </c>
      <c r="K17" s="69">
        <f t="shared" si="7"/>
        <v>5.484372123120421</v>
      </c>
      <c r="L17" s="69">
        <f t="shared" si="7"/>
        <v>6.6570493440268379</v>
      </c>
      <c r="M17" s="69">
        <f t="shared" si="7"/>
        <v>6.8042426840577299</v>
      </c>
      <c r="N17" s="69">
        <f t="shared" si="7"/>
        <v>5.8388878378976878</v>
      </c>
      <c r="O17" s="69">
        <f t="shared" si="7"/>
        <v>4.8647637601311313</v>
      </c>
      <c r="P17" s="69">
        <f t="shared" si="7"/>
        <v>1.8791369046049811</v>
      </c>
      <c r="Q17" s="69">
        <f t="shared" si="7"/>
        <v>2.7737060783559926</v>
      </c>
      <c r="R17" s="69">
        <f t="shared" ref="R17:V17" si="8">SUM(R18:R26)</f>
        <v>3.6941131079258951</v>
      </c>
      <c r="S17" s="69">
        <f t="shared" si="8"/>
        <v>4.2977743503831229</v>
      </c>
      <c r="T17" s="69">
        <f t="shared" si="8"/>
        <v>3.9531718894624004</v>
      </c>
      <c r="U17" s="69">
        <f t="shared" si="8"/>
        <v>3.7096021839857056</v>
      </c>
      <c r="V17" s="69">
        <f t="shared" si="8"/>
        <v>2.2513258739205688</v>
      </c>
      <c r="W17" s="69">
        <f t="shared" ref="W17:Y17" si="9">SUM(W18:W26)</f>
        <v>1.7430150716781978</v>
      </c>
      <c r="X17" s="69">
        <f t="shared" si="9"/>
        <v>2.0612859648999331</v>
      </c>
      <c r="Y17" s="69">
        <f t="shared" si="9"/>
        <v>1.5816806291072538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0.45909087111949881</v>
      </c>
      <c r="D19" s="72">
        <v>0.47326390733192181</v>
      </c>
      <c r="E19" s="72">
        <v>0.63424541317851468</v>
      </c>
      <c r="F19" s="72">
        <v>0.7003591447332318</v>
      </c>
      <c r="G19" s="72">
        <v>0.81567242666195894</v>
      </c>
      <c r="H19" s="72">
        <v>0.74276900790516154</v>
      </c>
      <c r="I19" s="72">
        <v>0.46574385052737677</v>
      </c>
      <c r="J19" s="72">
        <v>0.24949210053708615</v>
      </c>
      <c r="K19" s="72">
        <v>0.18416342721735446</v>
      </c>
      <c r="L19" s="72">
        <v>0.21316688951086707</v>
      </c>
      <c r="M19" s="72">
        <v>0.49051550407876016</v>
      </c>
      <c r="N19" s="72">
        <v>0.44246378068081427</v>
      </c>
      <c r="O19" s="72">
        <v>0.50148001391979913</v>
      </c>
      <c r="P19" s="72">
        <v>0.56998565475015439</v>
      </c>
      <c r="Q19" s="72">
        <v>0.86467306896573104</v>
      </c>
      <c r="R19" s="72">
        <v>0.75633988086567194</v>
      </c>
      <c r="S19" s="72">
        <v>0.66173986809418728</v>
      </c>
      <c r="T19" s="72">
        <v>0.56655476966879004</v>
      </c>
      <c r="U19" s="72">
        <v>0.71821400247710931</v>
      </c>
      <c r="V19" s="72">
        <v>0.7336216355762214</v>
      </c>
      <c r="W19" s="72">
        <v>1.0684038568987526</v>
      </c>
      <c r="X19" s="72">
        <v>1.2716603205101054</v>
      </c>
      <c r="Y19" s="72">
        <v>0.62455805841109435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1.1453790838691666</v>
      </c>
      <c r="D20" s="72">
        <v>0.54727613560515087</v>
      </c>
      <c r="E20" s="72">
        <v>0.23876282118445027</v>
      </c>
      <c r="F20" s="72">
        <v>0.18379988666852315</v>
      </c>
      <c r="G20" s="72">
        <v>0.11588704882966189</v>
      </c>
      <c r="H20" s="72">
        <v>6.4409115502609762E-2</v>
      </c>
      <c r="I20" s="72">
        <v>1.2567074915228997</v>
      </c>
      <c r="J20" s="72">
        <v>2.029662644847908</v>
      </c>
      <c r="K20" s="72">
        <v>2.4224469056253608</v>
      </c>
      <c r="L20" s="72">
        <v>2.6383823703904552</v>
      </c>
      <c r="M20" s="72">
        <v>2.8385253887702082</v>
      </c>
      <c r="N20" s="72">
        <v>2.0549084467723548</v>
      </c>
      <c r="O20" s="72">
        <v>1.4596622465512752</v>
      </c>
      <c r="P20" s="72">
        <v>0</v>
      </c>
      <c r="Q20" s="72">
        <v>0</v>
      </c>
      <c r="R20" s="72">
        <v>0</v>
      </c>
      <c r="S20" s="72">
        <v>0.33101429045893865</v>
      </c>
      <c r="T20" s="72">
        <v>0.34964540448812464</v>
      </c>
      <c r="U20" s="72">
        <v>1.2093257900706689E-2</v>
      </c>
      <c r="V20" s="72">
        <v>4.2485983576741319E-2</v>
      </c>
      <c r="W20" s="72">
        <v>0.14700515446525755</v>
      </c>
      <c r="X20" s="72">
        <v>0.74343258853265048</v>
      </c>
      <c r="Y20" s="72">
        <v>0.64267653745773101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3.2073543467553476</v>
      </c>
      <c r="D21" s="72">
        <v>3.7763352956696776</v>
      </c>
      <c r="E21" s="72">
        <v>3.951502767541391</v>
      </c>
      <c r="F21" s="72">
        <v>3.1986273456917225</v>
      </c>
      <c r="G21" s="72">
        <v>2.3317550518392256</v>
      </c>
      <c r="H21" s="72">
        <v>1.516458443845027</v>
      </c>
      <c r="I21" s="72">
        <v>1.4803418155119699</v>
      </c>
      <c r="J21" s="72">
        <v>2.529722623982043</v>
      </c>
      <c r="K21" s="72">
        <v>2.877761790277706</v>
      </c>
      <c r="L21" s="72">
        <v>3.8055000841255158</v>
      </c>
      <c r="M21" s="72">
        <v>3.4752017912087614</v>
      </c>
      <c r="N21" s="72">
        <v>3.3415156104445187</v>
      </c>
      <c r="O21" s="72">
        <v>2.9036214996600567</v>
      </c>
      <c r="P21" s="72">
        <v>1.3091512498548268</v>
      </c>
      <c r="Q21" s="72">
        <v>1.9090330093902617</v>
      </c>
      <c r="R21" s="72">
        <v>2.937773227060223</v>
      </c>
      <c r="S21" s="72">
        <v>3.3050201918299971</v>
      </c>
      <c r="T21" s="72">
        <v>3.0369717153054858</v>
      </c>
      <c r="U21" s="72">
        <v>2.9792949236078896</v>
      </c>
      <c r="V21" s="72">
        <v>1.4752182547676063</v>
      </c>
      <c r="W21" s="72">
        <v>0.52760606031418755</v>
      </c>
      <c r="X21" s="72">
        <v>4.6193055857177194E-2</v>
      </c>
      <c r="Y21" s="72">
        <v>0.31444603323842857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2.135046929953115E-2</v>
      </c>
      <c r="D27" s="69">
        <f t="shared" si="10"/>
        <v>4.2710057548514105E-2</v>
      </c>
      <c r="E27" s="69">
        <f t="shared" si="10"/>
        <v>5.7557787463183976E-2</v>
      </c>
      <c r="F27" s="69">
        <f t="shared" si="10"/>
        <v>4.6079736413454704E-2</v>
      </c>
      <c r="G27" s="69">
        <f t="shared" si="10"/>
        <v>3.2848547319409151E-2</v>
      </c>
      <c r="H27" s="69">
        <f t="shared" si="10"/>
        <v>2.1265723543486683E-2</v>
      </c>
      <c r="I27" s="69">
        <f t="shared" si="10"/>
        <v>1.3929003062256961E-2</v>
      </c>
      <c r="J27" s="69">
        <f t="shared" si="10"/>
        <v>8.6015034439042806E-2</v>
      </c>
      <c r="K27" s="69">
        <f t="shared" si="10"/>
        <v>8.9994403422506614E-2</v>
      </c>
      <c r="L27" s="69">
        <f t="shared" si="10"/>
        <v>0.11290644641155326</v>
      </c>
      <c r="M27" s="69">
        <f t="shared" si="10"/>
        <v>0.10423649176902203</v>
      </c>
      <c r="N27" s="69">
        <f t="shared" si="10"/>
        <v>9.9997555512962522E-2</v>
      </c>
      <c r="O27" s="69">
        <f t="shared" si="10"/>
        <v>8.0816610053652482E-2</v>
      </c>
      <c r="P27" s="69">
        <f t="shared" si="10"/>
        <v>2.4877901029409531E-2</v>
      </c>
      <c r="Q27" s="69">
        <f t="shared" si="10"/>
        <v>3.4613634700979556E-2</v>
      </c>
      <c r="R27" s="69">
        <f t="shared" ref="R27:V27" si="11">SUM(R28:R32)</f>
        <v>6.1813232772833987E-2</v>
      </c>
      <c r="S27" s="69">
        <f t="shared" si="11"/>
        <v>8.2647933797231288E-2</v>
      </c>
      <c r="T27" s="69">
        <f t="shared" si="11"/>
        <v>7.7098673387828817E-2</v>
      </c>
      <c r="U27" s="69">
        <f t="shared" si="11"/>
        <v>7.1379132195627776E-2</v>
      </c>
      <c r="V27" s="69">
        <f t="shared" si="11"/>
        <v>4.8798570508604297E-2</v>
      </c>
      <c r="W27" s="69">
        <f t="shared" ref="W27:Y27" si="12">SUM(W28:W32)</f>
        <v>3.2816814935876612E-2</v>
      </c>
      <c r="X27" s="69">
        <f t="shared" si="12"/>
        <v>1.9643949057777922E-2</v>
      </c>
      <c r="Y27" s="69">
        <f t="shared" si="12"/>
        <v>1.1819546853674886E-2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2.135046929953115E-2</v>
      </c>
      <c r="D30" s="72">
        <v>4.2710057548514105E-2</v>
      </c>
      <c r="E30" s="72">
        <v>5.7557787463183976E-2</v>
      </c>
      <c r="F30" s="72">
        <v>4.6079736413454704E-2</v>
      </c>
      <c r="G30" s="72">
        <v>3.2848547319409151E-2</v>
      </c>
      <c r="H30" s="72">
        <v>2.1265723543486683E-2</v>
      </c>
      <c r="I30" s="72">
        <v>1.3929003062256961E-2</v>
      </c>
      <c r="J30" s="72">
        <v>8.6015034439042806E-2</v>
      </c>
      <c r="K30" s="72">
        <v>8.9994403422506614E-2</v>
      </c>
      <c r="L30" s="72">
        <v>0.11290644641155326</v>
      </c>
      <c r="M30" s="72">
        <v>0.10423649176902203</v>
      </c>
      <c r="N30" s="72">
        <v>9.9997555512962522E-2</v>
      </c>
      <c r="O30" s="72">
        <v>8.0816610053652482E-2</v>
      </c>
      <c r="P30" s="72">
        <v>2.4877901029409531E-2</v>
      </c>
      <c r="Q30" s="72">
        <v>3.4613634700979556E-2</v>
      </c>
      <c r="R30" s="72">
        <v>6.1813232772833987E-2</v>
      </c>
      <c r="S30" s="72">
        <v>8.2647933797231288E-2</v>
      </c>
      <c r="T30" s="72">
        <v>7.7098673387828817E-2</v>
      </c>
      <c r="U30" s="72">
        <v>7.1379132195627776E-2</v>
      </c>
      <c r="V30" s="72">
        <v>4.8798570508604297E-2</v>
      </c>
      <c r="W30" s="72">
        <v>3.2816814935876612E-2</v>
      </c>
      <c r="X30" s="72">
        <v>1.9643949057777922E-2</v>
      </c>
      <c r="Y30" s="72">
        <v>1.1819546853674886E-2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16149.711763430247</v>
      </c>
      <c r="D3" s="65">
        <f>IF(RES_hh_fec_in!D3=0,0,1000*11630*RES_hh_fec_in!D3/RES_hh_num_in!D3)</f>
        <v>15249.23038995461</v>
      </c>
      <c r="E3" s="65">
        <f>IF(RES_hh_fec_in!E3=0,0,1000*11630*RES_hh_fec_in!E3/RES_hh_num_in!E3)</f>
        <v>15491.117036556241</v>
      </c>
      <c r="F3" s="65">
        <f>IF(RES_hh_fec_in!F3=0,0,1000*11630*RES_hh_fec_in!F3/RES_hh_num_in!F3)</f>
        <v>15005.057064443923</v>
      </c>
      <c r="G3" s="65">
        <f>IF(RES_hh_fec_in!G3=0,0,1000*11630*RES_hh_fec_in!G3/RES_hh_num_in!G3)</f>
        <v>14950.362505115727</v>
      </c>
      <c r="H3" s="65">
        <f>IF(RES_hh_fec_in!H3=0,0,1000*11630*RES_hh_fec_in!H3/RES_hh_num_in!H3)</f>
        <v>14677.781003611084</v>
      </c>
      <c r="I3" s="65">
        <f>IF(RES_hh_fec_in!I3=0,0,1000*11630*RES_hh_fec_in!I3/RES_hh_num_in!I3)</f>
        <v>14538.41384402834</v>
      </c>
      <c r="J3" s="65">
        <f>IF(RES_hh_fec_in!J3=0,0,1000*11630*RES_hh_fec_in!J3/RES_hh_num_in!J3)</f>
        <v>13676.090279697371</v>
      </c>
      <c r="K3" s="65">
        <f>IF(RES_hh_fec_in!K3=0,0,1000*11630*RES_hh_fec_in!K3/RES_hh_num_in!K3)</f>
        <v>13431.987219088131</v>
      </c>
      <c r="L3" s="65">
        <f>IF(RES_hh_fec_in!L3=0,0,1000*11630*RES_hh_fec_in!L3/RES_hh_num_in!L3)</f>
        <v>15057.088181865925</v>
      </c>
      <c r="M3" s="65">
        <f>IF(RES_hh_fec_in!M3=0,0,1000*11630*RES_hh_fec_in!M3/RES_hh_num_in!M3)</f>
        <v>12732.602525755465</v>
      </c>
      <c r="N3" s="65">
        <f>IF(RES_hh_fec_in!N3=0,0,1000*11630*RES_hh_fec_in!N3/RES_hh_num_in!N3)</f>
        <v>12264.06098272977</v>
      </c>
      <c r="O3" s="65">
        <f>IF(RES_hh_fec_in!O3=0,0,1000*11630*RES_hh_fec_in!O3/RES_hh_num_in!O3)</f>
        <v>12102.923392631261</v>
      </c>
      <c r="P3" s="65">
        <f>IF(RES_hh_fec_in!P3=0,0,1000*11630*RES_hh_fec_in!P3/RES_hh_num_in!P3)</f>
        <v>10317.887011387542</v>
      </c>
      <c r="Q3" s="65">
        <f>IF(RES_hh_fec_in!Q3=0,0,1000*11630*RES_hh_fec_in!Q3/RES_hh_num_in!Q3)</f>
        <v>10736.579300441954</v>
      </c>
      <c r="R3" s="65">
        <f>IF(RES_hh_fec_in!R3=0,0,1000*11630*RES_hh_fec_in!R3/RES_hh_num_in!R3)</f>
        <v>10439.349911741225</v>
      </c>
      <c r="S3" s="65">
        <f>IF(RES_hh_fec_in!S3=0,0,1000*11630*RES_hh_fec_in!S3/RES_hh_num_in!S3)</f>
        <v>9913.6961185007804</v>
      </c>
      <c r="T3" s="65">
        <f>IF(RES_hh_fec_in!T3=0,0,1000*11630*RES_hh_fec_in!T3/RES_hh_num_in!T3)</f>
        <v>8774.3699949028869</v>
      </c>
      <c r="U3" s="65">
        <f>IF(RES_hh_fec_in!U3=0,0,1000*11630*RES_hh_fec_in!U3/RES_hh_num_in!U3)</f>
        <v>7893.4295485293715</v>
      </c>
      <c r="V3" s="65">
        <f>IF(RES_hh_fec_in!V3=0,0,1000*11630*RES_hh_fec_in!V3/RES_hh_num_in!V3)</f>
        <v>7066.8731233381777</v>
      </c>
      <c r="W3" s="65">
        <f>IF(RES_hh_fec_in!W3=0,0,1000*11630*RES_hh_fec_in!W3/RES_hh_num_in!W3)</f>
        <v>6462.4854983984769</v>
      </c>
      <c r="X3" s="65">
        <f>IF(RES_hh_fec_in!X3=0,0,1000*11630*RES_hh_fec_in!X3/RES_hh_num_in!X3)</f>
        <v>4755.025894627197</v>
      </c>
      <c r="Y3" s="65">
        <f>IF(RES_hh_fec_in!Y3=0,0,1000*11630*RES_hh_fec_in!Y3/RES_hh_num_in!Y3)</f>
        <v>4277.272098604335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14700.773920211956</v>
      </c>
      <c r="D4" s="69">
        <f>IF(RES_hh_fec_in!D4=0,0,1000*11630*RES_hh_fec_in!D4/RES_hh_num_in!D4)</f>
        <v>13791.33072641035</v>
      </c>
      <c r="E4" s="69">
        <f>IF(RES_hh_fec_in!E4=0,0,1000*11630*RES_hh_fec_in!E4/RES_hh_num_in!E4)</f>
        <v>14048.445704078324</v>
      </c>
      <c r="F4" s="69">
        <f>IF(RES_hh_fec_in!F4=0,0,1000*11630*RES_hh_fec_in!F4/RES_hh_num_in!F4)</f>
        <v>13526.97332983593</v>
      </c>
      <c r="G4" s="69">
        <f>IF(RES_hh_fec_in!G4=0,0,1000*11630*RES_hh_fec_in!G4/RES_hh_num_in!G4)</f>
        <v>13472.71484394779</v>
      </c>
      <c r="H4" s="69">
        <f>IF(RES_hh_fec_in!H4=0,0,1000*11630*RES_hh_fec_in!H4/RES_hh_num_in!H4)</f>
        <v>13181.73043239561</v>
      </c>
      <c r="I4" s="69">
        <f>IF(RES_hh_fec_in!I4=0,0,1000*11630*RES_hh_fec_in!I4/RES_hh_num_in!I4)</f>
        <v>13129.516177519896</v>
      </c>
      <c r="J4" s="69">
        <f>IF(RES_hh_fec_in!J4=0,0,1000*11630*RES_hh_fec_in!J4/RES_hh_num_in!J4)</f>
        <v>12245.843656165713</v>
      </c>
      <c r="K4" s="69">
        <f>IF(RES_hh_fec_in!K4=0,0,1000*11630*RES_hh_fec_in!K4/RES_hh_num_in!K4)</f>
        <v>12029.318040138205</v>
      </c>
      <c r="L4" s="69">
        <f>IF(RES_hh_fec_in!L4=0,0,1000*11630*RES_hh_fec_in!L4/RES_hh_num_in!L4)</f>
        <v>13412.601698961149</v>
      </c>
      <c r="M4" s="69">
        <f>IF(RES_hh_fec_in!M4=0,0,1000*11630*RES_hh_fec_in!M4/RES_hh_num_in!M4)</f>
        <v>11072.07580909607</v>
      </c>
      <c r="N4" s="69">
        <f>IF(RES_hh_fec_in!N4=0,0,1000*11630*RES_hh_fec_in!N4/RES_hh_num_in!N4)</f>
        <v>10617.647668423331</v>
      </c>
      <c r="O4" s="69">
        <f>IF(RES_hh_fec_in!O4=0,0,1000*11630*RES_hh_fec_in!O4/RES_hh_num_in!O4)</f>
        <v>10400.807807646746</v>
      </c>
      <c r="P4" s="69">
        <f>IF(RES_hh_fec_in!P4=0,0,1000*11630*RES_hh_fec_in!P4/RES_hh_num_in!P4)</f>
        <v>8665.1298461988772</v>
      </c>
      <c r="Q4" s="69">
        <f>IF(RES_hh_fec_in!Q4=0,0,1000*11630*RES_hh_fec_in!Q4/RES_hh_num_in!Q4)</f>
        <v>9083.1016343833544</v>
      </c>
      <c r="R4" s="69">
        <f>IF(RES_hh_fec_in!R4=0,0,1000*11630*RES_hh_fec_in!R4/RES_hh_num_in!R4)</f>
        <v>8801.5001148420706</v>
      </c>
      <c r="S4" s="69">
        <f>IF(RES_hh_fec_in!S4=0,0,1000*11630*RES_hh_fec_in!S4/RES_hh_num_in!S4)</f>
        <v>8348.6884881747119</v>
      </c>
      <c r="T4" s="69">
        <f>IF(RES_hh_fec_in!T4=0,0,1000*11630*RES_hh_fec_in!T4/RES_hh_num_in!T4)</f>
        <v>7247.1892373721794</v>
      </c>
      <c r="U4" s="69">
        <f>IF(RES_hh_fec_in!U4=0,0,1000*11630*RES_hh_fec_in!U4/RES_hh_num_in!U4)</f>
        <v>6369.1605496271268</v>
      </c>
      <c r="V4" s="69">
        <f>IF(RES_hh_fec_in!V4=0,0,1000*11630*RES_hh_fec_in!V4/RES_hh_num_in!V4)</f>
        <v>5537.0319225603689</v>
      </c>
      <c r="W4" s="69">
        <f>IF(RES_hh_fec_in!W4=0,0,1000*11630*RES_hh_fec_in!W4/RES_hh_num_in!W4)</f>
        <v>4952.2328865882382</v>
      </c>
      <c r="X4" s="69">
        <f>IF(RES_hh_fec_in!X4=0,0,1000*11630*RES_hh_fec_in!X4/RES_hh_num_in!X4)</f>
        <v>3804.8785396319163</v>
      </c>
      <c r="Y4" s="69">
        <f>IF(RES_hh_fec_in!Y4=0,0,1000*11630*RES_hh_fec_in!Y4/RES_hh_num_in!Y4)</f>
        <v>3337.0873746382895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18901.825700113579</v>
      </c>
      <c r="D6" s="72">
        <f>IF(RES_hh_fec_in!D6=0,0,1000*11630*RES_hh_fec_in!D6/RES_hh_num_in!D6)</f>
        <v>16533.279840756106</v>
      </c>
      <c r="E6" s="72">
        <f>IF(RES_hh_fec_in!E6=0,0,1000*11630*RES_hh_fec_in!E6/RES_hh_num_in!E6)</f>
        <v>17262.432698757133</v>
      </c>
      <c r="F6" s="72">
        <f>IF(RES_hh_fec_in!F6=0,0,1000*11630*RES_hh_fec_in!F6/RES_hh_num_in!F6)</f>
        <v>17235.268587198305</v>
      </c>
      <c r="G6" s="72">
        <f>IF(RES_hh_fec_in!G6=0,0,1000*11630*RES_hh_fec_in!G6/RES_hh_num_in!G6)</f>
        <v>16973.611691728107</v>
      </c>
      <c r="H6" s="72">
        <f>IF(RES_hh_fec_in!H6=0,0,1000*11630*RES_hh_fec_in!H6/RES_hh_num_in!H6)</f>
        <v>17932.408075113057</v>
      </c>
      <c r="I6" s="72">
        <f>IF(RES_hh_fec_in!I6=0,0,1000*11630*RES_hh_fec_in!I6/RES_hh_num_in!I6)</f>
        <v>17497.177525395033</v>
      </c>
      <c r="J6" s="72">
        <f>IF(RES_hh_fec_in!J6=0,0,1000*11630*RES_hh_fec_in!J6/RES_hh_num_in!J6)</f>
        <v>15941.533542727393</v>
      </c>
      <c r="K6" s="72">
        <f>IF(RES_hh_fec_in!K6=0,0,1000*11630*RES_hh_fec_in!K6/RES_hh_num_in!K6)</f>
        <v>14466.453238050572</v>
      </c>
      <c r="L6" s="72">
        <f>IF(RES_hh_fec_in!L6=0,0,1000*11630*RES_hh_fec_in!L6/RES_hh_num_in!L6)</f>
        <v>16780.126171352429</v>
      </c>
      <c r="M6" s="72">
        <f>IF(RES_hh_fec_in!M6=0,0,1000*11630*RES_hh_fec_in!M6/RES_hh_num_in!M6)</f>
        <v>15679.707105925439</v>
      </c>
      <c r="N6" s="72">
        <f>IF(RES_hh_fec_in!N6=0,0,1000*11630*RES_hh_fec_in!N6/RES_hh_num_in!N6)</f>
        <v>14055.557647127283</v>
      </c>
      <c r="O6" s="72">
        <f>IF(RES_hh_fec_in!O6=0,0,1000*11630*RES_hh_fec_in!O6/RES_hh_num_in!O6)</f>
        <v>12352.157603733282</v>
      </c>
      <c r="P6" s="72">
        <f>IF(RES_hh_fec_in!P6=0,0,1000*11630*RES_hh_fec_in!P6/RES_hh_num_in!P6)</f>
        <v>8777.1695895538178</v>
      </c>
      <c r="Q6" s="72">
        <f>IF(RES_hh_fec_in!Q6=0,0,1000*11630*RES_hh_fec_in!Q6/RES_hh_num_in!Q6)</f>
        <v>10988.732041415105</v>
      </c>
      <c r="R6" s="72">
        <f>IF(RES_hh_fec_in!R6=0,0,1000*11630*RES_hh_fec_in!R6/RES_hh_num_in!R6)</f>
        <v>10824.076548416466</v>
      </c>
      <c r="S6" s="72">
        <f>IF(RES_hh_fec_in!S6=0,0,1000*11630*RES_hh_fec_in!S6/RES_hh_num_in!S6)</f>
        <v>10742.374045471783</v>
      </c>
      <c r="T6" s="72">
        <f>IF(RES_hh_fec_in!T6=0,0,1000*11630*RES_hh_fec_in!T6/RES_hh_num_in!T6)</f>
        <v>9882.0801712989196</v>
      </c>
      <c r="U6" s="72">
        <f>IF(RES_hh_fec_in!U6=0,0,1000*11630*RES_hh_fec_in!U6/RES_hh_num_in!U6)</f>
        <v>8652.3590691621575</v>
      </c>
      <c r="V6" s="72">
        <f>IF(RES_hh_fec_in!V6=0,0,1000*11630*RES_hh_fec_in!V6/RES_hh_num_in!V6)</f>
        <v>7983.8143348506692</v>
      </c>
      <c r="W6" s="72">
        <f>IF(RES_hh_fec_in!W6=0,0,1000*11630*RES_hh_fec_in!W6/RES_hh_num_in!W6)</f>
        <v>6666.5167867779164</v>
      </c>
      <c r="X6" s="72">
        <f>IF(RES_hh_fec_in!X6=0,0,1000*11630*RES_hh_fec_in!X6/RES_hh_num_in!X6)</f>
        <v>5994.0417285443191</v>
      </c>
      <c r="Y6" s="72">
        <f>IF(RES_hh_fec_in!Y6=0,0,1000*11630*RES_hh_fec_in!Y6/RES_hh_num_in!Y6)</f>
        <v>4718.5134817650678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19682.461885820809</v>
      </c>
      <c r="D7" s="72">
        <f>IF(RES_hh_fec_in!D7=0,0,1000*11630*RES_hh_fec_in!D7/RES_hh_num_in!D7)</f>
        <v>18828.419266642333</v>
      </c>
      <c r="E7" s="72">
        <f>IF(RES_hh_fec_in!E7=0,0,1000*11630*RES_hh_fec_in!E7/RES_hh_num_in!E7)</f>
        <v>18424.764901983297</v>
      </c>
      <c r="F7" s="72">
        <f>IF(RES_hh_fec_in!F7=0,0,1000*11630*RES_hh_fec_in!F7/RES_hh_num_in!F7)</f>
        <v>18125.878630199397</v>
      </c>
      <c r="G7" s="72">
        <f>IF(RES_hh_fec_in!G7=0,0,1000*11630*RES_hh_fec_in!G7/RES_hh_num_in!G7)</f>
        <v>18248.187596410869</v>
      </c>
      <c r="H7" s="72">
        <f>IF(RES_hh_fec_in!H7=0,0,1000*11630*RES_hh_fec_in!H7/RES_hh_num_in!H7)</f>
        <v>17614.9851108324</v>
      </c>
      <c r="I7" s="72">
        <f>IF(RES_hh_fec_in!I7=0,0,1000*11630*RES_hh_fec_in!I7/RES_hh_num_in!I7)</f>
        <v>16948.621484922714</v>
      </c>
      <c r="J7" s="72">
        <f>IF(RES_hh_fec_in!J7=0,0,1000*11630*RES_hh_fec_in!J7/RES_hh_num_in!J7)</f>
        <v>16639.380115407141</v>
      </c>
      <c r="K7" s="72">
        <f>IF(RES_hh_fec_in!K7=0,0,1000*11630*RES_hh_fec_in!K7/RES_hh_num_in!K7)</f>
        <v>16439.042087131726</v>
      </c>
      <c r="L7" s="72">
        <f>IF(RES_hh_fec_in!L7=0,0,1000*11630*RES_hh_fec_in!L7/RES_hh_num_in!L7)</f>
        <v>17944.333025685104</v>
      </c>
      <c r="M7" s="72">
        <f>IF(RES_hh_fec_in!M7=0,0,1000*11630*RES_hh_fec_in!M7/RES_hh_num_in!M7)</f>
        <v>15366.248221266236</v>
      </c>
      <c r="N7" s="72">
        <f>IF(RES_hh_fec_in!N7=0,0,1000*11630*RES_hh_fec_in!N7/RES_hh_num_in!N7)</f>
        <v>14074.869992845221</v>
      </c>
      <c r="O7" s="72">
        <f>IF(RES_hh_fec_in!O7=0,0,1000*11630*RES_hh_fec_in!O7/RES_hh_num_in!O7)</f>
        <v>13941.392167223288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10038.140385837911</v>
      </c>
      <c r="T7" s="72">
        <f>IF(RES_hh_fec_in!T7=0,0,1000*11630*RES_hh_fec_in!T7/RES_hh_num_in!T7)</f>
        <v>9769.2905319234014</v>
      </c>
      <c r="U7" s="72">
        <f>IF(RES_hh_fec_in!U7=0,0,1000*11630*RES_hh_fec_in!U7/RES_hh_num_in!U7)</f>
        <v>8841.3900087706934</v>
      </c>
      <c r="V7" s="72">
        <f>IF(RES_hh_fec_in!V7=0,0,1000*11630*RES_hh_fec_in!V7/RES_hh_num_in!V7)</f>
        <v>7822.4818218237961</v>
      </c>
      <c r="W7" s="72">
        <f>IF(RES_hh_fec_in!W7=0,0,1000*11630*RES_hh_fec_in!W7/RES_hh_num_in!W7)</f>
        <v>6207.3751080868578</v>
      </c>
      <c r="X7" s="72">
        <f>IF(RES_hh_fec_in!X7=0,0,1000*11630*RES_hh_fec_in!X7/RES_hh_num_in!X7)</f>
        <v>5932.4537343596166</v>
      </c>
      <c r="Y7" s="72">
        <f>IF(RES_hh_fec_in!Y7=0,0,1000*11630*RES_hh_fec_in!Y7/RES_hh_num_in!Y7)</f>
        <v>4436.6204223829909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17978.802557415314</v>
      </c>
      <c r="D8" s="72">
        <f>IF(RES_hh_fec_in!D8=0,0,1000*11630*RES_hh_fec_in!D8/RES_hh_num_in!D8)</f>
        <v>16695.14000681349</v>
      </c>
      <c r="E8" s="72">
        <f>IF(RES_hh_fec_in!E8=0,0,1000*11630*RES_hh_fec_in!E8/RES_hh_num_in!E8)</f>
        <v>17315.259592210557</v>
      </c>
      <c r="F8" s="72">
        <f>IF(RES_hh_fec_in!F8=0,0,1000*11630*RES_hh_fec_in!F8/RES_hh_num_in!F8)</f>
        <v>16908.284065999615</v>
      </c>
      <c r="G8" s="72">
        <f>IF(RES_hh_fec_in!G8=0,0,1000*11630*RES_hh_fec_in!G8/RES_hh_num_in!G8)</f>
        <v>16707.410874829664</v>
      </c>
      <c r="H8" s="72">
        <f>IF(RES_hh_fec_in!H8=0,0,1000*11630*RES_hh_fec_in!H8/RES_hh_num_in!H8)</f>
        <v>16511.047993843345</v>
      </c>
      <c r="I8" s="72">
        <f>IF(RES_hh_fec_in!I8=0,0,1000*11630*RES_hh_fec_in!I8/RES_hh_num_in!I8)</f>
        <v>15491.68895158713</v>
      </c>
      <c r="J8" s="72">
        <f>IF(RES_hh_fec_in!J8=0,0,1000*11630*RES_hh_fec_in!J8/RES_hh_num_in!J8)</f>
        <v>15183.668407633815</v>
      </c>
      <c r="K8" s="72">
        <f>IF(RES_hh_fec_in!K8=0,0,1000*11630*RES_hh_fec_in!K8/RES_hh_num_in!K8)</f>
        <v>14927.54257392474</v>
      </c>
      <c r="L8" s="72">
        <f>IF(RES_hh_fec_in!L8=0,0,1000*11630*RES_hh_fec_in!L8/RES_hh_num_in!L8)</f>
        <v>16875.482364349824</v>
      </c>
      <c r="M8" s="72">
        <f>IF(RES_hh_fec_in!M8=0,0,1000*11630*RES_hh_fec_in!M8/RES_hh_num_in!M8)</f>
        <v>13815.161912361586</v>
      </c>
      <c r="N8" s="72">
        <f>IF(RES_hh_fec_in!N8=0,0,1000*11630*RES_hh_fec_in!N8/RES_hh_num_in!N8)</f>
        <v>13178.014302026097</v>
      </c>
      <c r="O8" s="72">
        <f>IF(RES_hh_fec_in!O8=0,0,1000*11630*RES_hh_fec_in!O8/RES_hh_num_in!O8)</f>
        <v>12520.706086199114</v>
      </c>
      <c r="P8" s="72">
        <f>IF(RES_hh_fec_in!P8=0,0,1000*11630*RES_hh_fec_in!P8/RES_hh_num_in!P8)</f>
        <v>10205.701260872525</v>
      </c>
      <c r="Q8" s="72">
        <f>IF(RES_hh_fec_in!Q8=0,0,1000*11630*RES_hh_fec_in!Q8/RES_hh_num_in!Q8)</f>
        <v>9858.2139078143027</v>
      </c>
      <c r="R8" s="72">
        <f>IF(RES_hh_fec_in!R8=0,0,1000*11630*RES_hh_fec_in!R8/RES_hh_num_in!R8)</f>
        <v>9819.9724947393661</v>
      </c>
      <c r="S8" s="72">
        <f>IF(RES_hh_fec_in!S8=0,0,1000*11630*RES_hh_fec_in!S8/RES_hh_num_in!S8)</f>
        <v>9470.3568327933426</v>
      </c>
      <c r="T8" s="72">
        <f>IF(RES_hh_fec_in!T8=0,0,1000*11630*RES_hh_fec_in!T8/RES_hh_num_in!T8)</f>
        <v>8572.1569744499193</v>
      </c>
      <c r="U8" s="72">
        <f>IF(RES_hh_fec_in!U8=0,0,1000*11630*RES_hh_fec_in!U8/RES_hh_num_in!U8)</f>
        <v>8002.6061462105954</v>
      </c>
      <c r="V8" s="72">
        <f>IF(RES_hh_fec_in!V8=0,0,1000*11630*RES_hh_fec_in!V8/RES_hh_num_in!V8)</f>
        <v>7500.7476308008681</v>
      </c>
      <c r="W8" s="72">
        <f>IF(RES_hh_fec_in!W8=0,0,1000*11630*RES_hh_fec_in!W8/RES_hh_num_in!W8)</f>
        <v>6368.9890652178583</v>
      </c>
      <c r="X8" s="72">
        <f>IF(RES_hh_fec_in!X8=0,0,1000*11630*RES_hh_fec_in!X8/RES_hh_num_in!X8)</f>
        <v>4922.9399949116068</v>
      </c>
      <c r="Y8" s="72">
        <f>IF(RES_hh_fec_in!Y8=0,0,1000*11630*RES_hh_fec_in!Y8/RES_hh_num_in!Y8)</f>
        <v>3847.965017775171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17364.524347875384</v>
      </c>
      <c r="D9" s="72">
        <f>IF(RES_hh_fec_in!D9=0,0,1000*11630*RES_hh_fec_in!D9/RES_hh_num_in!D9)</f>
        <v>15948.458410447744</v>
      </c>
      <c r="E9" s="72">
        <f>IF(RES_hh_fec_in!E9=0,0,1000*11630*RES_hh_fec_in!E9/RES_hh_num_in!E9)</f>
        <v>16051.161272398755</v>
      </c>
      <c r="F9" s="72">
        <f>IF(RES_hh_fec_in!F9=0,0,1000*11630*RES_hh_fec_in!F9/RES_hh_num_in!F9)</f>
        <v>15086.325559052149</v>
      </c>
      <c r="G9" s="72">
        <f>IF(RES_hh_fec_in!G9=0,0,1000*11630*RES_hh_fec_in!G9/RES_hh_num_in!G9)</f>
        <v>15189.239014534582</v>
      </c>
      <c r="H9" s="72">
        <f>IF(RES_hh_fec_in!H9=0,0,1000*11630*RES_hh_fec_in!H9/RES_hh_num_in!H9)</f>
        <v>14825.801417846165</v>
      </c>
      <c r="I9" s="72">
        <f>IF(RES_hh_fec_in!I9=0,0,1000*11630*RES_hh_fec_in!I9/RES_hh_num_in!I9)</f>
        <v>15504.115213959807</v>
      </c>
      <c r="J9" s="72">
        <f>IF(RES_hh_fec_in!J9=0,0,1000*11630*RES_hh_fec_in!J9/RES_hh_num_in!J9)</f>
        <v>14147.755944844548</v>
      </c>
      <c r="K9" s="72">
        <f>IF(RES_hh_fec_in!K9=0,0,1000*11630*RES_hh_fec_in!K9/RES_hh_num_in!K9)</f>
        <v>13626.88175102145</v>
      </c>
      <c r="L9" s="72">
        <f>IF(RES_hh_fec_in!L9=0,0,1000*11630*RES_hh_fec_in!L9/RES_hh_num_in!L9)</f>
        <v>14391.489395319511</v>
      </c>
      <c r="M9" s="72">
        <f>IF(RES_hh_fec_in!M9=0,0,1000*11630*RES_hh_fec_in!M9/RES_hh_num_in!M9)</f>
        <v>12458.954941360811</v>
      </c>
      <c r="N9" s="72">
        <f>IF(RES_hh_fec_in!N9=0,0,1000*11630*RES_hh_fec_in!N9/RES_hh_num_in!N9)</f>
        <v>11619.144870584738</v>
      </c>
      <c r="O9" s="72">
        <f>IF(RES_hh_fec_in!O9=0,0,1000*11630*RES_hh_fec_in!O9/RES_hh_num_in!O9)</f>
        <v>11359.29939392798</v>
      </c>
      <c r="P9" s="72">
        <f>IF(RES_hh_fec_in!P9=0,0,1000*11630*RES_hh_fec_in!P9/RES_hh_num_in!P9)</f>
        <v>10159.132871149201</v>
      </c>
      <c r="Q9" s="72">
        <f>IF(RES_hh_fec_in!Q9=0,0,1000*11630*RES_hh_fec_in!Q9/RES_hh_num_in!Q9)</f>
        <v>10613.562930885071</v>
      </c>
      <c r="R9" s="72">
        <f>IF(RES_hh_fec_in!R9=0,0,1000*11630*RES_hh_fec_in!R9/RES_hh_num_in!R9)</f>
        <v>10489.790856166144</v>
      </c>
      <c r="S9" s="72">
        <f>IF(RES_hh_fec_in!S9=0,0,1000*11630*RES_hh_fec_in!S9/RES_hh_num_in!S9)</f>
        <v>9825.4778977845817</v>
      </c>
      <c r="T9" s="72">
        <f>IF(RES_hh_fec_in!T9=0,0,1000*11630*RES_hh_fec_in!T9/RES_hh_num_in!T9)</f>
        <v>8813.0490837137859</v>
      </c>
      <c r="U9" s="72">
        <f>IF(RES_hh_fec_in!U9=0,0,1000*11630*RES_hh_fec_in!U9/RES_hh_num_in!U9)</f>
        <v>7829.8737704367159</v>
      </c>
      <c r="V9" s="72">
        <f>IF(RES_hh_fec_in!V9=0,0,1000*11630*RES_hh_fec_in!V9/RES_hh_num_in!V9)</f>
        <v>7332.3709078971615</v>
      </c>
      <c r="W9" s="72">
        <f>IF(RES_hh_fec_in!W9=0,0,1000*11630*RES_hh_fec_in!W9/RES_hh_num_in!W9)</f>
        <v>6478.7893334014088</v>
      </c>
      <c r="X9" s="72">
        <f>IF(RES_hh_fec_in!X9=0,0,1000*11630*RES_hh_fec_in!X9/RES_hh_num_in!X9)</f>
        <v>4843.464482380833</v>
      </c>
      <c r="Y9" s="72">
        <f>IF(RES_hh_fec_in!Y9=0,0,1000*11630*RES_hh_fec_in!Y9/RES_hh_num_in!Y9)</f>
        <v>4115.4385543064154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12612.72743730271</v>
      </c>
      <c r="D11" s="72">
        <f>IF(RES_hh_fec_in!D11=0,0,1000*11630*RES_hh_fec_in!D11/RES_hh_num_in!D11)</f>
        <v>11997.095000329287</v>
      </c>
      <c r="E11" s="72">
        <f>IF(RES_hh_fec_in!E11=0,0,1000*11630*RES_hh_fec_in!E11/RES_hh_num_in!E11)</f>
        <v>12096.868542334336</v>
      </c>
      <c r="F11" s="72">
        <f>IF(RES_hh_fec_in!F11=0,0,1000*11630*RES_hh_fec_in!F11/RES_hh_num_in!F11)</f>
        <v>11939.451989307827</v>
      </c>
      <c r="G11" s="72">
        <f>IF(RES_hh_fec_in!G11=0,0,1000*11630*RES_hh_fec_in!G11/RES_hh_num_in!G11)</f>
        <v>11758.704266148952</v>
      </c>
      <c r="H11" s="72">
        <f>IF(RES_hh_fec_in!H11=0,0,1000*11630*RES_hh_fec_in!H11/RES_hh_num_in!H11)</f>
        <v>11835.879306685485</v>
      </c>
      <c r="I11" s="72">
        <f>IF(RES_hh_fec_in!I11=0,0,1000*11630*RES_hh_fec_in!I11/RES_hh_num_in!I11)</f>
        <v>11452.980126767454</v>
      </c>
      <c r="J11" s="72">
        <f>IF(RES_hh_fec_in!J11=0,0,1000*11630*RES_hh_fec_in!J11/RES_hh_num_in!J11)</f>
        <v>11318.684499733958</v>
      </c>
      <c r="K11" s="72">
        <f>IF(RES_hh_fec_in!K11=0,0,1000*11630*RES_hh_fec_in!K11/RES_hh_num_in!K11)</f>
        <v>11222.113238274051</v>
      </c>
      <c r="L11" s="72">
        <f>IF(RES_hh_fec_in!L11=0,0,1000*11630*RES_hh_fec_in!L11/RES_hh_num_in!L11)</f>
        <v>12588.329153444492</v>
      </c>
      <c r="M11" s="72">
        <f>IF(RES_hh_fec_in!M11=0,0,1000*11630*RES_hh_fec_in!M11/RES_hh_num_in!M11)</f>
        <v>10533.590548833248</v>
      </c>
      <c r="N11" s="72">
        <f>IF(RES_hh_fec_in!N11=0,0,1000*11630*RES_hh_fec_in!N11/RES_hh_num_in!N11)</f>
        <v>10348.924114070123</v>
      </c>
      <c r="O11" s="72">
        <f>IF(RES_hh_fec_in!O11=0,0,1000*11630*RES_hh_fec_in!O11/RES_hh_num_in!O11)</f>
        <v>9992.1037326946207</v>
      </c>
      <c r="P11" s="72">
        <f>IF(RES_hh_fec_in!P11=0,0,1000*11630*RES_hh_fec_in!P11/RES_hh_num_in!P11)</f>
        <v>8804.783007481743</v>
      </c>
      <c r="Q11" s="72">
        <f>IF(RES_hh_fec_in!Q11=0,0,1000*11630*RES_hh_fec_in!Q11/RES_hh_num_in!Q11)</f>
        <v>8886.9051989074196</v>
      </c>
      <c r="R11" s="72">
        <f>IF(RES_hh_fec_in!R11=0,0,1000*11630*RES_hh_fec_in!R11/RES_hh_num_in!R11)</f>
        <v>8759.3745581718722</v>
      </c>
      <c r="S11" s="72">
        <f>IF(RES_hh_fec_in!S11=0,0,1000*11630*RES_hh_fec_in!S11/RES_hh_num_in!S11)</f>
        <v>8575.431001815321</v>
      </c>
      <c r="T11" s="72">
        <f>IF(RES_hh_fec_in!T11=0,0,1000*11630*RES_hh_fec_in!T11/RES_hh_num_in!T11)</f>
        <v>7893.6524032903453</v>
      </c>
      <c r="U11" s="72">
        <f>IF(RES_hh_fec_in!U11=0,0,1000*11630*RES_hh_fec_in!U11/RES_hh_num_in!U11)</f>
        <v>7136.8708771386828</v>
      </c>
      <c r="V11" s="72">
        <f>IF(RES_hh_fec_in!V11=0,0,1000*11630*RES_hh_fec_in!V11/RES_hh_num_in!V11)</f>
        <v>6640.0986068738248</v>
      </c>
      <c r="W11" s="72">
        <f>IF(RES_hh_fec_in!W11=0,0,1000*11630*RES_hh_fec_in!W11/RES_hh_num_in!W11)</f>
        <v>5951.9723307427485</v>
      </c>
      <c r="X11" s="72">
        <f>IF(RES_hh_fec_in!X11=0,0,1000*11630*RES_hh_fec_in!X11/RES_hh_num_in!X11)</f>
        <v>4708.6594744593185</v>
      </c>
      <c r="Y11" s="72">
        <f>IF(RES_hh_fec_in!Y11=0,0,1000*11630*RES_hh_fec_in!Y11/RES_hh_num_in!Y11)</f>
        <v>3801.9078778723006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4974.7276384845236</v>
      </c>
      <c r="D12" s="72">
        <f>IF(RES_hh_fec_in!D12=0,0,1000*11630*RES_hh_fec_in!D12/RES_hh_num_in!D12)</f>
        <v>4730.5552262199935</v>
      </c>
      <c r="E12" s="72">
        <f>IF(RES_hh_fec_in!E12=0,0,1000*11630*RES_hh_fec_in!E12/RES_hh_num_in!E12)</f>
        <v>4524.1982308673078</v>
      </c>
      <c r="F12" s="72">
        <f>IF(RES_hh_fec_in!F12=0,0,1000*11630*RES_hh_fec_in!F12/RES_hh_num_in!F12)</f>
        <v>4282.9983904049695</v>
      </c>
      <c r="G12" s="72">
        <f>IF(RES_hh_fec_in!G12=0,0,1000*11630*RES_hh_fec_in!G12/RES_hh_num_in!G12)</f>
        <v>4181.2932218257847</v>
      </c>
      <c r="H12" s="72">
        <f>IF(RES_hh_fec_in!H12=0,0,1000*11630*RES_hh_fec_in!H12/RES_hh_num_in!H12)</f>
        <v>4219.2272204488117</v>
      </c>
      <c r="I12" s="72">
        <f>IF(RES_hh_fec_in!I12=0,0,1000*11630*RES_hh_fec_in!I12/RES_hh_num_in!I12)</f>
        <v>3774.6424308918263</v>
      </c>
      <c r="J12" s="72">
        <f>IF(RES_hh_fec_in!J12=0,0,1000*11630*RES_hh_fec_in!J12/RES_hh_num_in!J12)</f>
        <v>3712.4956352142744</v>
      </c>
      <c r="K12" s="72">
        <f>IF(RES_hh_fec_in!K12=0,0,1000*11630*RES_hh_fec_in!K12/RES_hh_num_in!K12)</f>
        <v>3620.2338772383459</v>
      </c>
      <c r="L12" s="72">
        <f>IF(RES_hh_fec_in!L12=0,0,1000*11630*RES_hh_fec_in!L12/RES_hh_num_in!L12)</f>
        <v>3532.2486096171342</v>
      </c>
      <c r="M12" s="72">
        <f>IF(RES_hh_fec_in!M12=0,0,1000*11630*RES_hh_fec_in!M12/RES_hh_num_in!M12)</f>
        <v>3231.8899874996605</v>
      </c>
      <c r="N12" s="72">
        <f>IF(RES_hh_fec_in!N12=0,0,1000*11630*RES_hh_fec_in!N12/RES_hh_num_in!N12)</f>
        <v>2950.6621711482567</v>
      </c>
      <c r="O12" s="72">
        <f>IF(RES_hh_fec_in!O12=0,0,1000*11630*RES_hh_fec_in!O12/RES_hh_num_in!O12)</f>
        <v>2662.4379904846051</v>
      </c>
      <c r="P12" s="72">
        <f>IF(RES_hh_fec_in!P12=0,0,1000*11630*RES_hh_fec_in!P12/RES_hh_num_in!P12)</f>
        <v>2388.1945786718366</v>
      </c>
      <c r="Q12" s="72">
        <f>IF(RES_hh_fec_in!Q12=0,0,1000*11630*RES_hh_fec_in!Q12/RES_hh_num_in!Q12)</f>
        <v>2278.8139884660809</v>
      </c>
      <c r="R12" s="72">
        <f>IF(RES_hh_fec_in!R12=0,0,1000*11630*RES_hh_fec_in!R12/RES_hh_num_in!R12)</f>
        <v>2289.6524481182987</v>
      </c>
      <c r="S12" s="72">
        <f>IF(RES_hh_fec_in!S12=0,0,1000*11630*RES_hh_fec_in!S12/RES_hh_num_in!S12)</f>
        <v>2128.2347215516497</v>
      </c>
      <c r="T12" s="72">
        <f>IF(RES_hh_fec_in!T12=0,0,1000*11630*RES_hh_fec_in!T12/RES_hh_num_in!T12)</f>
        <v>1993.6785347004216</v>
      </c>
      <c r="U12" s="72">
        <f>IF(RES_hh_fec_in!U12=0,0,1000*11630*RES_hh_fec_in!U12/RES_hh_num_in!U12)</f>
        <v>1873.2545359855562</v>
      </c>
      <c r="V12" s="72">
        <f>IF(RES_hh_fec_in!V12=0,0,1000*11630*RES_hh_fec_in!V12/RES_hh_num_in!V12)</f>
        <v>1778.1237088157363</v>
      </c>
      <c r="W12" s="72">
        <f>IF(RES_hh_fec_in!W12=0,0,1000*11630*RES_hh_fec_in!W12/RES_hh_num_in!W12)</f>
        <v>1485.5791213096363</v>
      </c>
      <c r="X12" s="72">
        <f>IF(RES_hh_fec_in!X12=0,0,1000*11630*RES_hh_fec_in!X12/RES_hh_num_in!X12)</f>
        <v>1272.5835237702149</v>
      </c>
      <c r="Y12" s="72">
        <f>IF(RES_hh_fec_in!Y12=0,0,1000*11630*RES_hh_fec_in!Y12/RES_hh_num_in!Y12)</f>
        <v>989.29486311265248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0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14240.300617265697</v>
      </c>
      <c r="I13" s="74">
        <f>IF(RES_hh_fec_in!I13=0,0,1000*11630*RES_hh_fec_in!I13/RES_hh_num_in!I13)</f>
        <v>10077.090671996828</v>
      </c>
      <c r="J13" s="74">
        <f>IF(RES_hh_fec_in!J13=0,0,1000*11630*RES_hh_fec_in!J13/RES_hh_num_in!J13)</f>
        <v>6572.0910252050444</v>
      </c>
      <c r="K13" s="74">
        <f>IF(RES_hh_fec_in!K13=0,0,1000*11630*RES_hh_fec_in!K13/RES_hh_num_in!K13)</f>
        <v>5228.4462572784551</v>
      </c>
      <c r="L13" s="74">
        <f>IF(RES_hh_fec_in!L13=0,0,1000*11630*RES_hh_fec_in!L13/RES_hh_num_in!L13)</f>
        <v>10839.99380549026</v>
      </c>
      <c r="M13" s="74">
        <f>IF(RES_hh_fec_in!M13=0,0,1000*11630*RES_hh_fec_in!M13/RES_hh_num_in!M13)</f>
        <v>8019.854033142803</v>
      </c>
      <c r="N13" s="74">
        <f>IF(RES_hh_fec_in!N13=0,0,1000*11630*RES_hh_fec_in!N13/RES_hh_num_in!N13)</f>
        <v>8861.9299658085456</v>
      </c>
      <c r="O13" s="74">
        <f>IF(RES_hh_fec_in!O13=0,0,1000*11630*RES_hh_fec_in!O13/RES_hh_num_in!O13)</f>
        <v>14695.100486537991</v>
      </c>
      <c r="P13" s="74">
        <f>IF(RES_hh_fec_in!P13=0,0,1000*11630*RES_hh_fec_in!P13/RES_hh_num_in!P13)</f>
        <v>8264.202625218004</v>
      </c>
      <c r="Q13" s="74">
        <f>IF(RES_hh_fec_in!Q13=0,0,1000*11630*RES_hh_fec_in!Q13/RES_hh_num_in!Q13)</f>
        <v>14500.984074441634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749.8823419223171</v>
      </c>
      <c r="W13" s="74">
        <f>IF(RES_hh_fec_in!W13=0,0,1000*11630*RES_hh_fec_in!W13/RES_hh_num_in!W13)</f>
        <v>10605.733749139714</v>
      </c>
      <c r="X13" s="74">
        <f>IF(RES_hh_fec_in!X13=0,0,1000*11630*RES_hh_fec_in!X13/RES_hh_num_in!X13)</f>
        <v>0</v>
      </c>
      <c r="Y13" s="74">
        <f>IF(RES_hh_fec_in!Y13=0,0,1000*11630*RES_hh_fec_in!Y13/RES_hh_num_in!Y13)</f>
        <v>3431.1165773991784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88.138611270440819</v>
      </c>
      <c r="D14" s="76">
        <f>IF(RES_hh_fec_in!D14=0,0,1000*11630*RES_hh_fec_in!D14/RES_hh_num_in!D14)</f>
        <v>79.553015849006925</v>
      </c>
      <c r="E14" s="76">
        <f>IF(RES_hh_fec_in!E14=0,0,1000*11630*RES_hh_fec_in!E14/RES_hh_num_in!E14)</f>
        <v>81.852989634621636</v>
      </c>
      <c r="F14" s="76">
        <f>IF(RES_hh_fec_in!F14=0,0,1000*11630*RES_hh_fec_in!F14/RES_hh_num_in!F14)</f>
        <v>78.279498433240349</v>
      </c>
      <c r="G14" s="76">
        <f>IF(RES_hh_fec_in!G14=0,0,1000*11630*RES_hh_fec_in!G14/RES_hh_num_in!G14)</f>
        <v>75.616519560987555</v>
      </c>
      <c r="H14" s="76">
        <f>IF(RES_hh_fec_in!H14=0,0,1000*11630*RES_hh_fec_in!H14/RES_hh_num_in!H14)</f>
        <v>72.9443356288823</v>
      </c>
      <c r="I14" s="76">
        <f>IF(RES_hh_fec_in!I14=0,0,1000*11630*RES_hh_fec_in!I14/RES_hh_num_in!I14)</f>
        <v>71.364456363493503</v>
      </c>
      <c r="J14" s="76">
        <f>IF(RES_hh_fec_in!J14=0,0,1000*11630*RES_hh_fec_in!J14/RES_hh_num_in!J14)</f>
        <v>69.931792928701483</v>
      </c>
      <c r="K14" s="76">
        <f>IF(RES_hh_fec_in!K14=0,0,1000*11630*RES_hh_fec_in!K14/RES_hh_num_in!K14)</f>
        <v>71.695270613131655</v>
      </c>
      <c r="L14" s="76">
        <f>IF(RES_hh_fec_in!L14=0,0,1000*11630*RES_hh_fec_in!L14/RES_hh_num_in!L14)</f>
        <v>84.804093725687082</v>
      </c>
      <c r="M14" s="76">
        <f>IF(RES_hh_fec_in!M14=0,0,1000*11630*RES_hh_fec_in!M14/RES_hh_num_in!M14)</f>
        <v>70.312980069329214</v>
      </c>
      <c r="N14" s="76">
        <f>IF(RES_hh_fec_in!N14=0,0,1000*11630*RES_hh_fec_in!N14/RES_hh_num_in!N14)</f>
        <v>65.29053059979627</v>
      </c>
      <c r="O14" s="76">
        <f>IF(RES_hh_fec_in!O14=0,0,1000*11630*RES_hh_fec_in!O14/RES_hh_num_in!O14)</f>
        <v>63.19996588563798</v>
      </c>
      <c r="P14" s="76">
        <f>IF(RES_hh_fec_in!P14=0,0,1000*11630*RES_hh_fec_in!P14/RES_hh_num_in!P14)</f>
        <v>47.605458454792085</v>
      </c>
      <c r="Q14" s="76">
        <f>IF(RES_hh_fec_in!Q14=0,0,1000*11630*RES_hh_fec_in!Q14/RES_hh_num_in!Q14)</f>
        <v>51.149854257145186</v>
      </c>
      <c r="R14" s="76">
        <f>IF(RES_hh_fec_in!R14=0,0,1000*11630*RES_hh_fec_in!R14/RES_hh_num_in!R14)</f>
        <v>54.463657942498841</v>
      </c>
      <c r="S14" s="76">
        <f>IF(RES_hh_fec_in!S14=0,0,1000*11630*RES_hh_fec_in!S14/RES_hh_num_in!S14)</f>
        <v>53.733667529454948</v>
      </c>
      <c r="T14" s="76">
        <f>IF(RES_hh_fec_in!T14=0,0,1000*11630*RES_hh_fec_in!T14/RES_hh_num_in!T14)</f>
        <v>50.921776491298516</v>
      </c>
      <c r="U14" s="76">
        <f>IF(RES_hh_fec_in!U14=0,0,1000*11630*RES_hh_fec_in!U14/RES_hh_num_in!U14)</f>
        <v>42.362354032255681</v>
      </c>
      <c r="V14" s="76">
        <f>IF(RES_hh_fec_in!V14=0,0,1000*11630*RES_hh_fec_in!V14/RES_hh_num_in!V14)</f>
        <v>38.021217954324939</v>
      </c>
      <c r="W14" s="76">
        <f>IF(RES_hh_fec_in!W14=0,0,1000*11630*RES_hh_fec_in!W14/RES_hh_num_in!W14)</f>
        <v>25.858573889692696</v>
      </c>
      <c r="X14" s="76">
        <f>IF(RES_hh_fec_in!X14=0,0,1000*11630*RES_hh_fec_in!X14/RES_hh_num_in!X14)</f>
        <v>18.775461853912567</v>
      </c>
      <c r="Y14" s="76">
        <f>IF(RES_hh_fec_in!Y14=0,0,1000*11630*RES_hh_fec_in!Y14/RES_hh_num_in!Y14)</f>
        <v>18.183415215443908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3.0996608953867066</v>
      </c>
      <c r="D15" s="69">
        <f t="shared" si="0"/>
        <v>1.660028498816311</v>
      </c>
      <c r="E15" s="69">
        <f t="shared" si="0"/>
        <v>3.1739908516956277</v>
      </c>
      <c r="F15" s="69">
        <f t="shared" si="0"/>
        <v>4.948797336298222</v>
      </c>
      <c r="G15" s="69">
        <f t="shared" si="0"/>
        <v>4.973944416236507</v>
      </c>
      <c r="H15" s="69">
        <f t="shared" si="0"/>
        <v>7.9771077648785367</v>
      </c>
      <c r="I15" s="69">
        <f t="shared" si="0"/>
        <v>7.8299635124250333</v>
      </c>
      <c r="J15" s="69">
        <f t="shared" si="0"/>
        <v>5.8244061073315869</v>
      </c>
      <c r="K15" s="69">
        <f t="shared" si="0"/>
        <v>4.2215590666625316</v>
      </c>
      <c r="L15" s="69">
        <f t="shared" si="0"/>
        <v>4.4769150802484106</v>
      </c>
      <c r="M15" s="69">
        <f t="shared" si="0"/>
        <v>6.0249187266293482</v>
      </c>
      <c r="N15" s="69">
        <f t="shared" si="0"/>
        <v>5.8439935317308205</v>
      </c>
      <c r="O15" s="69">
        <f t="shared" si="0"/>
        <v>5.5103088860471745</v>
      </c>
      <c r="P15" s="69">
        <f t="shared" si="0"/>
        <v>5.0855021197839179</v>
      </c>
      <c r="Q15" s="69">
        <f t="shared" si="0"/>
        <v>4.9464397307900931</v>
      </c>
      <c r="R15" s="69">
        <f t="shared" si="0"/>
        <v>6.0755628391773069</v>
      </c>
      <c r="S15" s="69">
        <f t="shared" si="0"/>
        <v>5.9721603536274959</v>
      </c>
      <c r="T15" s="69">
        <f t="shared" si="0"/>
        <v>8.6257804811238117</v>
      </c>
      <c r="U15" s="69">
        <f t="shared" si="0"/>
        <v>5.9515422592158655</v>
      </c>
      <c r="V15" s="69">
        <f t="shared" si="0"/>
        <v>11.802105277959685</v>
      </c>
      <c r="W15" s="69">
        <f t="shared" si="0"/>
        <v>6.8656297860861297</v>
      </c>
      <c r="X15" s="69">
        <f t="shared" si="0"/>
        <v>9.9546171409724558</v>
      </c>
      <c r="Y15" s="69">
        <f t="shared" si="0"/>
        <v>8.6959594719551578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3.0996608953867066</v>
      </c>
      <c r="D16" s="72">
        <f>IF(RES_hh_fec_in!D16=0,0,1000*11630*RES_hh_fec_in!D16/RES_hh_num_in!D$3)</f>
        <v>1.660028498816311</v>
      </c>
      <c r="E16" s="72">
        <f>IF(RES_hh_fec_in!E16=0,0,1000*11630*RES_hh_fec_in!E16/RES_hh_num_in!E$3)</f>
        <v>3.1739908516956277</v>
      </c>
      <c r="F16" s="72">
        <f>IF(RES_hh_fec_in!F16=0,0,1000*11630*RES_hh_fec_in!F16/RES_hh_num_in!F$3)</f>
        <v>4.948797336298222</v>
      </c>
      <c r="G16" s="72">
        <f>IF(RES_hh_fec_in!G16=0,0,1000*11630*RES_hh_fec_in!G16/RES_hh_num_in!G$3)</f>
        <v>4.973944416236507</v>
      </c>
      <c r="H16" s="72">
        <f>IF(RES_hh_fec_in!H16=0,0,1000*11630*RES_hh_fec_in!H16/RES_hh_num_in!H$3)</f>
        <v>7.9771077648785367</v>
      </c>
      <c r="I16" s="72">
        <f>IF(RES_hh_fec_in!I16=0,0,1000*11630*RES_hh_fec_in!I16/RES_hh_num_in!I$3)</f>
        <v>7.8299635124250333</v>
      </c>
      <c r="J16" s="72">
        <f>IF(RES_hh_fec_in!J16=0,0,1000*11630*RES_hh_fec_in!J16/RES_hh_num_in!J$3)</f>
        <v>5.8244061073315869</v>
      </c>
      <c r="K16" s="72">
        <f>IF(RES_hh_fec_in!K16=0,0,1000*11630*RES_hh_fec_in!K16/RES_hh_num_in!K$3)</f>
        <v>4.2215590666625316</v>
      </c>
      <c r="L16" s="72">
        <f>IF(RES_hh_fec_in!L16=0,0,1000*11630*RES_hh_fec_in!L16/RES_hh_num_in!L$3)</f>
        <v>4.4769150802484106</v>
      </c>
      <c r="M16" s="72">
        <f>IF(RES_hh_fec_in!M16=0,0,1000*11630*RES_hh_fec_in!M16/RES_hh_num_in!M$3)</f>
        <v>6.0249187266293482</v>
      </c>
      <c r="N16" s="72">
        <f>IF(RES_hh_fec_in!N16=0,0,1000*11630*RES_hh_fec_in!N16/RES_hh_num_in!N$3)</f>
        <v>5.8439935317308205</v>
      </c>
      <c r="O16" s="72">
        <f>IF(RES_hh_fec_in!O16=0,0,1000*11630*RES_hh_fec_in!O16/RES_hh_num_in!O$3)</f>
        <v>5.5103088860471745</v>
      </c>
      <c r="P16" s="72">
        <f>IF(RES_hh_fec_in!P16=0,0,1000*11630*RES_hh_fec_in!P16/RES_hh_num_in!P$3)</f>
        <v>5.0855021197839179</v>
      </c>
      <c r="Q16" s="72">
        <f>IF(RES_hh_fec_in!Q16=0,0,1000*11630*RES_hh_fec_in!Q16/RES_hh_num_in!Q$3)</f>
        <v>4.9464397307900931</v>
      </c>
      <c r="R16" s="72">
        <f>IF(RES_hh_fec_in!R16=0,0,1000*11630*RES_hh_fec_in!R16/RES_hh_num_in!R$3)</f>
        <v>6.0755628391773069</v>
      </c>
      <c r="S16" s="72">
        <f>IF(RES_hh_fec_in!S16=0,0,1000*11630*RES_hh_fec_in!S16/RES_hh_num_in!S$3)</f>
        <v>5.9721603536274959</v>
      </c>
      <c r="T16" s="72">
        <f>IF(RES_hh_fec_in!T16=0,0,1000*11630*RES_hh_fec_in!T16/RES_hh_num_in!T$3)</f>
        <v>8.6257804811238117</v>
      </c>
      <c r="U16" s="72">
        <f>IF(RES_hh_fec_in!U16=0,0,1000*11630*RES_hh_fec_in!U16/RES_hh_num_in!U$3)</f>
        <v>5.9515422592158655</v>
      </c>
      <c r="V16" s="72">
        <f>IF(RES_hh_fec_in!V16=0,0,1000*11630*RES_hh_fec_in!V16/RES_hh_num_in!V$3)</f>
        <v>11.802105277959685</v>
      </c>
      <c r="W16" s="72">
        <f>IF(RES_hh_fec_in!W16=0,0,1000*11630*RES_hh_fec_in!W16/RES_hh_num_in!W$3)</f>
        <v>6.8656297860861297</v>
      </c>
      <c r="X16" s="72">
        <f>IF(RES_hh_fec_in!X16=0,0,1000*11630*RES_hh_fec_in!X16/RES_hh_num_in!X$3)</f>
        <v>9.9546171409724558</v>
      </c>
      <c r="Y16" s="72">
        <f>IF(RES_hh_fec_in!Y16=0,0,1000*11630*RES_hh_fec_in!Y16/RES_hh_num_in!Y$3)</f>
        <v>8.6959594719551578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1166.5153756061366</v>
      </c>
      <c r="D17" s="69">
        <f>IF(RES_hh_fec_in!D17=0,0,1000*11630*RES_hh_fec_in!D17/RES_hh_num_in!D17)</f>
        <v>1172.5582646821006</v>
      </c>
      <c r="E17" s="69">
        <f>IF(RES_hh_fec_in!E17=0,0,1000*11630*RES_hh_fec_in!E17/RES_hh_num_in!E17)</f>
        <v>1157.3704595076567</v>
      </c>
      <c r="F17" s="69">
        <f>IF(RES_hh_fec_in!F17=0,0,1000*11630*RES_hh_fec_in!F17/RES_hh_num_in!F17)</f>
        <v>1189.534718330096</v>
      </c>
      <c r="G17" s="69">
        <f>IF(RES_hh_fec_in!G17=0,0,1000*11630*RES_hh_fec_in!G17/RES_hh_num_in!G17)</f>
        <v>1184.7970740691421</v>
      </c>
      <c r="H17" s="69">
        <f>IF(RES_hh_fec_in!H17=0,0,1000*11630*RES_hh_fec_in!H17/RES_hh_num_in!H17)</f>
        <v>1191.0484450157355</v>
      </c>
      <c r="I17" s="69">
        <f>IF(RES_hh_fec_in!I17=0,0,1000*11630*RES_hh_fec_in!I17/RES_hh_num_in!I17)</f>
        <v>1107.5782933591252</v>
      </c>
      <c r="J17" s="69">
        <f>IF(RES_hh_fec_in!J17=0,0,1000*11630*RES_hh_fec_in!J17/RES_hh_num_in!J17)</f>
        <v>1124.1638281752405</v>
      </c>
      <c r="K17" s="69">
        <f>IF(RES_hh_fec_in!K17=0,0,1000*11630*RES_hh_fec_in!K17/RES_hh_num_in!K17)</f>
        <v>1096.629404168471</v>
      </c>
      <c r="L17" s="69">
        <f>IF(RES_hh_fec_in!L17=0,0,1000*11630*RES_hh_fec_in!L17/RES_hh_num_in!L17)</f>
        <v>1303.6567861855622</v>
      </c>
      <c r="M17" s="69">
        <f>IF(RES_hh_fec_in!M17=0,0,1000*11630*RES_hh_fec_in!M17/RES_hh_num_in!M17)</f>
        <v>1326.1958820689033</v>
      </c>
      <c r="N17" s="69">
        <f>IF(RES_hh_fec_in!N17=0,0,1000*11630*RES_hh_fec_in!N17/RES_hh_num_in!N17)</f>
        <v>1314.7303040525242</v>
      </c>
      <c r="O17" s="69">
        <f>IF(RES_hh_fec_in!O17=0,0,1000*11630*RES_hh_fec_in!O17/RES_hh_num_in!O17)</f>
        <v>1349.7250376619061</v>
      </c>
      <c r="P17" s="69">
        <f>IF(RES_hh_fec_in!P17=0,0,1000*11630*RES_hh_fec_in!P17/RES_hh_num_in!P17)</f>
        <v>1299.2441982699163</v>
      </c>
      <c r="Q17" s="69">
        <f>IF(RES_hh_fec_in!Q17=0,0,1000*11630*RES_hh_fec_in!Q17/RES_hh_num_in!Q17)</f>
        <v>1297.4096907591918</v>
      </c>
      <c r="R17" s="69">
        <f>IF(RES_hh_fec_in!R17=0,0,1000*11630*RES_hh_fec_in!R17/RES_hh_num_in!R17)</f>
        <v>1274.7892805937104</v>
      </c>
      <c r="S17" s="69">
        <f>IF(RES_hh_fec_in!S17=0,0,1000*11630*RES_hh_fec_in!S17/RES_hh_num_in!S17)</f>
        <v>1216.5189456510732</v>
      </c>
      <c r="T17" s="69">
        <f>IF(RES_hh_fec_in!T17=0,0,1000*11630*RES_hh_fec_in!T17/RES_hh_num_in!T17)</f>
        <v>1180.7912053714547</v>
      </c>
      <c r="U17" s="69">
        <f>IF(RES_hh_fec_in!U17=0,0,1000*11630*RES_hh_fec_in!U17/RES_hh_num_in!U17)</f>
        <v>1185.7867427648143</v>
      </c>
      <c r="V17" s="69">
        <f>IF(RES_hh_fec_in!V17=0,0,1000*11630*RES_hh_fec_in!V17/RES_hh_num_in!V17)</f>
        <v>1171.8618901941045</v>
      </c>
      <c r="W17" s="69">
        <f>IF(RES_hh_fec_in!W17=0,0,1000*11630*RES_hh_fec_in!W17/RES_hh_num_in!W17)</f>
        <v>1150.7934499410771</v>
      </c>
      <c r="X17" s="69">
        <f>IF(RES_hh_fec_in!X17=0,0,1000*11630*RES_hh_fec_in!X17/RES_hh_num_in!X17)</f>
        <v>718.96385630280554</v>
      </c>
      <c r="Y17" s="69">
        <f>IF(RES_hh_fec_in!Y17=0,0,1000*11630*RES_hh_fec_in!Y17/RES_hh_num_in!Y17)</f>
        <v>688.11329777254298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1424.2440098955713</v>
      </c>
      <c r="D19" s="72">
        <f>IF(RES_hh_fec_in!D19=0,0,1000*11630*RES_hh_fec_in!D19/RES_hh_num_in!D19)</f>
        <v>1311.1356551039723</v>
      </c>
      <c r="E19" s="72">
        <f>IF(RES_hh_fec_in!E19=0,0,1000*11630*RES_hh_fec_in!E19/RES_hh_num_in!E19)</f>
        <v>1350.1279893944725</v>
      </c>
      <c r="F19" s="72">
        <f>IF(RES_hh_fec_in!F19=0,0,1000*11630*RES_hh_fec_in!F19/RES_hh_num_in!F19)</f>
        <v>1383.8013730331877</v>
      </c>
      <c r="G19" s="72">
        <f>IF(RES_hh_fec_in!G19=0,0,1000*11630*RES_hh_fec_in!G19/RES_hh_num_in!G19)</f>
        <v>1364.2627979468011</v>
      </c>
      <c r="H19" s="72">
        <f>IF(RES_hh_fec_in!H19=0,0,1000*11630*RES_hh_fec_in!H19/RES_hh_num_in!H19)</f>
        <v>1436.0146940228467</v>
      </c>
      <c r="I19" s="72">
        <f>IF(RES_hh_fec_in!I19=0,0,1000*11630*RES_hh_fec_in!I19/RES_hh_num_in!I19)</f>
        <v>1430.7675408959981</v>
      </c>
      <c r="J19" s="72">
        <f>IF(RES_hh_fec_in!J19=0,0,1000*11630*RES_hh_fec_in!J19/RES_hh_num_in!J19)</f>
        <v>1349.2751893430282</v>
      </c>
      <c r="K19" s="72">
        <f>IF(RES_hh_fec_in!K19=0,0,1000*11630*RES_hh_fec_in!K19/RES_hh_num_in!K19)</f>
        <v>1274.7188639470201</v>
      </c>
      <c r="L19" s="72">
        <f>IF(RES_hh_fec_in!L19=0,0,1000*11630*RES_hh_fec_in!L19/RES_hh_num_in!L19)</f>
        <v>1419.6668080617837</v>
      </c>
      <c r="M19" s="72">
        <f>IF(RES_hh_fec_in!M19=0,0,1000*11630*RES_hh_fec_in!M19/RES_hh_num_in!M19)</f>
        <v>1583.0932919462252</v>
      </c>
      <c r="N19" s="72">
        <f>IF(RES_hh_fec_in!N19=0,0,1000*11630*RES_hh_fec_in!N19/RES_hh_num_in!N19)</f>
        <v>1554.5145627631005</v>
      </c>
      <c r="O19" s="72">
        <f>IF(RES_hh_fec_in!O19=0,0,1000*11630*RES_hh_fec_in!O19/RES_hh_num_in!O19)</f>
        <v>1488.6089240297683</v>
      </c>
      <c r="P19" s="72">
        <f>IF(RES_hh_fec_in!P19=0,0,1000*11630*RES_hh_fec_in!P19/RES_hh_num_in!P19)</f>
        <v>1262.7989103635557</v>
      </c>
      <c r="Q19" s="72">
        <f>IF(RES_hh_fec_in!Q19=0,0,1000*11630*RES_hh_fec_in!Q19/RES_hh_num_in!Q19)</f>
        <v>1418.7288491995557</v>
      </c>
      <c r="R19" s="72">
        <f>IF(RES_hh_fec_in!R19=0,0,1000*11630*RES_hh_fec_in!R19/RES_hh_num_in!R19)</f>
        <v>1399.5573480818728</v>
      </c>
      <c r="S19" s="72">
        <f>IF(RES_hh_fec_in!S19=0,0,1000*11630*RES_hh_fec_in!S19/RES_hh_num_in!S19)</f>
        <v>1345.542871765284</v>
      </c>
      <c r="T19" s="72">
        <f>IF(RES_hh_fec_in!T19=0,0,1000*11630*RES_hh_fec_in!T19/RES_hh_num_in!T19)</f>
        <v>1248.9123932173791</v>
      </c>
      <c r="U19" s="72">
        <f>IF(RES_hh_fec_in!U19=0,0,1000*11630*RES_hh_fec_in!U19/RES_hh_num_in!U19)</f>
        <v>1264.6839275877958</v>
      </c>
      <c r="V19" s="72">
        <f>IF(RES_hh_fec_in!V19=0,0,1000*11630*RES_hh_fec_in!V19/RES_hh_num_in!V19)</f>
        <v>1168.4287434553696</v>
      </c>
      <c r="W19" s="72">
        <f>IF(RES_hh_fec_in!W19=0,0,1000*11630*RES_hh_fec_in!W19/RES_hh_num_in!W19)</f>
        <v>1130.6033201974215</v>
      </c>
      <c r="X19" s="72">
        <f>IF(RES_hh_fec_in!X19=0,0,1000*11630*RES_hh_fec_in!X19/RES_hh_num_in!X19)</f>
        <v>834.41378133040701</v>
      </c>
      <c r="Y19" s="72">
        <f>IF(RES_hh_fec_in!Y19=0,0,1000*11630*RES_hh_fec_in!Y19/RES_hh_num_in!Y19)</f>
        <v>731.03407841441037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1551.926061692682</v>
      </c>
      <c r="D20" s="72">
        <f>IF(RES_hh_fec_in!D20=0,0,1000*11630*RES_hh_fec_in!D20/RES_hh_num_in!D20)</f>
        <v>1565.4365940108814</v>
      </c>
      <c r="E20" s="72">
        <f>IF(RES_hh_fec_in!E20=0,0,1000*11630*RES_hh_fec_in!E20/RES_hh_num_in!E20)</f>
        <v>1498.8795001463834</v>
      </c>
      <c r="F20" s="72">
        <f>IF(RES_hh_fec_in!F20=0,0,1000*11630*RES_hh_fec_in!F20/RES_hh_num_in!F20)</f>
        <v>1549.6866631614328</v>
      </c>
      <c r="G20" s="72">
        <f>IF(RES_hh_fec_in!G20=0,0,1000*11630*RES_hh_fec_in!G20/RES_hh_num_in!G20)</f>
        <v>1561.0456757229961</v>
      </c>
      <c r="H20" s="72">
        <f>IF(RES_hh_fec_in!H20=0,0,1000*11630*RES_hh_fec_in!H20/RES_hh_num_in!H20)</f>
        <v>1523.5272063820657</v>
      </c>
      <c r="I20" s="72">
        <f>IF(RES_hh_fec_in!I20=0,0,1000*11630*RES_hh_fec_in!I20/RES_hh_num_in!I20)</f>
        <v>1395.0689275694833</v>
      </c>
      <c r="J20" s="72">
        <f>IF(RES_hh_fec_in!J20=0,0,1000*11630*RES_hh_fec_in!J20/RES_hh_num_in!J20)</f>
        <v>1457.4472658372486</v>
      </c>
      <c r="K20" s="72">
        <f>IF(RES_hh_fec_in!K20=0,0,1000*11630*RES_hh_fec_in!K20/RES_hh_num_in!K20)</f>
        <v>1440.8377774440066</v>
      </c>
      <c r="L20" s="72">
        <f>IF(RES_hh_fec_in!L20=0,0,1000*11630*RES_hh_fec_in!L20/RES_hh_num_in!L20)</f>
        <v>1686.6694538747417</v>
      </c>
      <c r="M20" s="72">
        <f>IF(RES_hh_fec_in!M20=0,0,1000*11630*RES_hh_fec_in!M20/RES_hh_num_in!M20)</f>
        <v>1739.7448769746179</v>
      </c>
      <c r="N20" s="72">
        <f>IF(RES_hh_fec_in!N20=0,0,1000*11630*RES_hh_fec_in!N20/RES_hh_num_in!N20)</f>
        <v>1636.7333951508388</v>
      </c>
      <c r="O20" s="72">
        <f>IF(RES_hh_fec_in!O20=0,0,1000*11630*RES_hh_fec_in!O20/RES_hh_num_in!O20)</f>
        <v>1704.6981327394467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1327.5544585374851</v>
      </c>
      <c r="T20" s="72">
        <f>IF(RES_hh_fec_in!T20=0,0,1000*11630*RES_hh_fec_in!T20/RES_hh_num_in!T20)</f>
        <v>1343.6268841268313</v>
      </c>
      <c r="U20" s="72">
        <f>IF(RES_hh_fec_in!U20=0,0,1000*11630*RES_hh_fec_in!U20/RES_hh_num_in!U20)</f>
        <v>1342.6884300269351</v>
      </c>
      <c r="V20" s="72">
        <f>IF(RES_hh_fec_in!V20=0,0,1000*11630*RES_hh_fec_in!V20/RES_hh_num_in!V20)</f>
        <v>1261.8811403279572</v>
      </c>
      <c r="W20" s="72">
        <f>IF(RES_hh_fec_in!W20=0,0,1000*11630*RES_hh_fec_in!W20/RES_hh_num_in!W20)</f>
        <v>1125.0161882510952</v>
      </c>
      <c r="X20" s="72">
        <f>IF(RES_hh_fec_in!X20=0,0,1000*11630*RES_hh_fec_in!X20/RES_hh_num_in!X20)</f>
        <v>832.81073911563601</v>
      </c>
      <c r="Y20" s="72">
        <f>IF(RES_hh_fec_in!Y20=0,0,1000*11630*RES_hh_fec_in!Y20/RES_hh_num_in!Y20)</f>
        <v>702.20597296349115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1410.4028947730303</v>
      </c>
      <c r="D21" s="72">
        <f>IF(RES_hh_fec_in!D21=0,0,1000*11630*RES_hh_fec_in!D21/RES_hh_num_in!D21)</f>
        <v>1371.8585360421928</v>
      </c>
      <c r="E21" s="72">
        <f>IF(RES_hh_fec_in!E21=0,0,1000*11630*RES_hh_fec_in!E21/RES_hh_num_in!E21)</f>
        <v>1381.080630943803</v>
      </c>
      <c r="F21" s="72">
        <f>IF(RES_hh_fec_in!F21=0,0,1000*11630*RES_hh_fec_in!F21/RES_hh_num_in!F21)</f>
        <v>1409.4442522775428</v>
      </c>
      <c r="G21" s="72">
        <f>IF(RES_hh_fec_in!G21=0,0,1000*11630*RES_hh_fec_in!G21/RES_hh_num_in!G21)</f>
        <v>1386.5291345957839</v>
      </c>
      <c r="H21" s="72">
        <f>IF(RES_hh_fec_in!H21=0,0,1000*11630*RES_hh_fec_in!H21/RES_hh_num_in!H21)</f>
        <v>1377.2389749975432</v>
      </c>
      <c r="I21" s="72">
        <f>IF(RES_hh_fec_in!I21=0,0,1000*11630*RES_hh_fec_in!I21/RES_hh_num_in!I21)</f>
        <v>1226.1419019602954</v>
      </c>
      <c r="J21" s="72">
        <f>IF(RES_hh_fec_in!J21=0,0,1000*11630*RES_hh_fec_in!J21/RES_hh_num_in!J21)</f>
        <v>1273.4708921208003</v>
      </c>
      <c r="K21" s="72">
        <f>IF(RES_hh_fec_in!K21=0,0,1000*11630*RES_hh_fec_in!K21/RES_hh_num_in!K21)</f>
        <v>1235.0842605247913</v>
      </c>
      <c r="L21" s="72">
        <f>IF(RES_hh_fec_in!L21=0,0,1000*11630*RES_hh_fec_in!L21/RES_hh_num_in!L21)</f>
        <v>1488.0234212204855</v>
      </c>
      <c r="M21" s="72">
        <f>IF(RES_hh_fec_in!M21=0,0,1000*11630*RES_hh_fec_in!M21/RES_hh_num_in!M21)</f>
        <v>1465.8298547345989</v>
      </c>
      <c r="N21" s="72">
        <f>IF(RES_hh_fec_in!N21=0,0,1000*11630*RES_hh_fec_in!N21/RES_hh_num_in!N21)</f>
        <v>1455.1831847561957</v>
      </c>
      <c r="O21" s="72">
        <f>IF(RES_hh_fec_in!O21=0,0,1000*11630*RES_hh_fec_in!O21/RES_hh_num_in!O21)</f>
        <v>1477.464888721124</v>
      </c>
      <c r="P21" s="72">
        <f>IF(RES_hh_fec_in!P21=0,0,1000*11630*RES_hh_fec_in!P21/RES_hh_num_in!P21)</f>
        <v>1355.4631167870248</v>
      </c>
      <c r="Q21" s="72">
        <f>IF(RES_hh_fec_in!Q21=0,0,1000*11630*RES_hh_fec_in!Q21/RES_hh_num_in!Q21)</f>
        <v>1293.4835181987075</v>
      </c>
      <c r="R21" s="72">
        <f>IF(RES_hh_fec_in!R21=0,0,1000*11630*RES_hh_fec_in!R21/RES_hh_num_in!R21)</f>
        <v>1297.2955010920095</v>
      </c>
      <c r="S21" s="72">
        <f>IF(RES_hh_fec_in!S21=0,0,1000*11630*RES_hh_fec_in!S21/RES_hh_num_in!S21)</f>
        <v>1250.071827213324</v>
      </c>
      <c r="T21" s="72">
        <f>IF(RES_hh_fec_in!T21=0,0,1000*11630*RES_hh_fec_in!T21/RES_hh_num_in!T21)</f>
        <v>1196.7378778177076</v>
      </c>
      <c r="U21" s="72">
        <f>IF(RES_hh_fec_in!U21=0,0,1000*11630*RES_hh_fec_in!U21/RES_hh_num_in!U21)</f>
        <v>1231.8477107205197</v>
      </c>
      <c r="V21" s="72">
        <f>IF(RES_hh_fec_in!V21=0,0,1000*11630*RES_hh_fec_in!V21/RES_hh_num_in!V21)</f>
        <v>1235.5428202205649</v>
      </c>
      <c r="W21" s="72">
        <f>IF(RES_hh_fec_in!W21=0,0,1000*11630*RES_hh_fec_in!W21/RES_hh_num_in!W21)</f>
        <v>1183.9319944108265</v>
      </c>
      <c r="X21" s="72">
        <f>IF(RES_hh_fec_in!X21=0,0,1000*11630*RES_hh_fec_in!X21/RES_hh_num_in!X21)</f>
        <v>541.1736147059072</v>
      </c>
      <c r="Y21" s="72">
        <f>IF(RES_hh_fec_in!Y21=0,0,1000*11630*RES_hh_fec_in!Y21/RES_hh_num_in!Y21)</f>
        <v>680.68063290755242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1394.741100762581</v>
      </c>
      <c r="D22" s="72">
        <f>IF(RES_hh_fec_in!D22=0,0,1000*11630*RES_hh_fec_in!D22/RES_hh_num_in!D22)</f>
        <v>1337.0277894398457</v>
      </c>
      <c r="E22" s="72">
        <f>IF(RES_hh_fec_in!E22=0,0,1000*11630*RES_hh_fec_in!E22/RES_hh_num_in!E22)</f>
        <v>1310.5274244069788</v>
      </c>
      <c r="F22" s="72">
        <f>IF(RES_hh_fec_in!F22=0,0,1000*11630*RES_hh_fec_in!F22/RES_hh_num_in!F22)</f>
        <v>1288.0941704640049</v>
      </c>
      <c r="G22" s="72">
        <f>IF(RES_hh_fec_in!G22=0,0,1000*11630*RES_hh_fec_in!G22/RES_hh_num_in!G22)</f>
        <v>1291.3697490971763</v>
      </c>
      <c r="H22" s="72">
        <f>IF(RES_hh_fec_in!H22=0,0,1000*11630*RES_hh_fec_in!H22/RES_hh_num_in!H22)</f>
        <v>1270.0655273597574</v>
      </c>
      <c r="I22" s="72">
        <f>IF(RES_hh_fec_in!I22=0,0,1000*11630*RES_hh_fec_in!I22/RES_hh_num_in!I22)</f>
        <v>1264.1630154465463</v>
      </c>
      <c r="J22" s="72">
        <f>IF(RES_hh_fec_in!J22=0,0,1000*11630*RES_hh_fec_in!J22/RES_hh_num_in!J22)</f>
        <v>1228.4552882546245</v>
      </c>
      <c r="K22" s="72">
        <f>IF(RES_hh_fec_in!K22=0,0,1000*11630*RES_hh_fec_in!K22/RES_hh_num_in!K22)</f>
        <v>1178.9318494938641</v>
      </c>
      <c r="L22" s="72">
        <f>IF(RES_hh_fec_in!L22=0,0,1000*11630*RES_hh_fec_in!L22/RES_hh_num_in!L22)</f>
        <v>1327.1258758281051</v>
      </c>
      <c r="M22" s="72">
        <f>IF(RES_hh_fec_in!M22=0,0,1000*11630*RES_hh_fec_in!M22/RES_hh_num_in!M22)</f>
        <v>1397.9349945882507</v>
      </c>
      <c r="N22" s="72">
        <f>IF(RES_hh_fec_in!N22=0,0,1000*11630*RES_hh_fec_in!N22/RES_hh_num_in!N22)</f>
        <v>1333.3735660838724</v>
      </c>
      <c r="O22" s="72">
        <f>IF(RES_hh_fec_in!O22=0,0,1000*11630*RES_hh_fec_in!O22/RES_hh_num_in!O22)</f>
        <v>1344.0943128470001</v>
      </c>
      <c r="P22" s="72">
        <f>IF(RES_hh_fec_in!P22=0,0,1000*11630*RES_hh_fec_in!P22/RES_hh_num_in!P22)</f>
        <v>1371.6349896472107</v>
      </c>
      <c r="Q22" s="72">
        <f>IF(RES_hh_fec_in!Q22=0,0,1000*11630*RES_hh_fec_in!Q22/RES_hh_num_in!Q22)</f>
        <v>1365.735843119742</v>
      </c>
      <c r="R22" s="72">
        <f>IF(RES_hh_fec_in!R22=0,0,1000*11630*RES_hh_fec_in!R22/RES_hh_num_in!R22)</f>
        <v>1371.1042795908984</v>
      </c>
      <c r="S22" s="72">
        <f>IF(RES_hh_fec_in!S22=0,0,1000*11630*RES_hh_fec_in!S22/RES_hh_num_in!S22)</f>
        <v>1274.9561113425241</v>
      </c>
      <c r="T22" s="72">
        <f>IF(RES_hh_fec_in!T22=0,0,1000*11630*RES_hh_fec_in!T22/RES_hh_num_in!T22)</f>
        <v>1179.0077121677896</v>
      </c>
      <c r="U22" s="72">
        <f>IF(RES_hh_fec_in!U22=0,0,1000*11630*RES_hh_fec_in!U22/RES_hh_num_in!U22)</f>
        <v>1213.248320434076</v>
      </c>
      <c r="V22" s="72">
        <f>IF(RES_hh_fec_in!V22=0,0,1000*11630*RES_hh_fec_in!V22/RES_hh_num_in!V22)</f>
        <v>1212.1969040575952</v>
      </c>
      <c r="W22" s="72">
        <f>IF(RES_hh_fec_in!W22=0,0,1000*11630*RES_hh_fec_in!W22/RES_hh_num_in!W22)</f>
        <v>1216.5513016924599</v>
      </c>
      <c r="X22" s="72">
        <f>IF(RES_hh_fec_in!X22=0,0,1000*11630*RES_hh_fec_in!X22/RES_hh_num_in!X22)</f>
        <v>682.94261342732318</v>
      </c>
      <c r="Y22" s="72">
        <f>IF(RES_hh_fec_in!Y22=0,0,1000*11630*RES_hh_fec_in!Y22/RES_hh_num_in!Y22)</f>
        <v>726.39644368412382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1057.5823526962936</v>
      </c>
      <c r="D24" s="72">
        <f>IF(RES_hh_fec_in!D24=0,0,1000*11630*RES_hh_fec_in!D24/RES_hh_num_in!D24)</f>
        <v>1054.3566617763092</v>
      </c>
      <c r="E24" s="72">
        <f>IF(RES_hh_fec_in!E24=0,0,1000*11630*RES_hh_fec_in!E24/RES_hh_num_in!E24)</f>
        <v>1034.5383916202504</v>
      </c>
      <c r="F24" s="72">
        <f>IF(RES_hh_fec_in!F24=0,0,1000*11630*RES_hh_fec_in!F24/RES_hh_num_in!F24)</f>
        <v>1068.9599015380243</v>
      </c>
      <c r="G24" s="72">
        <f>IF(RES_hh_fec_in!G24=0,0,1000*11630*RES_hh_fec_in!G24/RES_hh_num_in!G24)</f>
        <v>1050.0264445686482</v>
      </c>
      <c r="H24" s="72">
        <f>IF(RES_hh_fec_in!H24=0,0,1000*11630*RES_hh_fec_in!H24/RES_hh_num_in!H24)</f>
        <v>1061.0943279993387</v>
      </c>
      <c r="I24" s="72">
        <f>IF(RES_hh_fec_in!I24=0,0,1000*11630*RES_hh_fec_in!I24/RES_hh_num_in!I24)</f>
        <v>971.07793193381576</v>
      </c>
      <c r="J24" s="72">
        <f>IF(RES_hh_fec_in!J24=0,0,1000*11630*RES_hh_fec_in!J24/RES_hh_num_in!J24)</f>
        <v>1013.1982381734201</v>
      </c>
      <c r="K24" s="72">
        <f>IF(RES_hh_fec_in!K24=0,0,1000*11630*RES_hh_fec_in!K24/RES_hh_num_in!K24)</f>
        <v>997.50826573054246</v>
      </c>
      <c r="L24" s="72">
        <f>IF(RES_hh_fec_in!L24=0,0,1000*11630*RES_hh_fec_in!L24/RES_hh_num_in!L24)</f>
        <v>1186.4755272991088</v>
      </c>
      <c r="M24" s="72">
        <f>IF(RES_hh_fec_in!M24=0,0,1000*11630*RES_hh_fec_in!M24/RES_hh_num_in!M24)</f>
        <v>1192.9320901698193</v>
      </c>
      <c r="N24" s="72">
        <f>IF(RES_hh_fec_in!N24=0,0,1000*11630*RES_hh_fec_in!N24/RES_hh_num_in!N24)</f>
        <v>1214.1542106028562</v>
      </c>
      <c r="O24" s="72">
        <f>IF(RES_hh_fec_in!O24=0,0,1000*11630*RES_hh_fec_in!O24/RES_hh_num_in!O24)</f>
        <v>1237.1708709955651</v>
      </c>
      <c r="P24" s="72">
        <f>IF(RES_hh_fec_in!P24=0,0,1000*11630*RES_hh_fec_in!P24/RES_hh_num_in!P24)</f>
        <v>1209.8275280526805</v>
      </c>
      <c r="Q24" s="72">
        <f>IF(RES_hh_fec_in!Q24=0,0,1000*11630*RES_hh_fec_in!Q24/RES_hh_num_in!Q24)</f>
        <v>1196.3087019545428</v>
      </c>
      <c r="R24" s="72">
        <f>IF(RES_hh_fec_in!R24=0,0,1000*11630*RES_hh_fec_in!R24/RES_hh_num_in!R24)</f>
        <v>1184.13457787635</v>
      </c>
      <c r="S24" s="72">
        <f>IF(RES_hh_fec_in!S24=0,0,1000*11630*RES_hh_fec_in!S24/RES_hh_num_in!S24)</f>
        <v>1158.5176638291816</v>
      </c>
      <c r="T24" s="72">
        <f>IF(RES_hh_fec_in!T24=0,0,1000*11630*RES_hh_fec_in!T24/RES_hh_num_in!T24)</f>
        <v>1128.3449459588874</v>
      </c>
      <c r="U24" s="72">
        <f>IF(RES_hh_fec_in!U24=0,0,1000*11630*RES_hh_fec_in!U24/RES_hh_num_in!U24)</f>
        <v>1126.0599218311875</v>
      </c>
      <c r="V24" s="72">
        <f>IF(RES_hh_fec_in!V24=0,0,1000*11630*RES_hh_fec_in!V24/RES_hh_num_in!V24)</f>
        <v>1111.5963737970587</v>
      </c>
      <c r="W24" s="72">
        <f>IF(RES_hh_fec_in!W24=0,0,1000*11630*RES_hh_fec_in!W24/RES_hh_num_in!W24)</f>
        <v>1119.2925984010742</v>
      </c>
      <c r="X24" s="72">
        <f>IF(RES_hh_fec_in!X24=0,0,1000*11630*RES_hh_fec_in!X24/RES_hh_num_in!X24)</f>
        <v>685.51121729186104</v>
      </c>
      <c r="Y24" s="72">
        <f>IF(RES_hh_fec_in!Y24=0,0,1000*11630*RES_hh_fec_in!Y24/RES_hh_num_in!Y24)</f>
        <v>661.15115178899339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975.18564663444283</v>
      </c>
      <c r="D25" s="74">
        <f>IF(RES_hh_fec_in!D25=0,0,1000*11630*RES_hh_fec_in!D25/RES_hh_num_in!D25)</f>
        <v>1036.2917680906653</v>
      </c>
      <c r="E25" s="74">
        <f>IF(RES_hh_fec_in!E25=0,0,1000*11630*RES_hh_fec_in!E25/RES_hh_num_in!E25)</f>
        <v>982.92230851633531</v>
      </c>
      <c r="F25" s="74">
        <f>IF(RES_hh_fec_in!F25=0,0,1000*11630*RES_hh_fec_in!F25/RES_hh_num_in!F25)</f>
        <v>1053.295087453992</v>
      </c>
      <c r="G25" s="74">
        <f>IF(RES_hh_fec_in!G25=0,0,1000*11630*RES_hh_fec_in!G25/RES_hh_num_in!G25)</f>
        <v>1022.4872161671293</v>
      </c>
      <c r="H25" s="74">
        <f>IF(RES_hh_fec_in!H25=0,0,1000*11630*RES_hh_fec_in!H25/RES_hh_num_in!H25)</f>
        <v>1036.234716598563</v>
      </c>
      <c r="I25" s="74">
        <f>IF(RES_hh_fec_in!I25=0,0,1000*11630*RES_hh_fec_in!I25/RES_hh_num_in!I25)</f>
        <v>784.73010036441474</v>
      </c>
      <c r="J25" s="74">
        <f>IF(RES_hh_fec_in!J25=0,0,1000*11630*RES_hh_fec_in!J25/RES_hh_num_in!J25)</f>
        <v>853.42815781139825</v>
      </c>
      <c r="K25" s="74">
        <f>IF(RES_hh_fec_in!K25=0,0,1000*11630*RES_hh_fec_in!K25/RES_hh_num_in!K25)</f>
        <v>759.53349019253608</v>
      </c>
      <c r="L25" s="74">
        <f>IF(RES_hh_fec_in!L25=0,0,1000*11630*RES_hh_fec_in!L25/RES_hh_num_in!L25)</f>
        <v>1048.2540226213882</v>
      </c>
      <c r="M25" s="74">
        <f>IF(RES_hh_fec_in!M25=0,0,1000*11630*RES_hh_fec_in!M25/RES_hh_num_in!M25)</f>
        <v>1119.3179822287641</v>
      </c>
      <c r="N25" s="74">
        <f>IF(RES_hh_fec_in!N25=0,0,1000*11630*RES_hh_fec_in!N25/RES_hh_num_in!N25)</f>
        <v>1124.5944023600159</v>
      </c>
      <c r="O25" s="74">
        <f>IF(RES_hh_fec_in!O25=0,0,1000*11630*RES_hh_fec_in!O25/RES_hh_num_in!O25)</f>
        <v>1178.4049912644512</v>
      </c>
      <c r="P25" s="74">
        <f>IF(RES_hh_fec_in!P25=0,0,1000*11630*RES_hh_fec_in!P25/RES_hh_num_in!P25)</f>
        <v>1110.309222272085</v>
      </c>
      <c r="Q25" s="74">
        <f>IF(RES_hh_fec_in!Q25=0,0,1000*11630*RES_hh_fec_in!Q25/RES_hh_num_in!Q25)</f>
        <v>1087.5423130882762</v>
      </c>
      <c r="R25" s="74">
        <f>IF(RES_hh_fec_in!R25=0,0,1000*11630*RES_hh_fec_in!R25/RES_hh_num_in!R25)</f>
        <v>1054.8021731715789</v>
      </c>
      <c r="S25" s="74">
        <f>IF(RES_hh_fec_in!S25=0,0,1000*11630*RES_hh_fec_in!S25/RES_hh_num_in!S25)</f>
        <v>980.0510461297215</v>
      </c>
      <c r="T25" s="74">
        <f>IF(RES_hh_fec_in!T25=0,0,1000*11630*RES_hh_fec_in!T25/RES_hh_num_in!T25)</f>
        <v>989.30622942154503</v>
      </c>
      <c r="U25" s="74">
        <f>IF(RES_hh_fec_in!U25=0,0,1000*11630*RES_hh_fec_in!U25/RES_hh_num_in!U25)</f>
        <v>971.9325836407146</v>
      </c>
      <c r="V25" s="74">
        <f>IF(RES_hh_fec_in!V25=0,0,1000*11630*RES_hh_fec_in!V25/RES_hh_num_in!V25)</f>
        <v>981.57581002542065</v>
      </c>
      <c r="W25" s="74">
        <f>IF(RES_hh_fec_in!W25=0,0,1000*11630*RES_hh_fec_in!W25/RES_hh_num_in!W25)</f>
        <v>973.66748038776461</v>
      </c>
      <c r="X25" s="74">
        <f>IF(RES_hh_fec_in!X25=0,0,1000*11630*RES_hh_fec_in!X25/RES_hh_num_in!X25)</f>
        <v>317.89867274740703</v>
      </c>
      <c r="Y25" s="74">
        <f>IF(RES_hh_fec_in!Y25=0,0,1000*11630*RES_hh_fec_in!Y25/RES_hh_num_in!Y25)</f>
        <v>385.21566327662146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403.46409621806077</v>
      </c>
      <c r="D26" s="77">
        <f>IF(RES_hh_fec_in!D26=0,0,1000*11630*RES_hh_fec_in!D26/RES_hh_num_in!D26)</f>
        <v>403.03052240850877</v>
      </c>
      <c r="E26" s="77">
        <f>IF(RES_hh_fec_in!E26=0,0,1000*11630*RES_hh_fec_in!E26/RES_hh_num_in!E26)</f>
        <v>398.01044163713993</v>
      </c>
      <c r="F26" s="77">
        <f>IF(RES_hh_fec_in!F26=0,0,1000*11630*RES_hh_fec_in!F26/RES_hh_num_in!F26)</f>
        <v>410.34620328294096</v>
      </c>
      <c r="G26" s="77">
        <f>IF(RES_hh_fec_in!G26=0,0,1000*11630*RES_hh_fec_in!G26/RES_hh_num_in!G26)</f>
        <v>410.09306463868427</v>
      </c>
      <c r="H26" s="77">
        <f>IF(RES_hh_fec_in!H26=0,0,1000*11630*RES_hh_fec_in!H26/RES_hh_num_in!H26)</f>
        <v>414.27386227581809</v>
      </c>
      <c r="I26" s="77">
        <f>IF(RES_hh_fec_in!I26=0,0,1000*11630*RES_hh_fec_in!I26/RES_hh_num_in!I26)</f>
        <v>399.86399495781427</v>
      </c>
      <c r="J26" s="77">
        <f>IF(RES_hh_fec_in!J26=0,0,1000*11630*RES_hh_fec_in!J26/RES_hh_num_in!J26)</f>
        <v>425.64964451948794</v>
      </c>
      <c r="K26" s="77">
        <f>IF(RES_hh_fec_in!K26=0,0,1000*11630*RES_hh_fec_in!K26/RES_hh_num_in!K26)</f>
        <v>448.48988073314666</v>
      </c>
      <c r="L26" s="77">
        <f>IF(RES_hh_fec_in!L26=0,0,1000*11630*RES_hh_fec_in!L26/RES_hh_num_in!L26)</f>
        <v>449.95254238610931</v>
      </c>
      <c r="M26" s="77">
        <f>IF(RES_hh_fec_in!M26=0,0,1000*11630*RES_hh_fec_in!M26/RES_hh_num_in!M26)</f>
        <v>470.96463712616747</v>
      </c>
      <c r="N26" s="77">
        <f>IF(RES_hh_fec_in!N26=0,0,1000*11630*RES_hh_fec_in!N26/RES_hh_num_in!N26)</f>
        <v>482.73171742226242</v>
      </c>
      <c r="O26" s="77">
        <f>IF(RES_hh_fec_in!O26=0,0,1000*11630*RES_hh_fec_in!O26/RES_hh_num_in!O26)</f>
        <v>485.6404107022118</v>
      </c>
      <c r="P26" s="77">
        <f>IF(RES_hh_fec_in!P26=0,0,1000*11630*RES_hh_fec_in!P26/RES_hh_num_in!P26)</f>
        <v>492.82398052626667</v>
      </c>
      <c r="Q26" s="77">
        <f>IF(RES_hh_fec_in!Q26=0,0,1000*11630*RES_hh_fec_in!Q26/RES_hh_num_in!Q26)</f>
        <v>498.00447639244686</v>
      </c>
      <c r="R26" s="77">
        <f>IF(RES_hh_fec_in!R26=0,0,1000*11630*RES_hh_fec_in!R26/RES_hh_num_in!R26)</f>
        <v>493.47772278108721</v>
      </c>
      <c r="S26" s="77">
        <f>IF(RES_hh_fec_in!S26=0,0,1000*11630*RES_hh_fec_in!S26/RES_hh_num_in!S26)</f>
        <v>493.35547558223601</v>
      </c>
      <c r="T26" s="77">
        <f>IF(RES_hh_fec_in!T26=0,0,1000*11630*RES_hh_fec_in!T26/RES_hh_num_in!T26)</f>
        <v>489.50486156732069</v>
      </c>
      <c r="U26" s="77">
        <f>IF(RES_hh_fec_in!U26=0,0,1000*11630*RES_hh_fec_in!U26/RES_hh_num_in!U26)</f>
        <v>481.61215346727329</v>
      </c>
      <c r="V26" s="77">
        <f>IF(RES_hh_fec_in!V26=0,0,1000*11630*RES_hh_fec_in!V26/RES_hh_num_in!V26)</f>
        <v>474.83097038191698</v>
      </c>
      <c r="W26" s="77">
        <f>IF(RES_hh_fec_in!W26=0,0,1000*11630*RES_hh_fec_in!W26/RES_hh_num_in!W26)</f>
        <v>428.29217071741215</v>
      </c>
      <c r="X26" s="77">
        <f>IF(RES_hh_fec_in!X26=0,0,1000*11630*RES_hh_fec_in!X26/RES_hh_num_in!X26)</f>
        <v>397.49527611840517</v>
      </c>
      <c r="Y26" s="77">
        <f>IF(RES_hh_fec_in!Y26=0,0,1000*11630*RES_hh_fec_in!Y26/RES_hh_num_in!Y26)</f>
        <v>316.64948769971221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279.32280671676585</v>
      </c>
      <c r="D27" s="69">
        <f>IF(RES_hh_fec_in!D27=0,0,1000*11630*RES_hh_fec_in!D27/RES_hh_num_in!D27)</f>
        <v>283.68137036334247</v>
      </c>
      <c r="E27" s="69">
        <f>IF(RES_hh_fec_in!E27=0,0,1000*11630*RES_hh_fec_in!E27/RES_hh_num_in!E27)</f>
        <v>282.12688211856317</v>
      </c>
      <c r="F27" s="69">
        <f>IF(RES_hh_fec_in!F27=0,0,1000*11630*RES_hh_fec_in!F27/RES_hh_num_in!F27)</f>
        <v>283.60021894160298</v>
      </c>
      <c r="G27" s="69">
        <f>IF(RES_hh_fec_in!G27=0,0,1000*11630*RES_hh_fec_in!G27/RES_hh_num_in!G27)</f>
        <v>287.87664268255884</v>
      </c>
      <c r="H27" s="69">
        <f>IF(RES_hh_fec_in!H27=0,0,1000*11630*RES_hh_fec_in!H27/RES_hh_num_in!H27)</f>
        <v>297.02501843486044</v>
      </c>
      <c r="I27" s="69">
        <f>IF(RES_hh_fec_in!I27=0,0,1000*11630*RES_hh_fec_in!I27/RES_hh_num_in!I27)</f>
        <v>293.48940963689716</v>
      </c>
      <c r="J27" s="69">
        <f>IF(RES_hh_fec_in!J27=0,0,1000*11630*RES_hh_fec_in!J27/RES_hh_num_in!J27)</f>
        <v>300.25838924908271</v>
      </c>
      <c r="K27" s="69">
        <f>IF(RES_hh_fec_in!K27=0,0,1000*11630*RES_hh_fec_in!K27/RES_hh_num_in!K27)</f>
        <v>301.81821571479389</v>
      </c>
      <c r="L27" s="69">
        <f>IF(RES_hh_fec_in!L27=0,0,1000*11630*RES_hh_fec_in!L27/RES_hh_num_in!L27)</f>
        <v>336.35278163896265</v>
      </c>
      <c r="M27" s="69">
        <f>IF(RES_hh_fec_in!M27=0,0,1000*11630*RES_hh_fec_in!M27/RES_hh_num_in!M27)</f>
        <v>328.30591586386078</v>
      </c>
      <c r="N27" s="69">
        <f>IF(RES_hh_fec_in!N27=0,0,1000*11630*RES_hh_fec_in!N27/RES_hh_num_in!N27)</f>
        <v>325.83901672218303</v>
      </c>
      <c r="O27" s="69">
        <f>IF(RES_hh_fec_in!O27=0,0,1000*11630*RES_hh_fec_in!O27/RES_hh_num_in!O27)</f>
        <v>346.88023843655964</v>
      </c>
      <c r="P27" s="69">
        <f>IF(RES_hh_fec_in!P27=0,0,1000*11630*RES_hh_fec_in!P27/RES_hh_num_in!P27)</f>
        <v>348.4274647989659</v>
      </c>
      <c r="Q27" s="69">
        <f>IF(RES_hh_fec_in!Q27=0,0,1000*11630*RES_hh_fec_in!Q27/RES_hh_num_in!Q27)</f>
        <v>351.12153556861801</v>
      </c>
      <c r="R27" s="69">
        <f>IF(RES_hh_fec_in!R27=0,0,1000*11630*RES_hh_fec_in!R27/RES_hh_num_in!R27)</f>
        <v>356.98495346626856</v>
      </c>
      <c r="S27" s="69">
        <f>IF(RES_hh_fec_in!S27=0,0,1000*11630*RES_hh_fec_in!S27/RES_hh_num_in!S27)</f>
        <v>342.51652432136791</v>
      </c>
      <c r="T27" s="69">
        <f>IF(RES_hh_fec_in!T27=0,0,1000*11630*RES_hh_fec_in!T27/RES_hh_num_in!T27)</f>
        <v>337.76377167812933</v>
      </c>
      <c r="U27" s="69">
        <f>IF(RES_hh_fec_in!U27=0,0,1000*11630*RES_hh_fec_in!U27/RES_hh_num_in!U27)</f>
        <v>332.53071387821501</v>
      </c>
      <c r="V27" s="69">
        <f>IF(RES_hh_fec_in!V27=0,0,1000*11630*RES_hh_fec_in!V27/RES_hh_num_in!V27)</f>
        <v>346.17720530574462</v>
      </c>
      <c r="W27" s="69">
        <f>IF(RES_hh_fec_in!W27=0,0,1000*11630*RES_hh_fec_in!W27/RES_hh_num_in!W27)</f>
        <v>352.59353208307522</v>
      </c>
      <c r="X27" s="69">
        <f>IF(RES_hh_fec_in!X27=0,0,1000*11630*RES_hh_fec_in!X27/RES_hh_num_in!X27)</f>
        <v>221.22888155150221</v>
      </c>
      <c r="Y27" s="69">
        <f>IF(RES_hh_fec_in!Y27=0,0,1000*11630*RES_hh_fec_in!Y27/RES_hh_num_in!Y27)</f>
        <v>243.37546672154656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X29" s="72">
        <f>IF(RES_hh_fec_in!X29=0,0,1000*11630*RES_hh_fec_in!X29/RES_hh_num_in!X29)</f>
        <v>0</v>
      </c>
      <c r="Y29" s="72">
        <f>IF(RES_hh_fec_in!Y29=0,0,1000*11630*RES_hh_fec_in!Y29/RES_hh_num_in!Y29)</f>
        <v>0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348.89876732005143</v>
      </c>
      <c r="D30" s="72">
        <f>IF(RES_hh_fec_in!D30=0,0,1000*11630*RES_hh_fec_in!D30/RES_hh_num_in!D30)</f>
        <v>348.39836120446392</v>
      </c>
      <c r="E30" s="72">
        <f>IF(RES_hh_fec_in!E30=0,0,1000*11630*RES_hh_fec_in!E30/RES_hh_num_in!E30)</f>
        <v>358.48550533815131</v>
      </c>
      <c r="F30" s="72">
        <f>IF(RES_hh_fec_in!F30=0,0,1000*11630*RES_hh_fec_in!F30/RES_hh_num_in!F30)</f>
        <v>360.4465840877466</v>
      </c>
      <c r="G30" s="72">
        <f>IF(RES_hh_fec_in!G30=0,0,1000*11630*RES_hh_fec_in!G30/RES_hh_num_in!G30)</f>
        <v>365.50287318446794</v>
      </c>
      <c r="H30" s="72">
        <f>IF(RES_hh_fec_in!H30=0,0,1000*11630*RES_hh_fec_in!H30/RES_hh_num_in!H30)</f>
        <v>376.05967842795394</v>
      </c>
      <c r="I30" s="72">
        <f>IF(RES_hh_fec_in!I30=0,0,1000*11630*RES_hh_fec_in!I30/RES_hh_num_in!I30)</f>
        <v>359.21415601730536</v>
      </c>
      <c r="J30" s="72">
        <f>IF(RES_hh_fec_in!J30=0,0,1000*11630*RES_hh_fec_in!J30/RES_hh_num_in!J30)</f>
        <v>373.59766585289941</v>
      </c>
      <c r="K30" s="72">
        <f>IF(RES_hh_fec_in!K30=0,0,1000*11630*RES_hh_fec_in!K30/RES_hh_num_in!K30)</f>
        <v>380.20911882031601</v>
      </c>
      <c r="L30" s="72">
        <f>IF(RES_hh_fec_in!L30=0,0,1000*11630*RES_hh_fec_in!L30/RES_hh_num_in!L30)</f>
        <v>427.41093859516661</v>
      </c>
      <c r="M30" s="72">
        <f>IF(RES_hh_fec_in!M30=0,0,1000*11630*RES_hh_fec_in!M30/RES_hh_num_in!M30)</f>
        <v>413.89289441826952</v>
      </c>
      <c r="N30" s="72">
        <f>IF(RES_hh_fec_in!N30=0,0,1000*11630*RES_hh_fec_in!N30/RES_hh_num_in!N30)</f>
        <v>419.60631368924589</v>
      </c>
      <c r="O30" s="72">
        <f>IF(RES_hh_fec_in!O30=0,0,1000*11630*RES_hh_fec_in!O30/RES_hh_num_in!O30)</f>
        <v>450.63228365203702</v>
      </c>
      <c r="P30" s="72">
        <f>IF(RES_hh_fec_in!P30=0,0,1000*11630*RES_hh_fec_in!P30/RES_hh_num_in!P30)</f>
        <v>446.25448764764627</v>
      </c>
      <c r="Q30" s="72">
        <f>IF(RES_hh_fec_in!Q30=0,0,1000*11630*RES_hh_fec_in!Q30/RES_hh_num_in!Q30)</f>
        <v>452.15525367494871</v>
      </c>
      <c r="R30" s="72">
        <f>IF(RES_hh_fec_in!R30=0,0,1000*11630*RES_hh_fec_in!R30/RES_hh_num_in!R30)</f>
        <v>469.68139072737148</v>
      </c>
      <c r="S30" s="72">
        <f>IF(RES_hh_fec_in!S30=0,0,1000*11630*RES_hh_fec_in!S30/RES_hh_num_in!S30)</f>
        <v>465.79841358342782</v>
      </c>
      <c r="T30" s="72">
        <f>IF(RES_hh_fec_in!T30=0,0,1000*11630*RES_hh_fec_in!T30/RES_hh_num_in!T30)</f>
        <v>464.99761656079903</v>
      </c>
      <c r="U30" s="72">
        <f>IF(RES_hh_fec_in!U30=0,0,1000*11630*RES_hh_fec_in!U30/RES_hh_num_in!U30)</f>
        <v>462.76536367756705</v>
      </c>
      <c r="V30" s="72">
        <f>IF(RES_hh_fec_in!V30=0,0,1000*11630*RES_hh_fec_in!V30/RES_hh_num_in!V30)</f>
        <v>443.11437078131428</v>
      </c>
      <c r="W30" s="72">
        <f>IF(RES_hh_fec_in!W30=0,0,1000*11630*RES_hh_fec_in!W30/RES_hh_num_in!W30)</f>
        <v>432.32779808256521</v>
      </c>
      <c r="X30" s="72">
        <f>IF(RES_hh_fec_in!X30=0,0,1000*11630*RES_hh_fec_in!X30/RES_hh_num_in!X30)</f>
        <v>369.63373964128402</v>
      </c>
      <c r="Y30" s="72">
        <f>IF(RES_hh_fec_in!Y30=0,0,1000*11630*RES_hh_fec_in!Y30/RES_hh_num_in!Y30)</f>
        <v>313.90404495302414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279.06861961013317</v>
      </c>
      <c r="D32" s="77">
        <f>IF(RES_hh_fec_in!D32=0,0,1000*11630*RES_hh_fec_in!D32/RES_hh_num_in!D32)</f>
        <v>283.2120929360272</v>
      </c>
      <c r="E32" s="77">
        <f>IF(RES_hh_fec_in!E32=0,0,1000*11630*RES_hh_fec_in!E32/RES_hh_num_in!E32)</f>
        <v>281.39265570726678</v>
      </c>
      <c r="F32" s="77">
        <f>IF(RES_hh_fec_in!F32=0,0,1000*11630*RES_hh_fec_in!F32/RES_hh_num_in!F32)</f>
        <v>282.9497710023436</v>
      </c>
      <c r="G32" s="77">
        <f>IF(RES_hh_fec_in!G32=0,0,1000*11630*RES_hh_fec_in!G32/RES_hh_num_in!G32)</f>
        <v>287.40169805607599</v>
      </c>
      <c r="H32" s="77">
        <f>IF(RES_hh_fec_in!H32=0,0,1000*11630*RES_hh_fec_in!H32/RES_hh_num_in!H32)</f>
        <v>296.64611757366589</v>
      </c>
      <c r="I32" s="77">
        <f>IF(RES_hh_fec_in!I32=0,0,1000*11630*RES_hh_fec_in!I32/RES_hh_num_in!I32)</f>
        <v>293.30834193562106</v>
      </c>
      <c r="J32" s="77">
        <f>IF(RES_hh_fec_in!J32=0,0,1000*11630*RES_hh_fec_in!J32/RES_hh_num_in!J32)</f>
        <v>299.15889324918334</v>
      </c>
      <c r="K32" s="77">
        <f>IF(RES_hh_fec_in!K32=0,0,1000*11630*RES_hh_fec_in!K32/RES_hh_num_in!K32)</f>
        <v>300.61326157312709</v>
      </c>
      <c r="L32" s="77">
        <f>IF(RES_hh_fec_in!L32=0,0,1000*11630*RES_hh_fec_in!L32/RES_hh_num_in!L32)</f>
        <v>334.68985116552932</v>
      </c>
      <c r="M32" s="77">
        <f>IF(RES_hh_fec_in!M32=0,0,1000*11630*RES_hh_fec_in!M32/RES_hh_num_in!M32)</f>
        <v>326.88501158415386</v>
      </c>
      <c r="N32" s="77">
        <f>IF(RES_hh_fec_in!N32=0,0,1000*11630*RES_hh_fec_in!N32/RES_hh_num_in!N32)</f>
        <v>324.36704180704447</v>
      </c>
      <c r="O32" s="77">
        <f>IF(RES_hh_fec_in!O32=0,0,1000*11630*RES_hh_fec_in!O32/RES_hh_num_in!O32)</f>
        <v>345.66243348042582</v>
      </c>
      <c r="P32" s="77">
        <f>IF(RES_hh_fec_in!P32=0,0,1000*11630*RES_hh_fec_in!P32/RES_hh_num_in!P32)</f>
        <v>348.04499358754617</v>
      </c>
      <c r="Q32" s="77">
        <f>IF(RES_hh_fec_in!Q32=0,0,1000*11630*RES_hh_fec_in!Q32/RES_hh_num_in!Q32)</f>
        <v>350.62437604919552</v>
      </c>
      <c r="R32" s="77">
        <f>IF(RES_hh_fec_in!R32=0,0,1000*11630*RES_hh_fec_in!R32/RES_hh_num_in!R32)</f>
        <v>356.0357167231503</v>
      </c>
      <c r="S32" s="77">
        <f>IF(RES_hh_fec_in!S32=0,0,1000*11630*RES_hh_fec_in!S32/RES_hh_num_in!S32)</f>
        <v>341.11174945572253</v>
      </c>
      <c r="T32" s="77">
        <f>IF(RES_hh_fec_in!T32=0,0,1000*11630*RES_hh_fec_in!T32/RES_hh_num_in!T32)</f>
        <v>336.27887849728438</v>
      </c>
      <c r="U32" s="77">
        <f>IF(RES_hh_fec_in!U32=0,0,1000*11630*RES_hh_fec_in!U32/RES_hh_num_in!U32)</f>
        <v>331.26010276140948</v>
      </c>
      <c r="V32" s="77">
        <f>IF(RES_hh_fec_in!V32=0,0,1000*11630*RES_hh_fec_in!V32/RES_hh_num_in!V32)</f>
        <v>345.18878630613318</v>
      </c>
      <c r="W32" s="77">
        <f>IF(RES_hh_fec_in!W32=0,0,1000*11630*RES_hh_fec_in!W32/RES_hh_num_in!W32)</f>
        <v>352.14873636362893</v>
      </c>
      <c r="X32" s="77">
        <f>IF(RES_hh_fec_in!X32=0,0,1000*11630*RES_hh_fec_in!X32/RES_hh_num_in!X32)</f>
        <v>220.65613867040005</v>
      </c>
      <c r="Y32" s="77">
        <f>IF(RES_hh_fec_in!Y32=0,0,1000*11630*RES_hh_fec_in!Y32/RES_hh_num_in!Y32)</f>
        <v>243.14794269674755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12119.476613135921</v>
      </c>
      <c r="D3" s="65">
        <f>IF(RES_hh_tes_in!D3=0,0,1000*11630*RES_hh_tes_in!D3/RES_hh_num_in!D3)</f>
        <v>11539.05369663804</v>
      </c>
      <c r="E3" s="65">
        <f>IF(RES_hh_tes_in!E3=0,0,1000*11630*RES_hh_tes_in!E3/RES_hh_num_in!E3)</f>
        <v>11713.791471902576</v>
      </c>
      <c r="F3" s="65">
        <f>IF(RES_hh_tes_in!F3=0,0,1000*11630*RES_hh_tes_in!F3/RES_hh_num_in!F3)</f>
        <v>11513.708192837616</v>
      </c>
      <c r="G3" s="65">
        <f>IF(RES_hh_tes_in!G3=0,0,1000*11630*RES_hh_tes_in!G3/RES_hh_num_in!G3)</f>
        <v>11529.868232758137</v>
      </c>
      <c r="H3" s="65">
        <f>IF(RES_hh_tes_in!H3=0,0,1000*11630*RES_hh_tes_in!H3/RES_hh_num_in!H3)</f>
        <v>11597.469638299333</v>
      </c>
      <c r="I3" s="65">
        <f>IF(RES_hh_tes_in!I3=0,0,1000*11630*RES_hh_tes_in!I3/RES_hh_num_in!I3)</f>
        <v>11501.121959154716</v>
      </c>
      <c r="J3" s="65">
        <f>IF(RES_hh_tes_in!J3=0,0,1000*11630*RES_hh_tes_in!J3/RES_hh_num_in!J3)</f>
        <v>11129.301770699085</v>
      </c>
      <c r="K3" s="65">
        <f>IF(RES_hh_tes_in!K3=0,0,1000*11630*RES_hh_tes_in!K3/RES_hh_num_in!K3)</f>
        <v>11015.224279436756</v>
      </c>
      <c r="L3" s="65">
        <f>IF(RES_hh_tes_in!L3=0,0,1000*11630*RES_hh_tes_in!L3/RES_hh_num_in!L3)</f>
        <v>12371.896479557499</v>
      </c>
      <c r="M3" s="65">
        <f>IF(RES_hh_tes_in!M3=0,0,1000*11630*RES_hh_tes_in!M3/RES_hh_num_in!M3)</f>
        <v>10748.872721223483</v>
      </c>
      <c r="N3" s="65">
        <f>IF(RES_hh_tes_in!N3=0,0,1000*11630*RES_hh_tes_in!N3/RES_hh_num_in!N3)</f>
        <v>10530.031532314602</v>
      </c>
      <c r="O3" s="65">
        <f>IF(RES_hh_tes_in!O3=0,0,1000*11630*RES_hh_tes_in!O3/RES_hh_num_in!O3)</f>
        <v>10515.628823863546</v>
      </c>
      <c r="P3" s="65">
        <f>IF(RES_hh_tes_in!P3=0,0,1000*11630*RES_hh_tes_in!P3/RES_hh_num_in!P3)</f>
        <v>9392.4727842519333</v>
      </c>
      <c r="Q3" s="65">
        <f>IF(RES_hh_tes_in!Q3=0,0,1000*11630*RES_hh_tes_in!Q3/RES_hh_num_in!Q3)</f>
        <v>9649.3525847501896</v>
      </c>
      <c r="R3" s="65">
        <f>IF(RES_hh_tes_in!R3=0,0,1000*11630*RES_hh_tes_in!R3/RES_hh_num_in!R3)</f>
        <v>9625.190577331552</v>
      </c>
      <c r="S3" s="65">
        <f>IF(RES_hh_tes_in!S3=0,0,1000*11630*RES_hh_tes_in!S3/RES_hh_num_in!S3)</f>
        <v>9302.5713824124341</v>
      </c>
      <c r="T3" s="65">
        <f>IF(RES_hh_tes_in!T3=0,0,1000*11630*RES_hh_tes_in!T3/RES_hh_num_in!T3)</f>
        <v>8673.0108809276844</v>
      </c>
      <c r="U3" s="65">
        <f>IF(RES_hh_tes_in!U3=0,0,1000*11630*RES_hh_tes_in!U3/RES_hh_num_in!U3)</f>
        <v>8081.4357816171532</v>
      </c>
      <c r="V3" s="65">
        <f>IF(RES_hh_tes_in!V3=0,0,1000*11630*RES_hh_tes_in!V3/RES_hh_num_in!V3)</f>
        <v>7722.6811393953858</v>
      </c>
      <c r="W3" s="65">
        <f>IF(RES_hh_tes_in!W3=0,0,1000*11630*RES_hh_tes_in!W3/RES_hh_num_in!W3)</f>
        <v>6960.5096329119015</v>
      </c>
      <c r="X3" s="65">
        <f>IF(RES_hh_tes_in!X3=0,0,1000*11630*RES_hh_tes_in!X3/RES_hh_num_in!X3)</f>
        <v>5432.3167742367323</v>
      </c>
      <c r="Y3" s="65">
        <f>IF(RES_hh_tes_in!Y3=0,0,1000*11630*RES_hh_tes_in!Y3/RES_hh_num_in!Y3)</f>
        <v>4519.7905838551997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10970.511169394178</v>
      </c>
      <c r="D4" s="69">
        <f>IF(RES_hh_tes_in!D4=0,0,1000*11630*RES_hh_tes_in!D4/RES_hh_num_in!D4)</f>
        <v>10394.070013624771</v>
      </c>
      <c r="E4" s="69">
        <f>IF(RES_hh_tes_in!E4=0,0,1000*11630*RES_hh_tes_in!E4/RES_hh_num_in!E4)</f>
        <v>10576.509839653787</v>
      </c>
      <c r="F4" s="69">
        <f>IF(RES_hh_tes_in!F4=0,0,1000*11630*RES_hh_tes_in!F4/RES_hh_num_in!F4)</f>
        <v>10344.197245755591</v>
      </c>
      <c r="G4" s="69">
        <f>IF(RES_hh_tes_in!G4=0,0,1000*11630*RES_hh_tes_in!G4/RES_hh_num_in!G4)</f>
        <v>10356.024307295707</v>
      </c>
      <c r="H4" s="69">
        <f>IF(RES_hh_tes_in!H4=0,0,1000*11630*RES_hh_tes_in!H4/RES_hh_num_in!H4)</f>
        <v>10392.462852833545</v>
      </c>
      <c r="I4" s="69">
        <f>IF(RES_hh_tes_in!I4=0,0,1000*11630*RES_hh_tes_in!I4/RES_hh_num_in!I4)</f>
        <v>10354.841420190558</v>
      </c>
      <c r="J4" s="69">
        <f>IF(RES_hh_tes_in!J4=0,0,1000*11630*RES_hh_tes_in!J4/RES_hh_num_in!J4)</f>
        <v>9963.7050232880556</v>
      </c>
      <c r="K4" s="69">
        <f>IF(RES_hh_tes_in!K4=0,0,1000*11630*RES_hh_tes_in!K4/RES_hh_num_in!K4)</f>
        <v>9870.1773288299228</v>
      </c>
      <c r="L4" s="69">
        <f>IF(RES_hh_tes_in!L4=0,0,1000*11630*RES_hh_tes_in!L4/RES_hh_num_in!L4)</f>
        <v>11032.242536268497</v>
      </c>
      <c r="M4" s="69">
        <f>IF(RES_hh_tes_in!M4=0,0,1000*11630*RES_hh_tes_in!M4/RES_hh_num_in!M4)</f>
        <v>9387.0192955365637</v>
      </c>
      <c r="N4" s="69">
        <f>IF(RES_hh_tes_in!N4=0,0,1000*11630*RES_hh_tes_in!N4/RES_hh_num_in!N4)</f>
        <v>9158.2025383954478</v>
      </c>
      <c r="O4" s="69">
        <f>IF(RES_hh_tes_in!O4=0,0,1000*11630*RES_hh_tes_in!O4/RES_hh_num_in!O4)</f>
        <v>9081.1694359793928</v>
      </c>
      <c r="P4" s="69">
        <f>IF(RES_hh_tes_in!P4=0,0,1000*11630*RES_hh_tes_in!P4/RES_hh_num_in!P4)</f>
        <v>7983.3832631632768</v>
      </c>
      <c r="Q4" s="69">
        <f>IF(RES_hh_tes_in!Q4=0,0,1000*11630*RES_hh_tes_in!Q4/RES_hh_num_in!Q4)</f>
        <v>8216.4199133409038</v>
      </c>
      <c r="R4" s="69">
        <f>IF(RES_hh_tes_in!R4=0,0,1000*11630*RES_hh_tes_in!R4/RES_hh_num_in!R4)</f>
        <v>8176.7715936893574</v>
      </c>
      <c r="S4" s="69">
        <f>IF(RES_hh_tes_in!S4=0,0,1000*11630*RES_hh_tes_in!S4/RES_hh_num_in!S4)</f>
        <v>7896.3823922239544</v>
      </c>
      <c r="T4" s="69">
        <f>IF(RES_hh_tes_in!T4=0,0,1000*11630*RES_hh_tes_in!T4/RES_hh_num_in!T4)</f>
        <v>7276.1453885799237</v>
      </c>
      <c r="U4" s="69">
        <f>IF(RES_hh_tes_in!U4=0,0,1000*11630*RES_hh_tes_in!U4/RES_hh_num_in!U4)</f>
        <v>6682.0184721175565</v>
      </c>
      <c r="V4" s="69">
        <f>IF(RES_hh_tes_in!V4=0,0,1000*11630*RES_hh_tes_in!V4/RES_hh_num_in!V4)</f>
        <v>6282.8463218337893</v>
      </c>
      <c r="W4" s="69">
        <f>IF(RES_hh_tes_in!W4=0,0,1000*11630*RES_hh_tes_in!W4/RES_hh_num_in!W4)</f>
        <v>5546.4223694329248</v>
      </c>
      <c r="X4" s="69">
        <f>IF(RES_hh_tes_in!X4=0,0,1000*11630*RES_hh_tes_in!X4/RES_hh_num_in!X4)</f>
        <v>4501.402707492326</v>
      </c>
      <c r="Y4" s="69">
        <f>IF(RES_hh_tes_in!Y4=0,0,1000*11630*RES_hh_tes_in!Y4/RES_hh_num_in!Y4)</f>
        <v>3605.2951239237577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10918.098653722098</v>
      </c>
      <c r="D6" s="72">
        <f>IF(RES_hh_tes_in!D6=0,0,1000*11630*RES_hh_tes_in!D6/RES_hh_num_in!D6)</f>
        <v>9622.8216060311752</v>
      </c>
      <c r="E6" s="72">
        <f>IF(RES_hh_tes_in!E6=0,0,1000*11630*RES_hh_tes_in!E6/RES_hh_num_in!E6)</f>
        <v>10127.315859574066</v>
      </c>
      <c r="F6" s="72">
        <f>IF(RES_hh_tes_in!F6=0,0,1000*11630*RES_hh_tes_in!F6/RES_hh_num_in!F6)</f>
        <v>10190.923834449935</v>
      </c>
      <c r="G6" s="72">
        <f>IF(RES_hh_tes_in!G6=0,0,1000*11630*RES_hh_tes_in!G6/RES_hh_num_in!G6)</f>
        <v>10118.050767824805</v>
      </c>
      <c r="H6" s="72">
        <f>IF(RES_hh_tes_in!H6=0,0,1000*11630*RES_hh_tes_in!H6/RES_hh_num_in!H6)</f>
        <v>10779.194928712395</v>
      </c>
      <c r="I6" s="72">
        <f>IF(RES_hh_tes_in!I6=0,0,1000*11630*RES_hh_tes_in!I6/RES_hh_num_in!I6)</f>
        <v>10609.009181802805</v>
      </c>
      <c r="J6" s="72">
        <f>IF(RES_hh_tes_in!J6=0,0,1000*11630*RES_hh_tes_in!J6/RES_hh_num_in!J6)</f>
        <v>9756.3686246382895</v>
      </c>
      <c r="K6" s="72">
        <f>IF(RES_hh_tes_in!K6=0,0,1000*11630*RES_hh_tes_in!K6/RES_hh_num_in!K6)</f>
        <v>8945.165856520638</v>
      </c>
      <c r="L6" s="72">
        <f>IF(RES_hh_tes_in!L6=0,0,1000*11630*RES_hh_tes_in!L6/RES_hh_num_in!L6)</f>
        <v>10493.574278346674</v>
      </c>
      <c r="M6" s="72">
        <f>IF(RES_hh_tes_in!M6=0,0,1000*11630*RES_hh_tes_in!M6/RES_hh_num_in!M6)</f>
        <v>10004.544789725653</v>
      </c>
      <c r="N6" s="72">
        <f>IF(RES_hh_tes_in!N6=0,0,1000*11630*RES_hh_tes_in!N6/RES_hh_num_in!N6)</f>
        <v>9247.5876124060032</v>
      </c>
      <c r="O6" s="72">
        <f>IF(RES_hh_tes_in!O6=0,0,1000*11630*RES_hh_tes_in!O6/RES_hh_num_in!O6)</f>
        <v>8470.3698312065117</v>
      </c>
      <c r="P6" s="72">
        <f>IF(RES_hh_tes_in!P6=0,0,1000*11630*RES_hh_tes_in!P6/RES_hh_num_in!P6)</f>
        <v>6300.153827798812</v>
      </c>
      <c r="Q6" s="72">
        <f>IF(RES_hh_tes_in!Q6=0,0,1000*11630*RES_hh_tes_in!Q6/RES_hh_num_in!Q6)</f>
        <v>8168.803882614453</v>
      </c>
      <c r="R6" s="72">
        <f>IF(RES_hh_tes_in!R6=0,0,1000*11630*RES_hh_tes_in!R6/RES_hh_num_in!R6)</f>
        <v>8151.2039924721257</v>
      </c>
      <c r="S6" s="72">
        <f>IF(RES_hh_tes_in!S6=0,0,1000*11630*RES_hh_tes_in!S6/RES_hh_num_in!S6)</f>
        <v>8137.4819386744302</v>
      </c>
      <c r="T6" s="72">
        <f>IF(RES_hh_tes_in!T6=0,0,1000*11630*RES_hh_tes_in!T6/RES_hh_num_in!T6)</f>
        <v>7499.7438347217067</v>
      </c>
      <c r="U6" s="72">
        <f>IF(RES_hh_tes_in!U6=0,0,1000*11630*RES_hh_tes_in!U6/RES_hh_num_in!U6)</f>
        <v>6570.5811669569584</v>
      </c>
      <c r="V6" s="72">
        <f>IF(RES_hh_tes_in!V6=0,0,1000*11630*RES_hh_tes_in!V6/RES_hh_num_in!V6)</f>
        <v>6075.4492006494338</v>
      </c>
      <c r="W6" s="72">
        <f>IF(RES_hh_tes_in!W6=0,0,1000*11630*RES_hh_tes_in!W6/RES_hh_num_in!W6)</f>
        <v>5089.1713124298221</v>
      </c>
      <c r="X6" s="72">
        <f>IF(RES_hh_tes_in!X6=0,0,1000*11630*RES_hh_tes_in!X6/RES_hh_num_in!X6)</f>
        <v>4587.6524226006304</v>
      </c>
      <c r="Y6" s="72">
        <f>IF(RES_hh_tes_in!Y6=0,0,1000*11630*RES_hh_tes_in!Y6/RES_hh_num_in!Y6)</f>
        <v>3619.4512417282745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10814.256185606608</v>
      </c>
      <c r="D7" s="72">
        <f>IF(RES_hh_tes_in!D7=0,0,1000*11630*RES_hh_tes_in!D7/RES_hh_num_in!D7)</f>
        <v>10431.308793139948</v>
      </c>
      <c r="E7" s="72">
        <f>IF(RES_hh_tes_in!E7=0,0,1000*11630*RES_hh_tes_in!E7/RES_hh_num_in!E7)</f>
        <v>10296.616362063342</v>
      </c>
      <c r="F7" s="72">
        <f>IF(RES_hh_tes_in!F7=0,0,1000*11630*RES_hh_tes_in!F7/RES_hh_num_in!F7)</f>
        <v>10216.603877680953</v>
      </c>
      <c r="G7" s="72">
        <f>IF(RES_hh_tes_in!G7=0,0,1000*11630*RES_hh_tes_in!G7/RES_hh_num_in!G7)</f>
        <v>10377.067400146167</v>
      </c>
      <c r="H7" s="72">
        <f>IF(RES_hh_tes_in!H7=0,0,1000*11630*RES_hh_tes_in!H7/RES_hh_num_in!H7)</f>
        <v>10108.543479321979</v>
      </c>
      <c r="I7" s="72">
        <f>IF(RES_hh_tes_in!I7=0,0,1000*11630*RES_hh_tes_in!I7/RES_hh_num_in!I7)</f>
        <v>9818.2711247211992</v>
      </c>
      <c r="J7" s="72">
        <f>IF(RES_hh_tes_in!J7=0,0,1000*11630*RES_hh_tes_in!J7/RES_hh_num_in!J7)</f>
        <v>9737.4853259900683</v>
      </c>
      <c r="K7" s="72">
        <f>IF(RES_hh_tes_in!K7=0,0,1000*11630*RES_hh_tes_in!K7/RES_hh_num_in!K7)</f>
        <v>9728.4756420224876</v>
      </c>
      <c r="L7" s="72">
        <f>IF(RES_hh_tes_in!L7=0,0,1000*11630*RES_hh_tes_in!L7/RES_hh_num_in!L7)</f>
        <v>10750.304970847055</v>
      </c>
      <c r="M7" s="72">
        <f>IF(RES_hh_tes_in!M7=0,0,1000*11630*RES_hh_tes_in!M7/RES_hh_num_in!M7)</f>
        <v>9408.7883757217915</v>
      </c>
      <c r="N7" s="72">
        <f>IF(RES_hh_tes_in!N7=0,0,1000*11630*RES_hh_tes_in!N7/RES_hh_num_in!N7)</f>
        <v>8909.0510374550631</v>
      </c>
      <c r="O7" s="72">
        <f>IF(RES_hh_tes_in!O7=0,0,1000*11630*RES_hh_tes_in!O7/RES_hh_num_in!O7)</f>
        <v>9227.8524166762563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7395.868381392781</v>
      </c>
      <c r="T7" s="72">
        <f>IF(RES_hh_tes_in!T7=0,0,1000*11630*RES_hh_tes_in!T7/RES_hh_num_in!T7)</f>
        <v>7213.266497456093</v>
      </c>
      <c r="U7" s="72">
        <f>IF(RES_hh_tes_in!U7=0,0,1000*11630*RES_hh_tes_in!U7/RES_hh_num_in!U7)</f>
        <v>6532.2468332212165</v>
      </c>
      <c r="V7" s="72">
        <f>IF(RES_hh_tes_in!V7=0,0,1000*11630*RES_hh_tes_in!V7/RES_hh_num_in!V7)</f>
        <v>5789.8843696139365</v>
      </c>
      <c r="W7" s="72">
        <f>IF(RES_hh_tes_in!W7=0,0,1000*11630*RES_hh_tes_in!W7/RES_hh_num_in!W7)</f>
        <v>4605.9035911517676</v>
      </c>
      <c r="X7" s="72">
        <f>IF(RES_hh_tes_in!X7=0,0,1000*11630*RES_hh_tes_in!X7/RES_hh_num_in!X7)</f>
        <v>4408.7269384243609</v>
      </c>
      <c r="Y7" s="72">
        <f>IF(RES_hh_tes_in!Y7=0,0,1000*11630*RES_hh_tes_in!Y7/RES_hh_num_in!Y7)</f>
        <v>3300.3592891887188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10776.705126035949</v>
      </c>
      <c r="D8" s="72">
        <f>IF(RES_hh_tes_in!D8=0,0,1000*11630*RES_hh_tes_in!D8/RES_hh_num_in!D8)</f>
        <v>10083.939504052501</v>
      </c>
      <c r="E8" s="72">
        <f>IF(RES_hh_tes_in!E8=0,0,1000*11630*RES_hh_tes_in!E8/RES_hh_num_in!E8)</f>
        <v>10543.034431536493</v>
      </c>
      <c r="F8" s="72">
        <f>IF(RES_hh_tes_in!F8=0,0,1000*11630*RES_hh_tes_in!F8/RES_hh_num_in!F8)</f>
        <v>10377.484955028596</v>
      </c>
      <c r="G8" s="72">
        <f>IF(RES_hh_tes_in!G8=0,0,1000*11630*RES_hh_tes_in!G8/RES_hh_num_in!G8)</f>
        <v>10339.808152205402</v>
      </c>
      <c r="H8" s="72">
        <f>IF(RES_hh_tes_in!H8=0,0,1000*11630*RES_hh_tes_in!H8/RES_hh_num_in!H8)</f>
        <v>10306.585599828744</v>
      </c>
      <c r="I8" s="72">
        <f>IF(RES_hh_tes_in!I8=0,0,1000*11630*RES_hh_tes_in!I8/RES_hh_num_in!I8)</f>
        <v>9757.6315399585856</v>
      </c>
      <c r="J8" s="72">
        <f>IF(RES_hh_tes_in!J8=0,0,1000*11630*RES_hh_tes_in!J8/RES_hh_num_in!J8)</f>
        <v>9657.8556616346177</v>
      </c>
      <c r="K8" s="72">
        <f>IF(RES_hh_tes_in!K8=0,0,1000*11630*RES_hh_tes_in!K8/RES_hh_num_in!K8)</f>
        <v>9599.5393867236398</v>
      </c>
      <c r="L8" s="72">
        <f>IF(RES_hh_tes_in!L8=0,0,1000*11630*RES_hh_tes_in!L8/RES_hh_num_in!L8)</f>
        <v>10984.953806978887</v>
      </c>
      <c r="M8" s="72">
        <f>IF(RES_hh_tes_in!M8=0,0,1000*11630*RES_hh_tes_in!M8/RES_hh_num_in!M8)</f>
        <v>9193.9394205428507</v>
      </c>
      <c r="N8" s="72">
        <f>IF(RES_hh_tes_in!N8=0,0,1000*11630*RES_hh_tes_in!N8/RES_hh_num_in!N8)</f>
        <v>9073.7745435528541</v>
      </c>
      <c r="O8" s="72">
        <f>IF(RES_hh_tes_in!O8=0,0,1000*11630*RES_hh_tes_in!O8/RES_hh_num_in!O8)</f>
        <v>9031.5031780232384</v>
      </c>
      <c r="P8" s="72">
        <f>IF(RES_hh_tes_in!P8=0,0,1000*11630*RES_hh_tes_in!P8/RES_hh_num_in!P8)</f>
        <v>7755.6380719597073</v>
      </c>
      <c r="Q8" s="72">
        <f>IF(RES_hh_tes_in!Q8=0,0,1000*11630*RES_hh_tes_in!Q8/RES_hh_num_in!Q8)</f>
        <v>7812.645148137859</v>
      </c>
      <c r="R8" s="72">
        <f>IF(RES_hh_tes_in!R8=0,0,1000*11630*RES_hh_tes_in!R8/RES_hh_num_in!R8)</f>
        <v>7944.9361659691504</v>
      </c>
      <c r="S8" s="72">
        <f>IF(RES_hh_tes_in!S8=0,0,1000*11630*RES_hh_tes_in!S8/RES_hh_num_in!S8)</f>
        <v>7782.2257640439038</v>
      </c>
      <c r="T8" s="72">
        <f>IF(RES_hh_tes_in!T8=0,0,1000*11630*RES_hh_tes_in!T8/RES_hh_num_in!T8)</f>
        <v>7132.6583301600167</v>
      </c>
      <c r="U8" s="72">
        <f>IF(RES_hh_tes_in!U8=0,0,1000*11630*RES_hh_tes_in!U8/RES_hh_num_in!U8)</f>
        <v>6730.8732966185162</v>
      </c>
      <c r="V8" s="72">
        <f>IF(RES_hh_tes_in!V8=0,0,1000*11630*RES_hh_tes_in!V8/RES_hh_num_in!V8)</f>
        <v>6370.400951783834</v>
      </c>
      <c r="W8" s="72">
        <f>IF(RES_hh_tes_in!W8=0,0,1000*11630*RES_hh_tes_in!W8/RES_hh_num_in!W8)</f>
        <v>5448.6669269028453</v>
      </c>
      <c r="X8" s="72">
        <f>IF(RES_hh_tes_in!X8=0,0,1000*11630*RES_hh_tes_in!X8/RES_hh_num_in!X8)</f>
        <v>4229.2616205616478</v>
      </c>
      <c r="Y8" s="72">
        <f>IF(RES_hh_tes_in!Y8=0,0,1000*11630*RES_hh_tes_in!Y8/RES_hh_num_in!Y8)</f>
        <v>3315.521531962745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10850.475094731079</v>
      </c>
      <c r="D9" s="72">
        <f>IF(RES_hh_tes_in!D9=0,0,1000*11630*RES_hh_tes_in!D9/RES_hh_num_in!D9)</f>
        <v>10163.359226178045</v>
      </c>
      <c r="E9" s="72">
        <f>IF(RES_hh_tes_in!E9=0,0,1000*11630*RES_hh_tes_in!E9/RES_hh_num_in!E9)</f>
        <v>10429.709287435655</v>
      </c>
      <c r="F9" s="72">
        <f>IF(RES_hh_tes_in!F9=0,0,1000*11630*RES_hh_tes_in!F9/RES_hh_num_in!F9)</f>
        <v>9993.2003206261106</v>
      </c>
      <c r="G9" s="72">
        <f>IF(RES_hh_tes_in!G9=0,0,1000*11630*RES_hh_tes_in!G9/RES_hh_num_in!G9)</f>
        <v>10254.508114047081</v>
      </c>
      <c r="H9" s="72">
        <f>IF(RES_hh_tes_in!H9=0,0,1000*11630*RES_hh_tes_in!H9/RES_hh_num_in!H9)</f>
        <v>10198.828201723787</v>
      </c>
      <c r="I9" s="72">
        <f>IF(RES_hh_tes_in!I9=0,0,1000*11630*RES_hh_tes_in!I9/RES_hh_num_in!I9)</f>
        <v>10864.728581961024</v>
      </c>
      <c r="J9" s="72">
        <f>IF(RES_hh_tes_in!J9=0,0,1000*11630*RES_hh_tes_in!J9/RES_hh_num_in!J9)</f>
        <v>10096.335802649177</v>
      </c>
      <c r="K9" s="72">
        <f>IF(RES_hh_tes_in!K9=0,0,1000*11630*RES_hh_tes_in!K9/RES_hh_num_in!K9)</f>
        <v>9899.498647186083</v>
      </c>
      <c r="L9" s="72">
        <f>IF(RES_hh_tes_in!L9=0,0,1000*11630*RES_hh_tes_in!L9/RES_hh_num_in!L9)</f>
        <v>10638.402517123863</v>
      </c>
      <c r="M9" s="72">
        <f>IF(RES_hh_tes_in!M9=0,0,1000*11630*RES_hh_tes_in!M9/RES_hh_num_in!M9)</f>
        <v>9355.722230364041</v>
      </c>
      <c r="N9" s="72">
        <f>IF(RES_hh_tes_in!N9=0,0,1000*11630*RES_hh_tes_in!N9/RES_hh_num_in!N9)</f>
        <v>8843.0293314086139</v>
      </c>
      <c r="O9" s="72">
        <f>IF(RES_hh_tes_in!O9=0,0,1000*11630*RES_hh_tes_in!O9/RES_hh_num_in!O9)</f>
        <v>8739.4566717372618</v>
      </c>
      <c r="P9" s="72">
        <f>IF(RES_hh_tes_in!P9=0,0,1000*11630*RES_hh_tes_in!P9/RES_hh_num_in!P9)</f>
        <v>7888.7416011199148</v>
      </c>
      <c r="Q9" s="72">
        <f>IF(RES_hh_tes_in!Q9=0,0,1000*11630*RES_hh_tes_in!Q9/RES_hh_num_in!Q9)</f>
        <v>8332.1794525883979</v>
      </c>
      <c r="R9" s="72">
        <f>IF(RES_hh_tes_in!R9=0,0,1000*11630*RES_hh_tes_in!R9/RES_hh_num_in!R9)</f>
        <v>8369.0849849407423</v>
      </c>
      <c r="S9" s="72">
        <f>IF(RES_hh_tes_in!S9=0,0,1000*11630*RES_hh_tes_in!S9/RES_hh_num_in!S9)</f>
        <v>7980.4163264644858</v>
      </c>
      <c r="T9" s="72">
        <f>IF(RES_hh_tes_in!T9=0,0,1000*11630*RES_hh_tes_in!T9/RES_hh_num_in!T9)</f>
        <v>7285.9824667480671</v>
      </c>
      <c r="U9" s="72">
        <f>IF(RES_hh_tes_in!U9=0,0,1000*11630*RES_hh_tes_in!U9/RES_hh_num_in!U9)</f>
        <v>6578.1139605040553</v>
      </c>
      <c r="V9" s="72">
        <f>IF(RES_hh_tes_in!V9=0,0,1000*11630*RES_hh_tes_in!V9/RES_hh_num_in!V9)</f>
        <v>6242.5865238713131</v>
      </c>
      <c r="W9" s="72">
        <f>IF(RES_hh_tes_in!W9=0,0,1000*11630*RES_hh_tes_in!W9/RES_hh_num_in!W9)</f>
        <v>5574.3862362524587</v>
      </c>
      <c r="X9" s="72">
        <f>IF(RES_hh_tes_in!X9=0,0,1000*11630*RES_hh_tes_in!X9/RES_hh_num_in!X9)</f>
        <v>4193.0200101708087</v>
      </c>
      <c r="Y9" s="72">
        <f>IF(RES_hh_tes_in!Y9=0,0,1000*11630*RES_hh_tes_in!Y9/RES_hh_num_in!Y9)</f>
        <v>3583.32335615174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10947.575268582583</v>
      </c>
      <c r="D11" s="72">
        <f>IF(RES_hh_tes_in!D11=0,0,1000*11630*RES_hh_tes_in!D11/RES_hh_num_in!D11)</f>
        <v>10433.210628514809</v>
      </c>
      <c r="E11" s="72">
        <f>IF(RES_hh_tes_in!E11=0,0,1000*11630*RES_hh_tes_in!E11/RES_hh_num_in!E11)</f>
        <v>10540.67964574379</v>
      </c>
      <c r="F11" s="72">
        <f>IF(RES_hh_tes_in!F11=0,0,1000*11630*RES_hh_tes_in!F11/RES_hh_num_in!F11)</f>
        <v>10424.019114104261</v>
      </c>
      <c r="G11" s="72">
        <f>IF(RES_hh_tes_in!G11=0,0,1000*11630*RES_hh_tes_in!G11/RES_hh_num_in!G11)</f>
        <v>10286.895138807351</v>
      </c>
      <c r="H11" s="72">
        <f>IF(RES_hh_tes_in!H11=0,0,1000*11630*RES_hh_tes_in!H11/RES_hh_num_in!H11)</f>
        <v>10375.667405991999</v>
      </c>
      <c r="I11" s="72">
        <f>IF(RES_hh_tes_in!I11=0,0,1000*11630*RES_hh_tes_in!I11/RES_hh_num_in!I11)</f>
        <v>10061.101115739752</v>
      </c>
      <c r="J11" s="72">
        <f>IF(RES_hh_tes_in!J11=0,0,1000*11630*RES_hh_tes_in!J11/RES_hh_num_in!J11)</f>
        <v>9964.894790857752</v>
      </c>
      <c r="K11" s="72">
        <f>IF(RES_hh_tes_in!K11=0,0,1000*11630*RES_hh_tes_in!K11/RES_hh_num_in!K11)</f>
        <v>9902.7105539211789</v>
      </c>
      <c r="L11" s="72">
        <f>IF(RES_hh_tes_in!L11=0,0,1000*11630*RES_hh_tes_in!L11/RES_hh_num_in!L11)</f>
        <v>11135.42329851588</v>
      </c>
      <c r="M11" s="72">
        <f>IF(RES_hh_tes_in!M11=0,0,1000*11630*RES_hh_tes_in!M11/RES_hh_num_in!M11)</f>
        <v>9349.2639164762841</v>
      </c>
      <c r="N11" s="72">
        <f>IF(RES_hh_tes_in!N11=0,0,1000*11630*RES_hh_tes_in!N11/RES_hh_num_in!N11)</f>
        <v>9227.133608350412</v>
      </c>
      <c r="O11" s="72">
        <f>IF(RES_hh_tes_in!O11=0,0,1000*11630*RES_hh_tes_in!O11/RES_hh_num_in!O11)</f>
        <v>8961.8090469507479</v>
      </c>
      <c r="P11" s="72">
        <f>IF(RES_hh_tes_in!P11=0,0,1000*11630*RES_hh_tes_in!P11/RES_hh_num_in!P11)</f>
        <v>7951.164856500397</v>
      </c>
      <c r="Q11" s="72">
        <f>IF(RES_hh_tes_in!Q11=0,0,1000*11630*RES_hh_tes_in!Q11/RES_hh_num_in!Q11)</f>
        <v>8076.9871739174523</v>
      </c>
      <c r="R11" s="72">
        <f>IF(RES_hh_tes_in!R11=0,0,1000*11630*RES_hh_tes_in!R11/RES_hh_num_in!R11)</f>
        <v>8000.0978239494743</v>
      </c>
      <c r="S11" s="72">
        <f>IF(RES_hh_tes_in!S11=0,0,1000*11630*RES_hh_tes_in!S11/RES_hh_num_in!S11)</f>
        <v>7869.2602929441964</v>
      </c>
      <c r="T11" s="72">
        <f>IF(RES_hh_tes_in!T11=0,0,1000*11630*RES_hh_tes_in!T11/RES_hh_num_in!T11)</f>
        <v>7276.6480944343893</v>
      </c>
      <c r="U11" s="72">
        <f>IF(RES_hh_tes_in!U11=0,0,1000*11630*RES_hh_tes_in!U11/RES_hh_num_in!U11)</f>
        <v>6607.6003408332863</v>
      </c>
      <c r="V11" s="72">
        <f>IF(RES_hh_tes_in!V11=0,0,1000*11630*RES_hh_tes_in!V11/RES_hh_num_in!V11)</f>
        <v>6172.8792405229742</v>
      </c>
      <c r="W11" s="72">
        <f>IF(RES_hh_tes_in!W11=0,0,1000*11630*RES_hh_tes_in!W11/RES_hh_num_in!W11)</f>
        <v>5553.9888423094944</v>
      </c>
      <c r="X11" s="72">
        <f>IF(RES_hh_tes_in!X11=0,0,1000*11630*RES_hh_tes_in!X11/RES_hh_num_in!X11)</f>
        <v>4408.8760415277693</v>
      </c>
      <c r="Y11" s="72">
        <f>IF(RES_hh_tes_in!Y11=0,0,1000*11630*RES_hh_tes_in!Y11/RES_hh_num_in!Y11)</f>
        <v>3571.5428654168154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10730.214550326482</v>
      </c>
      <c r="D12" s="72">
        <f>IF(RES_hh_tes_in!D12=0,0,1000*11630*RES_hh_tes_in!D12/RES_hh_num_in!D12)</f>
        <v>10561.890132327651</v>
      </c>
      <c r="E12" s="72">
        <f>IF(RES_hh_tes_in!E12=0,0,1000*11630*RES_hh_tes_in!E12/RES_hh_num_in!E12)</f>
        <v>10449.638170699054</v>
      </c>
      <c r="F12" s="72">
        <f>IF(RES_hh_tes_in!F12=0,0,1000*11630*RES_hh_tes_in!F12/RES_hh_num_in!F12)</f>
        <v>10224.717341354199</v>
      </c>
      <c r="G12" s="72">
        <f>IF(RES_hh_tes_in!G12=0,0,1000*11630*RES_hh_tes_in!G12/RES_hh_num_in!G12)</f>
        <v>10311.270837211727</v>
      </c>
      <c r="H12" s="72">
        <f>IF(RES_hh_tes_in!H12=0,0,1000*11630*RES_hh_tes_in!H12/RES_hh_num_in!H12)</f>
        <v>10741.917297221717</v>
      </c>
      <c r="I12" s="72">
        <f>IF(RES_hh_tes_in!I12=0,0,1000*11630*RES_hh_tes_in!I12/RES_hh_num_in!I12)</f>
        <v>9916.500603545599</v>
      </c>
      <c r="J12" s="72">
        <f>IF(RES_hh_tes_in!J12=0,0,1000*11630*RES_hh_tes_in!J12/RES_hh_num_in!J12)</f>
        <v>10062.015879785673</v>
      </c>
      <c r="K12" s="72">
        <f>IF(RES_hh_tes_in!K12=0,0,1000*11630*RES_hh_tes_in!K12/RES_hh_num_in!K12)</f>
        <v>10122.360937696827</v>
      </c>
      <c r="L12" s="72">
        <f>IF(RES_hh_tes_in!L12=0,0,1000*11630*RES_hh_tes_in!L12/RES_hh_num_in!L12)</f>
        <v>10188.842944258882</v>
      </c>
      <c r="M12" s="72">
        <f>IF(RES_hh_tes_in!M12=0,0,1000*11630*RES_hh_tes_in!M12/RES_hh_num_in!M12)</f>
        <v>9672.0746325372475</v>
      </c>
      <c r="N12" s="72">
        <f>IF(RES_hh_tes_in!N12=0,0,1000*11630*RES_hh_tes_in!N12/RES_hh_num_in!N12)</f>
        <v>9225.0818145288158</v>
      </c>
      <c r="O12" s="72">
        <f>IF(RES_hh_tes_in!O12=0,0,1000*11630*RES_hh_tes_in!O12/RES_hh_num_in!O12)</f>
        <v>8753.4796091685312</v>
      </c>
      <c r="P12" s="72">
        <f>IF(RES_hh_tes_in!P12=0,0,1000*11630*RES_hh_tes_in!P12/RES_hh_num_in!P12)</f>
        <v>8264.1185777524042</v>
      </c>
      <c r="Q12" s="72">
        <f>IF(RES_hh_tes_in!Q12=0,0,1000*11630*RES_hh_tes_in!Q12/RES_hh_num_in!Q12)</f>
        <v>8191.5558573291992</v>
      </c>
      <c r="R12" s="72">
        <f>IF(RES_hh_tes_in!R12=0,0,1000*11630*RES_hh_tes_in!R12/RES_hh_num_in!R12)</f>
        <v>8232.4775444213319</v>
      </c>
      <c r="S12" s="72">
        <f>IF(RES_hh_tes_in!S12=0,0,1000*11630*RES_hh_tes_in!S12/RES_hh_num_in!S12)</f>
        <v>7652.3003828865612</v>
      </c>
      <c r="T12" s="72">
        <f>IF(RES_hh_tes_in!T12=0,0,1000*11630*RES_hh_tes_in!T12/RES_hh_num_in!T12)</f>
        <v>7168.6997354383248</v>
      </c>
      <c r="U12" s="72">
        <f>IF(RES_hh_tes_in!U12=0,0,1000*11630*RES_hh_tes_in!U12/RES_hh_num_in!U12)</f>
        <v>6735.9094552049219</v>
      </c>
      <c r="V12" s="72">
        <f>IF(RES_hh_tes_in!V12=0,0,1000*11630*RES_hh_tes_in!V12/RES_hh_num_in!V12)</f>
        <v>6412.6374229590965</v>
      </c>
      <c r="W12" s="72">
        <f>IF(RES_hh_tes_in!W12=0,0,1000*11630*RES_hh_tes_in!W12/RES_hh_num_in!W12)</f>
        <v>5441.2750883370454</v>
      </c>
      <c r="X12" s="72">
        <f>IF(RES_hh_tes_in!X12=0,0,1000*11630*RES_hh_tes_in!X12/RES_hh_num_in!X12)</f>
        <v>4757.1246383277994</v>
      </c>
      <c r="Y12" s="72">
        <f>IF(RES_hh_tes_in!Y12=0,0,1000*11630*RES_hh_tes_in!Y12/RES_hh_num_in!Y12)</f>
        <v>3783.7814961000568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0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11549.674693878549</v>
      </c>
      <c r="I13" s="74">
        <f>IF(RES_hh_tes_in!I13=0,0,1000*11630*RES_hh_tes_in!I13/RES_hh_num_in!I13)</f>
        <v>8207.4439838229537</v>
      </c>
      <c r="J13" s="74">
        <f>IF(RES_hh_tes_in!J13=0,0,1000*11630*RES_hh_tes_in!J13/RES_hh_num_in!J13)</f>
        <v>5375.0427459611255</v>
      </c>
      <c r="K13" s="74">
        <f>IF(RES_hh_tes_in!K13=0,0,1000*11630*RES_hh_tes_in!K13/RES_hh_num_in!K13)</f>
        <v>4293.7522080369163</v>
      </c>
      <c r="L13" s="74">
        <f>IF(RES_hh_tes_in!L13=0,0,1000*11630*RES_hh_tes_in!L13/RES_hh_num_in!L13)</f>
        <v>8938.3864338180774</v>
      </c>
      <c r="M13" s="74">
        <f>IF(RES_hh_tes_in!M13=0,0,1000*11630*RES_hh_tes_in!M13/RES_hh_num_in!M13)</f>
        <v>6634.6695902180891</v>
      </c>
      <c r="N13" s="74">
        <f>IF(RES_hh_tes_in!N13=0,0,1000*11630*RES_hh_tes_in!N13/RES_hh_num_in!N13)</f>
        <v>7347.6377317049237</v>
      </c>
      <c r="O13" s="74">
        <f>IF(RES_hh_tes_in!O13=0,0,1000*11630*RES_hh_tes_in!O13/RES_hh_num_in!O13)</f>
        <v>12202.794296946147</v>
      </c>
      <c r="P13" s="74">
        <f>IF(RES_hh_tes_in!P13=0,0,1000*11630*RES_hh_tes_in!P13/RES_hh_num_in!P13)</f>
        <v>6879.085364816644</v>
      </c>
      <c r="Q13" s="74">
        <f>IF(RES_hh_tes_in!Q13=0,0,1000*11630*RES_hh_tes_in!Q13/RES_hh_num_in!Q13)</f>
        <v>12160.789547509781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701.29497935514826</v>
      </c>
      <c r="W13" s="74">
        <f>IF(RES_hh_tes_in!W13=0,0,1000*11630*RES_hh_tes_in!W13/RES_hh_num_in!W13)</f>
        <v>10079.570005288533</v>
      </c>
      <c r="X13" s="74">
        <f>IF(RES_hh_tes_in!X13=0,0,1000*11630*RES_hh_tes_in!X13/RES_hh_num_in!X13)</f>
        <v>0</v>
      </c>
      <c r="Y13" s="74">
        <f>IF(RES_hh_tes_in!Y13=0,0,1000*11630*RES_hh_tes_in!Y13/RES_hh_num_in!Y13)</f>
        <v>3310.6530671628989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88.138611270440819</v>
      </c>
      <c r="D14" s="76">
        <f>IF(RES_hh_tes_in!D14=0,0,1000*11630*RES_hh_tes_in!D14/RES_hh_num_in!D14)</f>
        <v>79.553015849006925</v>
      </c>
      <c r="E14" s="76">
        <f>IF(RES_hh_tes_in!E14=0,0,1000*11630*RES_hh_tes_in!E14/RES_hh_num_in!E14)</f>
        <v>81.852989634621636</v>
      </c>
      <c r="F14" s="76">
        <f>IF(RES_hh_tes_in!F14=0,0,1000*11630*RES_hh_tes_in!F14/RES_hh_num_in!F14)</f>
        <v>78.279498433240349</v>
      </c>
      <c r="G14" s="76">
        <f>IF(RES_hh_tes_in!G14=0,0,1000*11630*RES_hh_tes_in!G14/RES_hh_num_in!G14)</f>
        <v>75.616519560987555</v>
      </c>
      <c r="H14" s="76">
        <f>IF(RES_hh_tes_in!H14=0,0,1000*11630*RES_hh_tes_in!H14/RES_hh_num_in!H14)</f>
        <v>72.9443356288823</v>
      </c>
      <c r="I14" s="76">
        <f>IF(RES_hh_tes_in!I14=0,0,1000*11630*RES_hh_tes_in!I14/RES_hh_num_in!I14)</f>
        <v>71.364456363493503</v>
      </c>
      <c r="J14" s="76">
        <f>IF(RES_hh_tes_in!J14=0,0,1000*11630*RES_hh_tes_in!J14/RES_hh_num_in!J14)</f>
        <v>69.931792928701483</v>
      </c>
      <c r="K14" s="76">
        <f>IF(RES_hh_tes_in!K14=0,0,1000*11630*RES_hh_tes_in!K14/RES_hh_num_in!K14)</f>
        <v>71.695270613131655</v>
      </c>
      <c r="L14" s="76">
        <f>IF(RES_hh_tes_in!L14=0,0,1000*11630*RES_hh_tes_in!L14/RES_hh_num_in!L14)</f>
        <v>84.804093725687082</v>
      </c>
      <c r="M14" s="76">
        <f>IF(RES_hh_tes_in!M14=0,0,1000*11630*RES_hh_tes_in!M14/RES_hh_num_in!M14)</f>
        <v>70.312980069329214</v>
      </c>
      <c r="N14" s="76">
        <f>IF(RES_hh_tes_in!N14=0,0,1000*11630*RES_hh_tes_in!N14/RES_hh_num_in!N14)</f>
        <v>65.29053059979627</v>
      </c>
      <c r="O14" s="76">
        <f>IF(RES_hh_tes_in!O14=0,0,1000*11630*RES_hh_tes_in!O14/RES_hh_num_in!O14)</f>
        <v>63.19996588563798</v>
      </c>
      <c r="P14" s="76">
        <f>IF(RES_hh_tes_in!P14=0,0,1000*11630*RES_hh_tes_in!P14/RES_hh_num_in!P14)</f>
        <v>47.605458454792085</v>
      </c>
      <c r="Q14" s="76">
        <f>IF(RES_hh_tes_in!Q14=0,0,1000*11630*RES_hh_tes_in!Q14/RES_hh_num_in!Q14)</f>
        <v>51.149854257145186</v>
      </c>
      <c r="R14" s="76">
        <f>IF(RES_hh_tes_in!R14=0,0,1000*11630*RES_hh_tes_in!R14/RES_hh_num_in!R14)</f>
        <v>54.463657942498841</v>
      </c>
      <c r="S14" s="76">
        <f>IF(RES_hh_tes_in!S14=0,0,1000*11630*RES_hh_tes_in!S14/RES_hh_num_in!S14)</f>
        <v>53.733667529454948</v>
      </c>
      <c r="T14" s="76">
        <f>IF(RES_hh_tes_in!T14=0,0,1000*11630*RES_hh_tes_in!T14/RES_hh_num_in!T14)</f>
        <v>50.921776491298516</v>
      </c>
      <c r="U14" s="76">
        <f>IF(RES_hh_tes_in!U14=0,0,1000*11630*RES_hh_tes_in!U14/RES_hh_num_in!U14)</f>
        <v>42.362354032255681</v>
      </c>
      <c r="V14" s="76">
        <f>IF(RES_hh_tes_in!V14=0,0,1000*11630*RES_hh_tes_in!V14/RES_hh_num_in!V14)</f>
        <v>38.021217954324939</v>
      </c>
      <c r="W14" s="76">
        <f>IF(RES_hh_tes_in!W14=0,0,1000*11630*RES_hh_tes_in!W14/RES_hh_num_in!W14)</f>
        <v>25.858573889692696</v>
      </c>
      <c r="X14" s="76">
        <f>IF(RES_hh_tes_in!X14=0,0,1000*11630*RES_hh_tes_in!X14/RES_hh_num_in!X14)</f>
        <v>18.775461853912567</v>
      </c>
      <c r="Y14" s="76">
        <f>IF(RES_hh_tes_in!Y14=0,0,1000*11630*RES_hh_tes_in!Y14/RES_hh_num_in!Y14)</f>
        <v>18.183415215443908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9.3251941126837341</v>
      </c>
      <c r="D15" s="69">
        <f t="shared" si="0"/>
        <v>5.2428164547379614</v>
      </c>
      <c r="E15" s="69">
        <f t="shared" si="0"/>
        <v>10.506949663861532</v>
      </c>
      <c r="F15" s="69">
        <f t="shared" si="0"/>
        <v>17.140692141747454</v>
      </c>
      <c r="G15" s="69">
        <f t="shared" si="0"/>
        <v>18.000689195925265</v>
      </c>
      <c r="H15" s="69">
        <f t="shared" si="0"/>
        <v>30.124397195339284</v>
      </c>
      <c r="I15" s="69">
        <f t="shared" si="0"/>
        <v>30.817723203181618</v>
      </c>
      <c r="J15" s="69">
        <f t="shared" si="0"/>
        <v>23.870603445371831</v>
      </c>
      <c r="K15" s="69">
        <f t="shared" si="0"/>
        <v>18.002971153035514</v>
      </c>
      <c r="L15" s="69">
        <f t="shared" si="0"/>
        <v>19.852547840076149</v>
      </c>
      <c r="M15" s="69">
        <f t="shared" si="0"/>
        <v>27.890025511269123</v>
      </c>
      <c r="N15" s="69">
        <f t="shared" si="0"/>
        <v>28.371657644608103</v>
      </c>
      <c r="O15" s="69">
        <f t="shared" si="0"/>
        <v>28.164336407847202</v>
      </c>
      <c r="P15" s="69">
        <f t="shared" si="0"/>
        <v>27.325752436840485</v>
      </c>
      <c r="Q15" s="69">
        <f t="shared" si="0"/>
        <v>27.573385015331894</v>
      </c>
      <c r="R15" s="69">
        <f t="shared" si="0"/>
        <v>34.132326810151824</v>
      </c>
      <c r="S15" s="69">
        <f t="shared" si="0"/>
        <v>33.580332890396065</v>
      </c>
      <c r="T15" s="69">
        <f t="shared" si="0"/>
        <v>48.547547222113153</v>
      </c>
      <c r="U15" s="69">
        <f t="shared" si="0"/>
        <v>33.531999606544943</v>
      </c>
      <c r="V15" s="69">
        <f t="shared" si="0"/>
        <v>66.696671475865045</v>
      </c>
      <c r="W15" s="69">
        <f t="shared" si="0"/>
        <v>39.184341211420936</v>
      </c>
      <c r="X15" s="69">
        <f t="shared" si="0"/>
        <v>57.43165756313244</v>
      </c>
      <c r="Y15" s="69">
        <f t="shared" si="0"/>
        <v>50.778028396512134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9.3251941126837341</v>
      </c>
      <c r="D16" s="72">
        <f>IF(RES_hh_tes_in!D16=0,0,1000*11630*RES_hh_tes_in!D16/RES_hh_num_in!D$3)</f>
        <v>5.2428164547379614</v>
      </c>
      <c r="E16" s="72">
        <f>IF(RES_hh_tes_in!E16=0,0,1000*11630*RES_hh_tes_in!E16/RES_hh_num_in!E$3)</f>
        <v>10.506949663861532</v>
      </c>
      <c r="F16" s="72">
        <f>IF(RES_hh_tes_in!F16=0,0,1000*11630*RES_hh_tes_in!F16/RES_hh_num_in!F$3)</f>
        <v>17.140692141747454</v>
      </c>
      <c r="G16" s="72">
        <f>IF(RES_hh_tes_in!G16=0,0,1000*11630*RES_hh_tes_in!G16/RES_hh_num_in!G$3)</f>
        <v>18.000689195925265</v>
      </c>
      <c r="H16" s="72">
        <f>IF(RES_hh_tes_in!H16=0,0,1000*11630*RES_hh_tes_in!H16/RES_hh_num_in!H$3)</f>
        <v>30.124397195339284</v>
      </c>
      <c r="I16" s="72">
        <f>IF(RES_hh_tes_in!I16=0,0,1000*11630*RES_hh_tes_in!I16/RES_hh_num_in!I$3)</f>
        <v>30.817723203181618</v>
      </c>
      <c r="J16" s="72">
        <f>IF(RES_hh_tes_in!J16=0,0,1000*11630*RES_hh_tes_in!J16/RES_hh_num_in!J$3)</f>
        <v>23.870603445371831</v>
      </c>
      <c r="K16" s="72">
        <f>IF(RES_hh_tes_in!K16=0,0,1000*11630*RES_hh_tes_in!K16/RES_hh_num_in!K$3)</f>
        <v>18.002971153035514</v>
      </c>
      <c r="L16" s="72">
        <f>IF(RES_hh_tes_in!L16=0,0,1000*11630*RES_hh_tes_in!L16/RES_hh_num_in!L$3)</f>
        <v>19.852547840076149</v>
      </c>
      <c r="M16" s="72">
        <f>IF(RES_hh_tes_in!M16=0,0,1000*11630*RES_hh_tes_in!M16/RES_hh_num_in!M$3)</f>
        <v>27.890025511269123</v>
      </c>
      <c r="N16" s="72">
        <f>IF(RES_hh_tes_in!N16=0,0,1000*11630*RES_hh_tes_in!N16/RES_hh_num_in!N$3)</f>
        <v>28.371657644608103</v>
      </c>
      <c r="O16" s="72">
        <f>IF(RES_hh_tes_in!O16=0,0,1000*11630*RES_hh_tes_in!O16/RES_hh_num_in!O$3)</f>
        <v>28.164336407847202</v>
      </c>
      <c r="P16" s="72">
        <f>IF(RES_hh_tes_in!P16=0,0,1000*11630*RES_hh_tes_in!P16/RES_hh_num_in!P$3)</f>
        <v>27.325752436840485</v>
      </c>
      <c r="Q16" s="72">
        <f>IF(RES_hh_tes_in!Q16=0,0,1000*11630*RES_hh_tes_in!Q16/RES_hh_num_in!Q$3)</f>
        <v>27.573385015331894</v>
      </c>
      <c r="R16" s="72">
        <f>IF(RES_hh_tes_in!R16=0,0,1000*11630*RES_hh_tes_in!R16/RES_hh_num_in!R$3)</f>
        <v>34.132326810151824</v>
      </c>
      <c r="S16" s="72">
        <f>IF(RES_hh_tes_in!S16=0,0,1000*11630*RES_hh_tes_in!S16/RES_hh_num_in!S$3)</f>
        <v>33.580332890396065</v>
      </c>
      <c r="T16" s="72">
        <f>IF(RES_hh_tes_in!T16=0,0,1000*11630*RES_hh_tes_in!T16/RES_hh_num_in!T$3)</f>
        <v>48.547547222113153</v>
      </c>
      <c r="U16" s="72">
        <f>IF(RES_hh_tes_in!U16=0,0,1000*11630*RES_hh_tes_in!U16/RES_hh_num_in!U$3)</f>
        <v>33.531999606544943</v>
      </c>
      <c r="V16" s="72">
        <f>IF(RES_hh_tes_in!V16=0,0,1000*11630*RES_hh_tes_in!V16/RES_hh_num_in!V$3)</f>
        <v>66.696671475865045</v>
      </c>
      <c r="W16" s="72">
        <f>IF(RES_hh_tes_in!W16=0,0,1000*11630*RES_hh_tes_in!W16/RES_hh_num_in!W$3)</f>
        <v>39.184341211420936</v>
      </c>
      <c r="X16" s="72">
        <f>IF(RES_hh_tes_in!X16=0,0,1000*11630*RES_hh_tes_in!X16/RES_hh_num_in!X$3)</f>
        <v>57.43165756313244</v>
      </c>
      <c r="Y16" s="72">
        <f>IF(RES_hh_tes_in!Y16=0,0,1000*11630*RES_hh_tes_in!Y16/RES_hh_num_in!Y$3)</f>
        <v>50.778028396512134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924.34917515532175</v>
      </c>
      <c r="D17" s="69">
        <f>IF(RES_hh_tes_in!D17=0,0,1000*11630*RES_hh_tes_in!D17/RES_hh_num_in!D17)</f>
        <v>920.92729217227566</v>
      </c>
      <c r="E17" s="69">
        <f>IF(RES_hh_tes_in!E17=0,0,1000*11630*RES_hh_tes_in!E17/RES_hh_num_in!E17)</f>
        <v>908.93853283092551</v>
      </c>
      <c r="F17" s="69">
        <f>IF(RES_hh_tes_in!F17=0,0,1000*11630*RES_hh_tes_in!F17/RES_hh_num_in!F17)</f>
        <v>932.96438562938408</v>
      </c>
      <c r="G17" s="69">
        <f>IF(RES_hh_tes_in!G17=0,0,1000*11630*RES_hh_tes_in!G17/RES_hh_num_in!G17)</f>
        <v>932.60510682854454</v>
      </c>
      <c r="H17" s="69">
        <f>IF(RES_hh_tes_in!H17=0,0,1000*11630*RES_hh_tes_in!H17/RES_hh_num_in!H17)</f>
        <v>944.05320360101655</v>
      </c>
      <c r="I17" s="69">
        <f>IF(RES_hh_tes_in!I17=0,0,1000*11630*RES_hh_tes_in!I17/RES_hh_num_in!I17)</f>
        <v>886.82471040927032</v>
      </c>
      <c r="J17" s="69">
        <f>IF(RES_hh_tes_in!J17=0,0,1000*11630*RES_hh_tes_in!J17/RES_hh_num_in!J17)</f>
        <v>908.07193640113553</v>
      </c>
      <c r="K17" s="69">
        <f>IF(RES_hh_tes_in!K17=0,0,1000*11630*RES_hh_tes_in!K17/RES_hh_num_in!K17)</f>
        <v>891.69750098267741</v>
      </c>
      <c r="L17" s="69">
        <f>IF(RES_hh_tes_in!L17=0,0,1000*11630*RES_hh_tes_in!L17/RES_hh_num_in!L17)</f>
        <v>1057.1102502128883</v>
      </c>
      <c r="M17" s="69">
        <f>IF(RES_hh_tes_in!M17=0,0,1000*11630*RES_hh_tes_in!M17/RES_hh_num_in!M17)</f>
        <v>1076.5710135159682</v>
      </c>
      <c r="N17" s="69">
        <f>IF(RES_hh_tes_in!N17=0,0,1000*11630*RES_hh_tes_in!N17/RES_hh_num_in!N17)</f>
        <v>1086.7839345747416</v>
      </c>
      <c r="O17" s="69">
        <f>IF(RES_hh_tes_in!O17=0,0,1000*11630*RES_hh_tes_in!O17/RES_hh_num_in!O17)</f>
        <v>1131.0100518599293</v>
      </c>
      <c r="P17" s="69">
        <f>IF(RES_hh_tes_in!P17=0,0,1000*11630*RES_hh_tes_in!P17/RES_hh_num_in!P17)</f>
        <v>1102.283526168555</v>
      </c>
      <c r="Q17" s="69">
        <f>IF(RES_hh_tes_in!Q17=0,0,1000*11630*RES_hh_tes_in!Q17/RES_hh_num_in!Q17)</f>
        <v>1120.7436743795818</v>
      </c>
      <c r="R17" s="69">
        <f>IF(RES_hh_tes_in!R17=0,0,1000*11630*RES_hh_tes_in!R17/RES_hh_num_in!R17)</f>
        <v>1121.0204433184833</v>
      </c>
      <c r="S17" s="69">
        <f>IF(RES_hh_tes_in!S17=0,0,1000*11630*RES_hh_tes_in!S17/RES_hh_num_in!S17)</f>
        <v>1086.481102052978</v>
      </c>
      <c r="T17" s="69">
        <f>IF(RES_hh_tes_in!T17=0,0,1000*11630*RES_hh_tes_in!T17/RES_hh_num_in!T17)</f>
        <v>1060.8467432428158</v>
      </c>
      <c r="U17" s="69">
        <f>IF(RES_hh_tes_in!U17=0,0,1000*11630*RES_hh_tes_in!U17/RES_hh_num_in!U17)</f>
        <v>1077.6368885408745</v>
      </c>
      <c r="V17" s="69">
        <f>IF(RES_hh_tes_in!V17=0,0,1000*11630*RES_hh_tes_in!V17/RES_hh_num_in!V17)</f>
        <v>1068.6403767958186</v>
      </c>
      <c r="W17" s="69">
        <f>IF(RES_hh_tes_in!W17=0,0,1000*11630*RES_hh_tes_in!W17/RES_hh_num_in!W17)</f>
        <v>1060.8660595292565</v>
      </c>
      <c r="X17" s="69">
        <f>IF(RES_hh_tes_in!X17=0,0,1000*11630*RES_hh_tes_in!X17/RES_hh_num_in!X17)</f>
        <v>674.8576043662689</v>
      </c>
      <c r="Y17" s="69">
        <f>IF(RES_hh_tes_in!Y17=0,0,1000*11630*RES_hh_tes_in!Y17/RES_hh_num_in!Y17)</f>
        <v>643.53080651293556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941.7841327946195</v>
      </c>
      <c r="D19" s="72">
        <f>IF(RES_hh_tes_in!D19=0,0,1000*11630*RES_hh_tes_in!D19/RES_hh_num_in!D19)</f>
        <v>869.52613250298418</v>
      </c>
      <c r="E19" s="72">
        <f>IF(RES_hh_tes_in!E19=0,0,1000*11630*RES_hh_tes_in!E19/RES_hh_num_in!E19)</f>
        <v>898.35866845513499</v>
      </c>
      <c r="F19" s="72">
        <f>IF(RES_hh_tes_in!F19=0,0,1000*11630*RES_hh_tes_in!F19/RES_hh_num_in!F19)</f>
        <v>923.86278809362148</v>
      </c>
      <c r="G19" s="72">
        <f>IF(RES_hh_tes_in!G19=0,0,1000*11630*RES_hh_tes_in!G19/RES_hh_num_in!G19)</f>
        <v>914.21051198583189</v>
      </c>
      <c r="H19" s="72">
        <f>IF(RES_hh_tes_in!H19=0,0,1000*11630*RES_hh_tes_in!H19/RES_hh_num_in!H19)</f>
        <v>966.1813955594107</v>
      </c>
      <c r="I19" s="72">
        <f>IF(RES_hh_tes_in!I19=0,0,1000*11630*RES_hh_tes_in!I19/RES_hh_num_in!I19)</f>
        <v>966.91733917658314</v>
      </c>
      <c r="J19" s="72">
        <f>IF(RES_hh_tes_in!J19=0,0,1000*11630*RES_hh_tes_in!J19/RES_hh_num_in!J19)</f>
        <v>916.52434452344687</v>
      </c>
      <c r="K19" s="72">
        <f>IF(RES_hh_tes_in!K19=0,0,1000*11630*RES_hh_tes_in!K19/RES_hh_num_in!K19)</f>
        <v>871.15244665077819</v>
      </c>
      <c r="L19" s="72">
        <f>IF(RES_hh_tes_in!L19=0,0,1000*11630*RES_hh_tes_in!L19/RES_hh_num_in!L19)</f>
        <v>977.09892975360628</v>
      </c>
      <c r="M19" s="72">
        <f>IF(RES_hh_tes_in!M19=0,0,1000*11630*RES_hh_tes_in!M19/RES_hh_num_in!M19)</f>
        <v>1105.2367043462768</v>
      </c>
      <c r="N19" s="72">
        <f>IF(RES_hh_tes_in!N19=0,0,1000*11630*RES_hh_tes_in!N19/RES_hh_num_in!N19)</f>
        <v>1110.6289287716911</v>
      </c>
      <c r="O19" s="72">
        <f>IF(RES_hh_tes_in!O19=0,0,1000*11630*RES_hh_tes_in!O19/RES_hh_num_in!O19)</f>
        <v>1099.0236324546997</v>
      </c>
      <c r="P19" s="72">
        <f>IF(RES_hh_tes_in!P19=0,0,1000*11630*RES_hh_tes_in!P19/RES_hh_num_in!P19)</f>
        <v>968.80888902320442</v>
      </c>
      <c r="Q19" s="72">
        <f>IF(RES_hh_tes_in!Q19=0,0,1000*11630*RES_hh_tes_in!Q19/RES_hh_num_in!Q19)</f>
        <v>1125.3564748339256</v>
      </c>
      <c r="R19" s="72">
        <f>IF(RES_hh_tes_in!R19=0,0,1000*11630*RES_hh_tes_in!R19/RES_hh_num_in!R19)</f>
        <v>1133.7781941996859</v>
      </c>
      <c r="S19" s="72">
        <f>IF(RES_hh_tes_in!S19=0,0,1000*11630*RES_hh_tes_in!S19/RES_hh_num_in!S19)</f>
        <v>1111.1727935328327</v>
      </c>
      <c r="T19" s="72">
        <f>IF(RES_hh_tes_in!T19=0,0,1000*11630*RES_hh_tes_in!T19/RES_hh_num_in!T19)</f>
        <v>1048.9744816095929</v>
      </c>
      <c r="U19" s="72">
        <f>IF(RES_hh_tes_in!U19=0,0,1000*11630*RES_hh_tes_in!U19/RES_hh_num_in!U19)</f>
        <v>1077.4006270834682</v>
      </c>
      <c r="V19" s="72">
        <f>IF(RES_hh_tes_in!V19=0,0,1000*11630*RES_hh_tes_in!V19/RES_hh_num_in!V19)</f>
        <v>1006.4397556111755</v>
      </c>
      <c r="W19" s="72">
        <f>IF(RES_hh_tes_in!W19=0,0,1000*11630*RES_hh_tes_in!W19/RES_hh_num_in!W19)</f>
        <v>980.42457873377475</v>
      </c>
      <c r="X19" s="72">
        <f>IF(RES_hh_tes_in!X19=0,0,1000*11630*RES_hh_tes_in!X19/RES_hh_num_in!X19)</f>
        <v>725.69574054772204</v>
      </c>
      <c r="Y19" s="72">
        <f>IF(RES_hh_tes_in!Y19=0,0,1000*11630*RES_hh_tes_in!Y19/RES_hh_num_in!Y19)</f>
        <v>636.72513507287192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925.65331938598365</v>
      </c>
      <c r="D20" s="72">
        <f>IF(RES_hh_tes_in!D20=0,0,1000*11630*RES_hh_tes_in!D20/RES_hh_num_in!D20)</f>
        <v>937.28283418384478</v>
      </c>
      <c r="E20" s="72">
        <f>IF(RES_hh_tes_in!E20=0,0,1000*11630*RES_hh_tes_in!E20/RES_hh_num_in!E20)</f>
        <v>901.32728221719753</v>
      </c>
      <c r="F20" s="72">
        <f>IF(RES_hh_tes_in!F20=0,0,1000*11630*RES_hh_tes_in!F20/RES_hh_num_in!F20)</f>
        <v>935.97294069035911</v>
      </c>
      <c r="G20" s="72">
        <f>IF(RES_hh_tes_in!G20=0,0,1000*11630*RES_hh_tes_in!G20/RES_hh_num_in!G20)</f>
        <v>947.41296523849348</v>
      </c>
      <c r="H20" s="72">
        <f>IF(RES_hh_tes_in!H20=0,0,1000*11630*RES_hh_tes_in!H20/RES_hh_num_in!H20)</f>
        <v>929.51058151290101</v>
      </c>
      <c r="I20" s="72">
        <f>IF(RES_hh_tes_in!I20=0,0,1000*11630*RES_hh_tes_in!I20/RES_hh_num_in!I20)</f>
        <v>856.04554432406837</v>
      </c>
      <c r="J20" s="72">
        <f>IF(RES_hh_tes_in!J20=0,0,1000*11630*RES_hh_tes_in!J20/RES_hh_num_in!J20)</f>
        <v>900.28625185375745</v>
      </c>
      <c r="K20" s="72">
        <f>IF(RES_hh_tes_in!K20=0,0,1000*11630*RES_hh_tes_in!K20/RES_hh_num_in!K20)</f>
        <v>897.05704348464587</v>
      </c>
      <c r="L20" s="72">
        <f>IF(RES_hh_tes_in!L20=0,0,1000*11630*RES_hh_tes_in!L20/RES_hh_num_in!L20)</f>
        <v>1059.7653336654544</v>
      </c>
      <c r="M20" s="72">
        <f>IF(RES_hh_tes_in!M20=0,0,1000*11630*RES_hh_tes_in!M20/RES_hh_num_in!M20)</f>
        <v>1113.4151714610643</v>
      </c>
      <c r="N20" s="72">
        <f>IF(RES_hh_tes_in!N20=0,0,1000*11630*RES_hh_tes_in!N20/RES_hh_num_in!N20)</f>
        <v>1078.9724899481103</v>
      </c>
      <c r="O20" s="72">
        <f>IF(RES_hh_tes_in!O20=0,0,1000*11630*RES_hh_tes_in!O20/RES_hh_num_in!O20)</f>
        <v>1171.7145226548412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1049.5804188342954</v>
      </c>
      <c r="T20" s="72">
        <f>IF(RES_hh_tes_in!T20=0,0,1000*11630*RES_hh_tes_in!T20/RES_hh_num_in!T20)</f>
        <v>1084.6280748019544</v>
      </c>
      <c r="U20" s="72">
        <f>IF(RES_hh_tes_in!U20=0,0,1000*11630*RES_hh_tes_in!U20/RES_hh_num_in!U20)</f>
        <v>1102.8841488501491</v>
      </c>
      <c r="V20" s="72">
        <f>IF(RES_hh_tes_in!V20=0,0,1000*11630*RES_hh_tes_in!V20/RES_hh_num_in!V20)</f>
        <v>1050.5762296284377</v>
      </c>
      <c r="W20" s="72">
        <f>IF(RES_hh_tes_in!W20=0,0,1000*11630*RES_hh_tes_in!W20/RES_hh_num_in!W20)</f>
        <v>944.33826329286217</v>
      </c>
      <c r="X20" s="72">
        <f>IF(RES_hh_tes_in!X20=0,0,1000*11630*RES_hh_tes_in!X20/RES_hh_num_in!X20)</f>
        <v>701.49609901455381</v>
      </c>
      <c r="Y20" s="72">
        <f>IF(RES_hh_tes_in!Y20=0,0,1000*11630*RES_hh_tes_in!Y20/RES_hh_num_in!Y20)</f>
        <v>592.52428737882576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923.265950754198</v>
      </c>
      <c r="D21" s="72">
        <f>IF(RES_hh_tes_in!D21=0,0,1000*11630*RES_hh_tes_in!D21/RES_hh_num_in!D21)</f>
        <v>906.24928088680394</v>
      </c>
      <c r="E21" s="72">
        <f>IF(RES_hh_tes_in!E21=0,0,1000*11630*RES_hh_tes_in!E21/RES_hh_num_in!E21)</f>
        <v>920.98611592551902</v>
      </c>
      <c r="F21" s="72">
        <f>IF(RES_hh_tes_in!F21=0,0,1000*11630*RES_hh_tes_in!F21/RES_hh_num_in!F21)</f>
        <v>948.79088315407716</v>
      </c>
      <c r="G21" s="72">
        <f>IF(RES_hh_tes_in!G21=0,0,1000*11630*RES_hh_tes_in!G21/RES_hh_num_in!G21)</f>
        <v>942.45452604358456</v>
      </c>
      <c r="H21" s="72">
        <f>IF(RES_hh_tes_in!H21=0,0,1000*11630*RES_hh_tes_in!H21/RES_hh_num_in!H21)</f>
        <v>945.47307674816602</v>
      </c>
      <c r="I21" s="72">
        <f>IF(RES_hh_tes_in!I21=0,0,1000*11630*RES_hh_tes_in!I21/RES_hh_num_in!I21)</f>
        <v>850.38352901732605</v>
      </c>
      <c r="J21" s="72">
        <f>IF(RES_hh_tes_in!J21=0,0,1000*11630*RES_hh_tes_in!J21/RES_hh_num_in!J21)</f>
        <v>892.77361171448376</v>
      </c>
      <c r="K21" s="72">
        <f>IF(RES_hh_tes_in!K21=0,0,1000*11630*RES_hh_tes_in!K21/RES_hh_num_in!K21)</f>
        <v>875.9191275218127</v>
      </c>
      <c r="L21" s="72">
        <f>IF(RES_hh_tes_in!L21=0,0,1000*11630*RES_hh_tes_in!L21/RES_hh_num_in!L21)</f>
        <v>1068.4170219817918</v>
      </c>
      <c r="M21" s="72">
        <f>IF(RES_hh_tes_in!M21=0,0,1000*11630*RES_hh_tes_in!M21/RES_hh_num_in!M21)</f>
        <v>1072.4125839167978</v>
      </c>
      <c r="N21" s="72">
        <f>IF(RES_hh_tes_in!N21=0,0,1000*11630*RES_hh_tes_in!N21/RES_hh_num_in!N21)</f>
        <v>1093.2190652357644</v>
      </c>
      <c r="O21" s="72">
        <f>IF(RES_hh_tes_in!O21=0,0,1000*11630*RES_hh_tes_in!O21/RES_hh_num_in!O21)</f>
        <v>1149.2757718871085</v>
      </c>
      <c r="P21" s="72">
        <f>IF(RES_hh_tes_in!P21=0,0,1000*11630*RES_hh_tes_in!P21/RES_hh_num_in!P21)</f>
        <v>1096.3149344901185</v>
      </c>
      <c r="Q21" s="72">
        <f>IF(RES_hh_tes_in!Q21=0,0,1000*11630*RES_hh_tes_in!Q21/RES_hh_num_in!Q21)</f>
        <v>1081.2261408390964</v>
      </c>
      <c r="R21" s="72">
        <f>IF(RES_hh_tes_in!R21=0,0,1000*11630*RES_hh_tes_in!R21/RES_hh_num_in!R21)</f>
        <v>1105.8953689873056</v>
      </c>
      <c r="S21" s="72">
        <f>IF(RES_hh_tes_in!S21=0,0,1000*11630*RES_hh_tes_in!S21/RES_hh_num_in!S21)</f>
        <v>1083.268021487876</v>
      </c>
      <c r="T21" s="72">
        <f>IF(RES_hh_tes_in!T21=0,0,1000*11630*RES_hh_tes_in!T21/RES_hh_num_in!T21)</f>
        <v>1051.2518542013531</v>
      </c>
      <c r="U21" s="72">
        <f>IF(RES_hh_tes_in!U21=0,0,1000*11630*RES_hh_tes_in!U21/RES_hh_num_in!U21)</f>
        <v>1094.2166026304144</v>
      </c>
      <c r="V21" s="72">
        <f>IF(RES_hh_tes_in!V21=0,0,1000*11630*RES_hh_tes_in!V21/RES_hh_num_in!V21)</f>
        <v>1107.3847496986089</v>
      </c>
      <c r="W21" s="72">
        <f>IF(RES_hh_tes_in!W21=0,0,1000*11630*RES_hh_tes_in!W21/RES_hh_num_in!W21)</f>
        <v>1067.3965560393883</v>
      </c>
      <c r="X21" s="72">
        <f>IF(RES_hh_tes_in!X21=0,0,1000*11630*RES_hh_tes_in!X21/RES_hh_num_in!X21)</f>
        <v>488.79035330294971</v>
      </c>
      <c r="Y21" s="72">
        <f>IF(RES_hh_tes_in!Y21=0,0,1000*11630*RES_hh_tes_in!Y21/RES_hh_num_in!Y21)</f>
        <v>615.44630334421129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917.04607747030934</v>
      </c>
      <c r="D22" s="72">
        <f>IF(RES_hh_tes_in!D22=0,0,1000*11630*RES_hh_tes_in!D22/RES_hh_num_in!D22)</f>
        <v>896.1930579989837</v>
      </c>
      <c r="E22" s="72">
        <f>IF(RES_hh_tes_in!E22=0,0,1000*11630*RES_hh_tes_in!E22/RES_hh_num_in!E22)</f>
        <v>895.34453590599662</v>
      </c>
      <c r="F22" s="72">
        <f>IF(RES_hh_tes_in!F22=0,0,1000*11630*RES_hh_tes_in!F22/RES_hh_num_in!F22)</f>
        <v>896.78359125298789</v>
      </c>
      <c r="G22" s="72">
        <f>IF(RES_hh_tes_in!G22=0,0,1000*11630*RES_hh_tes_in!G22/RES_hh_num_in!G22)</f>
        <v>915.99632281826894</v>
      </c>
      <c r="H22" s="72">
        <f>IF(RES_hh_tes_in!H22=0,0,1000*11630*RES_hh_tes_in!H22/RES_hh_num_in!H22)</f>
        <v>917.64071448204027</v>
      </c>
      <c r="I22" s="72">
        <f>IF(RES_hh_tes_in!I22=0,0,1000*11630*RES_hh_tes_in!I22/RES_hh_num_in!I22)</f>
        <v>930.13145852167338</v>
      </c>
      <c r="J22" s="72">
        <f>IF(RES_hh_tes_in!J22=0,0,1000*11630*RES_hh_tes_in!J22/RES_hh_num_in!J22)</f>
        <v>920.16316275479653</v>
      </c>
      <c r="K22" s="72">
        <f>IF(RES_hh_tes_in!K22=0,0,1000*11630*RES_hh_tes_in!K22/RES_hh_num_in!K22)</f>
        <v>898.66926530736464</v>
      </c>
      <c r="L22" s="72">
        <f>IF(RES_hh_tes_in!L22=0,0,1000*11630*RES_hh_tes_in!L22/RES_hh_num_in!L22)</f>
        <v>1029.0772721279491</v>
      </c>
      <c r="M22" s="72">
        <f>IF(RES_hh_tes_in!M22=0,0,1000*11630*RES_hh_tes_in!M22/RES_hh_num_in!M22)</f>
        <v>1100.8621836589352</v>
      </c>
      <c r="N22" s="72">
        <f>IF(RES_hh_tes_in!N22=0,0,1000*11630*RES_hh_tes_in!N22/RES_hh_num_in!N22)</f>
        <v>1063.9769584931221</v>
      </c>
      <c r="O22" s="72">
        <f>IF(RES_hh_tes_in!O22=0,0,1000*11630*RES_hh_tes_in!O22/RES_hh_num_in!O22)</f>
        <v>1084.0240756686744</v>
      </c>
      <c r="P22" s="72">
        <f>IF(RES_hh_tes_in!P22=0,0,1000*11630*RES_hh_tes_in!P22/RES_hh_num_in!P22)</f>
        <v>1116.3507932419091</v>
      </c>
      <c r="Q22" s="72">
        <f>IF(RES_hh_tes_in!Q22=0,0,1000*11630*RES_hh_tes_in!Q22/RES_hh_num_in!Q22)</f>
        <v>1123.5666554592904</v>
      </c>
      <c r="R22" s="72">
        <f>IF(RES_hh_tes_in!R22=0,0,1000*11630*RES_hh_tes_in!R22/RES_hh_num_in!R22)</f>
        <v>1146.05395765665</v>
      </c>
      <c r="S22" s="72">
        <f>IF(RES_hh_tes_in!S22=0,0,1000*11630*RES_hh_tes_in!S22/RES_hh_num_in!S22)</f>
        <v>1084.599584066073</v>
      </c>
      <c r="T22" s="72">
        <f>IF(RES_hh_tes_in!T22=0,0,1000*11630*RES_hh_tes_in!T22/RES_hh_num_in!T22)</f>
        <v>1020.6174760324386</v>
      </c>
      <c r="U22" s="72">
        <f>IF(RES_hh_tes_in!U22=0,0,1000*11630*RES_hh_tes_in!U22/RES_hh_num_in!U22)</f>
        <v>1067.0270371924155</v>
      </c>
      <c r="V22" s="72">
        <f>IF(RES_hh_tes_in!V22=0,0,1000*11630*RES_hh_tes_in!V22/RES_hh_num_in!V22)</f>
        <v>1080.1562801769101</v>
      </c>
      <c r="W22" s="72">
        <f>IF(RES_hh_tes_in!W22=0,0,1000*11630*RES_hh_tes_in!W22/RES_hh_num_in!W22)</f>
        <v>1095.3668217368374</v>
      </c>
      <c r="X22" s="72">
        <f>IF(RES_hh_tes_in!X22=0,0,1000*11630*RES_hh_tes_in!X22/RES_hh_num_in!X22)</f>
        <v>617.54208340519153</v>
      </c>
      <c r="Y22" s="72">
        <f>IF(RES_hh_tes_in!Y22=0,0,1000*11630*RES_hh_tes_in!Y22/RES_hh_num_in!Y22)</f>
        <v>659.47039252986337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924.06271647814503</v>
      </c>
      <c r="D24" s="72">
        <f>IF(RES_hh_tes_in!D24=0,0,1000*11630*RES_hh_tes_in!D24/RES_hh_num_in!D24)</f>
        <v>923.42020659264767</v>
      </c>
      <c r="E24" s="72">
        <f>IF(RES_hh_tes_in!E24=0,0,1000*11630*RES_hh_tes_in!E24/RES_hh_num_in!E24)</f>
        <v>908.25576865659389</v>
      </c>
      <c r="F24" s="72">
        <f>IF(RES_hh_tes_in!F24=0,0,1000*11630*RES_hh_tes_in!F24/RES_hh_num_in!F24)</f>
        <v>940.74931600123114</v>
      </c>
      <c r="G24" s="72">
        <f>IF(RES_hh_tes_in!G24=0,0,1000*11630*RES_hh_tes_in!G24/RES_hh_num_in!G24)</f>
        <v>926.3740903662183</v>
      </c>
      <c r="H24" s="72">
        <f>IF(RES_hh_tes_in!H24=0,0,1000*11630*RES_hh_tes_in!H24/RES_hh_num_in!H24)</f>
        <v>938.49884685593645</v>
      </c>
      <c r="I24" s="72">
        <f>IF(RES_hh_tes_in!I24=0,0,1000*11630*RES_hh_tes_in!I24/RES_hh_num_in!I24)</f>
        <v>861.09776439257848</v>
      </c>
      <c r="J24" s="72">
        <f>IF(RES_hh_tes_in!J24=0,0,1000*11630*RES_hh_tes_in!J24/RES_hh_num_in!J24)</f>
        <v>900.86107568970976</v>
      </c>
      <c r="K24" s="72">
        <f>IF(RES_hh_tes_in!K24=0,0,1000*11630*RES_hh_tes_in!K24/RES_hh_num_in!K24)</f>
        <v>889.42474085950232</v>
      </c>
      <c r="L24" s="72">
        <f>IF(RES_hh_tes_in!L24=0,0,1000*11630*RES_hh_tes_in!L24/RES_hh_num_in!L24)</f>
        <v>1061.0831106778992</v>
      </c>
      <c r="M24" s="72">
        <f>IF(RES_hh_tes_in!M24=0,0,1000*11630*RES_hh_tes_in!M24/RES_hh_num_in!M24)</f>
        <v>1071.2654125520949</v>
      </c>
      <c r="N24" s="72">
        <f>IF(RES_hh_tes_in!N24=0,0,1000*11630*RES_hh_tes_in!N24/RES_hh_num_in!N24)</f>
        <v>1096.392961824766</v>
      </c>
      <c r="O24" s="72">
        <f>IF(RES_hh_tes_in!O24=0,0,1000*11630*RES_hh_tes_in!O24/RES_hh_num_in!O24)</f>
        <v>1125.276602405632</v>
      </c>
      <c r="P24" s="72">
        <f>IF(RES_hh_tes_in!P24=0,0,1000*11630*RES_hh_tes_in!P24/RES_hh_num_in!P24)</f>
        <v>1109.6386176955027</v>
      </c>
      <c r="Q24" s="72">
        <f>IF(RES_hh_tes_in!Q24=0,0,1000*11630*RES_hh_tes_in!Q24/RES_hh_num_in!Q24)</f>
        <v>1105.8524754350885</v>
      </c>
      <c r="R24" s="72">
        <f>IF(RES_hh_tes_in!R24=0,0,1000*11630*RES_hh_tes_in!R24/RES_hh_num_in!R24)</f>
        <v>1101.1316801327225</v>
      </c>
      <c r="S24" s="72">
        <f>IF(RES_hh_tes_in!S24=0,0,1000*11630*RES_hh_tes_in!S24/RES_hh_num_in!S24)</f>
        <v>1083.5282487188374</v>
      </c>
      <c r="T24" s="72">
        <f>IF(RES_hh_tes_in!T24=0,0,1000*11630*RES_hh_tes_in!T24/RES_hh_num_in!T24)</f>
        <v>1061.1548990981103</v>
      </c>
      <c r="U24" s="72">
        <f>IF(RES_hh_tes_in!U24=0,0,1000*11630*RES_hh_tes_in!U24/RES_hh_num_in!U24)</f>
        <v>1064.5908926411221</v>
      </c>
      <c r="V24" s="72">
        <f>IF(RES_hh_tes_in!V24=0,0,1000*11630*RES_hh_tes_in!V24/RES_hh_num_in!V24)</f>
        <v>1056.14389866183</v>
      </c>
      <c r="W24" s="72">
        <f>IF(RES_hh_tes_in!W24=0,0,1000*11630*RES_hh_tes_in!W24/RES_hh_num_in!W24)</f>
        <v>1068.304626261352</v>
      </c>
      <c r="X24" s="72">
        <f>IF(RES_hh_tes_in!X24=0,0,1000*11630*RES_hh_tes_in!X24/RES_hh_num_in!X24)</f>
        <v>655.94179953133289</v>
      </c>
      <c r="Y24" s="72">
        <f>IF(RES_hh_tes_in!Y24=0,0,1000*11630*RES_hh_tes_in!Y24/RES_hh_num_in!Y24)</f>
        <v>634.16930544902095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722.04232473740876</v>
      </c>
      <c r="D25" s="74">
        <f>IF(RES_hh_tes_in!D25=0,0,1000*11630*RES_hh_tes_in!D25/RES_hh_num_in!D25)</f>
        <v>768.41555180631497</v>
      </c>
      <c r="E25" s="74">
        <f>IF(RES_hh_tes_in!E25=0,0,1000*11630*RES_hh_tes_in!E25/RES_hh_num_in!E25)</f>
        <v>730.01448680399812</v>
      </c>
      <c r="F25" s="74">
        <f>IF(RES_hh_tes_in!F25=0,0,1000*11630*RES_hh_tes_in!F25/RES_hh_num_in!F25)</f>
        <v>783.55198882232901</v>
      </c>
      <c r="G25" s="74">
        <f>IF(RES_hh_tes_in!G25=0,0,1000*11630*RES_hh_tes_in!G25/RES_hh_num_in!G25)</f>
        <v>761.96647956166851</v>
      </c>
      <c r="H25" s="74">
        <f>IF(RES_hh_tes_in!H25=0,0,1000*11630*RES_hh_tes_in!H25/RES_hh_num_in!H25)</f>
        <v>773.65163253371884</v>
      </c>
      <c r="I25" s="74">
        <f>IF(RES_hh_tes_in!I25=0,0,1000*11630*RES_hh_tes_in!I25/RES_hh_num_in!I25)</f>
        <v>587.05399970882956</v>
      </c>
      <c r="J25" s="74">
        <f>IF(RES_hh_tes_in!J25=0,0,1000*11630*RES_hh_tes_in!J25/RES_hh_num_in!J25)</f>
        <v>639.88947953269519</v>
      </c>
      <c r="K25" s="74">
        <f>IF(RES_hh_tes_in!K25=0,0,1000*11630*RES_hh_tes_in!K25/RES_hh_num_in!K25)</f>
        <v>570.97558317919891</v>
      </c>
      <c r="L25" s="74">
        <f>IF(RES_hh_tes_in!L25=0,0,1000*11630*RES_hh_tes_in!L25/RES_hh_num_in!L25)</f>
        <v>790.37961590313228</v>
      </c>
      <c r="M25" s="74">
        <f>IF(RES_hh_tes_in!M25=0,0,1000*11630*RES_hh_tes_in!M25/RES_hh_num_in!M25)</f>
        <v>848.75194703086197</v>
      </c>
      <c r="N25" s="74">
        <f>IF(RES_hh_tes_in!N25=0,0,1000*11630*RES_hh_tes_in!N25/RES_hh_num_in!N25)</f>
        <v>860.68905534042312</v>
      </c>
      <c r="O25" s="74">
        <f>IF(RES_hh_tes_in!O25=0,0,1000*11630*RES_hh_tes_in!O25/RES_hh_num_in!O25)</f>
        <v>914.55267360361563</v>
      </c>
      <c r="P25" s="74">
        <f>IF(RES_hh_tes_in!P25=0,0,1000*11630*RES_hh_tes_in!P25/RES_hh_num_in!P25)</f>
        <v>877.19788925105661</v>
      </c>
      <c r="Q25" s="74">
        <f>IF(RES_hh_tes_in!Q25=0,0,1000*11630*RES_hh_tes_in!Q25/RES_hh_num_in!Q25)</f>
        <v>873.85274475082463</v>
      </c>
      <c r="R25" s="74">
        <f>IF(RES_hh_tes_in!R25=0,0,1000*11630*RES_hh_tes_in!R25/RES_hh_num_in!R25)</f>
        <v>857.15605893638542</v>
      </c>
      <c r="S25" s="74">
        <f>IF(RES_hh_tes_in!S25=0,0,1000*11630*RES_hh_tes_in!S25/RES_hh_num_in!S25)</f>
        <v>805.06258609431677</v>
      </c>
      <c r="T25" s="74">
        <f>IF(RES_hh_tes_in!T25=0,0,1000*11630*RES_hh_tes_in!T25/RES_hh_num_in!T25)</f>
        <v>821.33015962516322</v>
      </c>
      <c r="U25" s="74">
        <f>IF(RES_hh_tes_in!U25=0,0,1000*11630*RES_hh_tes_in!U25/RES_hh_num_in!U25)</f>
        <v>815.43815047627515</v>
      </c>
      <c r="V25" s="74">
        <f>IF(RES_hh_tes_in!V25=0,0,1000*11630*RES_hh_tes_in!V25/RES_hh_num_in!V25)</f>
        <v>831.99328370025967</v>
      </c>
      <c r="W25" s="74">
        <f>IF(RES_hh_tes_in!W25=0,0,1000*11630*RES_hh_tes_in!W25/RES_hh_num_in!W25)</f>
        <v>832.9588053663158</v>
      </c>
      <c r="X25" s="74">
        <f>IF(RES_hh_tes_in!X25=0,0,1000*11630*RES_hh_tes_in!X25/RES_hh_num_in!X25)</f>
        <v>276.10514425129986</v>
      </c>
      <c r="Y25" s="74">
        <f>IF(RES_hh_tes_in!Y25=0,0,1000*11630*RES_hh_tes_in!Y25/RES_hh_num_in!Y25)</f>
        <v>339.2606123084604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403.46409621806077</v>
      </c>
      <c r="D26" s="77">
        <f>IF(RES_hh_tes_in!D26=0,0,1000*11630*RES_hh_tes_in!D26/RES_hh_num_in!D26)</f>
        <v>403.03052240850877</v>
      </c>
      <c r="E26" s="77">
        <f>IF(RES_hh_tes_in!E26=0,0,1000*11630*RES_hh_tes_in!E26/RES_hh_num_in!E26)</f>
        <v>398.01044163713993</v>
      </c>
      <c r="F26" s="77">
        <f>IF(RES_hh_tes_in!F26=0,0,1000*11630*RES_hh_tes_in!F26/RES_hh_num_in!F26)</f>
        <v>410.34620328294096</v>
      </c>
      <c r="G26" s="77">
        <f>IF(RES_hh_tes_in!G26=0,0,1000*11630*RES_hh_tes_in!G26/RES_hh_num_in!G26)</f>
        <v>410.09306463868427</v>
      </c>
      <c r="H26" s="77">
        <f>IF(RES_hh_tes_in!H26=0,0,1000*11630*RES_hh_tes_in!H26/RES_hh_num_in!H26)</f>
        <v>414.27386227581809</v>
      </c>
      <c r="I26" s="77">
        <f>IF(RES_hh_tes_in!I26=0,0,1000*11630*RES_hh_tes_in!I26/RES_hh_num_in!I26)</f>
        <v>399.86399495781427</v>
      </c>
      <c r="J26" s="77">
        <f>IF(RES_hh_tes_in!J26=0,0,1000*11630*RES_hh_tes_in!J26/RES_hh_num_in!J26)</f>
        <v>425.64964451948794</v>
      </c>
      <c r="K26" s="77">
        <f>IF(RES_hh_tes_in!K26=0,0,1000*11630*RES_hh_tes_in!K26/RES_hh_num_in!K26)</f>
        <v>448.48988073314666</v>
      </c>
      <c r="L26" s="77">
        <f>IF(RES_hh_tes_in!L26=0,0,1000*11630*RES_hh_tes_in!L26/RES_hh_num_in!L26)</f>
        <v>449.95254238610931</v>
      </c>
      <c r="M26" s="77">
        <f>IF(RES_hh_tes_in!M26=0,0,1000*11630*RES_hh_tes_in!M26/RES_hh_num_in!M26)</f>
        <v>470.96463712616747</v>
      </c>
      <c r="N26" s="77">
        <f>IF(RES_hh_tes_in!N26=0,0,1000*11630*RES_hh_tes_in!N26/RES_hh_num_in!N26)</f>
        <v>482.73171742226242</v>
      </c>
      <c r="O26" s="77">
        <f>IF(RES_hh_tes_in!O26=0,0,1000*11630*RES_hh_tes_in!O26/RES_hh_num_in!O26)</f>
        <v>485.6404107022118</v>
      </c>
      <c r="P26" s="77">
        <f>IF(RES_hh_tes_in!P26=0,0,1000*11630*RES_hh_tes_in!P26/RES_hh_num_in!P26)</f>
        <v>492.82398052626667</v>
      </c>
      <c r="Q26" s="77">
        <f>IF(RES_hh_tes_in!Q26=0,0,1000*11630*RES_hh_tes_in!Q26/RES_hh_num_in!Q26)</f>
        <v>498.00447639244686</v>
      </c>
      <c r="R26" s="77">
        <f>IF(RES_hh_tes_in!R26=0,0,1000*11630*RES_hh_tes_in!R26/RES_hh_num_in!R26)</f>
        <v>493.47772278108721</v>
      </c>
      <c r="S26" s="77">
        <f>IF(RES_hh_tes_in!S26=0,0,1000*11630*RES_hh_tes_in!S26/RES_hh_num_in!S26)</f>
        <v>493.35547558223601</v>
      </c>
      <c r="T26" s="77">
        <f>IF(RES_hh_tes_in!T26=0,0,1000*11630*RES_hh_tes_in!T26/RES_hh_num_in!T26)</f>
        <v>489.50486156732069</v>
      </c>
      <c r="U26" s="77">
        <f>IF(RES_hh_tes_in!U26=0,0,1000*11630*RES_hh_tes_in!U26/RES_hh_num_in!U26)</f>
        <v>481.61215346727329</v>
      </c>
      <c r="V26" s="77">
        <f>IF(RES_hh_tes_in!V26=0,0,1000*11630*RES_hh_tes_in!V26/RES_hh_num_in!V26)</f>
        <v>474.83097038191698</v>
      </c>
      <c r="W26" s="77">
        <f>IF(RES_hh_tes_in!W26=0,0,1000*11630*RES_hh_tes_in!W26/RES_hh_num_in!W26)</f>
        <v>428.29217071741215</v>
      </c>
      <c r="X26" s="77">
        <f>IF(RES_hh_tes_in!X26=0,0,1000*11630*RES_hh_tes_in!X26/RES_hh_num_in!X26)</f>
        <v>397.49527611840517</v>
      </c>
      <c r="Y26" s="77">
        <f>IF(RES_hh_tes_in!Y26=0,0,1000*11630*RES_hh_tes_in!Y26/RES_hh_num_in!Y26)</f>
        <v>316.64948769971221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215.29107447373801</v>
      </c>
      <c r="D27" s="69">
        <f>IF(RES_hh_tes_in!D27=0,0,1000*11630*RES_hh_tes_in!D27/RES_hh_num_in!D27)</f>
        <v>218.81357438625733</v>
      </c>
      <c r="E27" s="69">
        <f>IF(RES_hh_tes_in!E27=0,0,1000*11630*RES_hh_tes_in!E27/RES_hh_num_in!E27)</f>
        <v>217.83614975400002</v>
      </c>
      <c r="F27" s="69">
        <f>IF(RES_hh_tes_in!F27=0,0,1000*11630*RES_hh_tes_in!F27/RES_hh_num_in!F27)</f>
        <v>219.40586931089257</v>
      </c>
      <c r="G27" s="69">
        <f>IF(RES_hh_tes_in!G27=0,0,1000*11630*RES_hh_tes_in!G27/RES_hh_num_in!G27)</f>
        <v>223.23812943796017</v>
      </c>
      <c r="H27" s="69">
        <f>IF(RES_hh_tes_in!H27=0,0,1000*11630*RES_hh_tes_in!H27/RES_hh_num_in!H27)</f>
        <v>230.82918466943093</v>
      </c>
      <c r="I27" s="69">
        <f>IF(RES_hh_tes_in!I27=0,0,1000*11630*RES_hh_tes_in!I27/RES_hh_num_in!I27)</f>
        <v>228.6381053517083</v>
      </c>
      <c r="J27" s="69">
        <f>IF(RES_hh_tes_in!J27=0,0,1000*11630*RES_hh_tes_in!J27/RES_hh_num_in!J27)</f>
        <v>233.6542075645261</v>
      </c>
      <c r="K27" s="69">
        <f>IF(RES_hh_tes_in!K27=0,0,1000*11630*RES_hh_tes_in!K27/RES_hh_num_in!K27)</f>
        <v>235.34647847112015</v>
      </c>
      <c r="L27" s="69">
        <f>IF(RES_hh_tes_in!L27=0,0,1000*11630*RES_hh_tes_in!L27/RES_hh_num_in!L27)</f>
        <v>262.69114523603628</v>
      </c>
      <c r="M27" s="69">
        <f>IF(RES_hh_tes_in!M27=0,0,1000*11630*RES_hh_tes_in!M27/RES_hh_num_in!M27)</f>
        <v>257.39238665967986</v>
      </c>
      <c r="N27" s="69">
        <f>IF(RES_hh_tes_in!N27=0,0,1000*11630*RES_hh_tes_in!N27/RES_hh_num_in!N27)</f>
        <v>256.67340169980253</v>
      </c>
      <c r="O27" s="69">
        <f>IF(RES_hh_tes_in!O27=0,0,1000*11630*RES_hh_tes_in!O27/RES_hh_num_in!O27)</f>
        <v>275.28499961637783</v>
      </c>
      <c r="P27" s="69">
        <f>IF(RES_hh_tes_in!P27=0,0,1000*11630*RES_hh_tes_in!P27/RES_hh_num_in!P27)</f>
        <v>279.48024248326101</v>
      </c>
      <c r="Q27" s="69">
        <f>IF(RES_hh_tes_in!Q27=0,0,1000*11630*RES_hh_tes_in!Q27/RES_hh_num_in!Q27)</f>
        <v>284.61561201437411</v>
      </c>
      <c r="R27" s="69">
        <f>IF(RES_hh_tes_in!R27=0,0,1000*11630*RES_hh_tes_in!R27/RES_hh_num_in!R27)</f>
        <v>293.26621351356056</v>
      </c>
      <c r="S27" s="69">
        <f>IF(RES_hh_tes_in!S27=0,0,1000*11630*RES_hh_tes_in!S27/RES_hh_num_in!S27)</f>
        <v>286.12755524510555</v>
      </c>
      <c r="T27" s="69">
        <f>IF(RES_hh_tes_in!T27=0,0,1000*11630*RES_hh_tes_in!T27/RES_hh_num_in!T27)</f>
        <v>287.47120188283105</v>
      </c>
      <c r="U27" s="69">
        <f>IF(RES_hh_tes_in!U27=0,0,1000*11630*RES_hh_tes_in!U27/RES_hh_num_in!U27)</f>
        <v>288.24842135217744</v>
      </c>
      <c r="V27" s="69">
        <f>IF(RES_hh_tes_in!V27=0,0,1000*11630*RES_hh_tes_in!V27/RES_hh_num_in!V27)</f>
        <v>304.49776928991264</v>
      </c>
      <c r="W27" s="69">
        <f>IF(RES_hh_tes_in!W27=0,0,1000*11630*RES_hh_tes_in!W27/RES_hh_num_in!W27)</f>
        <v>314.03686273829817</v>
      </c>
      <c r="X27" s="69">
        <f>IF(RES_hh_tes_in!X27=0,0,1000*11630*RES_hh_tes_in!X27/RES_hh_num_in!X27)</f>
        <v>198.62480481500509</v>
      </c>
      <c r="Y27" s="69">
        <f>IF(RES_hh_tes_in!Y27=0,0,1000*11630*RES_hh_tes_in!Y27/RES_hh_num_in!Y27)</f>
        <v>220.18662502199447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X29" s="72">
        <f>IF(RES_hh_tes_in!X29=0,0,1000*11630*RES_hh_tes_in!X29/RES_hh_num_in!X29)</f>
        <v>0</v>
      </c>
      <c r="Y29" s="72">
        <f>IF(RES_hh_tes_in!Y29=0,0,1000*11630*RES_hh_tes_in!Y29/RES_hh_num_in!Y29)</f>
        <v>0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215.46362638335259</v>
      </c>
      <c r="D30" s="72">
        <f>IF(RES_hh_tes_in!D30=0,0,1000*11630*RES_hh_tes_in!D30/RES_hh_num_in!D30)</f>
        <v>215.23623990898821</v>
      </c>
      <c r="E30" s="72">
        <f>IF(RES_hh_tes_in!E30=0,0,1000*11630*RES_hh_tes_in!E30/RES_hh_num_in!E30)</f>
        <v>221.55196633893132</v>
      </c>
      <c r="F30" s="72">
        <f>IF(RES_hh_tes_in!F30=0,0,1000*11630*RES_hh_tes_in!F30/RES_hh_num_in!F30)</f>
        <v>222.84842932234122</v>
      </c>
      <c r="G30" s="72">
        <f>IF(RES_hh_tes_in!G30=0,0,1000*11630*RES_hh_tes_in!G30/RES_hh_num_in!G30)</f>
        <v>226.06017777020884</v>
      </c>
      <c r="H30" s="72">
        <f>IF(RES_hh_tes_in!H30=0,0,1000*11630*RES_hh_tes_in!H30/RES_hh_num_in!H30)</f>
        <v>232.67761093121604</v>
      </c>
      <c r="I30" s="72">
        <f>IF(RES_hh_tes_in!I30=0,0,1000*11630*RES_hh_tes_in!I30/RES_hh_num_in!I30)</f>
        <v>222.33906630677828</v>
      </c>
      <c r="J30" s="72">
        <f>IF(RES_hh_tes_in!J30=0,0,1000*11630*RES_hh_tes_in!J30/RES_hh_num_in!J30)</f>
        <v>231.32946952268315</v>
      </c>
      <c r="K30" s="72">
        <f>IF(RES_hh_tes_in!K30=0,0,1000*11630*RES_hh_tes_in!K30/RES_hh_num_in!K30)</f>
        <v>235.51240326415922</v>
      </c>
      <c r="L30" s="72">
        <f>IF(RES_hh_tes_in!L30=0,0,1000*11630*RES_hh_tes_in!L30/RES_hh_num_in!L30)</f>
        <v>264.85081474125366</v>
      </c>
      <c r="M30" s="72">
        <f>IF(RES_hh_tes_in!M30=0,0,1000*11630*RES_hh_tes_in!M30/RES_hh_num_in!M30)</f>
        <v>256.54791000085896</v>
      </c>
      <c r="N30" s="72">
        <f>IF(RES_hh_tes_in!N30=0,0,1000*11630*RES_hh_tes_in!N30/RES_hh_num_in!N30)</f>
        <v>260.13110332251244</v>
      </c>
      <c r="O30" s="72">
        <f>IF(RES_hh_tes_in!O30=0,0,1000*11630*RES_hh_tes_in!O30/RES_hh_num_in!O30)</f>
        <v>279.39218736963363</v>
      </c>
      <c r="P30" s="72">
        <f>IF(RES_hh_tes_in!P30=0,0,1000*11630*RES_hh_tes_in!P30/RES_hh_num_in!P30)</f>
        <v>276.7520542637576</v>
      </c>
      <c r="Q30" s="72">
        <f>IF(RES_hh_tes_in!Q30=0,0,1000*11630*RES_hh_tes_in!Q30/RES_hh_num_in!Q30)</f>
        <v>280.71711226447343</v>
      </c>
      <c r="R30" s="72">
        <f>IF(RES_hh_tes_in!R30=0,0,1000*11630*RES_hh_tes_in!R30/RES_hh_num_in!R30)</f>
        <v>292.43193252339557</v>
      </c>
      <c r="S30" s="72">
        <f>IF(RES_hh_tes_in!S30=0,0,1000*11630*RES_hh_tes_in!S30/RES_hh_num_in!S30)</f>
        <v>291.18084274608276</v>
      </c>
      <c r="T30" s="72">
        <f>IF(RES_hh_tes_in!T30=0,0,1000*11630*RES_hh_tes_in!T30/RES_hh_num_in!T30)</f>
        <v>291.95794810101177</v>
      </c>
      <c r="U30" s="72">
        <f>IF(RES_hh_tes_in!U30=0,0,1000*11630*RES_hh_tes_in!U30/RES_hh_num_in!U30)</f>
        <v>291.71588715763346</v>
      </c>
      <c r="V30" s="72">
        <f>IF(RES_hh_tes_in!V30=0,0,1000*11630*RES_hh_tes_in!V30/RES_hh_num_in!V30)</f>
        <v>280.11618011884173</v>
      </c>
      <c r="W30" s="72">
        <f>IF(RES_hh_tes_in!W30=0,0,1000*11630*RES_hh_tes_in!W30/RES_hh_num_in!W30)</f>
        <v>273.66681694386472</v>
      </c>
      <c r="X30" s="72">
        <f>IF(RES_hh_tes_in!X30=0,0,1000*11630*RES_hh_tes_in!X30/RES_hh_num_in!X30)</f>
        <v>234.13056146626542</v>
      </c>
      <c r="Y30" s="72">
        <f>IF(RES_hh_tes_in!Y30=0,0,1000*11630*RES_hh_tes_in!Y30/RES_hh_num_in!Y30)</f>
        <v>198.84338824409534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215.29044407682696</v>
      </c>
      <c r="D32" s="77">
        <f>IF(RES_hh_tes_in!D32=0,0,1000*11630*RES_hh_tes_in!D32/RES_hh_num_in!D32)</f>
        <v>218.83951444153988</v>
      </c>
      <c r="E32" s="77">
        <f>IF(RES_hh_tes_in!E32=0,0,1000*11630*RES_hh_tes_in!E32/RES_hh_num_in!E32)</f>
        <v>217.80042031623447</v>
      </c>
      <c r="F32" s="77">
        <f>IF(RES_hh_tes_in!F32=0,0,1000*11630*RES_hh_tes_in!F32/RES_hh_num_in!F32)</f>
        <v>219.37673057334828</v>
      </c>
      <c r="G32" s="77">
        <f>IF(RES_hh_tes_in!G32=0,0,1000*11630*RES_hh_tes_in!G32/RES_hh_num_in!G32)</f>
        <v>223.22086315203583</v>
      </c>
      <c r="H32" s="77">
        <f>IF(RES_hh_tes_in!H32=0,0,1000*11630*RES_hh_tes_in!H32/RES_hh_num_in!H32)</f>
        <v>230.82032311043258</v>
      </c>
      <c r="I32" s="77">
        <f>IF(RES_hh_tes_in!I32=0,0,1000*11630*RES_hh_tes_in!I32/RES_hh_num_in!I32)</f>
        <v>228.65545882331418</v>
      </c>
      <c r="J32" s="77">
        <f>IF(RES_hh_tes_in!J32=0,0,1000*11630*RES_hh_tes_in!J32/RES_hh_num_in!J32)</f>
        <v>233.68905983327193</v>
      </c>
      <c r="K32" s="77">
        <f>IF(RES_hh_tes_in!K32=0,0,1000*11630*RES_hh_tes_in!K32/RES_hh_num_in!K32)</f>
        <v>235.34392802510339</v>
      </c>
      <c r="L32" s="77">
        <f>IF(RES_hh_tes_in!L32=0,0,1000*11630*RES_hh_tes_in!L32/RES_hh_num_in!L32)</f>
        <v>262.65170472512739</v>
      </c>
      <c r="M32" s="77">
        <f>IF(RES_hh_tes_in!M32=0,0,1000*11630*RES_hh_tes_in!M32/RES_hh_num_in!M32)</f>
        <v>257.40640655521651</v>
      </c>
      <c r="N32" s="77">
        <f>IF(RES_hh_tes_in!N32=0,0,1000*11630*RES_hh_tes_in!N32/RES_hh_num_in!N32)</f>
        <v>256.61912211387767</v>
      </c>
      <c r="O32" s="77">
        <f>IF(RES_hh_tes_in!O32=0,0,1000*11630*RES_hh_tes_in!O32/RES_hh_num_in!O32)</f>
        <v>275.23679089344324</v>
      </c>
      <c r="P32" s="77">
        <f>IF(RES_hh_tes_in!P32=0,0,1000*11630*RES_hh_tes_in!P32/RES_hh_num_in!P32)</f>
        <v>279.49090879429559</v>
      </c>
      <c r="Q32" s="77">
        <f>IF(RES_hh_tes_in!Q32=0,0,1000*11630*RES_hh_tes_in!Q32/RES_hh_num_in!Q32)</f>
        <v>284.63479547409878</v>
      </c>
      <c r="R32" s="77">
        <f>IF(RES_hh_tes_in!R32=0,0,1000*11630*RES_hh_tes_in!R32/RES_hh_num_in!R32)</f>
        <v>293.27324062275056</v>
      </c>
      <c r="S32" s="77">
        <f>IF(RES_hh_tes_in!S32=0,0,1000*11630*RES_hh_tes_in!S32/RES_hh_num_in!S32)</f>
        <v>286.06997394656491</v>
      </c>
      <c r="T32" s="77">
        <f>IF(RES_hh_tes_in!T32=0,0,1000*11630*RES_hh_tes_in!T32/RES_hh_num_in!T32)</f>
        <v>287.4188389375023</v>
      </c>
      <c r="U32" s="77">
        <f>IF(RES_hh_tes_in!U32=0,0,1000*11630*RES_hh_tes_in!U32/RES_hh_num_in!U32)</f>
        <v>288.21459164091129</v>
      </c>
      <c r="V32" s="77">
        <f>IF(RES_hh_tes_in!V32=0,0,1000*11630*RES_hh_tes_in!V32/RES_hh_num_in!V32)</f>
        <v>304.7463759606274</v>
      </c>
      <c r="W32" s="77">
        <f>IF(RES_hh_tes_in!W32=0,0,1000*11630*RES_hh_tes_in!W32/RES_hh_num_in!W32)</f>
        <v>314.26206608516702</v>
      </c>
      <c r="X32" s="77">
        <f>IF(RES_hh_tes_in!X32=0,0,1000*11630*RES_hh_tes_in!X32/RES_hh_num_in!X32)</f>
        <v>198.48777648842662</v>
      </c>
      <c r="Y32" s="77">
        <f>IF(RES_hh_tes_in!Y32=0,0,1000*11630*RES_hh_tes_in!Y32/RES_hh_num_in!Y32)</f>
        <v>220.25547795020753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1137.9638710055576</v>
      </c>
      <c r="D3" s="65">
        <f>IF(RES_hh_emi_in!D3=0,0,1000000*RES_hh_emi_in!D3/RES_hh_num_in!D3)</f>
        <v>884.73423118045491</v>
      </c>
      <c r="E3" s="65">
        <f>IF(RES_hh_emi_in!E3=0,0,1000000*RES_hh_emi_in!E3/RES_hh_num_in!E3)</f>
        <v>874.10176989332206</v>
      </c>
      <c r="F3" s="65">
        <f>IF(RES_hh_emi_in!F3=0,0,1000000*RES_hh_emi_in!F3/RES_hh_num_in!F3)</f>
        <v>784.21711309151056</v>
      </c>
      <c r="G3" s="65">
        <f>IF(RES_hh_emi_in!G3=0,0,1000000*RES_hh_emi_in!G3/RES_hh_num_in!G3)</f>
        <v>642.74400330963238</v>
      </c>
      <c r="H3" s="65">
        <f>IF(RES_hh_emi_in!H3=0,0,1000000*RES_hh_emi_in!H3/RES_hh_num_in!H3)</f>
        <v>547.8176683925883</v>
      </c>
      <c r="I3" s="65">
        <f>IF(RES_hh_emi_in!I3=0,0,1000000*RES_hh_emi_in!I3/RES_hh_num_in!I3)</f>
        <v>552.9758318869533</v>
      </c>
      <c r="J3" s="65">
        <f>IF(RES_hh_emi_in!J3=0,0,1000000*RES_hh_emi_in!J3/RES_hh_num_in!J3)</f>
        <v>766.54364953986067</v>
      </c>
      <c r="K3" s="65">
        <f>IF(RES_hh_emi_in!K3=0,0,1000000*RES_hh_emi_in!K3/RES_hh_num_in!K3)</f>
        <v>895.15452186785308</v>
      </c>
      <c r="L3" s="65">
        <f>IF(RES_hh_emi_in!L3=0,0,1000000*RES_hh_emi_in!L3/RES_hh_num_in!L3)</f>
        <v>1097.7174835934704</v>
      </c>
      <c r="M3" s="65">
        <f>IF(RES_hh_emi_in!M3=0,0,1000000*RES_hh_emi_in!M3/RES_hh_num_in!M3)</f>
        <v>868.42301215607108</v>
      </c>
      <c r="N3" s="65">
        <f>IF(RES_hh_emi_in!N3=0,0,1000000*RES_hh_emi_in!N3/RES_hh_num_in!N3)</f>
        <v>725.20486473081462</v>
      </c>
      <c r="O3" s="65">
        <f>IF(RES_hh_emi_in!O3=0,0,1000000*RES_hh_emi_in!O3/RES_hh_num_in!O3)</f>
        <v>593.53076323489461</v>
      </c>
      <c r="P3" s="65">
        <f>IF(RES_hh_emi_in!P3=0,0,1000000*RES_hh_emi_in!P3/RES_hh_num_in!P3)</f>
        <v>184.91252121086663</v>
      </c>
      <c r="Q3" s="65">
        <f>IF(RES_hh_emi_in!Q3=0,0,1000000*RES_hh_emi_in!Q3/RES_hh_num_in!Q3)</f>
        <v>241.97211702170989</v>
      </c>
      <c r="R3" s="65">
        <f>IF(RES_hh_emi_in!R3=0,0,1000000*RES_hh_emi_in!R3/RES_hh_num_in!R3)</f>
        <v>349.46042244399149</v>
      </c>
      <c r="S3" s="65">
        <f>IF(RES_hh_emi_in!S3=0,0,1000000*RES_hh_emi_in!S3/RES_hh_num_in!S3)</f>
        <v>412.11680857211866</v>
      </c>
      <c r="T3" s="65">
        <f>IF(RES_hh_emi_in!T3=0,0,1000000*RES_hh_emi_in!T3/RES_hh_num_in!T3)</f>
        <v>388.39353870715627</v>
      </c>
      <c r="U3" s="65">
        <f>IF(RES_hh_emi_in!U3=0,0,1000000*RES_hh_emi_in!U3/RES_hh_num_in!U3)</f>
        <v>276.03420987743232</v>
      </c>
      <c r="V3" s="65">
        <f>IF(RES_hh_emi_in!V3=0,0,1000000*RES_hh_emi_in!V3/RES_hh_num_in!V3)</f>
        <v>189.51614984404765</v>
      </c>
      <c r="W3" s="65">
        <f>IF(RES_hh_emi_in!W3=0,0,1000000*RES_hh_emi_in!W3/RES_hh_num_in!W3)</f>
        <v>78.06213407332433</v>
      </c>
      <c r="X3" s="65">
        <f>IF(RES_hh_emi_in!X3=0,0,1000000*RES_hh_emi_in!X3/RES_hh_num_in!X3)</f>
        <v>95.569756013519012</v>
      </c>
      <c r="Y3" s="65">
        <f>IF(RES_hh_emi_in!Y3=0,0,1000000*RES_hh_emi_in!Y3/RES_hh_num_in!Y3)</f>
        <v>104.29192100644133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1079.9007430497247</v>
      </c>
      <c r="D4" s="69">
        <f>IF(RES_hh_emi_in!D4=0,0,1000000*RES_hh_emi_in!D4/RES_hh_num_in!D4)</f>
        <v>827.33672657100169</v>
      </c>
      <c r="E4" s="69">
        <f>IF(RES_hh_emi_in!E4=0,0,1000000*RES_hh_emi_in!E4/RES_hh_num_in!E4)</f>
        <v>815.6156689592882</v>
      </c>
      <c r="F4" s="69">
        <f>IF(RES_hh_emi_in!F4=0,0,1000000*RES_hh_emi_in!F4/RES_hh_num_in!F4)</f>
        <v>729.47068500395937</v>
      </c>
      <c r="G4" s="69">
        <f>IF(RES_hh_emi_in!G4=0,0,1000000*RES_hh_emi_in!G4/RES_hh_num_in!G4)</f>
        <v>597.70030003332624</v>
      </c>
      <c r="H4" s="69">
        <f>IF(RES_hh_emi_in!H4=0,0,1000000*RES_hh_emi_in!H4/RES_hh_num_in!H4)</f>
        <v>507.86022968088542</v>
      </c>
      <c r="I4" s="69">
        <f>IF(RES_hh_emi_in!I4=0,0,1000000*RES_hh_emi_in!I4/RES_hh_num_in!I4)</f>
        <v>506.94703943328648</v>
      </c>
      <c r="J4" s="69">
        <f>IF(RES_hh_emi_in!J4=0,0,1000000*RES_hh_emi_in!J4/RES_hh_num_in!J4)</f>
        <v>703.12269873841888</v>
      </c>
      <c r="K4" s="69">
        <f>IF(RES_hh_emi_in!K4=0,0,1000000*RES_hh_emi_in!K4/RES_hh_num_in!K4)</f>
        <v>823.15195755492039</v>
      </c>
      <c r="L4" s="69">
        <f>IF(RES_hh_emi_in!L4=0,0,1000000*RES_hh_emi_in!L4/RES_hh_num_in!L4)</f>
        <v>1004.8906227189672</v>
      </c>
      <c r="M4" s="69">
        <f>IF(RES_hh_emi_in!M4=0,0,1000000*RES_hh_emi_in!M4/RES_hh_num_in!M4)</f>
        <v>777.94933942821012</v>
      </c>
      <c r="N4" s="69">
        <f>IF(RES_hh_emi_in!N4=0,0,1000000*RES_hh_emi_in!N4/RES_hh_num_in!N4)</f>
        <v>647.41781866005124</v>
      </c>
      <c r="O4" s="69">
        <f>IF(RES_hh_emi_in!O4=0,0,1000000*RES_hh_emi_in!O4/RES_hh_num_in!O4)</f>
        <v>528.91812742468858</v>
      </c>
      <c r="P4" s="69">
        <f>IF(RES_hh_emi_in!P4=0,0,1000000*RES_hh_emi_in!P4/RES_hh_num_in!P4)</f>
        <v>158.1432942557808</v>
      </c>
      <c r="Q4" s="69">
        <f>IF(RES_hh_emi_in!Q4=0,0,1000000*RES_hh_emi_in!Q4/RES_hh_num_in!Q4)</f>
        <v>206.0679054940756</v>
      </c>
      <c r="R4" s="69">
        <f>IF(RES_hh_emi_in!R4=0,0,1000000*RES_hh_emi_in!R4/RES_hh_num_in!R4)</f>
        <v>302.77627571792777</v>
      </c>
      <c r="S4" s="69">
        <f>IF(RES_hh_emi_in!S4=0,0,1000000*RES_hh_emi_in!S4/RES_hh_num_in!S4)</f>
        <v>358.82116447263866</v>
      </c>
      <c r="T4" s="69">
        <f>IF(RES_hh_emi_in!T4=0,0,1000000*RES_hh_emi_in!T4/RES_hh_num_in!T4)</f>
        <v>335.79963863081241</v>
      </c>
      <c r="U4" s="69">
        <f>IF(RES_hh_emi_in!U4=0,0,1000000*RES_hh_emi_in!U4/RES_hh_num_in!U4)</f>
        <v>233.05532639975922</v>
      </c>
      <c r="V4" s="69">
        <f>IF(RES_hh_emi_in!V4=0,0,1000000*RES_hh_emi_in!V4/RES_hh_num_in!V4)</f>
        <v>154.23275600405421</v>
      </c>
      <c r="W4" s="69">
        <f>IF(RES_hh_emi_in!W4=0,0,1000000*RES_hh_emi_in!W4/RES_hh_num_in!W4)</f>
        <v>57.538217440974449</v>
      </c>
      <c r="X4" s="69">
        <f>IF(RES_hh_emi_in!X4=0,0,1000000*RES_hh_emi_in!X4/RES_hh_num_in!X4)</f>
        <v>75.109106344305289</v>
      </c>
      <c r="Y4" s="69">
        <f>IF(RES_hh_emi_in!Y4=0,0,1000000*RES_hh_emi_in!Y4/RES_hh_num_in!Y4)</f>
        <v>86.863094529492784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4293.7387260378018</v>
      </c>
      <c r="D6" s="72">
        <f>IF(RES_hh_emi_in!D6=0,0,1000000*RES_hh_emi_in!D6/RES_hh_num_in!D6)</f>
        <v>3755.6998486261573</v>
      </c>
      <c r="E6" s="72">
        <f>IF(RES_hh_emi_in!E6=0,0,1000000*RES_hh_emi_in!E6/RES_hh_num_in!E6)</f>
        <v>3921.3342118496698</v>
      </c>
      <c r="F6" s="72">
        <f>IF(RES_hh_emi_in!F6=0,0,1000000*RES_hh_emi_in!F6/RES_hh_num_in!F6)</f>
        <v>3915.1636122679679</v>
      </c>
      <c r="G6" s="72">
        <f>IF(RES_hh_emi_in!G6=0,0,1000000*RES_hh_emi_in!G6/RES_hh_num_in!G6)</f>
        <v>3855.7256318929572</v>
      </c>
      <c r="H6" s="72">
        <f>IF(RES_hh_emi_in!H6=0,0,1000000*RES_hh_emi_in!H6/RES_hh_num_in!H6)</f>
        <v>4073.5258183426836</v>
      </c>
      <c r="I6" s="72">
        <f>IF(RES_hh_emi_in!I6=0,0,1000000*RES_hh_emi_in!I6/RES_hh_num_in!I6)</f>
        <v>3974.6588466687367</v>
      </c>
      <c r="J6" s="72">
        <f>IF(RES_hh_emi_in!J6=0,0,1000000*RES_hh_emi_in!J6/RES_hh_num_in!J6)</f>
        <v>3621.2787595659556</v>
      </c>
      <c r="K6" s="72">
        <f>IF(RES_hh_emi_in!K6=0,0,1000000*RES_hh_emi_in!K6/RES_hh_num_in!K6)</f>
        <v>3286.1995175555685</v>
      </c>
      <c r="L6" s="72">
        <f>IF(RES_hh_emi_in!L6=0,0,1000000*RES_hh_emi_in!L6/RES_hh_num_in!L6)</f>
        <v>3811.7734610844182</v>
      </c>
      <c r="M6" s="72">
        <f>IF(RES_hh_emi_in!M6=0,0,1000000*RES_hh_emi_in!M6/RES_hh_num_in!M6)</f>
        <v>3561.8022661820237</v>
      </c>
      <c r="N6" s="72">
        <f>IF(RES_hh_emi_in!N6=0,0,1000000*RES_hh_emi_in!N6/RES_hh_num_in!N6)</f>
        <v>3192.8604751214339</v>
      </c>
      <c r="O6" s="72">
        <f>IF(RES_hh_emi_in!O6=0,0,1000000*RES_hh_emi_in!O6/RES_hh_num_in!O6)</f>
        <v>2805.9161212640529</v>
      </c>
      <c r="P6" s="72">
        <f>IF(RES_hh_emi_in!P6=0,0,1000000*RES_hh_emi_in!P6/RES_hh_num_in!P6)</f>
        <v>1993.8218439630455</v>
      </c>
      <c r="Q6" s="72">
        <f>IF(RES_hh_emi_in!Q6=0,0,1000000*RES_hh_emi_in!Q6/RES_hh_num_in!Q6)</f>
        <v>2496.2003705278553</v>
      </c>
      <c r="R6" s="72">
        <f>IF(RES_hh_emi_in!R6=0,0,1000000*RES_hh_emi_in!R6/RES_hh_num_in!R6)</f>
        <v>2458.797228738285</v>
      </c>
      <c r="S6" s="72">
        <f>IF(RES_hh_emi_in!S6=0,0,1000000*RES_hh_emi_in!S6/RES_hh_num_in!S6)</f>
        <v>2440.2376881693704</v>
      </c>
      <c r="T6" s="72">
        <f>IF(RES_hh_emi_in!T6=0,0,1000000*RES_hh_emi_in!T6/RES_hh_num_in!T6)</f>
        <v>2244.8133317122629</v>
      </c>
      <c r="U6" s="72">
        <f>IF(RES_hh_emi_in!U6=0,0,1000000*RES_hh_emi_in!U6/RES_hh_num_in!U6)</f>
        <v>1965.4698861508762</v>
      </c>
      <c r="V6" s="72">
        <f>IF(RES_hh_emi_in!V6=0,0,1000000*RES_hh_emi_in!V6/RES_hh_num_in!V6)</f>
        <v>1813.6032643046785</v>
      </c>
      <c r="W6" s="72">
        <f>IF(RES_hh_emi_in!W6=0,0,1000000*RES_hh_emi_in!W6/RES_hh_num_in!W6)</f>
        <v>1514.365953284472</v>
      </c>
      <c r="X6" s="72">
        <f>IF(RES_hh_emi_in!X6=0,0,1000000*RES_hh_emi_in!X6/RES_hh_num_in!X6)</f>
        <v>1361.6065190561278</v>
      </c>
      <c r="Y6" s="72">
        <f>IF(RES_hh_emi_in!Y6=0,0,1000000*RES_hh_emi_in!Y6/RES_hh_num_in!Y6)</f>
        <v>1071.8575225177531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5236.6214953502031</v>
      </c>
      <c r="D7" s="72">
        <f>IF(RES_hh_emi_in!D7=0,0,1000000*RES_hh_emi_in!D7/RES_hh_num_in!D7)</f>
        <v>5009.4439801813642</v>
      </c>
      <c r="E7" s="72">
        <f>IF(RES_hh_emi_in!E7=0,0,1000000*RES_hh_emi_in!E7/RES_hh_num_in!E7)</f>
        <v>4899.7634591171418</v>
      </c>
      <c r="F7" s="72">
        <f>IF(RES_hh_emi_in!F7=0,0,1000000*RES_hh_emi_in!F7/RES_hh_num_in!F7)</f>
        <v>4820.205487028943</v>
      </c>
      <c r="G7" s="72">
        <f>IF(RES_hh_emi_in!G7=0,0,1000000*RES_hh_emi_in!G7/RES_hh_num_in!G7)</f>
        <v>4855.5097038716258</v>
      </c>
      <c r="H7" s="72">
        <f>IF(RES_hh_emi_in!H7=0,0,1000000*RES_hh_emi_in!H7/RES_hh_num_in!H7)</f>
        <v>4683.6267452621887</v>
      </c>
      <c r="I7" s="72">
        <f>IF(RES_hh_emi_in!I7=0,0,1000000*RES_hh_emi_in!I7/RES_hh_num_in!I7)</f>
        <v>4505.0679940328073</v>
      </c>
      <c r="J7" s="72">
        <f>IF(RES_hh_emi_in!J7=0,0,1000000*RES_hh_emi_in!J7/RES_hh_num_in!J7)</f>
        <v>4407.8841832022081</v>
      </c>
      <c r="K7" s="72">
        <f>IF(RES_hh_emi_in!K7=0,0,1000000*RES_hh_emi_in!K7/RES_hh_num_in!K7)</f>
        <v>4349.107402151556</v>
      </c>
      <c r="L7" s="72">
        <f>IF(RES_hh_emi_in!L7=0,0,1000000*RES_hh_emi_in!L7/RES_hh_num_in!L7)</f>
        <v>4754.3234908510049</v>
      </c>
      <c r="M7" s="72">
        <f>IF(RES_hh_emi_in!M7=0,0,1000000*RES_hh_emi_in!M7/RES_hh_num_in!M7)</f>
        <v>4081.2626600237945</v>
      </c>
      <c r="N7" s="72">
        <f>IF(RES_hh_emi_in!N7=0,0,1000000*RES_hh_emi_in!N7/RES_hh_num_in!N7)</f>
        <v>3667.6858524997879</v>
      </c>
      <c r="O7" s="72">
        <f>IF(RES_hh_emi_in!O7=0,0,1000000*RES_hh_emi_in!O7/RES_hh_num_in!O7)</f>
        <v>3675.3187762339207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2659.8554743139407</v>
      </c>
      <c r="T7" s="72">
        <f>IF(RES_hh_emi_in!T7=0,0,1000000*RES_hh_emi_in!T7/RES_hh_num_in!T7)</f>
        <v>2588.8129789496684</v>
      </c>
      <c r="U7" s="72">
        <f>IF(RES_hh_emi_in!U7=0,0,1000000*RES_hh_emi_in!U7/RES_hh_num_in!U7)</f>
        <v>2342.1230032331146</v>
      </c>
      <c r="V7" s="72">
        <f>IF(RES_hh_emi_in!V7=0,0,1000000*RES_hh_emi_in!V7/RES_hh_num_in!V7)</f>
        <v>2073.8057244383731</v>
      </c>
      <c r="W7" s="72">
        <f>IF(RES_hh_emi_in!W7=0,0,1000000*RES_hh_emi_in!W7/RES_hh_num_in!W7)</f>
        <v>1645.2612234834605</v>
      </c>
      <c r="X7" s="72">
        <f>IF(RES_hh_emi_in!X7=0,0,1000000*RES_hh_emi_in!X7/RES_hh_num_in!X7)</f>
        <v>1573.7819833092456</v>
      </c>
      <c r="Y7" s="72">
        <f>IF(RES_hh_emi_in!Y7=0,0,1000000*RES_hh_emi_in!Y7/RES_hh_num_in!Y7)</f>
        <v>1176.9583783532676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3630.9989644955976</v>
      </c>
      <c r="D8" s="72">
        <f>IF(RES_hh_emi_in!D8=0,0,1000000*RES_hh_emi_in!D8/RES_hh_num_in!D8)</f>
        <v>3371.750475776053</v>
      </c>
      <c r="E8" s="72">
        <f>IF(RES_hh_emi_in!E8=0,0,1000000*RES_hh_emi_in!E8/RES_hh_num_in!E8)</f>
        <v>3496.9898272428441</v>
      </c>
      <c r="F8" s="72">
        <f>IF(RES_hh_emi_in!F8=0,0,1000000*RES_hh_emi_in!F8/RES_hh_num_in!F8)</f>
        <v>3414.7970499692819</v>
      </c>
      <c r="G8" s="72">
        <f>IF(RES_hh_emi_in!G8=0,0,1000000*RES_hh_emi_in!G8/RES_hh_num_in!G8)</f>
        <v>3374.2287002805988</v>
      </c>
      <c r="H8" s="72">
        <f>IF(RES_hh_emi_in!H8=0,0,1000000*RES_hh_emi_in!H8/RES_hh_num_in!H8)</f>
        <v>3334.5712528366021</v>
      </c>
      <c r="I8" s="72">
        <f>IF(RES_hh_emi_in!I8=0,0,1000000*RES_hh_emi_in!I8/RES_hh_num_in!I8)</f>
        <v>3128.7015006625375</v>
      </c>
      <c r="J8" s="72">
        <f>IF(RES_hh_emi_in!J8=0,0,1000000*RES_hh_emi_in!J8/RES_hh_num_in!J8)</f>
        <v>3066.4936716057259</v>
      </c>
      <c r="K8" s="72">
        <f>IF(RES_hh_emi_in!K8=0,0,1000000*RES_hh_emi_in!K8/RES_hh_num_in!K8)</f>
        <v>3014.7664982298411</v>
      </c>
      <c r="L8" s="72">
        <f>IF(RES_hh_emi_in!L8=0,0,1000000*RES_hh_emi_in!L8/RES_hh_num_in!L8)</f>
        <v>3408.172418304091</v>
      </c>
      <c r="M8" s="72">
        <f>IF(RES_hh_emi_in!M8=0,0,1000000*RES_hh_emi_in!M8/RES_hh_num_in!M8)</f>
        <v>2790.1100998205461</v>
      </c>
      <c r="N8" s="72">
        <f>IF(RES_hh_emi_in!N8=0,0,1000000*RES_hh_emi_in!N8/RES_hh_num_in!N8)</f>
        <v>2661.4317684371908</v>
      </c>
      <c r="O8" s="72">
        <f>IF(RES_hh_emi_in!O8=0,0,1000000*RES_hh_emi_in!O8/RES_hh_num_in!O8)</f>
        <v>2528.6818011687737</v>
      </c>
      <c r="P8" s="72">
        <f>IF(RES_hh_emi_in!P8=0,0,1000000*RES_hh_emi_in!P8/RES_hh_num_in!P8)</f>
        <v>2053.9705945634437</v>
      </c>
      <c r="Q8" s="72">
        <f>IF(RES_hh_emi_in!Q8=0,0,1000000*RES_hh_emi_in!Q8/RES_hh_num_in!Q8)</f>
        <v>1970.4212753816616</v>
      </c>
      <c r="R8" s="72">
        <f>IF(RES_hh_emi_in!R8=0,0,1000000*RES_hh_emi_in!R8/RES_hh_num_in!R8)</f>
        <v>1923.1763175497294</v>
      </c>
      <c r="S8" s="72">
        <f>IF(RES_hh_emi_in!S8=0,0,1000000*RES_hh_emi_in!S8/RES_hh_num_in!S8)</f>
        <v>1814.6352875601731</v>
      </c>
      <c r="T8" s="72">
        <f>IF(RES_hh_emi_in!T8=0,0,1000000*RES_hh_emi_in!T8/RES_hh_num_in!T8)</f>
        <v>1607.8074207868544</v>
      </c>
      <c r="U8" s="72">
        <f>IF(RES_hh_emi_in!U8=0,0,1000000*RES_hh_emi_in!U8/RES_hh_num_in!U8)</f>
        <v>1452.1883057423913</v>
      </c>
      <c r="V8" s="72">
        <f>IF(RES_hh_emi_in!V8=0,0,1000000*RES_hh_emi_in!V8/RES_hh_num_in!V8)</f>
        <v>1255.3647362648919</v>
      </c>
      <c r="W8" s="72">
        <f>IF(RES_hh_emi_in!W8=0,0,1000000*RES_hh_emi_in!W8/RES_hh_num_in!W8)</f>
        <v>1007.1926152296205</v>
      </c>
      <c r="X8" s="72">
        <f>IF(RES_hh_emi_in!X8=0,0,1000000*RES_hh_emi_in!X8/RES_hh_num_in!X8)</f>
        <v>669.12148953592919</v>
      </c>
      <c r="Y8" s="72">
        <f>IF(RES_hh_emi_in!Y8=0,0,1000000*RES_hh_emi_in!Y8/RES_hh_num_in!Y8)</f>
        <v>492.81929066859959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57.806635052186593</v>
      </c>
      <c r="D17" s="69">
        <f>IF(RES_hh_emi_in!D17=0,0,1000000*RES_hh_emi_in!D17/RES_hh_num_in!D17)</f>
        <v>56.890963134442039</v>
      </c>
      <c r="E17" s="69">
        <f>IF(RES_hh_emi_in!E17=0,0,1000000*RES_hh_emi_in!E17/RES_hh_num_in!E17)</f>
        <v>57.796571410311671</v>
      </c>
      <c r="F17" s="69">
        <f>IF(RES_hh_emi_in!F17=0,0,1000000*RES_hh_emi_in!F17/RES_hh_num_in!F17)</f>
        <v>54.135436859814327</v>
      </c>
      <c r="G17" s="69">
        <f>IF(RES_hh_emi_in!G17=0,0,1000000*RES_hh_emi_in!G17/RES_hh_num_in!G17)</f>
        <v>44.59481158466248</v>
      </c>
      <c r="H17" s="69">
        <f>IF(RES_hh_emi_in!H17=0,0,1000000*RES_hh_emi_in!H17/RES_hh_num_in!H17)</f>
        <v>39.595068028504691</v>
      </c>
      <c r="I17" s="69">
        <f>IF(RES_hh_emi_in!I17=0,0,1000000*RES_hh_emi_in!I17/RES_hh_num_in!I17)</f>
        <v>45.829479252518375</v>
      </c>
      <c r="J17" s="69">
        <f>IF(RES_hh_emi_in!J17=0,0,1000000*RES_hh_emi_in!J17/RES_hh_num_in!J17)</f>
        <v>62.30649213364736</v>
      </c>
      <c r="K17" s="69">
        <f>IF(RES_hh_emi_in!K17=0,0,1000000*RES_hh_emi_in!K17/RES_hh_num_in!K17)</f>
        <v>70.840131274240434</v>
      </c>
      <c r="L17" s="69">
        <f>IF(RES_hh_emi_in!L17=0,0,1000000*RES_hh_emi_in!L17/RES_hh_num_in!L17)</f>
        <v>91.278733926956136</v>
      </c>
      <c r="M17" s="69">
        <f>IF(RES_hh_emi_in!M17=0,0,1000000*RES_hh_emi_in!M17/RES_hh_num_in!M17)</f>
        <v>89.108588169799631</v>
      </c>
      <c r="N17" s="69">
        <f>IF(RES_hh_emi_in!N17=0,0,1000000*RES_hh_emi_in!N17/RES_hh_num_in!N17)</f>
        <v>76.477286083429661</v>
      </c>
      <c r="O17" s="69">
        <f>IF(RES_hh_emi_in!O17=0,0,1000000*RES_hh_emi_in!O17/RES_hh_num_in!O17)</f>
        <v>63.556789215478183</v>
      </c>
      <c r="P17" s="69">
        <f>IF(RES_hh_emi_in!P17=0,0,1000000*RES_hh_emi_in!P17/RES_hh_num_in!P17)</f>
        <v>26.41945962299803</v>
      </c>
      <c r="Q17" s="69">
        <f>IF(RES_hh_emi_in!Q17=0,0,1000000*RES_hh_emi_in!Q17/RES_hh_num_in!Q17)</f>
        <v>35.461678130789885</v>
      </c>
      <c r="R17" s="69">
        <f>IF(RES_hh_emi_in!R17=0,0,1000000*RES_hh_emi_in!R17/RES_hh_num_in!R17)</f>
        <v>45.915841448851459</v>
      </c>
      <c r="S17" s="69">
        <f>IF(RES_hh_emi_in!S17=0,0,1000000*RES_hh_emi_in!S17/RES_hh_num_in!S17)</f>
        <v>52.29008468546585</v>
      </c>
      <c r="T17" s="69">
        <f>IF(RES_hh_emi_in!T17=0,0,1000000*RES_hh_emi_in!T17/RES_hh_num_in!T17)</f>
        <v>51.587784020127891</v>
      </c>
      <c r="U17" s="69">
        <f>IF(RES_hh_emi_in!U17=0,0,1000000*RES_hh_emi_in!U17/RES_hh_num_in!U17)</f>
        <v>42.167508030710621</v>
      </c>
      <c r="V17" s="69">
        <f>IF(RES_hh_emi_in!V17=0,0,1000000*RES_hh_emi_in!V17/RES_hh_num_in!V17)</f>
        <v>34.534834697354945</v>
      </c>
      <c r="W17" s="69">
        <f>IF(RES_hh_emi_in!W17=0,0,1000000*RES_hh_emi_in!W17/RES_hh_num_in!W17)</f>
        <v>20.144641105786739</v>
      </c>
      <c r="X17" s="69">
        <f>IF(RES_hh_emi_in!X17=0,0,1000000*RES_hh_emi_in!X17/RES_hh_num_in!X17)</f>
        <v>20.267501424722067</v>
      </c>
      <c r="Y17" s="69">
        <f>IF(RES_hh_emi_in!Y17=0,0,1000000*RES_hh_emi_in!Y17/RES_hh_num_in!Y17)</f>
        <v>17.299550789216266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323.53126928787793</v>
      </c>
      <c r="D19" s="72">
        <f>IF(RES_hh_emi_in!D19=0,0,1000000*RES_hh_emi_in!D19/RES_hh_num_in!D19)</f>
        <v>297.83757541341839</v>
      </c>
      <c r="E19" s="72">
        <f>IF(RES_hh_emi_in!E19=0,0,1000000*RES_hh_emi_in!E19/RES_hh_num_in!E19)</f>
        <v>306.69507407084848</v>
      </c>
      <c r="F19" s="72">
        <f>IF(RES_hh_emi_in!F19=0,0,1000000*RES_hh_emi_in!F19/RES_hh_num_in!F19)</f>
        <v>314.34431989821894</v>
      </c>
      <c r="G19" s="72">
        <f>IF(RES_hh_emi_in!G19=0,0,1000000*RES_hh_emi_in!G19/RES_hh_num_in!G19)</f>
        <v>309.90593718159533</v>
      </c>
      <c r="H19" s="72">
        <f>IF(RES_hh_emi_in!H19=0,0,1000000*RES_hh_emi_in!H19/RES_hh_num_in!H19)</f>
        <v>326.20509789422994</v>
      </c>
      <c r="I19" s="72">
        <f>IF(RES_hh_emi_in!I19=0,0,1000000*RES_hh_emi_in!I19/RES_hh_num_in!I19)</f>
        <v>325.01315458993491</v>
      </c>
      <c r="J19" s="72">
        <f>IF(RES_hh_emi_in!J19=0,0,1000000*RES_hh_emi_in!J19/RES_hh_num_in!J19)</f>
        <v>306.50135201116234</v>
      </c>
      <c r="K19" s="72">
        <f>IF(RES_hh_emi_in!K19=0,0,1000000*RES_hh_emi_in!K19/RES_hh_num_in!K19)</f>
        <v>289.56513713420509</v>
      </c>
      <c r="L19" s="72">
        <f>IF(RES_hh_emi_in!L19=0,0,1000000*RES_hh_emi_in!L19/RES_hh_num_in!L19)</f>
        <v>322.49151211931479</v>
      </c>
      <c r="M19" s="72">
        <f>IF(RES_hh_emi_in!M19=0,0,1000000*RES_hh_emi_in!M19/RES_hh_num_in!M19)</f>
        <v>359.61547219850451</v>
      </c>
      <c r="N19" s="72">
        <f>IF(RES_hh_emi_in!N19=0,0,1000000*RES_hh_emi_in!N19/RES_hh_num_in!N19)</f>
        <v>353.12352807726597</v>
      </c>
      <c r="O19" s="72">
        <f>IF(RES_hh_emi_in!O19=0,0,1000000*RES_hh_emi_in!O19/RES_hh_num_in!O19)</f>
        <v>338.15240318260226</v>
      </c>
      <c r="P19" s="72">
        <f>IF(RES_hh_emi_in!P19=0,0,1000000*RES_hh_emi_in!P19/RES_hh_num_in!P19)</f>
        <v>286.85740047818535</v>
      </c>
      <c r="Q19" s="72">
        <f>IF(RES_hh_emi_in!Q19=0,0,1000000*RES_hh_emi_in!Q19/RES_hh_num_in!Q19)</f>
        <v>322.27844538417111</v>
      </c>
      <c r="R19" s="72">
        <f>IF(RES_hh_emi_in!R19=0,0,1000000*RES_hh_emi_in!R19/RES_hh_num_in!R19)</f>
        <v>317.92344719027824</v>
      </c>
      <c r="S19" s="72">
        <f>IF(RES_hh_emi_in!S19=0,0,1000000*RES_hh_emi_in!S19/RES_hh_num_in!S19)</f>
        <v>305.65351875020195</v>
      </c>
      <c r="T19" s="72">
        <f>IF(RES_hh_emi_in!T19=0,0,1000000*RES_hh_emi_in!T19/RES_hh_num_in!T19)</f>
        <v>283.70293924325989</v>
      </c>
      <c r="U19" s="72">
        <f>IF(RES_hh_emi_in!U19=0,0,1000000*RES_hh_emi_in!U19/RES_hh_num_in!U19)</f>
        <v>287.2856009908437</v>
      </c>
      <c r="V19" s="72">
        <f>IF(RES_hh_emi_in!V19=0,0,1000000*RES_hh_emi_in!V19/RES_hh_num_in!V19)</f>
        <v>265.42027336332177</v>
      </c>
      <c r="W19" s="72">
        <f>IF(RES_hh_emi_in!W19=0,0,1000000*RES_hh_emi_in!W19/RES_hh_num_in!W19)</f>
        <v>256.82785021604627</v>
      </c>
      <c r="X19" s="72">
        <f>IF(RES_hh_emi_in!X19=0,0,1000000*RES_hh_emi_in!X19/RES_hh_num_in!X19)</f>
        <v>189.54543456701526</v>
      </c>
      <c r="Y19" s="72">
        <f>IF(RES_hh_emi_in!Y19=0,0,1000000*RES_hh_emi_in!Y19/RES_hh_num_in!Y19)</f>
        <v>166.0617012526175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412.89801148852439</v>
      </c>
      <c r="D20" s="72">
        <f>IF(RES_hh_emi_in!D20=0,0,1000000*RES_hh_emi_in!D20/RES_hh_num_in!D20)</f>
        <v>416.49629802522895</v>
      </c>
      <c r="E20" s="72">
        <f>IF(RES_hh_emi_in!E20=0,0,1000000*RES_hh_emi_in!E20/RES_hh_num_in!E20)</f>
        <v>398.60237259507556</v>
      </c>
      <c r="F20" s="72">
        <f>IF(RES_hh_emi_in!F20=0,0,1000000*RES_hh_emi_in!F20/RES_hh_num_in!F20)</f>
        <v>412.10736921193535</v>
      </c>
      <c r="G20" s="72">
        <f>IF(RES_hh_emi_in!G20=0,0,1000000*RES_hh_emi_in!G20/RES_hh_num_in!G20)</f>
        <v>415.36576641455872</v>
      </c>
      <c r="H20" s="72">
        <f>IF(RES_hh_emi_in!H20=0,0,1000000*RES_hh_emi_in!H20/RES_hh_num_in!H20)</f>
        <v>405.08877674597335</v>
      </c>
      <c r="I20" s="72">
        <f>IF(RES_hh_emi_in!I20=0,0,1000000*RES_hh_emi_in!I20/RES_hh_num_in!I20)</f>
        <v>370.81956079164939</v>
      </c>
      <c r="J20" s="72">
        <f>IF(RES_hh_emi_in!J20=0,0,1000000*RES_hh_emi_in!J20/RES_hh_num_in!J20)</f>
        <v>386.08762504240212</v>
      </c>
      <c r="K20" s="72">
        <f>IF(RES_hh_emi_in!K20=0,0,1000000*RES_hh_emi_in!K20/RES_hh_num_in!K20)</f>
        <v>381.18755399297578</v>
      </c>
      <c r="L20" s="72">
        <f>IF(RES_hh_emi_in!L20=0,0,1000000*RES_hh_emi_in!L20/RES_hh_num_in!L20)</f>
        <v>446.88048278971127</v>
      </c>
      <c r="M20" s="72">
        <f>IF(RES_hh_emi_in!M20=0,0,1000000*RES_hh_emi_in!M20/RES_hh_num_in!M20)</f>
        <v>462.07478247927855</v>
      </c>
      <c r="N20" s="72">
        <f>IF(RES_hh_emi_in!N20=0,0,1000000*RES_hh_emi_in!N20/RES_hh_num_in!N20)</f>
        <v>426.50652693490139</v>
      </c>
      <c r="O20" s="72">
        <f>IF(RES_hh_emi_in!O20=0,0,1000000*RES_hh_emi_in!O20/RES_hh_num_in!O20)</f>
        <v>449.40340103179659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351.76864023266592</v>
      </c>
      <c r="T20" s="72">
        <f>IF(RES_hh_emi_in!T20=0,0,1000000*RES_hh_emi_in!T20/RES_hh_num_in!T20)</f>
        <v>356.05438338912899</v>
      </c>
      <c r="U20" s="72">
        <f>IF(RES_hh_emi_in!U20=0,0,1000000*RES_hh_emi_in!U20/RES_hh_num_in!U20)</f>
        <v>355.6840559031379</v>
      </c>
      <c r="V20" s="72">
        <f>IF(RES_hh_emi_in!V20=0,0,1000000*RES_hh_emi_in!V20/RES_hh_num_in!V20)</f>
        <v>334.53530375386862</v>
      </c>
      <c r="W20" s="72">
        <f>IF(RES_hh_emi_in!W20=0,0,1000000*RES_hh_emi_in!W20/RES_hh_num_in!W20)</f>
        <v>298.18489749545142</v>
      </c>
      <c r="X20" s="72">
        <f>IF(RES_hh_emi_in!X20=0,0,1000000*RES_hh_emi_in!X20/RES_hh_num_in!X20)</f>
        <v>220.9309326991532</v>
      </c>
      <c r="Y20" s="72">
        <f>IF(RES_hh_emi_in!Y20=0,0,1000000*RES_hh_emi_in!Y20/RES_hh_num_in!Y20)</f>
        <v>186.28305433557421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284.84496862836124</v>
      </c>
      <c r="D21" s="72">
        <f>IF(RES_hh_emi_in!D21=0,0,1000000*RES_hh_emi_in!D21/RES_hh_num_in!D21)</f>
        <v>277.06054993908128</v>
      </c>
      <c r="E21" s="72">
        <f>IF(RES_hh_emi_in!E21=0,0,1000000*RES_hh_emi_in!E21/RES_hh_num_in!E21)</f>
        <v>278.92304422541054</v>
      </c>
      <c r="F21" s="72">
        <f>IF(RES_hh_emi_in!F21=0,0,1000000*RES_hh_emi_in!F21/RES_hh_num_in!F21)</f>
        <v>284.65136118997265</v>
      </c>
      <c r="G21" s="72">
        <f>IF(RES_hh_emi_in!G21=0,0,1000000*RES_hh_emi_in!G21/RES_hh_num_in!G21)</f>
        <v>280.02342402296449</v>
      </c>
      <c r="H21" s="72">
        <f>IF(RES_hh_emi_in!H21=0,0,1000000*RES_hh_emi_in!H21/RES_hh_num_in!H21)</f>
        <v>278.14718339050387</v>
      </c>
      <c r="I21" s="72">
        <f>IF(RES_hh_emi_in!I21=0,0,1000000*RES_hh_emi_in!I21/RES_hh_num_in!I21)</f>
        <v>247.63161851990128</v>
      </c>
      <c r="J21" s="72">
        <f>IF(RES_hh_emi_in!J21=0,0,1000000*RES_hh_emi_in!J21/RES_hh_num_in!J21)</f>
        <v>257.19018137271684</v>
      </c>
      <c r="K21" s="72">
        <f>IF(RES_hh_emi_in!K21=0,0,1000000*RES_hh_emi_in!K21/RES_hh_num_in!K21)</f>
        <v>249.4376172555869</v>
      </c>
      <c r="L21" s="72">
        <f>IF(RES_hh_emi_in!L21=0,0,1000000*RES_hh_emi_in!L21/RES_hh_num_in!L21)</f>
        <v>300.5212101496893</v>
      </c>
      <c r="M21" s="72">
        <f>IF(RES_hh_emi_in!M21=0,0,1000000*RES_hh_emi_in!M21/RES_hh_num_in!M21)</f>
        <v>296.03899746219963</v>
      </c>
      <c r="N21" s="72">
        <f>IF(RES_hh_emi_in!N21=0,0,1000000*RES_hh_emi_in!N21/RES_hh_num_in!N21)</f>
        <v>293.88879599336138</v>
      </c>
      <c r="O21" s="72">
        <f>IF(RES_hh_emi_in!O21=0,0,1000000*RES_hh_emi_in!O21/RES_hh_num_in!O21)</f>
        <v>298.38880892611826</v>
      </c>
      <c r="P21" s="72">
        <f>IF(RES_hh_emi_in!P21=0,0,1000000*RES_hh_emi_in!P21/RES_hh_num_in!P21)</f>
        <v>272.79667636066404</v>
      </c>
      <c r="Q21" s="72">
        <f>IF(RES_hh_emi_in!Q21=0,0,1000000*RES_hh_emi_in!Q21/RES_hh_num_in!Q21)</f>
        <v>258.53643139088052</v>
      </c>
      <c r="R21" s="72">
        <f>IF(RES_hh_emi_in!R21=0,0,1000000*RES_hh_emi_in!R21/RES_hh_num_in!R21)</f>
        <v>254.06669783449132</v>
      </c>
      <c r="S21" s="72">
        <f>IF(RES_hh_emi_in!S21=0,0,1000000*RES_hh_emi_in!S21/RES_hh_num_in!S21)</f>
        <v>239.52893113712111</v>
      </c>
      <c r="T21" s="72">
        <f>IF(RES_hh_emi_in!T21=0,0,1000000*RES_hh_emi_in!T21/RES_hh_num_in!T21)</f>
        <v>224.46206321548306</v>
      </c>
      <c r="U21" s="72">
        <f>IF(RES_hh_emi_in!U21=0,0,1000000*RES_hh_emi_in!U21/RES_hh_num_in!U21)</f>
        <v>223.53653388414537</v>
      </c>
      <c r="V21" s="72">
        <f>IF(RES_hh_emi_in!V21=0,0,1000000*RES_hh_emi_in!V21/RES_hh_num_in!V21)</f>
        <v>206.78697151213993</v>
      </c>
      <c r="W21" s="72">
        <f>IF(RES_hh_emi_in!W21=0,0,1000000*RES_hh_emi_in!W21/RES_hh_num_in!W21)</f>
        <v>187.22713282973299</v>
      </c>
      <c r="X21" s="72">
        <f>IF(RES_hh_emi_in!X21=0,0,1000000*RES_hh_emi_in!X21/RES_hh_num_in!X21)</f>
        <v>73.555821428626103</v>
      </c>
      <c r="Y21" s="72">
        <f>IF(RES_hh_emi_in!Y21=0,0,1000000*RES_hh_emi_in!Y21/RES_hh_num_in!Y21)</f>
        <v>87.176610268485888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0.25649290364645783</v>
      </c>
      <c r="D27" s="69">
        <f>IF(RES_hh_emi_in!D27=0,0,1000000*RES_hh_emi_in!D27/RES_hh_num_in!D27)</f>
        <v>0.50654147501113778</v>
      </c>
      <c r="E27" s="69">
        <f>IF(RES_hh_emi_in!E27=0,0,1000000*RES_hh_emi_in!E27/RES_hh_num_in!E27)</f>
        <v>0.68952952372216469</v>
      </c>
      <c r="F27" s="69">
        <f>IF(RES_hh_emi_in!F27=0,0,1000000*RES_hh_emi_in!F27/RES_hh_num_in!F27)</f>
        <v>0.61099122773680958</v>
      </c>
      <c r="G27" s="69">
        <f>IF(RES_hh_emi_in!G27=0,0,1000000*RES_hh_emi_in!G27/RES_hh_num_in!G27)</f>
        <v>0.44889169164367432</v>
      </c>
      <c r="H27" s="69">
        <f>IF(RES_hh_emi_in!H27=0,0,1000000*RES_hh_emi_in!H27/RES_hh_num_in!H27)</f>
        <v>0.36237068319820537</v>
      </c>
      <c r="I27" s="69">
        <f>IF(RES_hh_emi_in!I27=0,0,1000000*RES_hh_emi_in!I27/RES_hh_num_in!I27)</f>
        <v>0.19931320114841469</v>
      </c>
      <c r="J27" s="69">
        <f>IF(RES_hh_emi_in!J27=0,0,1000000*RES_hh_emi_in!J27/RES_hh_num_in!J27)</f>
        <v>1.1144586677944417</v>
      </c>
      <c r="K27" s="69">
        <f>IF(RES_hh_emi_in!K27=0,0,1000000*RES_hh_emi_in!K27/RES_hh_num_in!K27)</f>
        <v>1.1624330386921378</v>
      </c>
      <c r="L27" s="69">
        <f>IF(RES_hh_emi_in!L27=0,0,1000000*RES_hh_emi_in!L27/RES_hh_num_in!L27)</f>
        <v>1.5481269475470412</v>
      </c>
      <c r="M27" s="69">
        <f>IF(RES_hh_emi_in!M27=0,0,1000000*RES_hh_emi_in!M27/RES_hh_num_in!M27)</f>
        <v>1.3650845580615518</v>
      </c>
      <c r="N27" s="69">
        <f>IF(RES_hh_emi_in!N27=0,0,1000000*RES_hh_emi_in!N27/RES_hh_num_in!N27)</f>
        <v>1.3097599873338206</v>
      </c>
      <c r="O27" s="69">
        <f>IF(RES_hh_emi_in!O27=0,0,1000000*RES_hh_emi_in!O27/RES_hh_num_in!O27)</f>
        <v>1.0558465947277635</v>
      </c>
      <c r="P27" s="69">
        <f>IF(RES_hh_emi_in!P27=0,0,1000000*RES_hh_emi_in!P27/RES_hh_num_in!P27)</f>
        <v>0.34976733208780819</v>
      </c>
      <c r="Q27" s="69">
        <f>IF(RES_hh_emi_in!Q27=0,0,1000000*RES_hh_emi_in!Q27/RES_hh_num_in!Q27)</f>
        <v>0.44253339684441434</v>
      </c>
      <c r="R27" s="69">
        <f>IF(RES_hh_emi_in!R27=0,0,1000000*RES_hh_emi_in!R27/RES_hh_num_in!R27)</f>
        <v>0.7683052772122454</v>
      </c>
      <c r="S27" s="69">
        <f>IF(RES_hh_emi_in!S27=0,0,1000000*RES_hh_emi_in!S27/RES_hh_num_in!S27)</f>
        <v>1.0055594140140804</v>
      </c>
      <c r="T27" s="69">
        <f>IF(RES_hh_emi_in!T27=0,0,1000000*RES_hh_emi_in!T27/RES_hh_num_in!T27)</f>
        <v>1.0061160562159575</v>
      </c>
      <c r="U27" s="69">
        <f>IF(RES_hh_emi_in!U27=0,0,1000000*RES_hh_emi_in!U27/RES_hh_num_in!U27)</f>
        <v>0.8113754469624519</v>
      </c>
      <c r="V27" s="69">
        <f>IF(RES_hh_emi_in!V27=0,0,1000000*RES_hh_emi_in!V27/RES_hh_num_in!V27)</f>
        <v>0.74855914263850731</v>
      </c>
      <c r="W27" s="69">
        <f>IF(RES_hh_emi_in!W27=0,0,1000000*RES_hh_emi_in!W27/RES_hh_num_in!W27)</f>
        <v>0.37927552656315067</v>
      </c>
      <c r="X27" s="69">
        <f>IF(RES_hh_emi_in!X27=0,0,1000000*RES_hh_emi_in!X27/RES_hh_num_in!X27)</f>
        <v>0.19314824449164164</v>
      </c>
      <c r="Y27" s="69">
        <f>IF(RES_hh_emi_in!Y27=0,0,1000000*RES_hh_emi_in!Y27/RES_hh_num_in!Y27)</f>
        <v>0.12927568773228282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X29" s="72">
        <f>IF(RES_hh_emi_in!X29=0,0,1000000*RES_hh_emi_in!X29/RES_hh_num_in!X29)</f>
        <v>0</v>
      </c>
      <c r="Y29" s="72">
        <f>IF(RES_hh_emi_in!Y29=0,0,1000000*RES_hh_emi_in!Y29/RES_hh_num_in!Y29)</f>
        <v>0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70.463595047957583</v>
      </c>
      <c r="D30" s="72">
        <f>IF(RES_hh_emi_in!D30=0,0,1000000*RES_hh_emi_in!D30/RES_hh_num_in!D30)</f>
        <v>70.362533028853548</v>
      </c>
      <c r="E30" s="72">
        <f>IF(RES_hh_emi_in!E30=0,0,1000000*RES_hh_emi_in!E30/RES_hh_num_in!E30)</f>
        <v>72.399732658093043</v>
      </c>
      <c r="F30" s="72">
        <f>IF(RES_hh_emi_in!F30=0,0,1000000*RES_hh_emi_in!F30/RES_hh_num_in!F30)</f>
        <v>72.795792122361306</v>
      </c>
      <c r="G30" s="72">
        <f>IF(RES_hh_emi_in!G30=0,0,1000000*RES_hh_emi_in!G30/RES_hh_num_in!G30)</f>
        <v>73.81696026833518</v>
      </c>
      <c r="H30" s="72">
        <f>IF(RES_hh_emi_in!H30=0,0,1000000*RES_hh_emi_in!H30/RES_hh_num_in!H30)</f>
        <v>75.949012655309573</v>
      </c>
      <c r="I30" s="72">
        <f>IF(RES_hh_emi_in!I30=0,0,1000000*RES_hh_emi_in!I30/RES_hh_num_in!I30)</f>
        <v>72.546890949255001</v>
      </c>
      <c r="J30" s="72">
        <f>IF(RES_hh_emi_in!J30=0,0,1000000*RES_hh_emi_in!J30/RES_hh_num_in!J30)</f>
        <v>75.451784595651588</v>
      </c>
      <c r="K30" s="72">
        <f>IF(RES_hh_emi_in!K30=0,0,1000000*RES_hh_emi_in!K30/RES_hh_num_in!K30)</f>
        <v>76.787033636951037</v>
      </c>
      <c r="L30" s="72">
        <f>IF(RES_hh_emi_in!L30=0,0,1000000*RES_hh_emi_in!L30/RES_hh_num_in!L30)</f>
        <v>86.319913158679867</v>
      </c>
      <c r="M30" s="72">
        <f>IF(RES_hh_emi_in!M30=0,0,1000000*RES_hh_emi_in!M30/RES_hh_num_in!M30)</f>
        <v>83.589808956713739</v>
      </c>
      <c r="N30" s="72">
        <f>IF(RES_hh_emi_in!N30=0,0,1000000*RES_hh_emi_in!N30/RES_hh_num_in!N30)</f>
        <v>84.743691112680111</v>
      </c>
      <c r="O30" s="72">
        <f>IF(RES_hh_emi_in!O30=0,0,1000000*RES_hh_emi_in!O30/RES_hh_num_in!O30)</f>
        <v>91.009696006365402</v>
      </c>
      <c r="P30" s="72">
        <f>IF(RES_hh_emi_in!P30=0,0,1000000*RES_hh_emi_in!P30/RES_hh_num_in!P30)</f>
        <v>89.811917073680618</v>
      </c>
      <c r="Q30" s="72">
        <f>IF(RES_hh_emi_in!Q30=0,0,1000000*RES_hh_emi_in!Q30/RES_hh_num_in!Q30)</f>
        <v>90.375025328928345</v>
      </c>
      <c r="R30" s="72">
        <f>IF(RES_hh_emi_in!R30=0,0,1000000*RES_hh_emi_in!R30/RES_hh_num_in!R30)</f>
        <v>91.983977340526764</v>
      </c>
      <c r="S30" s="72">
        <f>IF(RES_hh_emi_in!S30=0,0,1000000*RES_hh_emi_in!S30/RES_hh_num_in!S30)</f>
        <v>89.252628290746543</v>
      </c>
      <c r="T30" s="72">
        <f>IF(RES_hh_emi_in!T30=0,0,1000000*RES_hh_emi_in!T30/RES_hh_num_in!T30)</f>
        <v>87.215693877634408</v>
      </c>
      <c r="U30" s="72">
        <f>IF(RES_hh_emi_in!U30=0,0,1000000*RES_hh_emi_in!U30/RES_hh_num_in!U30)</f>
        <v>83.975449641915034</v>
      </c>
      <c r="V30" s="72">
        <f>IF(RES_hh_emi_in!V30=0,0,1000000*RES_hh_emi_in!V30/RES_hh_num_in!V30)</f>
        <v>74.161961259277049</v>
      </c>
      <c r="W30" s="72">
        <f>IF(RES_hh_emi_in!W30=0,0,1000000*RES_hh_emi_in!W30/RES_hh_num_in!W30)</f>
        <v>68.368364449742941</v>
      </c>
      <c r="X30" s="72">
        <f>IF(RES_hh_emi_in!X30=0,0,1000000*RES_hh_emi_in!X30/RES_hh_num_in!X30)</f>
        <v>50.240278920148135</v>
      </c>
      <c r="Y30" s="72">
        <f>IF(RES_hh_emi_in!Y30=0,0,1000000*RES_hh_emi_in!Y30/RES_hh_num_in!Y30)</f>
        <v>40.202540318622063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140.38163454025303</v>
      </c>
      <c r="D3" s="65">
        <f>IF(RES_hh_fech_in!D3=0,0,RES_hh_fech_in!D3/RES_summary!D$21)</f>
        <v>132.46912172657184</v>
      </c>
      <c r="E3" s="65">
        <f>IF(RES_hh_fech_in!E3=0,0,RES_hh_fech_in!E3/RES_summary!E$21)</f>
        <v>134.32981151332905</v>
      </c>
      <c r="F3" s="65">
        <f>IF(RES_hh_fech_in!F3=0,0,RES_hh_fech_in!F3/RES_summary!F$21)</f>
        <v>129.26689830460651</v>
      </c>
      <c r="G3" s="65">
        <f>IF(RES_hh_fech_in!G3=0,0,RES_hh_fech_in!G3/RES_summary!G$21)</f>
        <v>128.45794245061805</v>
      </c>
      <c r="H3" s="65">
        <f>IF(RES_hh_fech_in!H3=0,0,RES_hh_fech_in!H3/RES_summary!H$21)</f>
        <v>124.3236306793724</v>
      </c>
      <c r="I3" s="65">
        <f>IF(RES_hh_fech_in!I3=0,0,RES_hh_fech_in!I3/RES_summary!I$21)</f>
        <v>124.42457659206015</v>
      </c>
      <c r="J3" s="65">
        <f>IF(RES_hh_fech_in!J3=0,0,RES_hh_fech_in!J3/RES_summary!J$21)</f>
        <v>117.56988232560771</v>
      </c>
      <c r="K3" s="65">
        <f>IF(RES_hh_fech_in!K3=0,0,RES_hh_fech_in!K3/RES_summary!K$21)</f>
        <v>115.37986533085781</v>
      </c>
      <c r="L3" s="65">
        <f>IF(RES_hh_fech_in!L3=0,0,RES_hh_fech_in!L3/RES_summary!L$21)</f>
        <v>128.83705388763354</v>
      </c>
      <c r="M3" s="65">
        <f>IF(RES_hh_fech_in!M3=0,0,RES_hh_fech_in!M3/RES_summary!M$21)</f>
        <v>109.1091979322926</v>
      </c>
      <c r="N3" s="65">
        <f>IF(RES_hh_fech_in!N3=0,0,RES_hh_fech_in!N3/RES_summary!N$21)</f>
        <v>105.01591440766113</v>
      </c>
      <c r="O3" s="65">
        <f>IF(RES_hh_fech_in!O3=0,0,RES_hh_fech_in!O3/RES_summary!O$21)</f>
        <v>103.57430805135853</v>
      </c>
      <c r="P3" s="65">
        <f>IF(RES_hh_fech_in!P3=0,0,RES_hh_fech_in!P3/RES_summary!P$21)</f>
        <v>87.937349767298898</v>
      </c>
      <c r="Q3" s="65">
        <f>IF(RES_hh_fech_in!Q3=0,0,RES_hh_fech_in!Q3/RES_summary!Q$21)</f>
        <v>94.805868689552454</v>
      </c>
      <c r="R3" s="65">
        <f>IF(RES_hh_fech_in!R3=0,0,RES_hh_fech_in!R3/RES_summary!R$21)</f>
        <v>92.184969212756727</v>
      </c>
      <c r="S3" s="65">
        <f>IF(RES_hh_fech_in!S3=0,0,RES_hh_fech_in!S3/RES_summary!S$21)</f>
        <v>84.896504022796961</v>
      </c>
      <c r="T3" s="65">
        <f>IF(RES_hh_fech_in!T3=0,0,RES_hh_fech_in!T3/RES_summary!T$21)</f>
        <v>77.378157757434437</v>
      </c>
      <c r="U3" s="65">
        <f>IF(RES_hh_fech_in!U3=0,0,RES_hh_fech_in!U3/RES_summary!U$21)</f>
        <v>69.681502181316844</v>
      </c>
      <c r="V3" s="65">
        <f>IF(RES_hh_fech_in!V3=0,0,RES_hh_fech_in!V3/RES_summary!V$21)</f>
        <v>59.811416351201544</v>
      </c>
      <c r="W3" s="65">
        <f>IF(RES_hh_fech_in!W3=0,0,RES_hh_fech_in!W3/RES_summary!W$21)</f>
        <v>58.769314971800199</v>
      </c>
      <c r="X3" s="65">
        <f>IF(RES_hh_fech_in!X3=0,0,RES_hh_fech_in!X3/RES_summary!X$21)</f>
        <v>41.975630604439544</v>
      </c>
      <c r="Y3" s="65">
        <f>IF(RES_hh_fech_in!Y3=0,0,RES_hh_fech_in!Y3/RES_summary!Y$21)</f>
        <v>38.856746045596083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127.78671855922572</v>
      </c>
      <c r="D4" s="69">
        <f>IF(RES_hh_fech_in!D4=0,0,RES_hh_fech_in!D4/RES_summary!D$21)</f>
        <v>119.80443747323443</v>
      </c>
      <c r="E4" s="69">
        <f>IF(RES_hh_fech_in!E4=0,0,RES_hh_fech_in!E4/RES_summary!E$21)</f>
        <v>121.81981835337012</v>
      </c>
      <c r="F4" s="69">
        <f>IF(RES_hh_fech_in!F4=0,0,RES_hh_fech_in!F4/RES_summary!F$21)</f>
        <v>116.53337126857684</v>
      </c>
      <c r="G4" s="69">
        <f>IF(RES_hh_fech_in!G4=0,0,RES_hh_fech_in!G4/RES_summary!G$21)</f>
        <v>115.76155611512618</v>
      </c>
      <c r="H4" s="69">
        <f>IF(RES_hh_fech_in!H4=0,0,RES_hh_fech_in!H4/RES_summary!H$21)</f>
        <v>111.65179434064397</v>
      </c>
      <c r="I4" s="69">
        <f>IF(RES_hh_fech_in!I4=0,0,RES_hh_fech_in!I4/RES_summary!I$21)</f>
        <v>112.36676220477334</v>
      </c>
      <c r="J4" s="69">
        <f>IF(RES_hh_fech_in!J4=0,0,RES_hh_fech_in!J4/RES_summary!J$21)</f>
        <v>105.27441455768538</v>
      </c>
      <c r="K4" s="69">
        <f>IF(RES_hh_fech_in!K4=0,0,RES_hh_fech_in!K4/RES_summary!K$21)</f>
        <v>103.33103157817247</v>
      </c>
      <c r="L4" s="69">
        <f>IF(RES_hh_fech_in!L4=0,0,RES_hh_fech_in!L4/RES_summary!L$21)</f>
        <v>114.76588746711307</v>
      </c>
      <c r="M4" s="69">
        <f>IF(RES_hh_fech_in!M4=0,0,RES_hh_fech_in!M4/RES_summary!M$21)</f>
        <v>94.879684536789824</v>
      </c>
      <c r="N4" s="69">
        <f>IF(RES_hh_fech_in!N4=0,0,RES_hh_fech_in!N4/RES_summary!N$21)</f>
        <v>90.917843634993289</v>
      </c>
      <c r="O4" s="69">
        <f>IF(RES_hh_fech_in!O4=0,0,RES_hh_fech_in!O4/RES_summary!O$21)</f>
        <v>89.007955921464017</v>
      </c>
      <c r="P4" s="69">
        <f>IF(RES_hh_fech_in!P4=0,0,RES_hh_fech_in!P4/RES_summary!P$21)</f>
        <v>73.851221012913555</v>
      </c>
      <c r="Q4" s="69">
        <f>IF(RES_hh_fech_in!Q4=0,0,RES_hh_fech_in!Q4/RES_summary!Q$21)</f>
        <v>80.205372376634017</v>
      </c>
      <c r="R4" s="69">
        <f>IF(RES_hh_fech_in!R4=0,0,RES_hh_fech_in!R4/RES_summary!R$21)</f>
        <v>77.721891111269372</v>
      </c>
      <c r="S4" s="69">
        <f>IF(RES_hh_fech_in!S4=0,0,RES_hh_fech_in!S4/RES_summary!S$21)</f>
        <v>71.494471622818821</v>
      </c>
      <c r="T4" s="69">
        <f>IF(RES_hh_fech_in!T4=0,0,RES_hh_fech_in!T4/RES_summary!T$21)</f>
        <v>63.910474761507018</v>
      </c>
      <c r="U4" s="69">
        <f>IF(RES_hh_fech_in!U4=0,0,RES_hh_fech_in!U4/RES_summary!U$21)</f>
        <v>56.225582556150997</v>
      </c>
      <c r="V4" s="69">
        <f>IF(RES_hh_fech_in!V4=0,0,RES_hh_fech_in!V4/RES_summary!V$21)</f>
        <v>46.863402793584299</v>
      </c>
      <c r="W4" s="69">
        <f>IF(RES_hh_fech_in!W4=0,0,RES_hh_fech_in!W4/RES_summary!W$21)</f>
        <v>45.035201146329285</v>
      </c>
      <c r="X4" s="69">
        <f>IF(RES_hh_fech_in!X4=0,0,RES_hh_fech_in!X4/RES_summary!X$21)</f>
        <v>33.588077039666771</v>
      </c>
      <c r="Y4" s="69">
        <f>IF(RES_hh_fech_in!Y4=0,0,RES_hh_fech_in!Y4/RES_summary!Y$21)</f>
        <v>30.31566700902556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164.30443010044795</v>
      </c>
      <c r="D6" s="72">
        <f>IF(RES_hh_fech_in!D6=0,0,RES_hh_fech_in!D6/RES_summary!D$21)</f>
        <v>143.62357992881741</v>
      </c>
      <c r="E6" s="72">
        <f>IF(RES_hh_fech_in!E6=0,0,RES_hh_fech_in!E6/RES_summary!E$21)</f>
        <v>149.68961406808072</v>
      </c>
      <c r="F6" s="72">
        <f>IF(RES_hh_fech_in!F6=0,0,RES_hh_fech_in!F6/RES_summary!F$21)</f>
        <v>148.47992261177771</v>
      </c>
      <c r="G6" s="72">
        <f>IF(RES_hh_fech_in!G6=0,0,RES_hh_fech_in!G6/RES_summary!G$21)</f>
        <v>145.84229868199233</v>
      </c>
      <c r="H6" s="72">
        <f>IF(RES_hh_fech_in!H6=0,0,RES_hh_fech_in!H6/RES_summary!H$21)</f>
        <v>151.89094851419708</v>
      </c>
      <c r="I6" s="72">
        <f>IF(RES_hh_fech_in!I6=0,0,RES_hh_fech_in!I6/RES_summary!I$21)</f>
        <v>149.74665933365378</v>
      </c>
      <c r="J6" s="72">
        <f>IF(RES_hh_fech_in!J6=0,0,RES_hh_fech_in!J6/RES_summary!J$21)</f>
        <v>137.04532394690082</v>
      </c>
      <c r="K6" s="72">
        <f>IF(RES_hh_fech_in!K6=0,0,RES_hh_fech_in!K6/RES_summary!K$21)</f>
        <v>124.26585874422393</v>
      </c>
      <c r="L6" s="72">
        <f>IF(RES_hh_fech_in!L6=0,0,RES_hh_fech_in!L6/RES_summary!L$21)</f>
        <v>143.58035190253582</v>
      </c>
      <c r="M6" s="72">
        <f>IF(RES_hh_fech_in!M6=0,0,RES_hh_fech_in!M6/RES_summary!M$21)</f>
        <v>134.36375341806144</v>
      </c>
      <c r="N6" s="72">
        <f>IF(RES_hh_fech_in!N6=0,0,RES_hh_fech_in!N6/RES_summary!N$21)</f>
        <v>120.35631924052294</v>
      </c>
      <c r="O6" s="72">
        <f>IF(RES_hh_fech_in!O6=0,0,RES_hh_fech_in!O6/RES_summary!O$21)</f>
        <v>105.70720273474839</v>
      </c>
      <c r="P6" s="72">
        <f>IF(RES_hh_fech_in!P6=0,0,RES_hh_fech_in!P6/RES_summary!P$21)</f>
        <v>74.806114014588019</v>
      </c>
      <c r="Q6" s="72">
        <f>IF(RES_hh_fech_in!Q6=0,0,RES_hh_fech_in!Q6/RES_summary!Q$21)</f>
        <v>97.032421391438362</v>
      </c>
      <c r="R6" s="72">
        <f>IF(RES_hh_fech_in!R6=0,0,RES_hh_fech_in!R6/RES_summary!R$21)</f>
        <v>95.582308458694399</v>
      </c>
      <c r="S6" s="72">
        <f>IF(RES_hh_fech_in!S6=0,0,RES_hh_fech_in!S6/RES_summary!S$21)</f>
        <v>91.992934871570625</v>
      </c>
      <c r="T6" s="72">
        <f>IF(RES_hh_fech_in!T6=0,0,RES_hh_fech_in!T6/RES_summary!T$21)</f>
        <v>87.14667365412889</v>
      </c>
      <c r="U6" s="72">
        <f>IF(RES_hh_fech_in!U6=0,0,RES_hh_fech_in!U6/RES_summary!U$21)</f>
        <v>76.381169128656865</v>
      </c>
      <c r="V6" s="72">
        <f>IF(RES_hh_fech_in!V6=0,0,RES_hh_fech_in!V6/RES_summary!V$21)</f>
        <v>67.572069700167049</v>
      </c>
      <c r="W6" s="72">
        <f>IF(RES_hh_fech_in!W6=0,0,RES_hh_fech_in!W6/RES_summary!W$21)</f>
        <v>60.624758833739236</v>
      </c>
      <c r="X6" s="72">
        <f>IF(RES_hh_fech_in!X6=0,0,RES_hh_fech_in!X6/RES_summary!X$21)</f>
        <v>52.913209517799871</v>
      </c>
      <c r="Y6" s="72">
        <f>IF(RES_hh_fech_in!Y6=0,0,RES_hh_fech_in!Y6/RES_summary!Y$21)</f>
        <v>42.865189739388349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171.0901229559081</v>
      </c>
      <c r="D7" s="72">
        <f>IF(RES_hh_fech_in!D7=0,0,RES_hh_fech_in!D7/RES_summary!D$21)</f>
        <v>163.56131424145912</v>
      </c>
      <c r="E7" s="72">
        <f>IF(RES_hh_fech_in!E7=0,0,RES_hh_fech_in!E7/RES_summary!E$21)</f>
        <v>159.76867198280635</v>
      </c>
      <c r="F7" s="72">
        <f>IF(RES_hh_fech_in!F7=0,0,RES_hh_fech_in!F7/RES_summary!F$21)</f>
        <v>156.15242911163554</v>
      </c>
      <c r="G7" s="72">
        <f>IF(RES_hh_fech_in!G7=0,0,RES_hh_fech_in!G7/RES_summary!G$21)</f>
        <v>156.79383234257466</v>
      </c>
      <c r="H7" s="72">
        <f>IF(RES_hh_fech_in!H7=0,0,RES_hh_fech_in!H7/RES_summary!H$21)</f>
        <v>149.20231490052814</v>
      </c>
      <c r="I7" s="72">
        <f>IF(RES_hh_fech_in!I7=0,0,RES_hh_fech_in!I7/RES_summary!I$21)</f>
        <v>145.0519344616678</v>
      </c>
      <c r="J7" s="72">
        <f>IF(RES_hh_fech_in!J7=0,0,RES_hh_fech_in!J7/RES_summary!J$21)</f>
        <v>143.04453408322803</v>
      </c>
      <c r="K7" s="72">
        <f>IF(RES_hh_fech_in!K7=0,0,RES_hh_fech_in!K7/RES_summary!K$21)</f>
        <v>141.2102640692006</v>
      </c>
      <c r="L7" s="72">
        <f>IF(RES_hh_fech_in!L7=0,0,RES_hh_fech_in!L7/RES_summary!L$21)</f>
        <v>153.54197126853356</v>
      </c>
      <c r="M7" s="72">
        <f>IF(RES_hh_fech_in!M7=0,0,RES_hh_fech_in!M7/RES_summary!M$21)</f>
        <v>131.67763740833487</v>
      </c>
      <c r="N7" s="72">
        <f>IF(RES_hh_fech_in!N7=0,0,RES_hh_fech_in!N7/RES_summary!N$21)</f>
        <v>120.5216889045993</v>
      </c>
      <c r="O7" s="72">
        <f>IF(RES_hh_fech_in!O7=0,0,RES_hh_fech_in!O7/RES_summary!O$21)</f>
        <v>119.30754249604918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85.962189627471147</v>
      </c>
      <c r="T7" s="72">
        <f>IF(RES_hh_fech_in!T7=0,0,RES_hh_fech_in!T7/RES_summary!T$21)</f>
        <v>86.152020532130066</v>
      </c>
      <c r="U7" s="72">
        <f>IF(RES_hh_fech_in!U7=0,0,RES_hh_fech_in!U7/RES_summary!U$21)</f>
        <v>78.049893698843547</v>
      </c>
      <c r="V7" s="72">
        <f>IF(RES_hh_fech_in!V7=0,0,RES_hh_fech_in!V7/RES_summary!V$21)</f>
        <v>66.206610615332409</v>
      </c>
      <c r="W7" s="72">
        <f>IF(RES_hh_fech_in!W7=0,0,RES_hh_fech_in!W7/RES_summary!W$21)</f>
        <v>56.44936193136121</v>
      </c>
      <c r="X7" s="72">
        <f>IF(RES_hh_fech_in!X7=0,0,RES_hh_fech_in!X7/RES_summary!X$21)</f>
        <v>52.369533215955435</v>
      </c>
      <c r="Y7" s="72">
        <f>IF(RES_hh_fech_in!Y7=0,0,RES_hh_fech_in!Y7/RES_summary!Y$21)</f>
        <v>40.304340962898401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156.28103628459812</v>
      </c>
      <c r="D8" s="72">
        <f>IF(RES_hh_fech_in!D8=0,0,RES_hh_fech_in!D8/RES_summary!D$21)</f>
        <v>145.0296491855494</v>
      </c>
      <c r="E8" s="72">
        <f>IF(RES_hh_fech_in!E8=0,0,RES_hh_fech_in!E8/RES_summary!E$21)</f>
        <v>150.14769766680942</v>
      </c>
      <c r="F8" s="72">
        <f>IF(RES_hh_fech_in!F8=0,0,RES_hh_fech_in!F8/RES_summary!F$21)</f>
        <v>145.66298731673439</v>
      </c>
      <c r="G8" s="72">
        <f>IF(RES_hh_fech_in!G8=0,0,RES_hh_fech_in!G8/RES_summary!G$21)</f>
        <v>143.55502242325636</v>
      </c>
      <c r="H8" s="72">
        <f>IF(RES_hh_fech_in!H8=0,0,RES_hh_fech_in!H8/RES_summary!H$21)</f>
        <v>139.85175500376766</v>
      </c>
      <c r="I8" s="72">
        <f>IF(RES_hh_fech_in!I8=0,0,RES_hh_fech_in!I8/RES_summary!I$21)</f>
        <v>132.58302172274904</v>
      </c>
      <c r="J8" s="72">
        <f>IF(RES_hh_fech_in!J8=0,0,RES_hh_fech_in!J8/RES_summary!J$21)</f>
        <v>130.53014943946809</v>
      </c>
      <c r="K8" s="72">
        <f>IF(RES_hh_fech_in!K8=0,0,RES_hh_fech_in!K8/RES_summary!K$21)</f>
        <v>128.22658507688851</v>
      </c>
      <c r="L8" s="72">
        <f>IF(RES_hh_fech_in!L8=0,0,RES_hh_fech_in!L8/RES_summary!L$21)</f>
        <v>144.39627400031043</v>
      </c>
      <c r="M8" s="72">
        <f>IF(RES_hh_fech_in!M8=0,0,RES_hh_fech_in!M8/RES_summary!M$21)</f>
        <v>118.38594918151611</v>
      </c>
      <c r="N8" s="72">
        <f>IF(RES_hh_fech_in!N8=0,0,RES_hh_fech_in!N8/RES_summary!N$21)</f>
        <v>112.8420042882463</v>
      </c>
      <c r="O8" s="72">
        <f>IF(RES_hh_fech_in!O8=0,0,RES_hh_fech_in!O8/RES_summary!O$21)</f>
        <v>107.14960568799965</v>
      </c>
      <c r="P8" s="72">
        <f>IF(RES_hh_fech_in!P8=0,0,RES_hh_fech_in!P8/RES_summary!P$21)</f>
        <v>86.981212374918272</v>
      </c>
      <c r="Q8" s="72">
        <f>IF(RES_hh_fech_in!Q8=0,0,RES_hh_fech_in!Q8/RES_summary!Q$21)</f>
        <v>87.049749003324607</v>
      </c>
      <c r="R8" s="72">
        <f>IF(RES_hh_fech_in!R8=0,0,RES_hh_fech_in!R8/RES_summary!R$21)</f>
        <v>86.715539736772271</v>
      </c>
      <c r="S8" s="72">
        <f>IF(RES_hh_fech_in!S8=0,0,RES_hh_fech_in!S8/RES_summary!S$21)</f>
        <v>81.099942679516928</v>
      </c>
      <c r="T8" s="72">
        <f>IF(RES_hh_fech_in!T8=0,0,RES_hh_fech_in!T8/RES_summary!T$21)</f>
        <v>75.594910526430212</v>
      </c>
      <c r="U8" s="72">
        <f>IF(RES_hh_fech_in!U8=0,0,RES_hh_fech_in!U8/RES_summary!U$21)</f>
        <v>70.645289757135572</v>
      </c>
      <c r="V8" s="72">
        <f>IF(RES_hh_fech_in!V8=0,0,RES_hh_fech_in!V8/RES_summary!V$21)</f>
        <v>63.483570691191332</v>
      </c>
      <c r="W8" s="72">
        <f>IF(RES_hh_fech_in!W8=0,0,RES_hh_fech_in!W8/RES_summary!W$21)</f>
        <v>57.919066049509645</v>
      </c>
      <c r="X8" s="72">
        <f>IF(RES_hh_fech_in!X8=0,0,RES_hh_fech_in!X8/RES_summary!X$21)</f>
        <v>43.457914908039072</v>
      </c>
      <c r="Y8" s="72">
        <f>IF(RES_hh_fech_in!Y8=0,0,RES_hh_fech_in!Y8/RES_summary!Y$21)</f>
        <v>34.95671915210054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150.94141286711124</v>
      </c>
      <c r="D9" s="72">
        <f>IF(RES_hh_fech_in!D9=0,0,RES_hh_fech_in!D9/RES_summary!D$21)</f>
        <v>138.54327231599123</v>
      </c>
      <c r="E9" s="72">
        <f>IF(RES_hh_fech_in!E9=0,0,RES_hh_fech_in!E9/RES_summary!E$21)</f>
        <v>139.1861841339942</v>
      </c>
      <c r="F9" s="72">
        <f>IF(RES_hh_fech_in!F9=0,0,RES_hh_fech_in!F9/RES_summary!F$21)</f>
        <v>129.96701734999044</v>
      </c>
      <c r="G9" s="72">
        <f>IF(RES_hh_fech_in!G9=0,0,RES_hh_fech_in!G9/RES_summary!G$21)</f>
        <v>130.5104401669264</v>
      </c>
      <c r="H9" s="72">
        <f>IF(RES_hh_fech_in!H9=0,0,RES_hh_fech_in!H9/RES_summary!H$21)</f>
        <v>125.57739208294167</v>
      </c>
      <c r="I9" s="72">
        <f>IF(RES_hh_fech_in!I9=0,0,RES_hh_fech_in!I9/RES_summary!I$21)</f>
        <v>132.68936980521042</v>
      </c>
      <c r="J9" s="72">
        <f>IF(RES_hh_fech_in!J9=0,0,RES_hh_fech_in!J9/RES_summary!J$21)</f>
        <v>121.62467251887705</v>
      </c>
      <c r="K9" s="72">
        <f>IF(RES_hh_fech_in!K9=0,0,RES_hh_fech_in!K9/RES_summary!K$21)</f>
        <v>117.05399623058284</v>
      </c>
      <c r="L9" s="72">
        <f>IF(RES_hh_fech_in!L9=0,0,RES_hh_fech_in!L9/RES_summary!L$21)</f>
        <v>123.14181017955049</v>
      </c>
      <c r="M9" s="72">
        <f>IF(RES_hh_fech_in!M9=0,0,RES_hh_fech_in!M9/RES_summary!M$21)</f>
        <v>106.76423598213242</v>
      </c>
      <c r="N9" s="72">
        <f>IF(RES_hh_fech_in!N9=0,0,RES_hh_fech_in!N9/RES_summary!N$21)</f>
        <v>99.49356293464443</v>
      </c>
      <c r="O9" s="72">
        <f>IF(RES_hh_fech_in!O9=0,0,RES_hh_fech_in!O9/RES_summary!O$21)</f>
        <v>97.210528110144523</v>
      </c>
      <c r="P9" s="72">
        <f>IF(RES_hh_fech_in!P9=0,0,RES_hh_fech_in!P9/RES_summary!P$21)</f>
        <v>86.584319021591156</v>
      </c>
      <c r="Q9" s="72">
        <f>IF(RES_hh_fech_in!Q9=0,0,RES_hh_fech_in!Q9/RES_summary!Q$21)</f>
        <v>93.719612680769913</v>
      </c>
      <c r="R9" s="72">
        <f>IF(RES_hh_fech_in!R9=0,0,RES_hh_fech_in!R9/RES_summary!R$21)</f>
        <v>92.630389372841961</v>
      </c>
      <c r="S9" s="72">
        <f>IF(RES_hh_fech_in!S9=0,0,RES_hh_fech_in!S9/RES_summary!S$21)</f>
        <v>84.14104224139939</v>
      </c>
      <c r="T9" s="72">
        <f>IF(RES_hh_fech_in!T9=0,0,RES_hh_fech_in!T9/RES_summary!T$21)</f>
        <v>77.719255367594727</v>
      </c>
      <c r="U9" s="72">
        <f>IF(RES_hh_fech_in!U9=0,0,RES_hh_fech_in!U9/RES_summary!U$21)</f>
        <v>69.120445410926877</v>
      </c>
      <c r="V9" s="72">
        <f>IF(RES_hh_fech_in!V9=0,0,RES_hh_fech_in!V9/RES_summary!V$21)</f>
        <v>62.058492003392942</v>
      </c>
      <c r="W9" s="72">
        <f>IF(RES_hh_fech_in!W9=0,0,RES_hh_fech_in!W9/RES_summary!W$21)</f>
        <v>58.917580714875839</v>
      </c>
      <c r="X9" s="72">
        <f>IF(RES_hh_fech_in!X9=0,0,RES_hh_fech_in!X9/RES_summary!X$21)</f>
        <v>42.756334132241463</v>
      </c>
      <c r="Y9" s="72">
        <f>IF(RES_hh_fech_in!Y9=0,0,RES_hh_fech_in!Y9/RES_summary!Y$21)</f>
        <v>37.386574219376548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109.63634023912583</v>
      </c>
      <c r="D11" s="72">
        <f>IF(RES_hh_fech_in!D11=0,0,RES_hh_fech_in!D11/RES_summary!D$21)</f>
        <v>104.21802263613105</v>
      </c>
      <c r="E11" s="72">
        <f>IF(RES_hh_fech_in!E11=0,0,RES_hh_fech_in!E11/RES_summary!E$21)</f>
        <v>104.89689461119265</v>
      </c>
      <c r="F11" s="72">
        <f>IF(RES_hh_fech_in!F11=0,0,RES_hh_fech_in!F11/RES_summary!F$21)</f>
        <v>102.85705142513453</v>
      </c>
      <c r="G11" s="72">
        <f>IF(RES_hh_fech_in!G11=0,0,RES_hh_fech_in!G11/RES_summary!G$21)</f>
        <v>101.03426959700377</v>
      </c>
      <c r="H11" s="72">
        <f>IF(RES_hh_fech_in!H11=0,0,RES_hh_fech_in!H11/RES_summary!H$21)</f>
        <v>100.25217621982324</v>
      </c>
      <c r="I11" s="72">
        <f>IF(RES_hh_fech_in!I11=0,0,RES_hh_fech_in!I11/RES_summary!I$21)</f>
        <v>98.018409592574116</v>
      </c>
      <c r="J11" s="72">
        <f>IF(RES_hh_fech_in!J11=0,0,RES_hh_fech_in!J11/RES_summary!J$21)</f>
        <v>97.303862251474413</v>
      </c>
      <c r="K11" s="72">
        <f>IF(RES_hh_fech_in!K11=0,0,RES_hh_fech_in!K11/RES_summary!K$21)</f>
        <v>96.397196709631643</v>
      </c>
      <c r="L11" s="72">
        <f>IF(RES_hh_fech_in!L11=0,0,RES_hh_fech_in!L11/RES_summary!L$21)</f>
        <v>107.7129403712247</v>
      </c>
      <c r="M11" s="72">
        <f>IF(RES_hh_fech_in!M11=0,0,RES_hh_fech_in!M11/RES_summary!M$21)</f>
        <v>90.26525518294865</v>
      </c>
      <c r="N11" s="72">
        <f>IF(RES_hh_fech_in!N11=0,0,RES_hh_fech_in!N11/RES_summary!N$21)</f>
        <v>88.616791004627316</v>
      </c>
      <c r="O11" s="72">
        <f>IF(RES_hh_fech_in!O11=0,0,RES_hh_fech_in!O11/RES_summary!O$21)</f>
        <v>85.510351219883418</v>
      </c>
      <c r="P11" s="72">
        <f>IF(RES_hh_fech_in!P11=0,0,RES_hh_fech_in!P11/RES_summary!P$21)</f>
        <v>75.041457819760396</v>
      </c>
      <c r="Q11" s="72">
        <f>IF(RES_hh_fech_in!Q11=0,0,RES_hh_fech_in!Q11/RES_summary!Q$21)</f>
        <v>78.472923616317573</v>
      </c>
      <c r="R11" s="72">
        <f>IF(RES_hh_fech_in!R11=0,0,RES_hh_fech_in!R11/RES_summary!R$21)</f>
        <v>77.349900213603917</v>
      </c>
      <c r="S11" s="72">
        <f>IF(RES_hh_fech_in!S11=0,0,RES_hh_fech_in!S11/RES_summary!S$21)</f>
        <v>73.436194113737784</v>
      </c>
      <c r="T11" s="72">
        <f>IF(RES_hh_fech_in!T11=0,0,RES_hh_fech_in!T11/RES_summary!T$21)</f>
        <v>69.611411565613153</v>
      </c>
      <c r="U11" s="72">
        <f>IF(RES_hh_fech_in!U11=0,0,RES_hh_fech_in!U11/RES_summary!U$21)</f>
        <v>63.00276458231891</v>
      </c>
      <c r="V11" s="72">
        <f>IF(RES_hh_fech_in!V11=0,0,RES_hh_fech_in!V11/RES_summary!V$21)</f>
        <v>56.199353725082908</v>
      </c>
      <c r="W11" s="72">
        <f>IF(RES_hh_fech_in!W11=0,0,RES_hh_fech_in!W11/RES_summary!W$21)</f>
        <v>54.126749947144269</v>
      </c>
      <c r="X11" s="72">
        <f>IF(RES_hh_fech_in!X11=0,0,RES_hh_fech_in!X11/RES_summary!X$21)</f>
        <v>41.566324794429924</v>
      </c>
      <c r="Y11" s="72">
        <f>IF(RES_hh_fech_in!Y11=0,0,RES_hh_fech_in!Y11/RES_summary!Y$21)</f>
        <v>34.538314489611032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43.242901638926625</v>
      </c>
      <c r="D12" s="72">
        <f>IF(RES_hh_fech_in!D12=0,0,RES_hh_fech_in!D12/RES_summary!D$21)</f>
        <v>41.094040818559122</v>
      </c>
      <c r="E12" s="72">
        <f>IF(RES_hh_fech_in!E12=0,0,RES_hh_fech_in!E12/RES_summary!E$21)</f>
        <v>39.231173205082499</v>
      </c>
      <c r="F12" s="72">
        <f>IF(RES_hh_fech_in!F12=0,0,RES_hh_fech_in!F12/RES_summary!F$21)</f>
        <v>36.897554937208795</v>
      </c>
      <c r="G12" s="72">
        <f>IF(RES_hh_fech_in!G12=0,0,RES_hh_fech_in!G12/RES_summary!G$21)</f>
        <v>35.92690972373839</v>
      </c>
      <c r="H12" s="72">
        <f>IF(RES_hh_fech_in!H12=0,0,RES_hh_fech_in!H12/RES_summary!H$21)</f>
        <v>35.737666788895496</v>
      </c>
      <c r="I12" s="72">
        <f>IF(RES_hh_fech_in!I12=0,0,RES_hh_fech_in!I12/RES_summary!I$21)</f>
        <v>32.304644185311354</v>
      </c>
      <c r="J12" s="72">
        <f>IF(RES_hh_fech_in!J12=0,0,RES_hh_fech_in!J12/RES_summary!J$21)</f>
        <v>31.915384151451576</v>
      </c>
      <c r="K12" s="72">
        <f>IF(RES_hh_fech_in!K12=0,0,RES_hh_fech_in!K12/RES_summary!K$21)</f>
        <v>31.097565118910715</v>
      </c>
      <c r="L12" s="72">
        <f>IF(RES_hh_fech_in!L12=0,0,RES_hh_fech_in!L12/RES_summary!L$21)</f>
        <v>30.223938318289495</v>
      </c>
      <c r="M12" s="72">
        <f>IF(RES_hh_fech_in!M12=0,0,RES_hh_fech_in!M12/RES_summary!M$21)</f>
        <v>27.694960525799697</v>
      </c>
      <c r="N12" s="72">
        <f>IF(RES_hh_fech_in!N12=0,0,RES_hh_fech_in!N12/RES_summary!N$21)</f>
        <v>25.266221885848605</v>
      </c>
      <c r="O12" s="72">
        <f>IF(RES_hh_fech_in!O12=0,0,RES_hh_fech_in!O12/RES_summary!O$21)</f>
        <v>22.784592089708358</v>
      </c>
      <c r="P12" s="72">
        <f>IF(RES_hh_fech_in!P12=0,0,RES_hh_fech_in!P12/RES_summary!P$21)</f>
        <v>20.354119185958222</v>
      </c>
      <c r="Q12" s="72">
        <f>IF(RES_hh_fech_in!Q12=0,0,RES_hh_fech_in!Q12/RES_summary!Q$21)</f>
        <v>20.122325157095187</v>
      </c>
      <c r="R12" s="72">
        <f>IF(RES_hh_fech_in!R12=0,0,RES_hh_fech_in!R12/RES_summary!R$21)</f>
        <v>20.218839508416561</v>
      </c>
      <c r="S12" s="72">
        <f>IF(RES_hh_fech_in!S12=0,0,RES_hh_fech_in!S12/RES_summary!S$21)</f>
        <v>18.225259826401604</v>
      </c>
      <c r="T12" s="72">
        <f>IF(RES_hh_fech_in!T12=0,0,RES_hh_fech_in!T12/RES_summary!T$21)</f>
        <v>17.581566797989506</v>
      </c>
      <c r="U12" s="72">
        <f>IF(RES_hh_fech_in!U12=0,0,RES_hh_fech_in!U12/RES_summary!U$21)</f>
        <v>16.536689056755886</v>
      </c>
      <c r="V12" s="72">
        <f>IF(RES_hh_fech_in!V12=0,0,RES_hh_fech_in!V12/RES_summary!V$21)</f>
        <v>15.04938543762664</v>
      </c>
      <c r="W12" s="72">
        <f>IF(RES_hh_fech_in!W12=0,0,RES_hh_fech_in!W12/RES_summary!W$21)</f>
        <v>13.509735119314751</v>
      </c>
      <c r="X12" s="72">
        <f>IF(RES_hh_fech_in!X12=0,0,RES_hh_fech_in!X12/RES_summary!X$21)</f>
        <v>11.233902210171367</v>
      </c>
      <c r="Y12" s="72">
        <f>IF(RES_hh_fech_in!Y12=0,0,RES_hh_fech_in!Y12/RES_summary!Y$21)</f>
        <v>8.9872185762332553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0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120.61808758889488</v>
      </c>
      <c r="I13" s="74">
        <f>IF(RES_hh_fech_in!I13=0,0,RES_hh_fech_in!I13/RES_summary!I$21)</f>
        <v>86.243090449514114</v>
      </c>
      <c r="J13" s="74">
        <f>IF(RES_hh_fech_in!J13=0,0,RES_hh_fech_in!J13/RES_summary!J$21)</f>
        <v>56.498601037579405</v>
      </c>
      <c r="K13" s="74">
        <f>IF(RES_hh_fech_in!K13=0,0,RES_hh_fech_in!K13/RES_summary!K$21)</f>
        <v>44.912001122002977</v>
      </c>
      <c r="L13" s="74">
        <f>IF(RES_hh_fech_in!L13=0,0,RES_hh_fech_in!L13/RES_summary!L$21)</f>
        <v>92.753183696005422</v>
      </c>
      <c r="M13" s="74">
        <f>IF(RES_hh_fech_in!M13=0,0,RES_hh_fech_in!M13/RES_summary!M$21)</f>
        <v>68.724350683235855</v>
      </c>
      <c r="N13" s="74">
        <f>IF(RES_hh_fech_in!N13=0,0,RES_hh_fech_in!N13/RES_summary!N$21)</f>
        <v>75.883810434942262</v>
      </c>
      <c r="O13" s="74">
        <f>IF(RES_hh_fech_in!O13=0,0,RES_hh_fech_in!O13/RES_summary!O$21)</f>
        <v>125.75762196140394</v>
      </c>
      <c r="P13" s="74">
        <f>IF(RES_hh_fech_in!P13=0,0,RES_hh_fech_in!P13/RES_summary!P$21)</f>
        <v>70.434196071303447</v>
      </c>
      <c r="Q13" s="74">
        <f>IF(RES_hh_fech_in!Q13=0,0,RES_hh_fech_in!Q13/RES_summary!Q$21)</f>
        <v>128.04621970930856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6.3467284871733023</v>
      </c>
      <c r="W13" s="74">
        <f>IF(RES_hh_fech_in!W13=0,0,RES_hh_fech_in!W13/RES_summary!W$21)</f>
        <v>96.447675954507972</v>
      </c>
      <c r="X13" s="74">
        <f>IF(RES_hh_fech_in!X13=0,0,RES_hh_fech_in!X13/RES_summary!X$21)</f>
        <v>0</v>
      </c>
      <c r="Y13" s="74">
        <f>IF(RES_hh_fech_in!Y13=0,0,RES_hh_fech_in!Y13/RES_summary!Y$21)</f>
        <v>31.169872392344967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0.76614632493133605</v>
      </c>
      <c r="D14" s="76">
        <f>IF(RES_hh_fech_in!D14=0,0,RES_hh_fech_in!D14/RES_summary!D$21)</f>
        <v>0.69107213090308395</v>
      </c>
      <c r="E14" s="76">
        <f>IF(RES_hh_fech_in!E14=0,0,RES_hh_fech_in!E14/RES_summary!E$21)</f>
        <v>0.70978075005658314</v>
      </c>
      <c r="F14" s="76">
        <f>IF(RES_hh_fech_in!F14=0,0,RES_hh_fech_in!F14/RES_summary!F$21)</f>
        <v>0.67436917566166454</v>
      </c>
      <c r="G14" s="76">
        <f>IF(RES_hh_fech_in!G14=0,0,RES_hh_fech_in!G14/RES_summary!G$21)</f>
        <v>0.64971953119916559</v>
      </c>
      <c r="H14" s="76">
        <f>IF(RES_hh_fech_in!H14=0,0,RES_hh_fech_in!H14/RES_summary!H$21)</f>
        <v>0.61785256508774933</v>
      </c>
      <c r="I14" s="76">
        <f>IF(RES_hh_fech_in!I14=0,0,RES_hh_fech_in!I14/RES_summary!I$21)</f>
        <v>0.61076073098562178</v>
      </c>
      <c r="J14" s="76">
        <f>IF(RES_hh_fech_in!J14=0,0,RES_hh_fech_in!J14/RES_summary!J$21)</f>
        <v>0.60118590162071772</v>
      </c>
      <c r="K14" s="76">
        <f>IF(RES_hh_fech_in!K14=0,0,RES_hh_fech_in!K14/RES_summary!K$21)</f>
        <v>0.6158575446265292</v>
      </c>
      <c r="L14" s="76">
        <f>IF(RES_hh_fech_in!L14=0,0,RES_hh_fech_in!L14/RES_summary!L$21)</f>
        <v>0.72563230428489778</v>
      </c>
      <c r="M14" s="76">
        <f>IF(RES_hh_fech_in!M14=0,0,RES_hh_fech_in!M14/RES_summary!M$21)</f>
        <v>0.60253140267869898</v>
      </c>
      <c r="N14" s="76">
        <f>IF(RES_hh_fech_in!N14=0,0,RES_hh_fech_in!N14/RES_summary!N$21)</f>
        <v>0.55907621323429157</v>
      </c>
      <c r="O14" s="76">
        <f>IF(RES_hh_fech_in!O14=0,0,RES_hh_fech_in!O14/RES_summary!O$21)</f>
        <v>0.54085219935043272</v>
      </c>
      <c r="P14" s="76">
        <f>IF(RES_hh_fech_in!P14=0,0,RES_hh_fech_in!P14/RES_summary!P$21)</f>
        <v>0.40573208897823526</v>
      </c>
      <c r="Q14" s="76">
        <f>IF(RES_hh_fech_in!Q14=0,0,RES_hh_fech_in!Q14/RES_summary!Q$21)</f>
        <v>0.45166213842364472</v>
      </c>
      <c r="R14" s="76">
        <f>IF(RES_hh_fech_in!R14=0,0,RES_hh_fech_in!R14/RES_summary!R$21)</f>
        <v>0.48094284348075261</v>
      </c>
      <c r="S14" s="76">
        <f>IF(RES_hh_fech_in!S14=0,0,RES_hh_fech_in!S14/RES_summary!S$21)</f>
        <v>0.46015133680170484</v>
      </c>
      <c r="T14" s="76">
        <f>IF(RES_hh_fech_in!T14=0,0,RES_hh_fech_in!T14/RES_summary!T$21)</f>
        <v>0.44906167131331715</v>
      </c>
      <c r="U14" s="76">
        <f>IF(RES_hh_fech_in!U14=0,0,RES_hh_fech_in!U14/RES_summary!U$21)</f>
        <v>0.37396577074084425</v>
      </c>
      <c r="V14" s="76">
        <f>IF(RES_hh_fech_in!V14=0,0,RES_hh_fech_in!V14/RES_summary!V$21)</f>
        <v>0.32179761226160103</v>
      </c>
      <c r="W14" s="76">
        <f>IF(RES_hh_fech_in!W14=0,0,RES_hh_fech_in!W14/RES_summary!W$21)</f>
        <v>0.23515575764487612</v>
      </c>
      <c r="X14" s="76">
        <f>IF(RES_hh_fech_in!X14=0,0,RES_hh_fech_in!X14/RES_summary!X$21)</f>
        <v>0.16574291469118677</v>
      </c>
      <c r="Y14" s="76">
        <f>IF(RES_hh_fech_in!Y14=0,0,RES_hh_fech_in!Y14/RES_summary!Y$21)</f>
        <v>0.16518667294948969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2.6943853202397099E-2</v>
      </c>
      <c r="D15" s="69">
        <f>IF(RES_hh_fech_in!D15=0,0,RES_hh_fech_in!D15/RES_summary!D$21)</f>
        <v>1.4420564950224403E-2</v>
      </c>
      <c r="E15" s="69">
        <f>IF(RES_hh_fech_in!E15=0,0,RES_hh_fech_in!E15/RES_summary!E$21)</f>
        <v>2.7522972800939273E-2</v>
      </c>
      <c r="F15" s="69">
        <f>IF(RES_hh_fech_in!F15=0,0,RES_hh_fech_in!F15/RES_summary!F$21)</f>
        <v>4.2633338830629579E-2</v>
      </c>
      <c r="G15" s="69">
        <f>IF(RES_hh_fech_in!G15=0,0,RES_hh_fech_in!G15/RES_summary!G$21)</f>
        <v>4.2737603543382199E-2</v>
      </c>
      <c r="H15" s="69">
        <f>IF(RES_hh_fech_in!H15=0,0,RES_hh_fech_in!H15/RES_summary!H$21)</f>
        <v>6.7567638419344211E-2</v>
      </c>
      <c r="I15" s="69">
        <f>IF(RES_hh_fech_in!I15=0,0,RES_hh_fech_in!I15/RES_summary!I$21)</f>
        <v>6.7011429528464991E-2</v>
      </c>
      <c r="J15" s="69">
        <f>IF(RES_hh_fech_in!J15=0,0,RES_hh_fech_in!J15/RES_summary!J$21)</f>
        <v>5.0070943277706878E-2</v>
      </c>
      <c r="K15" s="69">
        <f>IF(RES_hh_fech_in!K15=0,0,RES_hh_fech_in!K15/RES_summary!K$21)</f>
        <v>3.6262907986213205E-2</v>
      </c>
      <c r="L15" s="69">
        <f>IF(RES_hh_fech_in!L15=0,0,RES_hh_fech_in!L15/RES_summary!L$21)</f>
        <v>3.8307044660798796E-2</v>
      </c>
      <c r="M15" s="69">
        <f>IF(RES_hh_fech_in!M15=0,0,RES_hh_fech_in!M15/RES_summary!M$21)</f>
        <v>5.1629197451192231E-2</v>
      </c>
      <c r="N15" s="69">
        <f>IF(RES_hh_fech_in!N15=0,0,RES_hh_fech_in!N15/RES_summary!N$21)</f>
        <v>5.0041525836458066E-2</v>
      </c>
      <c r="O15" s="69">
        <f>IF(RES_hh_fech_in!O15=0,0,RES_hh_fech_in!O15/RES_summary!O$21)</f>
        <v>4.7156080519279268E-2</v>
      </c>
      <c r="P15" s="69">
        <f>IF(RES_hh_fech_in!P15=0,0,RES_hh_fech_in!P15/RES_summary!P$21)</f>
        <v>4.3342748196041593E-2</v>
      </c>
      <c r="Q15" s="69">
        <f>IF(RES_hh_fech_in!Q15=0,0,RES_hh_fech_in!Q15/RES_summary!Q$21)</f>
        <v>4.3677925946000992E-2</v>
      </c>
      <c r="R15" s="69">
        <f>IF(RES_hh_fech_in!R15=0,0,RES_hh_fech_in!R15/RES_summary!R$21)</f>
        <v>5.3650426321068818E-2</v>
      </c>
      <c r="S15" s="69">
        <f>IF(RES_hh_fech_in!S15=0,0,RES_hh_fech_in!S15/RES_summary!S$21)</f>
        <v>5.1142936945620207E-2</v>
      </c>
      <c r="T15" s="69">
        <f>IF(RES_hh_fech_in!T15=0,0,RES_hh_fech_in!T15/RES_summary!T$21)</f>
        <v>7.6067797829031961E-2</v>
      </c>
      <c r="U15" s="69">
        <f>IF(RES_hh_fech_in!U15=0,0,RES_hh_fech_in!U15/RES_summary!U$21)</f>
        <v>5.2538937906276111E-2</v>
      </c>
      <c r="V15" s="69">
        <f>IF(RES_hh_fech_in!V15=0,0,RES_hh_fech_in!V15/RES_summary!V$21)</f>
        <v>9.988868064852334E-2</v>
      </c>
      <c r="W15" s="69">
        <f>IF(RES_hh_fech_in!W15=0,0,RES_hh_fech_in!W15/RES_summary!W$21)</f>
        <v>6.2435476176814768E-2</v>
      </c>
      <c r="X15" s="69">
        <f>IF(RES_hh_fech_in!X15=0,0,RES_hh_fech_in!X15/RES_summary!X$21)</f>
        <v>8.7875721642277665E-2</v>
      </c>
      <c r="Y15" s="69">
        <f>IF(RES_hh_fech_in!Y15=0,0,RES_hh_fech_in!Y15/RES_summary!Y$21)</f>
        <v>7.8998174779390903E-2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2.6943853202397099E-2</v>
      </c>
      <c r="D16" s="72">
        <f>IF(RES_hh_fech_in!D16=0,0,RES_hh_fech_in!D16/RES_summary!D$21)</f>
        <v>1.4420564950224403E-2</v>
      </c>
      <c r="E16" s="72">
        <f>IF(RES_hh_fech_in!E16=0,0,RES_hh_fech_in!E16/RES_summary!E$21)</f>
        <v>2.7522972800939273E-2</v>
      </c>
      <c r="F16" s="72">
        <f>IF(RES_hh_fech_in!F16=0,0,RES_hh_fech_in!F16/RES_summary!F$21)</f>
        <v>4.2633338830629579E-2</v>
      </c>
      <c r="G16" s="72">
        <f>IF(RES_hh_fech_in!G16=0,0,RES_hh_fech_in!G16/RES_summary!G$21)</f>
        <v>4.2737603543382199E-2</v>
      </c>
      <c r="H16" s="72">
        <f>IF(RES_hh_fech_in!H16=0,0,RES_hh_fech_in!H16/RES_summary!H$21)</f>
        <v>6.7567638419344211E-2</v>
      </c>
      <c r="I16" s="72">
        <f>IF(RES_hh_fech_in!I16=0,0,RES_hh_fech_in!I16/RES_summary!I$21)</f>
        <v>6.7011429528464991E-2</v>
      </c>
      <c r="J16" s="72">
        <f>IF(RES_hh_fech_in!J16=0,0,RES_hh_fech_in!J16/RES_summary!J$21)</f>
        <v>5.0070943277706878E-2</v>
      </c>
      <c r="K16" s="72">
        <f>IF(RES_hh_fech_in!K16=0,0,RES_hh_fech_in!K16/RES_summary!K$21)</f>
        <v>3.6262907986213205E-2</v>
      </c>
      <c r="L16" s="72">
        <f>IF(RES_hh_fech_in!L16=0,0,RES_hh_fech_in!L16/RES_summary!L$21)</f>
        <v>3.8307044660798796E-2</v>
      </c>
      <c r="M16" s="72">
        <f>IF(RES_hh_fech_in!M16=0,0,RES_hh_fech_in!M16/RES_summary!M$21)</f>
        <v>5.1629197451192231E-2</v>
      </c>
      <c r="N16" s="72">
        <f>IF(RES_hh_fech_in!N16=0,0,RES_hh_fech_in!N16/RES_summary!N$21)</f>
        <v>5.0041525836458066E-2</v>
      </c>
      <c r="O16" s="72">
        <f>IF(RES_hh_fech_in!O16=0,0,RES_hh_fech_in!O16/RES_summary!O$21)</f>
        <v>4.7156080519279268E-2</v>
      </c>
      <c r="P16" s="72">
        <f>IF(RES_hh_fech_in!P16=0,0,RES_hh_fech_in!P16/RES_summary!P$21)</f>
        <v>4.3342748196041593E-2</v>
      </c>
      <c r="Q16" s="72">
        <f>IF(RES_hh_fech_in!Q16=0,0,RES_hh_fech_in!Q16/RES_summary!Q$21)</f>
        <v>4.3677925946000992E-2</v>
      </c>
      <c r="R16" s="72">
        <f>IF(RES_hh_fech_in!R16=0,0,RES_hh_fech_in!R16/RES_summary!R$21)</f>
        <v>5.3650426321068818E-2</v>
      </c>
      <c r="S16" s="72">
        <f>IF(RES_hh_fech_in!S16=0,0,RES_hh_fech_in!S16/RES_summary!S$21)</f>
        <v>5.1142936945620207E-2</v>
      </c>
      <c r="T16" s="72">
        <f>IF(RES_hh_fech_in!T16=0,0,RES_hh_fech_in!T16/RES_summary!T$21)</f>
        <v>7.6067797829031961E-2</v>
      </c>
      <c r="U16" s="72">
        <f>IF(RES_hh_fech_in!U16=0,0,RES_hh_fech_in!U16/RES_summary!U$21)</f>
        <v>5.2538937906276111E-2</v>
      </c>
      <c r="V16" s="72">
        <f>IF(RES_hh_fech_in!V16=0,0,RES_hh_fech_in!V16/RES_summary!V$21)</f>
        <v>9.988868064852334E-2</v>
      </c>
      <c r="W16" s="72">
        <f>IF(RES_hh_fech_in!W16=0,0,RES_hh_fech_in!W16/RES_summary!W$21)</f>
        <v>6.2435476176814768E-2</v>
      </c>
      <c r="X16" s="72">
        <f>IF(RES_hh_fech_in!X16=0,0,RES_hh_fech_in!X16/RES_summary!X$21)</f>
        <v>8.7875721642277665E-2</v>
      </c>
      <c r="Y16" s="72">
        <f>IF(RES_hh_fech_in!Y16=0,0,RES_hh_fech_in!Y16/RES_summary!Y$21)</f>
        <v>7.8998174779390903E-2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10.139954046408574</v>
      </c>
      <c r="D17" s="69">
        <f>IF(RES_hh_fech_in!D17=0,0,RES_hh_fech_in!D17/RES_summary!D$21)</f>
        <v>10.185941160544914</v>
      </c>
      <c r="E17" s="69">
        <f>IF(RES_hh_fech_in!E17=0,0,RES_hh_fech_in!E17/RES_summary!E$21)</f>
        <v>10.036032605646122</v>
      </c>
      <c r="F17" s="69">
        <f>IF(RES_hh_fech_in!F17=0,0,RES_hh_fech_in!F17/RES_summary!F$21)</f>
        <v>10.247709342508507</v>
      </c>
      <c r="G17" s="69">
        <f>IF(RES_hh_fech_in!G17=0,0,RES_hh_fech_in!G17/RES_summary!G$21)</f>
        <v>10.180127358407248</v>
      </c>
      <c r="H17" s="69">
        <f>IF(RES_hh_fech_in!H17=0,0,RES_hh_fech_in!H17/RES_summary!H$21)</f>
        <v>10.08840961470586</v>
      </c>
      <c r="I17" s="69">
        <f>IF(RES_hh_fech_in!I17=0,0,RES_hh_fech_in!I17/RES_summary!I$21)</f>
        <v>9.4790230675935288</v>
      </c>
      <c r="J17" s="69">
        <f>IF(RES_hh_fech_in!J17=0,0,RES_hh_fech_in!J17/RES_summary!J$21)</f>
        <v>9.6641515440619301</v>
      </c>
      <c r="K17" s="69">
        <f>IF(RES_hh_fech_in!K17=0,0,RES_hh_fech_in!K17/RES_summary!K$21)</f>
        <v>9.4199727044861508</v>
      </c>
      <c r="L17" s="69">
        <f>IF(RES_hh_fech_in!L17=0,0,RES_hh_fech_in!L17/RES_summary!L$21)</f>
        <v>11.154832699661746</v>
      </c>
      <c r="M17" s="69">
        <f>IF(RES_hh_fech_in!M17=0,0,RES_hh_fech_in!M17/RES_summary!M$21)</f>
        <v>11.364539865353398</v>
      </c>
      <c r="N17" s="69">
        <f>IF(RES_hh_fech_in!N17=0,0,RES_hh_fech_in!N17/RES_summary!N$21)</f>
        <v>11.257902686064977</v>
      </c>
      <c r="O17" s="69">
        <f>IF(RES_hh_fech_in!O17=0,0,RES_hh_fech_in!O17/RES_summary!O$21)</f>
        <v>11.550666917427538</v>
      </c>
      <c r="P17" s="69">
        <f>IF(RES_hh_fech_in!P17=0,0,RES_hh_fech_in!P17/RES_summary!P$21)</f>
        <v>11.073206303800271</v>
      </c>
      <c r="Q17" s="69">
        <f>IF(RES_hh_fech_in!Q17=0,0,RES_hh_fech_in!Q17/RES_summary!Q$21)</f>
        <v>11.456353959366334</v>
      </c>
      <c r="R17" s="69">
        <f>IF(RES_hh_fech_in!R17=0,0,RES_hh_fech_in!R17/RES_summary!R$21)</f>
        <v>11.257062132969773</v>
      </c>
      <c r="S17" s="69">
        <f>IF(RES_hh_fech_in!S17=0,0,RES_hh_fech_in!S17/RES_summary!S$21)</f>
        <v>10.417729606472294</v>
      </c>
      <c r="T17" s="69">
        <f>IF(RES_hh_fech_in!T17=0,0,RES_hh_fech_in!T17/RES_summary!T$21)</f>
        <v>10.412992410953695</v>
      </c>
      <c r="U17" s="69">
        <f>IF(RES_hh_fech_in!U17=0,0,RES_hh_fech_in!U17/RES_summary!U$21)</f>
        <v>10.467870903837655</v>
      </c>
      <c r="V17" s="69">
        <f>IF(RES_hh_fech_in!V17=0,0,RES_hh_fech_in!V17/RES_summary!V$21)</f>
        <v>9.9182082651282784</v>
      </c>
      <c r="W17" s="69">
        <f>IF(RES_hh_fech_in!W17=0,0,RES_hh_fech_in!W17/RES_summary!W$21)</f>
        <v>10.465221584455708</v>
      </c>
      <c r="X17" s="69">
        <f>IF(RES_hh_fech_in!X17=0,0,RES_hh_fech_in!X17/RES_summary!X$21)</f>
        <v>6.3467501374092956</v>
      </c>
      <c r="Y17" s="69">
        <f>IF(RES_hh_fech_in!Y17=0,0,RES_hh_fech_in!Y17/RES_summary!Y$21)</f>
        <v>6.2511439641330844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12.380264429613403</v>
      </c>
      <c r="D19" s="72">
        <f>IF(RES_hh_fech_in!D19=0,0,RES_hh_fech_in!D19/RES_summary!D$21)</f>
        <v>11.38975438461676</v>
      </c>
      <c r="E19" s="72">
        <f>IF(RES_hh_fech_in!E19=0,0,RES_hh_fech_in!E19/RES_summary!E$21)</f>
        <v>11.70751198291555</v>
      </c>
      <c r="F19" s="72">
        <f>IF(RES_hh_fech_in!F19=0,0,RES_hh_fech_in!F19/RES_summary!F$21)</f>
        <v>11.921294973647944</v>
      </c>
      <c r="G19" s="72">
        <f>IF(RES_hh_fech_in!G19=0,0,RES_hh_fech_in!G19/RES_summary!G$21)</f>
        <v>11.722150009820968</v>
      </c>
      <c r="H19" s="72">
        <f>IF(RES_hh_fech_in!H19=0,0,RES_hh_fech_in!H19/RES_summary!H$21)</f>
        <v>12.163320901567177</v>
      </c>
      <c r="I19" s="72">
        <f>IF(RES_hh_fech_in!I19=0,0,RES_hh_fech_in!I19/RES_summary!I$21)</f>
        <v>12.244984039353822</v>
      </c>
      <c r="J19" s="72">
        <f>IF(RES_hh_fech_in!J19=0,0,RES_hh_fech_in!J19/RES_summary!J$21)</f>
        <v>11.59937686806731</v>
      </c>
      <c r="K19" s="72">
        <f>IF(RES_hh_fech_in!K19=0,0,RES_hh_fech_in!K19/RES_summary!K$21)</f>
        <v>10.949749166519529</v>
      </c>
      <c r="L19" s="72">
        <f>IF(RES_hh_fech_in!L19=0,0,RES_hh_fech_in!L19/RES_summary!L$21)</f>
        <v>12.147480764111091</v>
      </c>
      <c r="M19" s="72">
        <f>IF(RES_hh_fech_in!M19=0,0,RES_hh_fech_in!M19/RES_summary!M$21)</f>
        <v>13.565964930331221</v>
      </c>
      <c r="N19" s="72">
        <f>IF(RES_hh_fech_in!N19=0,0,RES_hh_fech_in!N19/RES_summary!N$21)</f>
        <v>13.311151053348411</v>
      </c>
      <c r="O19" s="72">
        <f>IF(RES_hh_fech_in!O19=0,0,RES_hh_fech_in!O19/RES_summary!O$21)</f>
        <v>12.739206410191152</v>
      </c>
      <c r="P19" s="72">
        <f>IF(RES_hh_fech_in!P19=0,0,RES_hh_fech_in!P19/RES_summary!P$21)</f>
        <v>10.762590183808417</v>
      </c>
      <c r="Q19" s="72">
        <f>IF(RES_hh_fech_in!Q19=0,0,RES_hh_fech_in!Q19/RES_summary!Q$21)</f>
        <v>12.527623297837172</v>
      </c>
      <c r="R19" s="72">
        <f>IF(RES_hh_fech_in!R19=0,0,RES_hh_fech_in!R19/RES_summary!R$21)</f>
        <v>12.358830016733808</v>
      </c>
      <c r="S19" s="72">
        <f>IF(RES_hh_fech_in!S19=0,0,RES_hh_fech_in!S19/RES_summary!S$21)</f>
        <v>11.522633381155339</v>
      </c>
      <c r="T19" s="72">
        <f>IF(RES_hh_fech_in!T19=0,0,RES_hh_fech_in!T19/RES_summary!T$21)</f>
        <v>11.013729788432396</v>
      </c>
      <c r="U19" s="72">
        <f>IF(RES_hh_fech_in!U19=0,0,RES_hh_fech_in!U19/RES_summary!U$21)</f>
        <v>11.164358320687612</v>
      </c>
      <c r="V19" s="72">
        <f>IF(RES_hh_fech_in!V19=0,0,RES_hh_fech_in!V19/RES_summary!V$21)</f>
        <v>9.8891513731477083</v>
      </c>
      <c r="W19" s="72">
        <f>IF(RES_hh_fech_in!W19=0,0,RES_hh_fech_in!W19/RES_summary!W$21)</f>
        <v>10.281614194617781</v>
      </c>
      <c r="X19" s="72">
        <f>IF(RES_hh_fech_in!X19=0,0,RES_hh_fech_in!X19/RES_summary!X$21)</f>
        <v>7.3658998778438383</v>
      </c>
      <c r="Y19" s="72">
        <f>IF(RES_hh_fech_in!Y19=0,0,RES_hh_fech_in!Y19/RES_summary!Y$21)</f>
        <v>6.6410564679515725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13.490142760279317</v>
      </c>
      <c r="D20" s="72">
        <f>IF(RES_hh_fech_in!D20=0,0,RES_hh_fech_in!D20/RES_summary!D$21)</f>
        <v>13.598850920625035</v>
      </c>
      <c r="E20" s="72">
        <f>IF(RES_hh_fech_in!E20=0,0,RES_hh_fech_in!E20/RES_summary!E$21)</f>
        <v>12.997397170308673</v>
      </c>
      <c r="F20" s="72">
        <f>IF(RES_hh_fech_in!F20=0,0,RES_hh_fech_in!F20/RES_summary!F$21)</f>
        <v>13.350378304497156</v>
      </c>
      <c r="G20" s="72">
        <f>IF(RES_hh_fech_in!G20=0,0,RES_hh_fech_in!G20/RES_summary!G$21)</f>
        <v>13.412966776303499</v>
      </c>
      <c r="H20" s="72">
        <f>IF(RES_hh_fech_in!H20=0,0,RES_hh_fech_in!H20/RES_summary!H$21)</f>
        <v>12.904568728040051</v>
      </c>
      <c r="I20" s="72">
        <f>IF(RES_hh_fech_in!I20=0,0,RES_hh_fech_in!I20/RES_summary!I$21)</f>
        <v>11.939463444347528</v>
      </c>
      <c r="J20" s="72">
        <f>IF(RES_hh_fech_in!J20=0,0,RES_hh_fech_in!J20/RES_summary!J$21)</f>
        <v>12.529304796608562</v>
      </c>
      <c r="K20" s="72">
        <f>IF(RES_hh_fech_in!K20=0,0,RES_hh_fech_in!K20/RES_summary!K$21)</f>
        <v>12.376699442421589</v>
      </c>
      <c r="L20" s="72">
        <f>IF(RES_hh_fech_in!L20=0,0,RES_hh_fech_in!L20/RES_summary!L$21)</f>
        <v>14.432108034088456</v>
      </c>
      <c r="M20" s="72">
        <f>IF(RES_hh_fech_in!M20=0,0,RES_hh_fech_in!M20/RES_summary!M$21)</f>
        <v>14.908355754414227</v>
      </c>
      <c r="N20" s="72">
        <f>IF(RES_hh_fech_in!N20=0,0,RES_hh_fech_in!N20/RES_summary!N$21)</f>
        <v>14.015182603492148</v>
      </c>
      <c r="O20" s="72">
        <f>IF(RES_hh_fech_in!O20=0,0,RES_hh_fech_in!O20/RES_summary!O$21)</f>
        <v>14.588453037918891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11.368588575090765</v>
      </c>
      <c r="T20" s="72">
        <f>IF(RES_hh_fech_in!T20=0,0,RES_hh_fech_in!T20/RES_summary!T$21)</f>
        <v>11.848984379219436</v>
      </c>
      <c r="U20" s="72">
        <f>IF(RES_hh_fech_in!U20=0,0,RES_hh_fech_in!U20/RES_summary!U$21)</f>
        <v>11.852965329016216</v>
      </c>
      <c r="V20" s="72">
        <f>IF(RES_hh_fech_in!V20=0,0,RES_hh_fech_in!V20/RES_summary!V$21)</f>
        <v>10.680098107411947</v>
      </c>
      <c r="W20" s="72">
        <f>IF(RES_hh_fech_in!W20=0,0,RES_hh_fech_in!W20/RES_summary!W$21)</f>
        <v>10.230805273309713</v>
      </c>
      <c r="X20" s="72">
        <f>IF(RES_hh_fech_in!X20=0,0,RES_hh_fech_in!X20/RES_summary!X$21)</f>
        <v>7.3517488070943431</v>
      </c>
      <c r="Y20" s="72">
        <f>IF(RES_hh_fech_in!Y20=0,0,RES_hh_fech_in!Y20/RES_summary!Y$21)</f>
        <v>6.3791684358931162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12.25995030926099</v>
      </c>
      <c r="D21" s="72">
        <f>IF(RES_hh_fech_in!D21=0,0,RES_hh_fech_in!D21/RES_summary!D$21)</f>
        <v>11.917250297583761</v>
      </c>
      <c r="E21" s="72">
        <f>IF(RES_hh_fech_in!E21=0,0,RES_hh_fech_in!E21/RES_summary!E$21)</f>
        <v>11.975914997065493</v>
      </c>
      <c r="F21" s="72">
        <f>IF(RES_hh_fech_in!F21=0,0,RES_hh_fech_in!F21/RES_summary!F$21)</f>
        <v>12.142205527288695</v>
      </c>
      <c r="G21" s="72">
        <f>IF(RES_hh_fech_in!G21=0,0,RES_hh_fech_in!G21/RES_summary!G$21)</f>
        <v>11.913468968867104</v>
      </c>
      <c r="H21" s="72">
        <f>IF(RES_hh_fech_in!H21=0,0,RES_hh_fech_in!H21/RES_summary!H$21)</f>
        <v>11.665479246672703</v>
      </c>
      <c r="I21" s="72">
        <f>IF(RES_hh_fech_in!I21=0,0,RES_hh_fech_in!I21/RES_summary!I$21)</f>
        <v>10.493729827057996</v>
      </c>
      <c r="J21" s="72">
        <f>IF(RES_hh_fech_in!J21=0,0,RES_hh_fech_in!J21/RES_summary!J$21)</f>
        <v>10.94770653525126</v>
      </c>
      <c r="K21" s="72">
        <f>IF(RES_hh_fech_in!K21=0,0,RES_hh_fech_in!K21/RES_summary!K$21)</f>
        <v>10.609290593211778</v>
      </c>
      <c r="L21" s="72">
        <f>IF(RES_hh_fech_in!L21=0,0,RES_hh_fech_in!L21/RES_summary!L$21)</f>
        <v>12.7323790224417</v>
      </c>
      <c r="M21" s="72">
        <f>IF(RES_hh_fech_in!M21=0,0,RES_hh_fech_in!M21/RES_summary!M$21)</f>
        <v>12.561102055277704</v>
      </c>
      <c r="N21" s="72">
        <f>IF(RES_hh_fech_in!N21=0,0,RES_hh_fech_in!N21/RES_summary!N$21)</f>
        <v>12.460586504993866</v>
      </c>
      <c r="O21" s="72">
        <f>IF(RES_hh_fech_in!O21=0,0,RES_hh_fech_in!O21/RES_summary!O$21)</f>
        <v>12.643838067473599</v>
      </c>
      <c r="P21" s="72">
        <f>IF(RES_hh_fech_in!P21=0,0,RES_hh_fech_in!P21/RES_summary!P$21)</f>
        <v>11.552349242245127</v>
      </c>
      <c r="Q21" s="72">
        <f>IF(RES_hh_fech_in!Q21=0,0,RES_hh_fech_in!Q21/RES_summary!Q$21)</f>
        <v>11.421685170564441</v>
      </c>
      <c r="R21" s="72">
        <f>IF(RES_hh_fech_in!R21=0,0,RES_hh_fech_in!R21/RES_summary!R$21)</f>
        <v>11.455803937897468</v>
      </c>
      <c r="S21" s="72">
        <f>IF(RES_hh_fech_in!S21=0,0,RES_hh_fech_in!S21/RES_summary!S$21)</f>
        <v>10.705061627796832</v>
      </c>
      <c r="T21" s="72">
        <f>IF(RES_hh_fech_in!T21=0,0,RES_hh_fech_in!T21/RES_summary!T$21)</f>
        <v>10.55362064260669</v>
      </c>
      <c r="U21" s="72">
        <f>IF(RES_hh_fech_in!U21=0,0,RES_hh_fech_in!U21/RES_summary!U$21)</f>
        <v>10.874487244598818</v>
      </c>
      <c r="V21" s="72">
        <f>IF(RES_hh_fech_in!V21=0,0,RES_hh_fech_in!V21/RES_summary!V$21)</f>
        <v>10.457180247923008</v>
      </c>
      <c r="W21" s="72">
        <f>IF(RES_hh_fech_in!W21=0,0,RES_hh_fech_in!W21/RES_summary!W$21)</f>
        <v>10.766580799595509</v>
      </c>
      <c r="X21" s="72">
        <f>IF(RES_hh_fech_in!X21=0,0,RES_hh_fech_in!X21/RES_summary!X$21)</f>
        <v>4.7772828680979114</v>
      </c>
      <c r="Y21" s="72">
        <f>IF(RES_hh_fech_in!Y21=0,0,RES_hh_fech_in!Y21/RES_summary!Y$21)</f>
        <v>6.1836221501256938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12.123809907795854</v>
      </c>
      <c r="D22" s="72">
        <f>IF(RES_hh_fech_in!D22=0,0,RES_hh_fech_in!D22/RES_summary!D$21)</f>
        <v>11.614677755002651</v>
      </c>
      <c r="E22" s="72">
        <f>IF(RES_hh_fech_in!E22=0,0,RES_hh_fech_in!E22/RES_summary!E$21)</f>
        <v>11.364119287731709</v>
      </c>
      <c r="F22" s="72">
        <f>IF(RES_hh_fech_in!F22=0,0,RES_hh_fech_in!F22/RES_summary!F$21)</f>
        <v>11.096788064517613</v>
      </c>
      <c r="G22" s="72">
        <f>IF(RES_hh_fech_in!G22=0,0,RES_hh_fech_in!G22/RES_summary!G$21)</f>
        <v>11.095831345576464</v>
      </c>
      <c r="H22" s="72">
        <f>IF(RES_hh_fech_in!H22=0,0,RES_hh_fech_in!H22/RES_summary!H$21)</f>
        <v>10.757699513518416</v>
      </c>
      <c r="I22" s="72">
        <f>IF(RES_hh_fech_in!I22=0,0,RES_hh_fech_in!I22/RES_summary!I$21)</f>
        <v>10.819127150166155</v>
      </c>
      <c r="J22" s="72">
        <f>IF(RES_hh_fech_in!J22=0,0,RES_hh_fech_in!J22/RES_summary!J$21)</f>
        <v>10.56071879671466</v>
      </c>
      <c r="K22" s="72">
        <f>IF(RES_hh_fech_in!K22=0,0,RES_hh_fech_in!K22/RES_summary!K$21)</f>
        <v>10.126945165310813</v>
      </c>
      <c r="L22" s="72">
        <f>IF(RES_hh_fech_in!L22=0,0,RES_hh_fech_in!L22/RES_summary!L$21)</f>
        <v>11.355647646778253</v>
      </c>
      <c r="M22" s="72">
        <f>IF(RES_hh_fech_in!M22=0,0,RES_hh_fech_in!M22/RES_summary!M$21)</f>
        <v>11.979292192030309</v>
      </c>
      <c r="N22" s="72">
        <f>IF(RES_hh_fech_in!N22=0,0,RES_hh_fech_in!N22/RES_summary!N$21)</f>
        <v>11.417543054171487</v>
      </c>
      <c r="O22" s="72">
        <f>IF(RES_hh_fech_in!O22=0,0,RES_hh_fech_in!O22/RES_summary!O$21)</f>
        <v>11.502480342365303</v>
      </c>
      <c r="P22" s="72">
        <f>IF(RES_hh_fech_in!P22=0,0,RES_hh_fech_in!P22/RES_summary!P$21)</f>
        <v>11.690178977977734</v>
      </c>
      <c r="Q22" s="72">
        <f>IF(RES_hh_fech_in!Q22=0,0,RES_hh_fech_in!Q22/RES_summary!Q$21)</f>
        <v>12.059685807200776</v>
      </c>
      <c r="R22" s="72">
        <f>IF(RES_hh_fech_in!R22=0,0,RES_hh_fech_in!R22/RES_summary!R$21)</f>
        <v>12.107574405510462</v>
      </c>
      <c r="S22" s="72">
        <f>IF(RES_hh_fech_in!S22=0,0,RES_hh_fech_in!S22/RES_summary!S$21)</f>
        <v>10.918159618942292</v>
      </c>
      <c r="T22" s="72">
        <f>IF(RES_hh_fech_in!T22=0,0,RES_hh_fech_in!T22/RES_summary!T$21)</f>
        <v>10.397264396457762</v>
      </c>
      <c r="U22" s="72">
        <f>IF(RES_hh_fech_in!U22=0,0,RES_hh_fech_in!U22/RES_summary!U$21)</f>
        <v>10.710295818445221</v>
      </c>
      <c r="V22" s="72">
        <f>IF(RES_hh_fech_in!V22=0,0,RES_hh_fech_in!V22/RES_summary!V$21)</f>
        <v>10.25958899541952</v>
      </c>
      <c r="W22" s="72">
        <f>IF(RES_hh_fech_in!W22=0,0,RES_hh_fech_in!W22/RES_summary!W$21)</f>
        <v>11.063218114181565</v>
      </c>
      <c r="X22" s="72">
        <f>IF(RES_hh_fech_in!X22=0,0,RES_hh_fech_in!X22/RES_summary!X$21)</f>
        <v>6.0287677713064092</v>
      </c>
      <c r="Y22" s="72">
        <f>IF(RES_hh_fech_in!Y22=0,0,RES_hh_fech_in!Y22/RES_summary!Y$21)</f>
        <v>6.5989260187276901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9.1930519570398594</v>
      </c>
      <c r="D24" s="72">
        <f>IF(RES_hh_fech_in!D24=0,0,RES_hh_fech_in!D24/RES_summary!D$21)</f>
        <v>9.1591311430427922</v>
      </c>
      <c r="E24" s="72">
        <f>IF(RES_hh_fech_in!E24=0,0,RES_hh_fech_in!E24/RES_summary!E$21)</f>
        <v>8.970905508086231</v>
      </c>
      <c r="F24" s="72">
        <f>IF(RES_hh_fech_in!F24=0,0,RES_hh_fech_in!F24/RES_summary!F$21)</f>
        <v>9.2089707017011513</v>
      </c>
      <c r="G24" s="72">
        <f>IF(RES_hh_fech_in!G24=0,0,RES_hh_fech_in!G24/RES_summary!G$21)</f>
        <v>9.0221381951020732</v>
      </c>
      <c r="H24" s="72">
        <f>IF(RES_hh_fech_in!H24=0,0,RES_hh_fech_in!H24/RES_summary!H$21)</f>
        <v>8.9876732264714523</v>
      </c>
      <c r="I24" s="72">
        <f>IF(RES_hh_fech_in!I24=0,0,RES_hh_fech_in!I24/RES_summary!I$21)</f>
        <v>8.3108076173239311</v>
      </c>
      <c r="J24" s="72">
        <f>IF(RES_hh_fech_in!J24=0,0,RES_hh_fech_in!J24/RES_summary!J$21)</f>
        <v>8.7102084878309238</v>
      </c>
      <c r="K24" s="72">
        <f>IF(RES_hh_fech_in!K24=0,0,RES_hh_fech_in!K24/RES_summary!K$21)</f>
        <v>8.5685288028602589</v>
      </c>
      <c r="L24" s="72">
        <f>IF(RES_hh_fech_in!L24=0,0,RES_hh_fech_in!L24/RES_summary!L$21)</f>
        <v>10.152162861813734</v>
      </c>
      <c r="M24" s="72">
        <f>IF(RES_hh_fech_in!M24=0,0,RES_hh_fech_in!M24/RES_summary!M$21)</f>
        <v>10.222565518937342</v>
      </c>
      <c r="N24" s="72">
        <f>IF(RES_hh_fech_in!N24=0,0,RES_hh_fech_in!N24/RES_summary!N$21)</f>
        <v>10.396679765203709</v>
      </c>
      <c r="O24" s="72">
        <f>IF(RES_hh_fech_in!O24=0,0,RES_hh_fech_in!O24/RES_summary!O$21)</f>
        <v>10.587451704658262</v>
      </c>
      <c r="P24" s="72">
        <f>IF(RES_hh_fech_in!P24=0,0,RES_hh_fech_in!P24/RES_summary!P$21)</f>
        <v>10.311125366565538</v>
      </c>
      <c r="Q24" s="72">
        <f>IF(RES_hh_fech_in!Q24=0,0,RES_hh_fech_in!Q24/RES_summary!Q$21)</f>
        <v>10.563614586724348</v>
      </c>
      <c r="R24" s="72">
        <f>IF(RES_hh_fech_in!R24=0,0,RES_hh_fech_in!R24/RES_summary!R$21)</f>
        <v>10.45653326386919</v>
      </c>
      <c r="S24" s="72">
        <f>IF(RES_hh_fech_in!S24=0,0,RES_hh_fech_in!S24/RES_summary!S$21)</f>
        <v>9.9210323104627562</v>
      </c>
      <c r="T24" s="72">
        <f>IF(RES_hh_fech_in!T24=0,0,RES_hh_fech_in!T24/RES_summary!T$21)</f>
        <v>9.95048684793659</v>
      </c>
      <c r="U24" s="72">
        <f>IF(RES_hh_fech_in!U24=0,0,RES_hh_fech_in!U24/RES_summary!U$21)</f>
        <v>9.9406153455809747</v>
      </c>
      <c r="V24" s="72">
        <f>IF(RES_hh_fech_in!V24=0,0,RES_hh_fech_in!V24/RES_summary!V$21)</f>
        <v>9.4081430877954819</v>
      </c>
      <c r="W24" s="72">
        <f>IF(RES_hh_fech_in!W24=0,0,RES_hh_fech_in!W24/RES_summary!W$21)</f>
        <v>10.178755414977552</v>
      </c>
      <c r="X24" s="72">
        <f>IF(RES_hh_fech_in!X24=0,0,RES_hh_fech_in!X24/RES_summary!X$21)</f>
        <v>6.0514424673808946</v>
      </c>
      <c r="Y24" s="72">
        <f>IF(RES_hh_fech_in!Y24=0,0,RES_hh_fech_in!Y24/RES_summary!Y$21)</f>
        <v>6.0062071831251789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8.4768172373659212</v>
      </c>
      <c r="D25" s="74">
        <f>IF(RES_hh_fech_in!D25=0,0,RES_hh_fech_in!D25/RES_summary!D$21)</f>
        <v>9.0022025283241405</v>
      </c>
      <c r="E25" s="74">
        <f>IF(RES_hh_fech_in!E25=0,0,RES_hh_fech_in!E25/RES_summary!E$21)</f>
        <v>8.5233213411056798</v>
      </c>
      <c r="F25" s="74">
        <f>IF(RES_hh_fech_in!F25=0,0,RES_hh_fech_in!F25/RES_summary!F$21)</f>
        <v>9.0740200700264815</v>
      </c>
      <c r="G25" s="74">
        <f>IF(RES_hh_fech_in!G25=0,0,RES_hh_fech_in!G25/RES_summary!G$21)</f>
        <v>8.7855129884606793</v>
      </c>
      <c r="H25" s="74">
        <f>IF(RES_hh_fech_in!H25=0,0,RES_hh_fech_in!H25/RES_summary!H$21)</f>
        <v>8.777107532252252</v>
      </c>
      <c r="I25" s="74">
        <f>IF(RES_hh_fech_in!I25=0,0,RES_hh_fech_in!I25/RES_summary!I$21)</f>
        <v>6.7159809539327924</v>
      </c>
      <c r="J25" s="74">
        <f>IF(RES_hh_fech_in!J25=0,0,RES_hh_fech_in!J25/RES_summary!J$21)</f>
        <v>7.3367055960577172</v>
      </c>
      <c r="K25" s="74">
        <f>IF(RES_hh_fech_in!K25=0,0,RES_hh_fech_in!K25/RES_summary!K$21)</f>
        <v>6.5243415127847761</v>
      </c>
      <c r="L25" s="74">
        <f>IF(RES_hh_fech_in!L25=0,0,RES_hh_fech_in!L25/RES_summary!L$21)</f>
        <v>8.9694606532924013</v>
      </c>
      <c r="M25" s="74">
        <f>IF(RES_hh_fech_in!M25=0,0,RES_hh_fech_in!M25/RES_summary!M$21)</f>
        <v>9.5917458371242414</v>
      </c>
      <c r="N25" s="74">
        <f>IF(RES_hh_fech_in!N25=0,0,RES_hh_fech_in!N25/RES_summary!N$21)</f>
        <v>9.6297881809200803</v>
      </c>
      <c r="O25" s="74">
        <f>IF(RES_hh_fech_in!O25=0,0,RES_hh_fech_in!O25/RES_summary!O$21)</f>
        <v>10.084545494916799</v>
      </c>
      <c r="P25" s="74">
        <f>IF(RES_hh_fech_in!P25=0,0,RES_hh_fech_in!P25/RES_summary!P$21)</f>
        <v>9.4629501487114762</v>
      </c>
      <c r="Q25" s="74">
        <f>IF(RES_hh_fech_in!Q25=0,0,RES_hh_fech_in!Q25/RES_summary!Q$21)</f>
        <v>9.6031883939734044</v>
      </c>
      <c r="R25" s="74">
        <f>IF(RES_hh_fech_in!R25=0,0,RES_hh_fech_in!R25/RES_summary!R$21)</f>
        <v>9.3144598735988069</v>
      </c>
      <c r="S25" s="74">
        <f>IF(RES_hh_fech_in!S25=0,0,RES_hh_fech_in!S25/RES_summary!S$21)</f>
        <v>8.3927232170276369</v>
      </c>
      <c r="T25" s="74">
        <f>IF(RES_hh_fech_in!T25=0,0,RES_hh_fech_in!T25/RES_summary!T$21)</f>
        <v>8.7243521227235625</v>
      </c>
      <c r="U25" s="74">
        <f>IF(RES_hh_fech_in!U25=0,0,RES_hh_fech_in!U25/RES_summary!U$21)</f>
        <v>8.5800122786516013</v>
      </c>
      <c r="V25" s="74">
        <f>IF(RES_hh_fech_in!V25=0,0,RES_hh_fech_in!V25/RES_summary!V$21)</f>
        <v>8.3076968312635806</v>
      </c>
      <c r="W25" s="74">
        <f>IF(RES_hh_fech_in!W25=0,0,RES_hh_fech_in!W25/RES_summary!W$21)</f>
        <v>8.8544524930676047</v>
      </c>
      <c r="X25" s="74">
        <f>IF(RES_hh_fech_in!X25=0,0,RES_hh_fech_in!X25/RES_summary!X$21)</f>
        <v>2.8062932889523129</v>
      </c>
      <c r="Y25" s="74">
        <f>IF(RES_hh_fech_in!Y25=0,0,RES_hh_fech_in!Y25/RES_summary!Y$21)</f>
        <v>3.499479774880264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3.5071182777176091</v>
      </c>
      <c r="D26" s="77">
        <f>IF(RES_hh_fech_in!D26=0,0,RES_hh_fech_in!D26/RES_summary!D$21)</f>
        <v>3.5011012337794125</v>
      </c>
      <c r="E26" s="77">
        <f>IF(RES_hh_fech_in!E26=0,0,RES_hh_fech_in!E26/RES_summary!E$21)</f>
        <v>3.4513113211453308</v>
      </c>
      <c r="F26" s="77">
        <f>IF(RES_hh_fech_in!F26=0,0,RES_hh_fech_in!F26/RES_summary!F$21)</f>
        <v>3.5350869178066064</v>
      </c>
      <c r="G26" s="77">
        <f>IF(RES_hh_fech_in!G26=0,0,RES_hh_fech_in!G26/RES_summary!G$21)</f>
        <v>3.5236410674809862</v>
      </c>
      <c r="H26" s="77">
        <f>IF(RES_hh_fech_in!H26=0,0,RES_hh_fech_in!H26/RES_summary!H$21)</f>
        <v>3.5089793641848703</v>
      </c>
      <c r="I26" s="77">
        <f>IF(RES_hh_fech_in!I26=0,0,RES_hh_fech_in!I26/RES_summary!I$21)</f>
        <v>3.4221689381522005</v>
      </c>
      <c r="J26" s="77">
        <f>IF(RES_hh_fech_in!J26=0,0,RES_hh_fech_in!J26/RES_summary!J$21)</f>
        <v>3.6592021253606646</v>
      </c>
      <c r="K26" s="77">
        <f>IF(RES_hh_fech_in!K26=0,0,RES_hh_fech_in!K26/RES_summary!K$21)</f>
        <v>3.852497861798585</v>
      </c>
      <c r="L26" s="77">
        <f>IF(RES_hh_fech_in!L26=0,0,RES_hh_fech_in!L26/RES_summary!L$21)</f>
        <v>3.8500511685980561</v>
      </c>
      <c r="M26" s="77">
        <f>IF(RES_hh_fech_in!M26=0,0,RES_hh_fech_in!M26/RES_summary!M$21)</f>
        <v>4.0358264311922705</v>
      </c>
      <c r="N26" s="77">
        <f>IF(RES_hh_fech_in!N26=0,0,RES_hh_fech_in!N26/RES_summary!N$21)</f>
        <v>4.1335828964049917</v>
      </c>
      <c r="O26" s="77">
        <f>IF(RES_hh_fech_in!O26=0,0,RES_hh_fech_in!O26/RES_summary!O$21)</f>
        <v>4.1560099050848915</v>
      </c>
      <c r="P26" s="77">
        <f>IF(RES_hh_fech_in!P26=0,0,RES_hh_fech_in!P26/RES_summary!P$21)</f>
        <v>4.2002431991569944</v>
      </c>
      <c r="Q26" s="77">
        <f>IF(RES_hh_fech_in!Q26=0,0,RES_hh_fech_in!Q26/RES_summary!Q$21)</f>
        <v>4.3974664252447857</v>
      </c>
      <c r="R26" s="77">
        <f>IF(RES_hh_fech_in!R26=0,0,RES_hh_fech_in!R26/RES_summary!R$21)</f>
        <v>4.3576687309419002</v>
      </c>
      <c r="S26" s="77">
        <f>IF(RES_hh_fech_in!S26=0,0,RES_hh_fech_in!S26/RES_summary!S$21)</f>
        <v>4.2248778474531479</v>
      </c>
      <c r="T26" s="77">
        <f>IF(RES_hh_fech_in!T26=0,0,RES_hh_fech_in!T26/RES_summary!T$21)</f>
        <v>4.3167753836902634</v>
      </c>
      <c r="U26" s="77">
        <f>IF(RES_hh_fech_in!U26=0,0,RES_hh_fech_in!U26/RES_summary!U$21)</f>
        <v>4.2515687403114892</v>
      </c>
      <c r="V26" s="77">
        <f>IF(RES_hh_fech_in!V26=0,0,RES_hh_fech_in!V26/RES_summary!V$21)</f>
        <v>4.0187947866456719</v>
      </c>
      <c r="W26" s="77">
        <f>IF(RES_hh_fech_in!W26=0,0,RES_hh_fech_in!W26/RES_summary!W$21)</f>
        <v>3.894853998060857</v>
      </c>
      <c r="X26" s="77">
        <f>IF(RES_hh_fech_in!X26=0,0,RES_hh_fech_in!X26/RES_summary!X$21)</f>
        <v>3.5089430104279211</v>
      </c>
      <c r="Y26" s="77">
        <f>IF(RES_hh_fech_in!Y26=0,0,RES_hh_fech_in!Y26/RES_summary!Y$21)</f>
        <v>2.876592474215184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2.4280180814163375</v>
      </c>
      <c r="D27" s="69">
        <f>IF(RES_hh_fech_in!D27=0,0,RES_hh_fech_in!D27/RES_summary!D$21)</f>
        <v>2.4643225278422842</v>
      </c>
      <c r="E27" s="69">
        <f>IF(RES_hh_fech_in!E27=0,0,RES_hh_fech_in!E27/RES_summary!E$21)</f>
        <v>2.4464375815118586</v>
      </c>
      <c r="F27" s="69">
        <f>IF(RES_hh_fech_in!F27=0,0,RES_hh_fech_in!F27/RES_summary!F$21)</f>
        <v>2.4431843546905516</v>
      </c>
      <c r="G27" s="69">
        <f>IF(RES_hh_fech_in!G27=0,0,RES_hh_fech_in!G27/RES_summary!G$21)</f>
        <v>2.4735213735412382</v>
      </c>
      <c r="H27" s="69">
        <f>IF(RES_hh_fech_in!H27=0,0,RES_hh_fech_in!H27/RES_summary!H$21)</f>
        <v>2.5158590856032248</v>
      </c>
      <c r="I27" s="69">
        <f>IF(RES_hh_fech_in!I27=0,0,RES_hh_fech_in!I27/RES_summary!I$21)</f>
        <v>2.5117798901648491</v>
      </c>
      <c r="J27" s="69">
        <f>IF(RES_hh_fech_in!J27=0,0,RES_hh_fech_in!J27/RES_summary!J$21)</f>
        <v>2.5812452805826553</v>
      </c>
      <c r="K27" s="69">
        <f>IF(RES_hh_fech_in!K27=0,0,RES_hh_fech_in!K27/RES_summary!K$21)</f>
        <v>2.5925981402130032</v>
      </c>
      <c r="L27" s="69">
        <f>IF(RES_hh_fech_in!L27=0,0,RES_hh_fech_in!L27/RES_summary!L$21)</f>
        <v>2.8780266761979134</v>
      </c>
      <c r="M27" s="69">
        <f>IF(RES_hh_fech_in!M27=0,0,RES_hh_fech_in!M27/RES_summary!M$21)</f>
        <v>2.8133443326981733</v>
      </c>
      <c r="N27" s="69">
        <f>IF(RES_hh_fech_in!N27=0,0,RES_hh_fech_in!N27/RES_summary!N$21)</f>
        <v>2.7901265607664021</v>
      </c>
      <c r="O27" s="69">
        <f>IF(RES_hh_fech_in!O27=0,0,RES_hh_fech_in!O27/RES_summary!O$21)</f>
        <v>2.9685291319476783</v>
      </c>
      <c r="P27" s="69">
        <f>IF(RES_hh_fech_in!P27=0,0,RES_hh_fech_in!P27/RES_summary!P$21)</f>
        <v>2.9695797023890331</v>
      </c>
      <c r="Q27" s="69">
        <f>IF(RES_hh_fech_in!Q27=0,0,RES_hh_fech_in!Q27/RES_summary!Q$21)</f>
        <v>3.1004644276061146</v>
      </c>
      <c r="R27" s="69">
        <f>IF(RES_hh_fech_in!R27=0,0,RES_hh_fech_in!R27/RES_summary!R$21)</f>
        <v>3.1523655421965238</v>
      </c>
      <c r="S27" s="69">
        <f>IF(RES_hh_fech_in!S27=0,0,RES_hh_fech_in!S27/RES_summary!S$21)</f>
        <v>2.9331598565602284</v>
      </c>
      <c r="T27" s="69">
        <f>IF(RES_hh_fech_in!T27=0,0,RES_hh_fech_in!T27/RES_summary!T$21)</f>
        <v>2.9786227871446878</v>
      </c>
      <c r="U27" s="69">
        <f>IF(RES_hh_fech_in!U27=0,0,RES_hh_fech_in!U27/RES_summary!U$21)</f>
        <v>2.9355097834219261</v>
      </c>
      <c r="V27" s="69">
        <f>IF(RES_hh_fech_in!V27=0,0,RES_hh_fech_in!V27/RES_summary!V$21)</f>
        <v>2.9299166118404409</v>
      </c>
      <c r="W27" s="69">
        <f>IF(RES_hh_fech_in!W27=0,0,RES_hh_fech_in!W27/RES_summary!W$21)</f>
        <v>3.2064567648383897</v>
      </c>
      <c r="X27" s="69">
        <f>IF(RES_hh_fech_in!X27=0,0,RES_hh_fech_in!X27/RES_summary!X$21)</f>
        <v>1.9529277057211956</v>
      </c>
      <c r="Y27" s="69">
        <f>IF(RES_hh_fech_in!Y27=0,0,RES_hh_fech_in!Y27/RES_summary!Y$21)</f>
        <v>2.2109368976580384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X29" s="72">
        <f>IF(RES_hh_fech_in!X29=0,0,RES_hh_fech_in!X29/RES_summary!X$21)</f>
        <v>0</v>
      </c>
      <c r="Y29" s="72">
        <f>IF(RES_hh_fech_in!Y29=0,0,RES_hh_fech_in!Y29/RES_summary!Y$21)</f>
        <v>0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3.0328082607874953</v>
      </c>
      <c r="D30" s="72">
        <f>IF(RES_hh_fech_in!D30=0,0,RES_hh_fech_in!D30/RES_summary!D$21)</f>
        <v>3.0265150266294625</v>
      </c>
      <c r="E30" s="72">
        <f>IF(RES_hh_fech_in!E30=0,0,RES_hh_fech_in!E30/RES_summary!E$21)</f>
        <v>3.1085744332507841</v>
      </c>
      <c r="F30" s="72">
        <f>IF(RES_hh_fech_in!F30=0,0,RES_hh_fech_in!F30/RES_summary!F$21)</f>
        <v>3.1052072464237757</v>
      </c>
      <c r="G30" s="72">
        <f>IF(RES_hh_fech_in!G30=0,0,RES_hh_fech_in!G30/RES_summary!G$21)</f>
        <v>3.1405089363552183</v>
      </c>
      <c r="H30" s="72">
        <f>IF(RES_hh_fech_in!H30=0,0,RES_hh_fech_in!H30/RES_summary!H$21)</f>
        <v>3.185297870487243</v>
      </c>
      <c r="I30" s="72">
        <f>IF(RES_hh_fech_in!I30=0,0,RES_hh_fech_in!I30/RES_summary!I$21)</f>
        <v>3.0742741091172046</v>
      </c>
      <c r="J30" s="72">
        <f>IF(RES_hh_fech_in!J30=0,0,RES_hh_fech_in!J30/RES_summary!J$21)</f>
        <v>3.2117244558302995</v>
      </c>
      <c r="K30" s="72">
        <f>IF(RES_hh_fech_in!K30=0,0,RES_hh_fech_in!K30/RES_summary!K$21)</f>
        <v>3.2659707168802918</v>
      </c>
      <c r="L30" s="72">
        <f>IF(RES_hh_fech_in!L30=0,0,RES_hh_fech_in!L30/RES_summary!L$21)</f>
        <v>3.6571723206263052</v>
      </c>
      <c r="M30" s="72">
        <f>IF(RES_hh_fech_in!M30=0,0,RES_hh_fech_in!M30/RES_summary!M$21)</f>
        <v>3.5467628592429494</v>
      </c>
      <c r="N30" s="72">
        <f>IF(RES_hh_fech_in!N30=0,0,RES_hh_fech_in!N30/RES_summary!N$21)</f>
        <v>3.5930464456558715</v>
      </c>
      <c r="O30" s="72">
        <f>IF(RES_hh_fech_in!O30=0,0,RES_hh_fech_in!O30/RES_summary!O$21)</f>
        <v>3.8564176150433371</v>
      </c>
      <c r="P30" s="72">
        <f>IF(RES_hh_fech_in!P30=0,0,RES_hh_fech_in!P30/RES_summary!P$21)</f>
        <v>3.8033404438512588</v>
      </c>
      <c r="Q30" s="72">
        <f>IF(RES_hh_fech_in!Q30=0,0,RES_hh_fech_in!Q30/RES_summary!Q$21)</f>
        <v>3.992609788243628</v>
      </c>
      <c r="R30" s="72">
        <f>IF(RES_hh_fech_in!R30=0,0,RES_hh_fech_in!R30/RES_summary!R$21)</f>
        <v>4.1475345601080358</v>
      </c>
      <c r="S30" s="72">
        <f>IF(RES_hh_fech_in!S30=0,0,RES_hh_fech_in!S30/RES_summary!S$21)</f>
        <v>3.9888913700713822</v>
      </c>
      <c r="T30" s="72">
        <f>IF(RES_hh_fech_in!T30=0,0,RES_hh_fech_in!T30/RES_summary!T$21)</f>
        <v>4.1006544004839105</v>
      </c>
      <c r="U30" s="72">
        <f>IF(RES_hh_fech_in!U30=0,0,RES_hh_fech_in!U30/RES_summary!U$21)</f>
        <v>4.0851933244332406</v>
      </c>
      <c r="V30" s="72">
        <f>IF(RES_hh_fech_in!V30=0,0,RES_hh_fech_in!V30/RES_summary!V$21)</f>
        <v>3.7503571465681738</v>
      </c>
      <c r="W30" s="72">
        <f>IF(RES_hh_fech_in!W30=0,0,RES_hh_fech_in!W30/RES_summary!W$21)</f>
        <v>3.9315536635054094</v>
      </c>
      <c r="X30" s="72">
        <f>IF(RES_hh_fech_in!X30=0,0,RES_hh_fech_in!X30/RES_summary!X$21)</f>
        <v>3.2629915499832567</v>
      </c>
      <c r="Y30" s="72">
        <f>IF(RES_hh_fech_in!Y30=0,0,RES_hh_fech_in!Y30/RES_summary!Y$21)</f>
        <v>2.8516515845239274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2.4258085558204097</v>
      </c>
      <c r="D32" s="77">
        <f>IF(RES_hh_fech_in!D32=0,0,RES_hh_fech_in!D32/RES_summary!D$21)</f>
        <v>2.4602459438408051</v>
      </c>
      <c r="E32" s="77">
        <f>IF(RES_hh_fech_in!E32=0,0,RES_hh_fech_in!E32/RES_summary!E$21)</f>
        <v>2.4400708040093191</v>
      </c>
      <c r="F32" s="77">
        <f>IF(RES_hh_fech_in!F32=0,0,RES_hh_fech_in!F32/RES_summary!F$21)</f>
        <v>2.4375808180125125</v>
      </c>
      <c r="G32" s="77">
        <f>IF(RES_hh_fech_in!G32=0,0,RES_hh_fech_in!G32/RES_summary!G$21)</f>
        <v>2.4694405086474882</v>
      </c>
      <c r="H32" s="77">
        <f>IF(RES_hh_fech_in!H32=0,0,RES_hh_fech_in!H32/RES_summary!H$21)</f>
        <v>2.5126497223677564</v>
      </c>
      <c r="I32" s="77">
        <f>IF(RES_hh_fech_in!I32=0,0,RES_hh_fech_in!I32/RES_summary!I$21)</f>
        <v>2.5102302526110227</v>
      </c>
      <c r="J32" s="77">
        <f>IF(RES_hh_fech_in!J32=0,0,RES_hh_fech_in!J32/RES_summary!J$21)</f>
        <v>2.5717931921069344</v>
      </c>
      <c r="K32" s="77">
        <f>IF(RES_hh_fech_in!K32=0,0,RES_hh_fech_in!K32/RES_summary!K$21)</f>
        <v>2.5822476653109869</v>
      </c>
      <c r="L32" s="77">
        <f>IF(RES_hh_fech_in!L32=0,0,RES_hh_fech_in!L32/RES_summary!L$21)</f>
        <v>2.8637976924509001</v>
      </c>
      <c r="M32" s="77">
        <f>IF(RES_hh_fech_in!M32=0,0,RES_hh_fech_in!M32/RES_summary!M$21)</f>
        <v>2.8011682103395446</v>
      </c>
      <c r="N32" s="77">
        <f>IF(RES_hh_fech_in!N32=0,0,RES_hh_fech_in!N32/RES_summary!N$21)</f>
        <v>2.7775221883716386</v>
      </c>
      <c r="O32" s="77">
        <f>IF(RES_hh_fech_in!O32=0,0,RES_hh_fech_in!O32/RES_summary!O$21)</f>
        <v>2.9581074097256019</v>
      </c>
      <c r="P32" s="77">
        <f>IF(RES_hh_fech_in!P32=0,0,RES_hh_fech_in!P32/RES_summary!P$21)</f>
        <v>2.9663199744372326</v>
      </c>
      <c r="Q32" s="77">
        <f>IF(RES_hh_fech_in!Q32=0,0,RES_hh_fech_in!Q32/RES_summary!Q$21)</f>
        <v>3.0960744222983543</v>
      </c>
      <c r="R32" s="77">
        <f>IF(RES_hh_fech_in!R32=0,0,RES_hh_fech_in!R32/RES_summary!R$21)</f>
        <v>3.1439832807837171</v>
      </c>
      <c r="S32" s="77">
        <f>IF(RES_hh_fech_in!S32=0,0,RES_hh_fech_in!S32/RES_summary!S$21)</f>
        <v>2.9211299866099258</v>
      </c>
      <c r="T32" s="77">
        <f>IF(RES_hh_fech_in!T32=0,0,RES_hh_fech_in!T32/RES_summary!T$21)</f>
        <v>2.965528023775112</v>
      </c>
      <c r="U32" s="77">
        <f>IF(RES_hh_fech_in!U32=0,0,RES_hh_fech_in!U32/RES_summary!U$21)</f>
        <v>2.9242931011467568</v>
      </c>
      <c r="V32" s="77">
        <f>IF(RES_hh_fech_in!V32=0,0,RES_hh_fech_in!V32/RES_summary!V$21)</f>
        <v>2.9215509967680604</v>
      </c>
      <c r="W32" s="77">
        <f>IF(RES_hh_fech_in!W32=0,0,RES_hh_fech_in!W32/RES_summary!W$21)</f>
        <v>3.2024118289169512</v>
      </c>
      <c r="X32" s="77">
        <f>IF(RES_hh_fech_in!X32=0,0,RES_hh_fech_in!X32/RES_summary!X$21)</f>
        <v>1.9478717409081268</v>
      </c>
      <c r="Y32" s="77">
        <f>IF(RES_hh_fech_in!Y32=0,0,RES_hh_fech_in!Y32/RES_summary!Y$21)</f>
        <v>2.2088699626940991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105.34874935520325</v>
      </c>
      <c r="D3" s="65">
        <f>IF(RES_hh_tesh_in!D3=0,0,RES_hh_tesh_in!D3/RES_summary!D$21)</f>
        <v>100.23904614598347</v>
      </c>
      <c r="E3" s="65">
        <f>IF(RES_hh_tesh_in!E3=0,0,RES_hh_tesh_in!E3/RES_summary!E$21)</f>
        <v>101.57507665934686</v>
      </c>
      <c r="F3" s="65">
        <f>IF(RES_hh_tesh_in!F3=0,0,RES_hh_tesh_in!F3/RES_summary!F$21)</f>
        <v>99.18931595396846</v>
      </c>
      <c r="G3" s="65">
        <f>IF(RES_hh_tesh_in!G3=0,0,RES_hh_tesh_in!G3/RES_summary!G$21)</f>
        <v>99.0680426243878</v>
      </c>
      <c r="H3" s="65">
        <f>IF(RES_hh_tesh_in!H3=0,0,RES_hh_tesh_in!H3/RES_summary!H$21)</f>
        <v>98.232800433010553</v>
      </c>
      <c r="I3" s="65">
        <f>IF(RES_hh_tesh_in!I3=0,0,RES_hh_tesh_in!I3/RES_summary!I$21)</f>
        <v>98.430423391012766</v>
      </c>
      <c r="J3" s="65">
        <f>IF(RES_hh_tesh_in!J3=0,0,RES_hh_tesh_in!J3/RES_summary!J$21)</f>
        <v>95.675786923528776</v>
      </c>
      <c r="K3" s="65">
        <f>IF(RES_hh_tesh_in!K3=0,0,RES_hh_tesh_in!K3/RES_summary!K$21)</f>
        <v>94.620034490837554</v>
      </c>
      <c r="L3" s="65">
        <f>IF(RES_hh_tesh_in!L3=0,0,RES_hh_tesh_in!L3/RES_summary!L$21)</f>
        <v>105.86101868943459</v>
      </c>
      <c r="M3" s="65">
        <f>IF(RES_hh_tesh_in!M3=0,0,RES_hh_tesh_in!M3/RES_summary!M$21)</f>
        <v>92.110067750615471</v>
      </c>
      <c r="N3" s="65">
        <f>IF(RES_hh_tesh_in!N3=0,0,RES_hh_tesh_in!N3/RES_summary!N$21)</f>
        <v>90.167595518706094</v>
      </c>
      <c r="O3" s="65">
        <f>IF(RES_hh_tesh_in!O3=0,0,RES_hh_tesh_in!O3/RES_summary!O$21)</f>
        <v>89.990570362504727</v>
      </c>
      <c r="P3" s="65">
        <f>IF(RES_hh_tesh_in!P3=0,0,RES_hh_tesh_in!P3/RES_summary!P$21)</f>
        <v>80.050223800379158</v>
      </c>
      <c r="Q3" s="65">
        <f>IF(RES_hh_tesh_in!Q3=0,0,RES_hh_tesh_in!Q3/RES_summary!Q$21)</f>
        <v>85.205467075660053</v>
      </c>
      <c r="R3" s="65">
        <f>IF(RES_hh_tesh_in!R3=0,0,RES_hh_tesh_in!R3/RES_summary!R$21)</f>
        <v>84.995512607568955</v>
      </c>
      <c r="S3" s="65">
        <f>IF(RES_hh_tesh_in!S3=0,0,RES_hh_tesh_in!S3/RES_summary!S$21)</f>
        <v>79.663102373644833</v>
      </c>
      <c r="T3" s="65">
        <f>IF(RES_hh_tesh_in!T3=0,0,RES_hh_tesh_in!T3/RES_summary!T$21)</f>
        <v>76.484306516162064</v>
      </c>
      <c r="U3" s="65">
        <f>IF(RES_hh_tesh_in!U3=0,0,RES_hh_tesh_in!U3/RES_summary!U$21)</f>
        <v>71.341180862232946</v>
      </c>
      <c r="V3" s="65">
        <f>IF(RES_hh_tesh_in!V3=0,0,RES_hh_tesh_in!V3/RES_summary!V$21)</f>
        <v>65.361934325737437</v>
      </c>
      <c r="W3" s="65">
        <f>IF(RES_hh_tesh_in!W3=0,0,RES_hh_tesh_in!W3/RES_summary!W$21)</f>
        <v>63.298305749734006</v>
      </c>
      <c r="X3" s="65">
        <f>IF(RES_hh_tesh_in!X3=0,0,RES_hh_tesh_in!X3/RES_summary!X$21)</f>
        <v>47.954506935348512</v>
      </c>
      <c r="Y3" s="65">
        <f>IF(RES_hh_tesh_in!Y3=0,0,RES_hh_tesh_in!Y3/RES_summary!Y$21)</f>
        <v>41.059897721597792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95.361348379541894</v>
      </c>
      <c r="D4" s="69">
        <f>IF(RES_hh_tesh_in!D4=0,0,RES_hh_tesh_in!D4/RES_summary!D$21)</f>
        <v>90.292643671800974</v>
      </c>
      <c r="E4" s="69">
        <f>IF(RES_hh_tesh_in!E4=0,0,RES_hh_tesh_in!E4/RES_summary!E$21)</f>
        <v>91.713242490962529</v>
      </c>
      <c r="F4" s="69">
        <f>IF(RES_hh_tesh_in!F4=0,0,RES_hh_tesh_in!F4/RES_summary!F$21)</f>
        <v>89.114109174461376</v>
      </c>
      <c r="G4" s="69">
        <f>IF(RES_hh_tesh_in!G4=0,0,RES_hh_tesh_in!G4/RES_summary!G$21)</f>
        <v>88.982027962772534</v>
      </c>
      <c r="H4" s="69">
        <f>IF(RES_hh_tesh_in!H4=0,0,RES_hh_tesh_in!H4/RES_summary!H$21)</f>
        <v>88.026160987611448</v>
      </c>
      <c r="I4" s="69">
        <f>IF(RES_hh_tesh_in!I4=0,0,RES_hh_tesh_in!I4/RES_summary!I$21)</f>
        <v>88.620173645307702</v>
      </c>
      <c r="J4" s="69">
        <f>IF(RES_hh_tesh_in!J4=0,0,RES_hh_tesh_in!J4/RES_summary!J$21)</f>
        <v>85.655447072770045</v>
      </c>
      <c r="K4" s="69">
        <f>IF(RES_hh_tesh_in!K4=0,0,RES_hh_tesh_in!K4/RES_summary!K$21)</f>
        <v>84.78415832422111</v>
      </c>
      <c r="L4" s="69">
        <f>IF(RES_hh_tesh_in!L4=0,0,RES_hh_tesh_in!L4/RES_summary!L$21)</f>
        <v>94.398173735775217</v>
      </c>
      <c r="M4" s="69">
        <f>IF(RES_hh_tesh_in!M4=0,0,RES_hh_tesh_in!M4/RES_summary!M$21)</f>
        <v>80.439968516976791</v>
      </c>
      <c r="N4" s="69">
        <f>IF(RES_hh_tesh_in!N4=0,0,RES_hh_tesh_in!N4/RES_summary!N$21)</f>
        <v>78.420762523482708</v>
      </c>
      <c r="O4" s="69">
        <f>IF(RES_hh_tesh_in!O4=0,0,RES_hh_tesh_in!O4/RES_summary!O$21)</f>
        <v>77.714764451154934</v>
      </c>
      <c r="P4" s="69">
        <f>IF(RES_hh_tesh_in!P4=0,0,RES_hh_tesh_in!P4/RES_summary!P$21)</f>
        <v>68.040827115510311</v>
      </c>
      <c r="Q4" s="69">
        <f>IF(RES_hh_tesh_in!Q4=0,0,RES_hh_tesh_in!Q4/RES_summary!Q$21)</f>
        <v>72.55242154923188</v>
      </c>
      <c r="R4" s="69">
        <f>IF(RES_hh_tesh_in!R4=0,0,RES_hh_tesh_in!R4/RES_summary!R$21)</f>
        <v>72.205208561523506</v>
      </c>
      <c r="S4" s="69">
        <f>IF(RES_hh_tesh_in!S4=0,0,RES_hh_tesh_in!S4/RES_summary!S$21)</f>
        <v>67.621122486893711</v>
      </c>
      <c r="T4" s="69">
        <f>IF(RES_hh_tesh_in!T4=0,0,RES_hh_tesh_in!T4/RES_summary!T$21)</f>
        <v>64.165829121706395</v>
      </c>
      <c r="U4" s="69">
        <f>IF(RES_hh_tesh_in!U4=0,0,RES_hh_tesh_in!U4/RES_summary!U$21)</f>
        <v>58.987425158840821</v>
      </c>
      <c r="V4" s="69">
        <f>IF(RES_hh_tesh_in!V4=0,0,RES_hh_tesh_in!V4/RES_summary!V$21)</f>
        <v>53.1757017095428</v>
      </c>
      <c r="W4" s="69">
        <f>IF(RES_hh_tesh_in!W4=0,0,RES_hh_tesh_in!W4/RES_summary!W$21)</f>
        <v>50.438711742814853</v>
      </c>
      <c r="X4" s="69">
        <f>IF(RES_hh_tesh_in!X4=0,0,RES_hh_tesh_in!X4/RES_summary!X$21)</f>
        <v>39.73673780936074</v>
      </c>
      <c r="Y4" s="69">
        <f>IF(RES_hh_tesh_in!Y4=0,0,RES_hh_tesh_in!Y4/RES_summary!Y$21)</f>
        <v>32.752192009351567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94.905751726908477</v>
      </c>
      <c r="D6" s="72">
        <f>IF(RES_hh_tesh_in!D6=0,0,RES_hh_tesh_in!D6/RES_summary!D$21)</f>
        <v>83.592856431768013</v>
      </c>
      <c r="E6" s="72">
        <f>IF(RES_hh_tesh_in!E6=0,0,RES_hh_tesh_in!E6/RES_summary!E$21)</f>
        <v>87.818097774500885</v>
      </c>
      <c r="F6" s="72">
        <f>IF(RES_hh_tesh_in!F6=0,0,RES_hh_tesh_in!F6/RES_summary!F$21)</f>
        <v>87.793675777443667</v>
      </c>
      <c r="G6" s="72">
        <f>IF(RES_hh_tesh_in!G6=0,0,RES_hh_tesh_in!G6/RES_summary!G$21)</f>
        <v>86.93728883168707</v>
      </c>
      <c r="H6" s="72">
        <f>IF(RES_hh_tesh_in!H6=0,0,RES_hh_tesh_in!H6/RES_summary!H$21)</f>
        <v>91.301856119021323</v>
      </c>
      <c r="I6" s="72">
        <f>IF(RES_hh_tesh_in!I6=0,0,RES_hh_tesh_in!I6/RES_summary!I$21)</f>
        <v>90.795425805635048</v>
      </c>
      <c r="J6" s="72">
        <f>IF(RES_hh_tesh_in!J6=0,0,RES_hh_tesh_in!J6/RES_summary!J$21)</f>
        <v>83.873028596982692</v>
      </c>
      <c r="K6" s="72">
        <f>IF(RES_hh_tesh_in!K6=0,0,RES_hh_tesh_in!K6/RES_summary!K$21)</f>
        <v>76.838372092912493</v>
      </c>
      <c r="L6" s="72">
        <f>IF(RES_hh_tesh_in!L6=0,0,RES_hh_tesh_in!L6/RES_summary!L$21)</f>
        <v>89.789020190602102</v>
      </c>
      <c r="M6" s="72">
        <f>IF(RES_hh_tesh_in!M6=0,0,RES_hh_tesh_in!M6/RES_summary!M$21)</f>
        <v>85.731715529217425</v>
      </c>
      <c r="N6" s="72">
        <f>IF(RES_hh_tesh_in!N6=0,0,RES_hh_tesh_in!N6/RES_summary!N$21)</f>
        <v>79.18615787619936</v>
      </c>
      <c r="O6" s="72">
        <f>IF(RES_hh_tesh_in!O6=0,0,RES_hh_tesh_in!O6/RES_summary!O$21)</f>
        <v>72.487668123261827</v>
      </c>
      <c r="P6" s="72">
        <f>IF(RES_hh_tesh_in!P6=0,0,RES_hh_tesh_in!P6/RES_summary!P$21)</f>
        <v>53.69498911273957</v>
      </c>
      <c r="Q6" s="72">
        <f>IF(RES_hh_tesh_in!Q6=0,0,RES_hh_tesh_in!Q6/RES_summary!Q$21)</f>
        <v>72.131963689214601</v>
      </c>
      <c r="R6" s="72">
        <f>IF(RES_hh_tesh_in!R6=0,0,RES_hh_tesh_in!R6/RES_summary!R$21)</f>
        <v>71.979433149167249</v>
      </c>
      <c r="S6" s="72">
        <f>IF(RES_hh_tesh_in!S6=0,0,RES_hh_tesh_in!S6/RES_summary!S$21)</f>
        <v>69.685792249862274</v>
      </c>
      <c r="T6" s="72">
        <f>IF(RES_hh_tesh_in!T6=0,0,RES_hh_tesh_in!T6/RES_summary!T$21)</f>
        <v>66.137667082714046</v>
      </c>
      <c r="U6" s="72">
        <f>IF(RES_hh_tesh_in!U6=0,0,RES_hh_tesh_in!U6/RES_summary!U$21)</f>
        <v>58.003680542525721</v>
      </c>
      <c r="V6" s="72">
        <f>IF(RES_hh_tesh_in!V6=0,0,RES_hh_tesh_in!V6/RES_summary!V$21)</f>
        <v>51.420368714496966</v>
      </c>
      <c r="W6" s="72">
        <f>IF(RES_hh_tesh_in!W6=0,0,RES_hh_tesh_in!W6/RES_summary!W$21)</f>
        <v>46.280507999554864</v>
      </c>
      <c r="X6" s="72">
        <f>IF(RES_hh_tesh_in!X6=0,0,RES_hh_tesh_in!X6/RES_summary!X$21)</f>
        <v>40.498118769497061</v>
      </c>
      <c r="Y6" s="72">
        <f>IF(RES_hh_tesh_in!Y6=0,0,RES_hh_tesh_in!Y6/RES_summary!Y$21)</f>
        <v>32.880792823571717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94.003099368631936</v>
      </c>
      <c r="D7" s="72">
        <f>IF(RES_hh_tesh_in!D7=0,0,RES_hh_tesh_in!D7/RES_summary!D$21)</f>
        <v>90.616134647436994</v>
      </c>
      <c r="E7" s="72">
        <f>IF(RES_hh_tesh_in!E7=0,0,RES_hh_tesh_in!E7/RES_summary!E$21)</f>
        <v>89.28617167355084</v>
      </c>
      <c r="F7" s="72">
        <f>IF(RES_hh_tesh_in!F7=0,0,RES_hh_tesh_in!F7/RES_summary!F$21)</f>
        <v>88.014906494697513</v>
      </c>
      <c r="G7" s="72">
        <f>IF(RES_hh_tesh_in!G7=0,0,RES_hh_tesh_in!G7/RES_summary!G$21)</f>
        <v>89.162836448817089</v>
      </c>
      <c r="H7" s="72">
        <f>IF(RES_hh_tesh_in!H7=0,0,RES_hh_tesh_in!H7/RES_summary!H$21)</f>
        <v>85.621309237439775</v>
      </c>
      <c r="I7" s="72">
        <f>IF(RES_hh_tesh_in!I7=0,0,RES_hh_tesh_in!I7/RES_summary!I$21)</f>
        <v>84.028026761755186</v>
      </c>
      <c r="J7" s="72">
        <f>IF(RES_hh_tesh_in!J7=0,0,RES_hh_tesh_in!J7/RES_summary!J$21)</f>
        <v>83.710693663929021</v>
      </c>
      <c r="K7" s="72">
        <f>IF(RES_hh_tesh_in!K7=0,0,RES_hh_tesh_in!K7/RES_summary!K$21)</f>
        <v>83.566950380651662</v>
      </c>
      <c r="L7" s="72">
        <f>IF(RES_hh_tesh_in!L7=0,0,RES_hh_tesh_in!L7/RES_summary!L$21)</f>
        <v>91.985754756061894</v>
      </c>
      <c r="M7" s="72">
        <f>IF(RES_hh_tesh_in!M7=0,0,RES_hh_tesh_in!M7/RES_summary!M$21)</f>
        <v>80.626513795047742</v>
      </c>
      <c r="N7" s="72">
        <f>IF(RES_hh_tesh_in!N7=0,0,RES_hh_tesh_in!N7/RES_summary!N$21)</f>
        <v>76.287303407930267</v>
      </c>
      <c r="O7" s="72">
        <f>IF(RES_hh_tesh_in!O7=0,0,RES_hh_tesh_in!O7/RES_summary!O$21)</f>
        <v>78.970046975527382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63.334942113188561</v>
      </c>
      <c r="T7" s="72">
        <f>IF(RES_hh_tesh_in!T7=0,0,RES_hh_tesh_in!T7/RES_summary!T$21)</f>
        <v>63.61132175994495</v>
      </c>
      <c r="U7" s="72">
        <f>IF(RES_hh_tesh_in!U7=0,0,RES_hh_tesh_in!U7/RES_summary!U$21)</f>
        <v>57.665273270578375</v>
      </c>
      <c r="V7" s="72">
        <f>IF(RES_hh_tesh_in!V7=0,0,RES_hh_tesh_in!V7/RES_summary!V$21)</f>
        <v>49.003452957524026</v>
      </c>
      <c r="W7" s="72">
        <f>IF(RES_hh_tesh_in!W7=0,0,RES_hh_tesh_in!W7/RES_summary!W$21)</f>
        <v>41.885710837606496</v>
      </c>
      <c r="X7" s="72">
        <f>IF(RES_hh_tesh_in!X7=0,0,RES_hh_tesh_in!X7/RES_summary!X$21)</f>
        <v>38.918629993633637</v>
      </c>
      <c r="Y7" s="72">
        <f>IF(RES_hh_tesh_in!Y7=0,0,RES_hh_tesh_in!Y7/RES_summary!Y$21)</f>
        <v>29.982011853086195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93.67668616705491</v>
      </c>
      <c r="D8" s="72">
        <f>IF(RES_hh_tesh_in!D8=0,0,RES_hh_tesh_in!D8/RES_summary!D$21)</f>
        <v>87.598559106673292</v>
      </c>
      <c r="E8" s="72">
        <f>IF(RES_hh_tesh_in!E8=0,0,RES_hh_tesh_in!E8/RES_summary!E$21)</f>
        <v>91.422963536119155</v>
      </c>
      <c r="F8" s="72">
        <f>IF(RES_hh_tesh_in!F8=0,0,RES_hh_tesh_in!F8/RES_summary!F$21)</f>
        <v>89.400879088824666</v>
      </c>
      <c r="G8" s="72">
        <f>IF(RES_hh_tesh_in!G8=0,0,RES_hh_tesh_in!G8/RES_summary!G$21)</f>
        <v>88.842693955543751</v>
      </c>
      <c r="H8" s="72">
        <f>IF(RES_hh_tesh_in!H8=0,0,RES_hh_tesh_in!H8/RES_summary!H$21)</f>
        <v>87.298764122669724</v>
      </c>
      <c r="I8" s="72">
        <f>IF(RES_hh_tesh_in!I8=0,0,RES_hh_tesh_in!I8/RES_summary!I$21)</f>
        <v>83.50905304565714</v>
      </c>
      <c r="J8" s="72">
        <f>IF(RES_hh_tesh_in!J8=0,0,RES_hh_tesh_in!J8/RES_summary!J$21)</f>
        <v>83.02613761929716</v>
      </c>
      <c r="K8" s="72">
        <f>IF(RES_hh_tesh_in!K8=0,0,RES_hh_tesh_in!K8/RES_summary!K$21)</f>
        <v>82.459396633764158</v>
      </c>
      <c r="L8" s="72">
        <f>IF(RES_hh_tesh_in!L8=0,0,RES_hh_tesh_in!L8/RES_summary!L$21)</f>
        <v>93.993544335311142</v>
      </c>
      <c r="M8" s="72">
        <f>IF(RES_hh_tesh_in!M8=0,0,RES_hh_tesh_in!M8/RES_summary!M$21)</f>
        <v>78.785413585664244</v>
      </c>
      <c r="N8" s="72">
        <f>IF(RES_hh_tesh_in!N8=0,0,RES_hh_tesh_in!N8/RES_summary!N$21)</f>
        <v>77.697814138564709</v>
      </c>
      <c r="O8" s="72">
        <f>IF(RES_hh_tesh_in!O8=0,0,RES_hh_tesh_in!O8/RES_summary!O$21)</f>
        <v>77.289730917154316</v>
      </c>
      <c r="P8" s="72">
        <f>IF(RES_hh_tesh_in!P8=0,0,RES_hh_tesh_in!P8/RES_summary!P$21)</f>
        <v>66.099799023752269</v>
      </c>
      <c r="Q8" s="72">
        <f>IF(RES_hh_tesh_in!Q8=0,0,RES_hh_tesh_in!Q8/RES_summary!Q$21)</f>
        <v>68.987019916291018</v>
      </c>
      <c r="R8" s="72">
        <f>IF(RES_hh_tesh_in!R8=0,0,RES_hh_tesh_in!R8/RES_summary!R$21)</f>
        <v>70.157979380827427</v>
      </c>
      <c r="S8" s="72">
        <f>IF(RES_hh_tesh_in!S8=0,0,RES_hh_tesh_in!S8/RES_summary!S$21)</f>
        <v>66.64353566885211</v>
      </c>
      <c r="T8" s="72">
        <f>IF(RES_hh_tesh_in!T8=0,0,RES_hh_tesh_in!T8/RES_summary!T$21)</f>
        <v>62.900465996032928</v>
      </c>
      <c r="U8" s="72">
        <f>IF(RES_hh_tesh_in!U8=0,0,RES_hh_tesh_in!U8/RES_summary!U$21)</f>
        <v>59.418705065642008</v>
      </c>
      <c r="V8" s="72">
        <f>IF(RES_hh_tesh_in!V8=0,0,RES_hh_tesh_in!V8/RES_summary!V$21)</f>
        <v>53.916731912578875</v>
      </c>
      <c r="W8" s="72">
        <f>IF(RES_hh_tesh_in!W8=0,0,RES_hh_tesh_in!W8/RES_summary!W$21)</f>
        <v>49.549731737570475</v>
      </c>
      <c r="X8" s="72">
        <f>IF(RES_hh_tesh_in!X8=0,0,RES_hh_tesh_in!X8/RES_summary!X$21)</f>
        <v>37.334375763299064</v>
      </c>
      <c r="Y8" s="72">
        <f>IF(RES_hh_tesh_in!Y8=0,0,RES_hh_tesh_in!Y8/RES_summary!Y$21)</f>
        <v>30.119752778463436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94.31793283059325</v>
      </c>
      <c r="D9" s="72">
        <f>IF(RES_hh_tesh_in!D9=0,0,RES_hh_tesh_in!D9/RES_summary!D$21)</f>
        <v>88.288473323240552</v>
      </c>
      <c r="E9" s="72">
        <f>IF(RES_hh_tesh_in!E9=0,0,RES_hh_tesh_in!E9/RES_summary!E$21)</f>
        <v>90.440274862935482</v>
      </c>
      <c r="F9" s="72">
        <f>IF(RES_hh_tesh_in!F9=0,0,RES_hh_tesh_in!F9/RES_summary!F$21)</f>
        <v>86.090309689322694</v>
      </c>
      <c r="G9" s="72">
        <f>IF(RES_hh_tesh_in!G9=0,0,RES_hh_tesh_in!G9/RES_summary!G$21)</f>
        <v>88.109770764615931</v>
      </c>
      <c r="H9" s="72">
        <f>IF(RES_hh_tesh_in!H9=0,0,RES_hh_tesh_in!H9/RES_summary!H$21)</f>
        <v>86.386038216643826</v>
      </c>
      <c r="I9" s="72">
        <f>IF(RES_hh_tesh_in!I9=0,0,RES_hh_tesh_in!I9/RES_summary!I$21)</f>
        <v>92.983957404226942</v>
      </c>
      <c r="J9" s="72">
        <f>IF(RES_hh_tesh_in!J9=0,0,RES_hh_tesh_in!J9/RES_summary!J$21)</f>
        <v>86.795640271508248</v>
      </c>
      <c r="K9" s="72">
        <f>IF(RES_hh_tesh_in!K9=0,0,RES_hh_tesh_in!K9/RES_summary!K$21)</f>
        <v>85.036026473592869</v>
      </c>
      <c r="L9" s="72">
        <f>IF(RES_hh_tesh_in!L9=0,0,RES_hh_tesh_in!L9/RES_summary!L$21)</f>
        <v>91.028253392826429</v>
      </c>
      <c r="M9" s="72">
        <f>IF(RES_hh_tesh_in!M9=0,0,RES_hh_tesh_in!M9/RES_summary!M$21)</f>
        <v>80.171775296329145</v>
      </c>
      <c r="N9" s="72">
        <f>IF(RES_hh_tesh_in!N9=0,0,RES_hh_tesh_in!N9/RES_summary!N$21)</f>
        <v>75.721966213261624</v>
      </c>
      <c r="O9" s="72">
        <f>IF(RES_hh_tesh_in!O9=0,0,RES_hh_tesh_in!O9/RES_summary!O$21)</f>
        <v>74.790457491545155</v>
      </c>
      <c r="P9" s="72">
        <f>IF(RES_hh_tesh_in!P9=0,0,RES_hh_tesh_in!P9/RES_summary!P$21)</f>
        <v>67.234214586367443</v>
      </c>
      <c r="Q9" s="72">
        <f>IF(RES_hh_tesh_in!Q9=0,0,RES_hh_tesh_in!Q9/RES_summary!Q$21)</f>
        <v>73.574598480110524</v>
      </c>
      <c r="R9" s="72">
        <f>IF(RES_hh_tesh_in!R9=0,0,RES_hh_tesh_in!R9/RES_summary!R$21)</f>
        <v>73.903437301971266</v>
      </c>
      <c r="S9" s="72">
        <f>IF(RES_hh_tesh_in!S9=0,0,RES_hh_tesh_in!S9/RES_summary!S$21)</f>
        <v>68.340751891610793</v>
      </c>
      <c r="T9" s="72">
        <f>IF(RES_hh_tesh_in!T9=0,0,RES_hh_tesh_in!T9/RES_summary!T$21)</f>
        <v>64.252578938138683</v>
      </c>
      <c r="U9" s="72">
        <f>IF(RES_hh_tesh_in!U9=0,0,RES_hh_tesh_in!U9/RES_summary!U$21)</f>
        <v>58.070178427476279</v>
      </c>
      <c r="V9" s="72">
        <f>IF(RES_hh_tesh_in!V9=0,0,RES_hh_tesh_in!V9/RES_summary!V$21)</f>
        <v>52.834957578988572</v>
      </c>
      <c r="W9" s="72">
        <f>IF(RES_hh_tesh_in!W9=0,0,RES_hh_tesh_in!W9/RES_summary!W$21)</f>
        <v>50.693012862307334</v>
      </c>
      <c r="X9" s="72">
        <f>IF(RES_hh_tesh_in!X9=0,0,RES_hh_tesh_in!X9/RES_summary!X$21)</f>
        <v>37.014448073316395</v>
      </c>
      <c r="Y9" s="72">
        <f>IF(RES_hh_tesh_in!Y9=0,0,RES_hh_tesh_in!Y9/RES_summary!Y$21)</f>
        <v>32.552590164809416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95.161977685330754</v>
      </c>
      <c r="D11" s="72">
        <f>IF(RES_hh_tesh_in!D11=0,0,RES_hh_tesh_in!D11/RES_summary!D$21)</f>
        <v>90.632655773771504</v>
      </c>
      <c r="E11" s="72">
        <f>IF(RES_hh_tesh_in!E11=0,0,RES_hh_tesh_in!E11/RES_summary!E$21)</f>
        <v>91.402544225430233</v>
      </c>
      <c r="F11" s="72">
        <f>IF(RES_hh_tesh_in!F11=0,0,RES_hh_tesh_in!F11/RES_summary!F$21)</f>
        <v>89.801765695459324</v>
      </c>
      <c r="G11" s="72">
        <f>IF(RES_hh_tesh_in!G11=0,0,RES_hh_tesh_in!G11/RES_summary!G$21)</f>
        <v>88.388049673329874</v>
      </c>
      <c r="H11" s="72">
        <f>IF(RES_hh_tesh_in!H11=0,0,RES_hh_tesh_in!H11/RES_summary!H$21)</f>
        <v>87.883900319618803</v>
      </c>
      <c r="I11" s="72">
        <f>IF(RES_hh_tesh_in!I11=0,0,RES_hh_tesh_in!I11/RES_summary!I$21)</f>
        <v>86.106246513956521</v>
      </c>
      <c r="J11" s="72">
        <f>IF(RES_hh_tesh_in!J11=0,0,RES_hh_tesh_in!J11/RES_summary!J$21)</f>
        <v>85.66567520305459</v>
      </c>
      <c r="K11" s="72">
        <f>IF(RES_hh_tesh_in!K11=0,0,RES_hh_tesh_in!K11/RES_summary!K$21)</f>
        <v>85.063616536068807</v>
      </c>
      <c r="L11" s="72">
        <f>IF(RES_hh_tesh_in!L11=0,0,RES_hh_tesh_in!L11/RES_summary!L$21)</f>
        <v>95.281047320977649</v>
      </c>
      <c r="M11" s="72">
        <f>IF(RES_hh_tesh_in!M11=0,0,RES_hh_tesh_in!M11/RES_summary!M$21)</f>
        <v>80.116432215693223</v>
      </c>
      <c r="N11" s="72">
        <f>IF(RES_hh_tesh_in!N11=0,0,RES_hh_tesh_in!N11/RES_summary!N$21)</f>
        <v>79.011012307189162</v>
      </c>
      <c r="O11" s="72">
        <f>IF(RES_hh_tesh_in!O11=0,0,RES_hh_tesh_in!O11/RES_summary!O$21)</f>
        <v>76.693302999130069</v>
      </c>
      <c r="P11" s="72">
        <f>IF(RES_hh_tesh_in!P11=0,0,RES_hh_tesh_in!P11/RES_summary!P$21)</f>
        <v>67.766235884521649</v>
      </c>
      <c r="Q11" s="72">
        <f>IF(RES_hh_tesh_in!Q11=0,0,RES_hh_tesh_in!Q11/RES_summary!Q$21)</f>
        <v>71.32120612997258</v>
      </c>
      <c r="R11" s="72">
        <f>IF(RES_hh_tesh_in!R11=0,0,RES_hh_tesh_in!R11/RES_summary!R$21)</f>
        <v>70.64508593302007</v>
      </c>
      <c r="S11" s="72">
        <f>IF(RES_hh_tesh_in!S11=0,0,RES_hh_tesh_in!S11/RES_summary!S$21)</f>
        <v>67.3888608376473</v>
      </c>
      <c r="T11" s="72">
        <f>IF(RES_hh_tesh_in!T11=0,0,RES_hh_tesh_in!T11/RES_summary!T$21)</f>
        <v>64.17026231211608</v>
      </c>
      <c r="U11" s="72">
        <f>IF(RES_hh_tesh_in!U11=0,0,RES_hh_tesh_in!U11/RES_summary!U$21)</f>
        <v>58.330477865457993</v>
      </c>
      <c r="V11" s="72">
        <f>IF(RES_hh_tesh_in!V11=0,0,RES_hh_tesh_in!V11/RES_summary!V$21)</f>
        <v>52.244980756949737</v>
      </c>
      <c r="W11" s="72">
        <f>IF(RES_hh_tesh_in!W11=0,0,RES_hh_tesh_in!W11/RES_summary!W$21)</f>
        <v>50.507520628779687</v>
      </c>
      <c r="X11" s="72">
        <f>IF(RES_hh_tesh_in!X11=0,0,RES_hh_tesh_in!X11/RES_summary!X$21)</f>
        <v>38.91994622133236</v>
      </c>
      <c r="Y11" s="72">
        <f>IF(RES_hh_tesh_in!Y11=0,0,RES_hh_tesh_in!Y11/RES_summary!Y$21)</f>
        <v>32.445570661203639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93.272566074732836</v>
      </c>
      <c r="D12" s="72">
        <f>IF(RES_hh_tesh_in!D12=0,0,RES_hh_tesh_in!D12/RES_summary!D$21)</f>
        <v>91.750486668734396</v>
      </c>
      <c r="E12" s="72">
        <f>IF(RES_hh_tesh_in!E12=0,0,RES_hh_tesh_in!E12/RES_summary!E$21)</f>
        <v>90.613086360397304</v>
      </c>
      <c r="F12" s="72">
        <f>IF(RES_hh_tesh_in!F12=0,0,RES_hh_tesh_in!F12/RES_summary!F$21)</f>
        <v>88.0848030821642</v>
      </c>
      <c r="G12" s="72">
        <f>IF(RES_hh_tesh_in!G12=0,0,RES_hh_tesh_in!G12/RES_summary!G$21)</f>
        <v>88.597492893302061</v>
      </c>
      <c r="H12" s="72">
        <f>IF(RES_hh_tesh_in!H12=0,0,RES_hh_tesh_in!H12/RES_summary!H$21)</f>
        <v>90.986107404082148</v>
      </c>
      <c r="I12" s="72">
        <f>IF(RES_hh_tesh_in!I12=0,0,RES_hh_tesh_in!I12/RES_summary!I$21)</f>
        <v>84.868707281838539</v>
      </c>
      <c r="J12" s="72">
        <f>IF(RES_hh_tesh_in!J12=0,0,RES_hh_tesh_in!J12/RES_summary!J$21)</f>
        <v>86.500600592041067</v>
      </c>
      <c r="K12" s="72">
        <f>IF(RES_hh_tesh_in!K12=0,0,RES_hh_tesh_in!K12/RES_summary!K$21)</f>
        <v>86.950398535376436</v>
      </c>
      <c r="L12" s="72">
        <f>IF(RES_hh_tesh_in!L12=0,0,RES_hh_tesh_in!L12/RES_summary!L$21)</f>
        <v>87.181564696092678</v>
      </c>
      <c r="M12" s="72">
        <f>IF(RES_hh_tesh_in!M12=0,0,RES_hh_tesh_in!M12/RES_summary!M$21)</f>
        <v>82.882686659128055</v>
      </c>
      <c r="N12" s="72">
        <f>IF(RES_hh_tesh_in!N12=0,0,RES_hh_tesh_in!N12/RES_summary!N$21)</f>
        <v>78.993443004112933</v>
      </c>
      <c r="O12" s="72">
        <f>IF(RES_hh_tesh_in!O12=0,0,RES_hh_tesh_in!O12/RES_summary!O$21)</f>
        <v>74.910462881497097</v>
      </c>
      <c r="P12" s="72">
        <f>IF(RES_hh_tesh_in!P12=0,0,RES_hh_tesh_in!P12/RES_summary!P$21)</f>
        <v>70.433479751055771</v>
      </c>
      <c r="Q12" s="72">
        <f>IF(RES_hh_tesh_in!Q12=0,0,RES_hh_tesh_in!Q12/RES_summary!Q$21)</f>
        <v>72.332867596024613</v>
      </c>
      <c r="R12" s="72">
        <f>IF(RES_hh_tesh_in!R12=0,0,RES_hh_tesh_in!R12/RES_summary!R$21)</f>
        <v>72.697121505970244</v>
      </c>
      <c r="S12" s="72">
        <f>IF(RES_hh_tesh_in!S12=0,0,RES_hh_tesh_in!S12/RES_summary!S$21)</f>
        <v>65.53091223232137</v>
      </c>
      <c r="T12" s="72">
        <f>IF(RES_hh_tesh_in!T12=0,0,RES_hh_tesh_in!T12/RES_summary!T$21)</f>
        <v>63.218302780331349</v>
      </c>
      <c r="U12" s="72">
        <f>IF(RES_hh_tesh_in!U12=0,0,RES_hh_tesh_in!U12/RES_summary!U$21)</f>
        <v>59.463163192919453</v>
      </c>
      <c r="V12" s="72">
        <f>IF(RES_hh_tesh_in!V12=0,0,RES_hh_tesh_in!V12/RES_summary!V$21)</f>
        <v>54.274205878586045</v>
      </c>
      <c r="W12" s="72">
        <f>IF(RES_hh_tesh_in!W12=0,0,RES_hh_tesh_in!W12/RES_summary!W$21)</f>
        <v>49.482510961755686</v>
      </c>
      <c r="X12" s="72">
        <f>IF(RES_hh_tesh_in!X12=0,0,RES_hh_tesh_in!X12/RES_summary!X$21)</f>
        <v>41.994157546723798</v>
      </c>
      <c r="Y12" s="72">
        <f>IF(RES_hh_tesh_in!Y12=0,0,RES_hh_tesh_in!Y12/RES_summary!Y$21)</f>
        <v>34.373645935211741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0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97.827968052894718</v>
      </c>
      <c r="I13" s="74">
        <f>IF(RES_hh_tesh_in!I13=0,0,RES_hh_tesh_in!I13/RES_summary!I$21)</f>
        <v>70.242032834254744</v>
      </c>
      <c r="J13" s="74">
        <f>IF(RES_hh_tesh_in!J13=0,0,RES_hh_tesh_in!J13/RES_summary!J$21)</f>
        <v>46.207880338133059</v>
      </c>
      <c r="K13" s="74">
        <f>IF(RES_hh_tesh_in!K13=0,0,RES_hh_tesh_in!K13/RES_summary!K$21)</f>
        <v>36.88304220713853</v>
      </c>
      <c r="L13" s="74">
        <f>IF(RES_hh_tesh_in!L13=0,0,RES_hh_tesh_in!L13/RES_summary!L$21)</f>
        <v>76.48194396770829</v>
      </c>
      <c r="M13" s="74">
        <f>IF(RES_hh_tesh_in!M13=0,0,RES_hh_tesh_in!M13/RES_summary!M$21)</f>
        <v>56.85432150027134</v>
      </c>
      <c r="N13" s="74">
        <f>IF(RES_hh_tesh_in!N13=0,0,RES_hh_tesh_in!N13/RES_summary!N$21)</f>
        <v>62.917079115785384</v>
      </c>
      <c r="O13" s="74">
        <f>IF(RES_hh_tesh_in!O13=0,0,RES_hh_tesh_in!O13/RES_summary!O$21)</f>
        <v>104.42898253563855</v>
      </c>
      <c r="P13" s="74">
        <f>IF(RES_hh_tesh_in!P13=0,0,RES_hh_tesh_in!P13/RES_summary!P$21)</f>
        <v>58.62911031467457</v>
      </c>
      <c r="Q13" s="74">
        <f>IF(RES_hh_tesh_in!Q13=0,0,RES_hh_tesh_in!Q13/RES_summary!Q$21)</f>
        <v>107.38189368703648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5.9355029109966955</v>
      </c>
      <c r="W13" s="74">
        <f>IF(RES_hh_tesh_in!W13=0,0,RES_hh_tesh_in!W13/RES_summary!W$21)</f>
        <v>91.662785868983647</v>
      </c>
      <c r="X13" s="74">
        <f>IF(RES_hh_tesh_in!X13=0,0,RES_hh_tesh_in!X13/RES_summary!X$21)</f>
        <v>0</v>
      </c>
      <c r="Y13" s="74">
        <f>IF(RES_hh_tesh_in!Y13=0,0,RES_hh_tesh_in!Y13/RES_summary!Y$21)</f>
        <v>30.075525360614272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0.76614632493133605</v>
      </c>
      <c r="D14" s="76">
        <f>IF(RES_hh_tesh_in!D14=0,0,RES_hh_tesh_in!D14/RES_summary!D$21)</f>
        <v>0.69107213090308395</v>
      </c>
      <c r="E14" s="76">
        <f>IF(RES_hh_tesh_in!E14=0,0,RES_hh_tesh_in!E14/RES_summary!E$21)</f>
        <v>0.70978075005658314</v>
      </c>
      <c r="F14" s="76">
        <f>IF(RES_hh_tesh_in!F14=0,0,RES_hh_tesh_in!F14/RES_summary!F$21)</f>
        <v>0.67436917566166454</v>
      </c>
      <c r="G14" s="76">
        <f>IF(RES_hh_tesh_in!G14=0,0,RES_hh_tesh_in!G14/RES_summary!G$21)</f>
        <v>0.64971953119916559</v>
      </c>
      <c r="H14" s="76">
        <f>IF(RES_hh_tesh_in!H14=0,0,RES_hh_tesh_in!H14/RES_summary!H$21)</f>
        <v>0.61785256508774933</v>
      </c>
      <c r="I14" s="76">
        <f>IF(RES_hh_tesh_in!I14=0,0,RES_hh_tesh_in!I14/RES_summary!I$21)</f>
        <v>0.61076073098562178</v>
      </c>
      <c r="J14" s="76">
        <f>IF(RES_hh_tesh_in!J14=0,0,RES_hh_tesh_in!J14/RES_summary!J$21)</f>
        <v>0.60118590162071772</v>
      </c>
      <c r="K14" s="76">
        <f>IF(RES_hh_tesh_in!K14=0,0,RES_hh_tesh_in!K14/RES_summary!K$21)</f>
        <v>0.6158575446265292</v>
      </c>
      <c r="L14" s="76">
        <f>IF(RES_hh_tesh_in!L14=0,0,RES_hh_tesh_in!L14/RES_summary!L$21)</f>
        <v>0.72563230428489778</v>
      </c>
      <c r="M14" s="76">
        <f>IF(RES_hh_tesh_in!M14=0,0,RES_hh_tesh_in!M14/RES_summary!M$21)</f>
        <v>0.60253140267869898</v>
      </c>
      <c r="N14" s="76">
        <f>IF(RES_hh_tesh_in!N14=0,0,RES_hh_tesh_in!N14/RES_summary!N$21)</f>
        <v>0.55907621323429157</v>
      </c>
      <c r="O14" s="76">
        <f>IF(RES_hh_tesh_in!O14=0,0,RES_hh_tesh_in!O14/RES_summary!O$21)</f>
        <v>0.54085219935043272</v>
      </c>
      <c r="P14" s="76">
        <f>IF(RES_hh_tesh_in!P14=0,0,RES_hh_tesh_in!P14/RES_summary!P$21)</f>
        <v>0.40573208897823526</v>
      </c>
      <c r="Q14" s="76">
        <f>IF(RES_hh_tesh_in!Q14=0,0,RES_hh_tesh_in!Q14/RES_summary!Q$21)</f>
        <v>0.45166213842364472</v>
      </c>
      <c r="R14" s="76">
        <f>IF(RES_hh_tesh_in!R14=0,0,RES_hh_tesh_in!R14/RES_summary!R$21)</f>
        <v>0.48094284348075261</v>
      </c>
      <c r="S14" s="76">
        <f>IF(RES_hh_tesh_in!S14=0,0,RES_hh_tesh_in!S14/RES_summary!S$21)</f>
        <v>0.46015133680170484</v>
      </c>
      <c r="T14" s="76">
        <f>IF(RES_hh_tesh_in!T14=0,0,RES_hh_tesh_in!T14/RES_summary!T$21)</f>
        <v>0.44906167131331715</v>
      </c>
      <c r="U14" s="76">
        <f>IF(RES_hh_tesh_in!U14=0,0,RES_hh_tesh_in!U14/RES_summary!U$21)</f>
        <v>0.37396577074084425</v>
      </c>
      <c r="V14" s="76">
        <f>IF(RES_hh_tesh_in!V14=0,0,RES_hh_tesh_in!V14/RES_summary!V$21)</f>
        <v>0.32179761226160103</v>
      </c>
      <c r="W14" s="76">
        <f>IF(RES_hh_tesh_in!W14=0,0,RES_hh_tesh_in!W14/RES_summary!W$21)</f>
        <v>0.23515575764487612</v>
      </c>
      <c r="X14" s="76">
        <f>IF(RES_hh_tesh_in!X14=0,0,RES_hh_tesh_in!X14/RES_summary!X$21)</f>
        <v>0.16574291469118677</v>
      </c>
      <c r="Y14" s="76">
        <f>IF(RES_hh_tesh_in!Y14=0,0,RES_hh_tesh_in!Y14/RES_summary!Y$21)</f>
        <v>0.16518667294948969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8.1059402862409563E-2</v>
      </c>
      <c r="D15" s="69">
        <f>IF(RES_hh_tesh_in!D15=0,0,RES_hh_tesh_in!D15/RES_summary!D$21)</f>
        <v>4.5544022443930313E-2</v>
      </c>
      <c r="E15" s="69">
        <f>IF(RES_hh_tesh_in!E15=0,0,RES_hh_tesh_in!E15/RES_summary!E$21)</f>
        <v>9.1110057757353091E-2</v>
      </c>
      <c r="F15" s="69">
        <f>IF(RES_hh_tesh_in!F15=0,0,RES_hh_tesh_in!F15/RES_summary!F$21)</f>
        <v>0.14766515704950098</v>
      </c>
      <c r="G15" s="69">
        <f>IF(RES_hh_tesh_in!G15=0,0,RES_hh_tesh_in!G15/RES_summary!G$21)</f>
        <v>0.15466725278469967</v>
      </c>
      <c r="H15" s="69">
        <f>IF(RES_hh_tesh_in!H15=0,0,RES_hh_tesh_in!H15/RES_summary!H$21)</f>
        <v>0.25515944340841989</v>
      </c>
      <c r="I15" s="69">
        <f>IF(RES_hh_tesh_in!I15=0,0,RES_hh_tesh_in!I15/RES_summary!I$21)</f>
        <v>0.26374831547818373</v>
      </c>
      <c r="J15" s="69">
        <f>IF(RES_hh_tesh_in!J15=0,0,RES_hh_tesh_in!J15/RES_summary!J$21)</f>
        <v>0.20520952850683538</v>
      </c>
      <c r="K15" s="69">
        <f>IF(RES_hh_tesh_in!K15=0,0,RES_hh_tesh_in!K15/RES_summary!K$21)</f>
        <v>0.15464430938712367</v>
      </c>
      <c r="L15" s="69">
        <f>IF(RES_hh_tesh_in!L15=0,0,RES_hh_tesh_in!L15/RES_summary!L$21)</f>
        <v>0.16986974805388633</v>
      </c>
      <c r="M15" s="69">
        <f>IF(RES_hh_tesh_in!M15=0,0,RES_hh_tesh_in!M15/RES_summary!M$21)</f>
        <v>0.23899735405155897</v>
      </c>
      <c r="N15" s="69">
        <f>IF(RES_hh_tesh_in!N15=0,0,RES_hh_tesh_in!N15/RES_summary!N$21)</f>
        <v>0.24294363628860957</v>
      </c>
      <c r="O15" s="69">
        <f>IF(RES_hh_tesh_in!O15=0,0,RES_hh_tesh_in!O15/RES_summary!O$21)</f>
        <v>0.2410245492377904</v>
      </c>
      <c r="P15" s="69">
        <f>IF(RES_hh_tesh_in!P15=0,0,RES_hh_tesh_in!P15/RES_summary!P$21)</f>
        <v>0.23289208798671601</v>
      </c>
      <c r="Q15" s="69">
        <f>IF(RES_hh_tesh_in!Q15=0,0,RES_hh_tesh_in!Q15/RES_summary!Q$21)</f>
        <v>0.24347780107044176</v>
      </c>
      <c r="R15" s="69">
        <f>IF(RES_hh_tesh_in!R15=0,0,RES_hh_tesh_in!R15/RES_summary!R$21)</f>
        <v>0.30140645947835465</v>
      </c>
      <c r="S15" s="69">
        <f>IF(RES_hh_tesh_in!S15=0,0,RES_hh_tesh_in!S15/RES_summary!S$21)</f>
        <v>0.28756710234401422</v>
      </c>
      <c r="T15" s="69">
        <f>IF(RES_hh_tesh_in!T15=0,0,RES_hh_tesh_in!T15/RES_summary!T$21)</f>
        <v>0.42812415818701133</v>
      </c>
      <c r="U15" s="69">
        <f>IF(RES_hh_tesh_in!U15=0,0,RES_hh_tesh_in!U15/RES_summary!U$21)</f>
        <v>0.29601329680109739</v>
      </c>
      <c r="V15" s="69">
        <f>IF(RES_hh_tesh_in!V15=0,0,RES_hh_tesh_in!V15/RES_summary!V$21)</f>
        <v>0.56449610984354048</v>
      </c>
      <c r="W15" s="69">
        <f>IF(RES_hh_tesh_in!W15=0,0,RES_hh_tesh_in!W15/RES_summary!W$21)</f>
        <v>0.35633919661207342</v>
      </c>
      <c r="X15" s="69">
        <f>IF(RES_hh_tesh_in!X15=0,0,RES_hh_tesh_in!X15/RES_summary!X$21)</f>
        <v>0.50698568131766597</v>
      </c>
      <c r="Y15" s="69">
        <f>IF(RES_hh_tesh_in!Y15=0,0,RES_hh_tesh_in!Y15/RES_summary!Y$21)</f>
        <v>0.46129142795080696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8.1059402862409563E-2</v>
      </c>
      <c r="D16" s="72">
        <f>IF(RES_hh_tesh_in!D16=0,0,RES_hh_tesh_in!D16/RES_summary!D$21)</f>
        <v>4.5544022443930313E-2</v>
      </c>
      <c r="E16" s="72">
        <f>IF(RES_hh_tesh_in!E16=0,0,RES_hh_tesh_in!E16/RES_summary!E$21)</f>
        <v>9.1110057757353091E-2</v>
      </c>
      <c r="F16" s="72">
        <f>IF(RES_hh_tesh_in!F16=0,0,RES_hh_tesh_in!F16/RES_summary!F$21)</f>
        <v>0.14766515704950098</v>
      </c>
      <c r="G16" s="72">
        <f>IF(RES_hh_tesh_in!G16=0,0,RES_hh_tesh_in!G16/RES_summary!G$21)</f>
        <v>0.15466725278469967</v>
      </c>
      <c r="H16" s="72">
        <f>IF(RES_hh_tesh_in!H16=0,0,RES_hh_tesh_in!H16/RES_summary!H$21)</f>
        <v>0.25515944340841989</v>
      </c>
      <c r="I16" s="72">
        <f>IF(RES_hh_tesh_in!I16=0,0,RES_hh_tesh_in!I16/RES_summary!I$21)</f>
        <v>0.26374831547818373</v>
      </c>
      <c r="J16" s="72">
        <f>IF(RES_hh_tesh_in!J16=0,0,RES_hh_tesh_in!J16/RES_summary!J$21)</f>
        <v>0.20520952850683538</v>
      </c>
      <c r="K16" s="72">
        <f>IF(RES_hh_tesh_in!K16=0,0,RES_hh_tesh_in!K16/RES_summary!K$21)</f>
        <v>0.15464430938712367</v>
      </c>
      <c r="L16" s="72">
        <f>IF(RES_hh_tesh_in!L16=0,0,RES_hh_tesh_in!L16/RES_summary!L$21)</f>
        <v>0.16986974805388633</v>
      </c>
      <c r="M16" s="72">
        <f>IF(RES_hh_tesh_in!M16=0,0,RES_hh_tesh_in!M16/RES_summary!M$21)</f>
        <v>0.23899735405155897</v>
      </c>
      <c r="N16" s="72">
        <f>IF(RES_hh_tesh_in!N16=0,0,RES_hh_tesh_in!N16/RES_summary!N$21)</f>
        <v>0.24294363628860957</v>
      </c>
      <c r="O16" s="72">
        <f>IF(RES_hh_tesh_in!O16=0,0,RES_hh_tesh_in!O16/RES_summary!O$21)</f>
        <v>0.2410245492377904</v>
      </c>
      <c r="P16" s="72">
        <f>IF(RES_hh_tesh_in!P16=0,0,RES_hh_tesh_in!P16/RES_summary!P$21)</f>
        <v>0.23289208798671601</v>
      </c>
      <c r="Q16" s="72">
        <f>IF(RES_hh_tesh_in!Q16=0,0,RES_hh_tesh_in!Q16/RES_summary!Q$21)</f>
        <v>0.24347780107044176</v>
      </c>
      <c r="R16" s="72">
        <f>IF(RES_hh_tesh_in!R16=0,0,RES_hh_tesh_in!R16/RES_summary!R$21)</f>
        <v>0.30140645947835465</v>
      </c>
      <c r="S16" s="72">
        <f>IF(RES_hh_tesh_in!S16=0,0,RES_hh_tesh_in!S16/RES_summary!S$21)</f>
        <v>0.28756710234401422</v>
      </c>
      <c r="T16" s="72">
        <f>IF(RES_hh_tesh_in!T16=0,0,RES_hh_tesh_in!T16/RES_summary!T$21)</f>
        <v>0.42812415818701133</v>
      </c>
      <c r="U16" s="72">
        <f>IF(RES_hh_tesh_in!U16=0,0,RES_hh_tesh_in!U16/RES_summary!U$21)</f>
        <v>0.29601329680109739</v>
      </c>
      <c r="V16" s="72">
        <f>IF(RES_hh_tesh_in!V16=0,0,RES_hh_tesh_in!V16/RES_summary!V$21)</f>
        <v>0.56449610984354048</v>
      </c>
      <c r="W16" s="72">
        <f>IF(RES_hh_tesh_in!W16=0,0,RES_hh_tesh_in!W16/RES_summary!W$21)</f>
        <v>0.35633919661207342</v>
      </c>
      <c r="X16" s="72">
        <f>IF(RES_hh_tesh_in!X16=0,0,RES_hh_tesh_in!X16/RES_summary!X$21)</f>
        <v>0.50698568131766597</v>
      </c>
      <c r="Y16" s="72">
        <f>IF(RES_hh_tesh_in!Y16=0,0,RES_hh_tesh_in!Y16/RES_summary!Y$21)</f>
        <v>0.46129142795080696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8.0349203747446296</v>
      </c>
      <c r="D17" s="69">
        <f>IF(RES_hh_tesh_in!D17=0,0,RES_hh_tesh_in!D17/RES_summary!D$21)</f>
        <v>8.0000384575771708</v>
      </c>
      <c r="E17" s="69">
        <f>IF(RES_hh_tesh_in!E17=0,0,RES_hh_tesh_in!E17/RES_summary!E$21)</f>
        <v>7.8817777636210424</v>
      </c>
      <c r="F17" s="69">
        <f>IF(RES_hh_tesh_in!F17=0,0,RES_hh_tesh_in!F17/RES_summary!F$21)</f>
        <v>8.037384452522419</v>
      </c>
      <c r="G17" s="69">
        <f>IF(RES_hh_tesh_in!G17=0,0,RES_hh_tesh_in!G17/RES_summary!G$21)</f>
        <v>8.0132192848929407</v>
      </c>
      <c r="H17" s="69">
        <f>IF(RES_hh_tesh_in!H17=0,0,RES_hh_tesh_in!H17/RES_summary!H$21)</f>
        <v>7.9963123715564208</v>
      </c>
      <c r="I17" s="69">
        <f>IF(RES_hh_tesh_in!I17=0,0,RES_hh_tesh_in!I17/RES_summary!I$21)</f>
        <v>7.5897405513307197</v>
      </c>
      <c r="J17" s="69">
        <f>IF(RES_hh_tesh_in!J17=0,0,RES_hh_tesh_in!J17/RES_summary!J$21)</f>
        <v>7.8064643127107729</v>
      </c>
      <c r="K17" s="69">
        <f>IF(RES_hh_tesh_in!K17=0,0,RES_hh_tesh_in!K17/RES_summary!K$21)</f>
        <v>7.6596214618962648</v>
      </c>
      <c r="L17" s="69">
        <f>IF(RES_hh_tesh_in!L17=0,0,RES_hh_tesh_in!L17/RES_summary!L$21)</f>
        <v>9.0452395992390304</v>
      </c>
      <c r="M17" s="69">
        <f>IF(RES_hh_tesh_in!M17=0,0,RES_hh_tesh_in!M17/RES_summary!M$21)</f>
        <v>9.2254352214543136</v>
      </c>
      <c r="N17" s="69">
        <f>IF(RES_hh_tesh_in!N17=0,0,RES_hh_tesh_in!N17/RES_summary!N$21)</f>
        <v>9.3060209675766767</v>
      </c>
      <c r="O17" s="69">
        <f>IF(RES_hh_tesh_in!O17=0,0,RES_hh_tesh_in!O17/RES_summary!O$21)</f>
        <v>9.6789494339727007</v>
      </c>
      <c r="P17" s="69">
        <f>IF(RES_hh_tesh_in!P17=0,0,RES_hh_tesh_in!P17/RES_summary!P$21)</f>
        <v>9.3945486974644101</v>
      </c>
      <c r="Q17" s="69">
        <f>IF(RES_hh_tesh_in!Q17=0,0,RES_hh_tesh_in!Q17/RES_summary!Q$21)</f>
        <v>9.8963622076077282</v>
      </c>
      <c r="R17" s="69">
        <f>IF(RES_hh_tesh_in!R17=0,0,RES_hh_tesh_in!R17/RES_summary!R$21)</f>
        <v>9.8992021464819864</v>
      </c>
      <c r="S17" s="69">
        <f>IF(RES_hh_tesh_in!S17=0,0,RES_hh_tesh_in!S17/RES_summary!S$21)</f>
        <v>9.3041430913945025</v>
      </c>
      <c r="T17" s="69">
        <f>IF(RES_hh_tesh_in!T17=0,0,RES_hh_tesh_in!T17/RES_summary!T$21)</f>
        <v>9.3552433625192322</v>
      </c>
      <c r="U17" s="69">
        <f>IF(RES_hh_tesh_in!U17=0,0,RES_hh_tesh_in!U17/RES_summary!U$21)</f>
        <v>9.5131471989280953</v>
      </c>
      <c r="V17" s="69">
        <f>IF(RES_hh_tesh_in!V17=0,0,RES_hh_tesh_in!V17/RES_summary!V$21)</f>
        <v>9.0445793196931188</v>
      </c>
      <c r="W17" s="69">
        <f>IF(RES_hh_tesh_in!W17=0,0,RES_hh_tesh_in!W17/RES_summary!W$21)</f>
        <v>9.6474292454223693</v>
      </c>
      <c r="X17" s="69">
        <f>IF(RES_hh_tesh_in!X17=0,0,RES_hh_tesh_in!X17/RES_summary!X$21)</f>
        <v>5.9573962664395639</v>
      </c>
      <c r="Y17" s="69">
        <f>IF(RES_hh_tesh_in!Y17=0,0,RES_hh_tesh_in!Y17/RES_summary!Y$21)</f>
        <v>5.8461357016192661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8.1864740301533274</v>
      </c>
      <c r="D19" s="72">
        <f>IF(RES_hh_tesh_in!D19=0,0,RES_hh_tesh_in!D19/RES_summary!D$21)</f>
        <v>7.5535197610268332</v>
      </c>
      <c r="E19" s="72">
        <f>IF(RES_hh_tesh_in!E19=0,0,RES_hh_tesh_in!E19/RES_summary!E$21)</f>
        <v>7.7900354325752712</v>
      </c>
      <c r="F19" s="72">
        <f>IF(RES_hh_tesh_in!F19=0,0,RES_hh_tesh_in!F19/RES_summary!F$21)</f>
        <v>7.9589752016937227</v>
      </c>
      <c r="G19" s="72">
        <f>IF(RES_hh_tesh_in!G19=0,0,RES_hh_tesh_in!G19/RES_summary!G$21)</f>
        <v>7.8551674781291201</v>
      </c>
      <c r="H19" s="72">
        <f>IF(RES_hh_tesh_in!H19=0,0,RES_hh_tesh_in!H19/RES_summary!H$21)</f>
        <v>8.1837424172806923</v>
      </c>
      <c r="I19" s="72">
        <f>IF(RES_hh_tesh_in!I19=0,0,RES_hh_tesh_in!I19/RES_summary!I$21)</f>
        <v>8.2751998819998143</v>
      </c>
      <c r="J19" s="72">
        <f>IF(RES_hh_tesh_in!J19=0,0,RES_hh_tesh_in!J19/RES_summary!J$21)</f>
        <v>7.8791275233202711</v>
      </c>
      <c r="K19" s="72">
        <f>IF(RES_hh_tesh_in!K19=0,0,RES_hh_tesh_in!K19/RES_summary!K$21)</f>
        <v>7.483140829256814</v>
      </c>
      <c r="L19" s="72">
        <f>IF(RES_hh_tesh_in!L19=0,0,RES_hh_tesh_in!L19/RES_summary!L$21)</f>
        <v>8.3606170028164204</v>
      </c>
      <c r="M19" s="72">
        <f>IF(RES_hh_tesh_in!M19=0,0,RES_hh_tesh_in!M19/RES_summary!M$21)</f>
        <v>9.4710794664814699</v>
      </c>
      <c r="N19" s="72">
        <f>IF(RES_hh_tesh_in!N19=0,0,RES_hh_tesh_in!N19/RES_summary!N$21)</f>
        <v>9.5102032423683873</v>
      </c>
      <c r="O19" s="72">
        <f>IF(RES_hh_tesh_in!O19=0,0,RES_hh_tesh_in!O19/RES_summary!O$21)</f>
        <v>9.4052162912053703</v>
      </c>
      <c r="P19" s="72">
        <f>IF(RES_hh_tesh_in!P19=0,0,RES_hh_tesh_in!P19/RES_summary!P$21)</f>
        <v>8.256970253471005</v>
      </c>
      <c r="Q19" s="72">
        <f>IF(RES_hh_tesh_in!Q19=0,0,RES_hh_tesh_in!Q19/RES_summary!Q$21)</f>
        <v>9.9370940405247197</v>
      </c>
      <c r="R19" s="72">
        <f>IF(RES_hh_tesh_in!R19=0,0,RES_hh_tesh_in!R19/RES_summary!R$21)</f>
        <v>10.011859819818996</v>
      </c>
      <c r="S19" s="72">
        <f>IF(RES_hh_tesh_in!S19=0,0,RES_hh_tesh_in!S19/RES_summary!S$21)</f>
        <v>9.5155918043661618</v>
      </c>
      <c r="T19" s="72">
        <f>IF(RES_hh_tesh_in!T19=0,0,RES_hh_tesh_in!T19/RES_summary!T$21)</f>
        <v>9.2505459615517882</v>
      </c>
      <c r="U19" s="72">
        <f>IF(RES_hh_tesh_in!U19=0,0,RES_hh_tesh_in!U19/RES_summary!U$21)</f>
        <v>9.5110615334821187</v>
      </c>
      <c r="V19" s="72">
        <f>IF(RES_hh_tesh_in!V19=0,0,RES_hh_tesh_in!V19/RES_summary!V$21)</f>
        <v>8.5181361267777369</v>
      </c>
      <c r="W19" s="72">
        <f>IF(RES_hh_tesh_in!W19=0,0,RES_hh_tesh_in!W19/RES_summary!W$21)</f>
        <v>8.9159009931981679</v>
      </c>
      <c r="X19" s="72">
        <f>IF(RES_hh_tesh_in!X19=0,0,RES_hh_tesh_in!X19/RES_summary!X$21)</f>
        <v>6.4061767509753222</v>
      </c>
      <c r="Y19" s="72">
        <f>IF(RES_hh_tesh_in!Y19=0,0,RES_hh_tesh_in!Y19/RES_summary!Y$21)</f>
        <v>5.7843097899821254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8.0462566698722693</v>
      </c>
      <c r="D20" s="72">
        <f>IF(RES_hh_tesh_in!D20=0,0,RES_hh_tesh_in!D20/RES_summary!D$21)</f>
        <v>8.1421180399711677</v>
      </c>
      <c r="E20" s="72">
        <f>IF(RES_hh_tesh_in!E20=0,0,RES_hh_tesh_in!E20/RES_summary!E$21)</f>
        <v>7.8157774966351266</v>
      </c>
      <c r="F20" s="72">
        <f>IF(RES_hh_tesh_in!F20=0,0,RES_hh_tesh_in!F20/RES_summary!F$21)</f>
        <v>8.0633028198728791</v>
      </c>
      <c r="G20" s="72">
        <f>IF(RES_hh_tesh_in!G20=0,0,RES_hh_tesh_in!G20/RES_summary!G$21)</f>
        <v>8.1404527899528496</v>
      </c>
      <c r="H20" s="72">
        <f>IF(RES_hh_tesh_in!H20=0,0,RES_hh_tesh_in!H20/RES_summary!H$21)</f>
        <v>7.8731335629103629</v>
      </c>
      <c r="I20" s="72">
        <f>IF(RES_hh_tesh_in!I20=0,0,RES_hh_tesh_in!I20/RES_summary!I$21)</f>
        <v>7.3263222204802059</v>
      </c>
      <c r="J20" s="72">
        <f>IF(RES_hh_tesh_in!J20=0,0,RES_hh_tesh_in!J20/RES_summary!J$21)</f>
        <v>7.7395327557131983</v>
      </c>
      <c r="K20" s="72">
        <f>IF(RES_hh_tesh_in!K20=0,0,RES_hh_tesh_in!K20/RES_summary!K$21)</f>
        <v>7.7056595709285123</v>
      </c>
      <c r="L20" s="72">
        <f>IF(RES_hh_tesh_in!L20=0,0,RES_hh_tesh_in!L20/RES_summary!L$21)</f>
        <v>9.0679580110410143</v>
      </c>
      <c r="M20" s="72">
        <f>IF(RES_hh_tesh_in!M20=0,0,RES_hh_tesh_in!M20/RES_summary!M$21)</f>
        <v>9.5411630165966219</v>
      </c>
      <c r="N20" s="72">
        <f>IF(RES_hh_tesh_in!N20=0,0,RES_hh_tesh_in!N20/RES_summary!N$21)</f>
        <v>9.2391323569063868</v>
      </c>
      <c r="O20" s="72">
        <f>IF(RES_hh_tesh_in!O20=0,0,RES_hh_tesh_in!O20/RES_summary!O$21)</f>
        <v>10.027289852267554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8.9881419790069046</v>
      </c>
      <c r="T20" s="72">
        <f>IF(RES_hh_tesh_in!T20=0,0,RES_hh_tesh_in!T20/RES_summary!T$21)</f>
        <v>9.564962764155343</v>
      </c>
      <c r="U20" s="72">
        <f>IF(RES_hh_tesh_in!U20=0,0,RES_hh_tesh_in!U20/RES_summary!U$21)</f>
        <v>9.7360245950582431</v>
      </c>
      <c r="V20" s="72">
        <f>IF(RES_hh_tesh_in!V20=0,0,RES_hh_tesh_in!V20/RES_summary!V$21)</f>
        <v>8.8916910184033355</v>
      </c>
      <c r="W20" s="72">
        <f>IF(RES_hh_tesh_in!W20=0,0,RES_hh_tesh_in!W20/RES_summary!W$21)</f>
        <v>8.5877349897550204</v>
      </c>
      <c r="X20" s="72">
        <f>IF(RES_hh_tesh_in!X20=0,0,RES_hh_tesh_in!X20/RES_summary!X$21)</f>
        <v>6.1925511606491179</v>
      </c>
      <c r="Y20" s="72">
        <f>IF(RES_hh_tesh_in!Y20=0,0,RES_hh_tesh_in!Y20/RES_summary!Y$21)</f>
        <v>5.3827685566320103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8.0255044288608168</v>
      </c>
      <c r="D21" s="72">
        <f>IF(RES_hh_tesh_in!D21=0,0,RES_hh_tesh_in!D21/RES_summary!D$21)</f>
        <v>7.8725314808998421</v>
      </c>
      <c r="E21" s="72">
        <f>IF(RES_hh_tesh_in!E21=0,0,RES_hh_tesh_in!E21/RES_summary!E$21)</f>
        <v>7.9862472839576908</v>
      </c>
      <c r="F21" s="72">
        <f>IF(RES_hh_tesh_in!F21=0,0,RES_hh_tesh_in!F21/RES_summary!F$21)</f>
        <v>8.1737279690619502</v>
      </c>
      <c r="G21" s="72">
        <f>IF(RES_hh_tesh_in!G21=0,0,RES_hh_tesh_in!G21/RES_summary!G$21)</f>
        <v>8.0978484118632519</v>
      </c>
      <c r="H21" s="72">
        <f>IF(RES_hh_tesh_in!H21=0,0,RES_hh_tesh_in!H21/RES_summary!H$21)</f>
        <v>8.008338970448607</v>
      </c>
      <c r="I21" s="72">
        <f>IF(RES_hh_tesh_in!I21=0,0,RES_hh_tesh_in!I21/RES_summary!I$21)</f>
        <v>7.2778648120753298</v>
      </c>
      <c r="J21" s="72">
        <f>IF(RES_hh_tesh_in!J21=0,0,RES_hh_tesh_in!J21/RES_summary!J$21)</f>
        <v>7.6749484922969007</v>
      </c>
      <c r="K21" s="72">
        <f>IF(RES_hh_tesh_in!K21=0,0,RES_hh_tesh_in!K21/RES_summary!K$21)</f>
        <v>7.5240862968190205</v>
      </c>
      <c r="L21" s="72">
        <f>IF(RES_hh_tesh_in!L21=0,0,RES_hh_tesh_in!L21/RES_summary!L$21)</f>
        <v>9.1419868020242152</v>
      </c>
      <c r="M21" s="72">
        <f>IF(RES_hh_tesh_in!M21=0,0,RES_hh_tesh_in!M21/RES_summary!M$21)</f>
        <v>9.1898004863476768</v>
      </c>
      <c r="N21" s="72">
        <f>IF(RES_hh_tesh_in!N21=0,0,RES_hh_tesh_in!N21/RES_summary!N$21)</f>
        <v>9.3611243408925571</v>
      </c>
      <c r="O21" s="72">
        <f>IF(RES_hh_tesh_in!O21=0,0,RES_hh_tesh_in!O21/RES_summary!O$21)</f>
        <v>9.8352636773584567</v>
      </c>
      <c r="P21" s="72">
        <f>IF(RES_hh_tesh_in!P21=0,0,RES_hh_tesh_in!P21/RES_summary!P$21)</f>
        <v>9.3436795482417452</v>
      </c>
      <c r="Q21" s="72">
        <f>IF(RES_hh_tesh_in!Q21=0,0,RES_hh_tesh_in!Q21/RES_summary!Q$21)</f>
        <v>9.5474154908801729</v>
      </c>
      <c r="R21" s="72">
        <f>IF(RES_hh_tesh_in!R21=0,0,RES_hh_tesh_in!R21/RES_summary!R$21)</f>
        <v>9.7656397576983629</v>
      </c>
      <c r="S21" s="72">
        <f>IF(RES_hh_tesh_in!S21=0,0,RES_hh_tesh_in!S21/RES_summary!S$21)</f>
        <v>9.2766276921064712</v>
      </c>
      <c r="T21" s="72">
        <f>IF(RES_hh_tesh_in!T21=0,0,RES_hh_tesh_in!T21/RES_summary!T$21)</f>
        <v>9.2706293288795898</v>
      </c>
      <c r="U21" s="72">
        <f>IF(RES_hh_tesh_in!U21=0,0,RES_hh_tesh_in!U21/RES_summary!U$21)</f>
        <v>9.659509357023385</v>
      </c>
      <c r="V21" s="72">
        <f>IF(RES_hh_tesh_in!V21=0,0,RES_hh_tesh_in!V21/RES_summary!V$21)</f>
        <v>9.3724974496085967</v>
      </c>
      <c r="W21" s="72">
        <f>IF(RES_hh_tesh_in!W21=0,0,RES_hh_tesh_in!W21/RES_summary!W$21)</f>
        <v>9.7068170469766297</v>
      </c>
      <c r="X21" s="72">
        <f>IF(RES_hh_tesh_in!X21=0,0,RES_hh_tesh_in!X21/RES_summary!X$21)</f>
        <v>4.3148625828601732</v>
      </c>
      <c r="Y21" s="72">
        <f>IF(RES_hh_tesh_in!Y21=0,0,RES_hh_tesh_in!Y21/RES_summary!Y$21)</f>
        <v>5.5910029014871592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7.9714380782648435</v>
      </c>
      <c r="D22" s="72">
        <f>IF(RES_hh_tesh_in!D22=0,0,RES_hh_tesh_in!D22/RES_summary!D$21)</f>
        <v>7.7851736943250032</v>
      </c>
      <c r="E22" s="72">
        <f>IF(RES_hh_tesh_in!E22=0,0,RES_hh_tesh_in!E22/RES_summary!E$21)</f>
        <v>7.7638986564960204</v>
      </c>
      <c r="F22" s="72">
        <f>IF(RES_hh_tesh_in!F22=0,0,RES_hh_tesh_in!F22/RES_summary!F$21)</f>
        <v>7.725690931654972</v>
      </c>
      <c r="G22" s="72">
        <f>IF(RES_hh_tesh_in!G22=0,0,RES_hh_tesh_in!G22/RES_summary!G$21)</f>
        <v>7.8705116936999726</v>
      </c>
      <c r="H22" s="72">
        <f>IF(RES_hh_tesh_in!H22=0,0,RES_hh_tesh_in!H22/RES_summary!H$21)</f>
        <v>7.7725935041238925</v>
      </c>
      <c r="I22" s="72">
        <f>IF(RES_hh_tesh_in!I22=0,0,RES_hh_tesh_in!I22/RES_summary!I$21)</f>
        <v>7.9603740919131436</v>
      </c>
      <c r="J22" s="72">
        <f>IF(RES_hh_tesh_in!J22=0,0,RES_hh_tesh_in!J22/RES_summary!J$21)</f>
        <v>7.9104095215021024</v>
      </c>
      <c r="K22" s="72">
        <f>IF(RES_hh_tesh_in!K22=0,0,RES_hh_tesh_in!K22/RES_summary!K$21)</f>
        <v>7.7195084477741078</v>
      </c>
      <c r="L22" s="72">
        <f>IF(RES_hh_tesh_in!L22=0,0,RES_hh_tesh_in!L22/RES_summary!L$21)</f>
        <v>8.8053734136567527</v>
      </c>
      <c r="M22" s="72">
        <f>IF(RES_hh_tesh_in!M22=0,0,RES_hh_tesh_in!M22/RES_summary!M$21)</f>
        <v>9.433592986983772</v>
      </c>
      <c r="N22" s="72">
        <f>IF(RES_hh_tesh_in!N22=0,0,RES_hh_tesh_in!N22/RES_summary!N$21)</f>
        <v>9.1107271369721392</v>
      </c>
      <c r="O22" s="72">
        <f>IF(RES_hh_tesh_in!O22=0,0,RES_hh_tesh_in!O22/RES_summary!O$21)</f>
        <v>9.2768531953821327</v>
      </c>
      <c r="P22" s="72">
        <f>IF(RES_hh_tesh_in!P22=0,0,RES_hh_tesh_in!P22/RES_summary!P$21)</f>
        <v>9.5144412862797605</v>
      </c>
      <c r="Q22" s="72">
        <f>IF(RES_hh_tesh_in!Q22=0,0,RES_hh_tesh_in!Q22/RES_summary!Q$21)</f>
        <v>9.9212896231342835</v>
      </c>
      <c r="R22" s="72">
        <f>IF(RES_hh_tesh_in!R22=0,0,RES_hh_tesh_in!R22/RES_summary!R$21)</f>
        <v>10.120261289825338</v>
      </c>
      <c r="S22" s="72">
        <f>IF(RES_hh_tesh_in!S22=0,0,RES_hh_tesh_in!S22/RES_summary!S$21)</f>
        <v>9.2880306044436303</v>
      </c>
      <c r="T22" s="72">
        <f>IF(RES_hh_tesh_in!T22=0,0,RES_hh_tesh_in!T22/RES_summary!T$21)</f>
        <v>9.0004752610511112</v>
      </c>
      <c r="U22" s="72">
        <f>IF(RES_hh_tesh_in!U22=0,0,RES_hh_tesh_in!U22/RES_summary!U$21)</f>
        <v>9.4194857080215435</v>
      </c>
      <c r="V22" s="72">
        <f>IF(RES_hh_tesh_in!V22=0,0,RES_hh_tesh_in!V22/RES_summary!V$21)</f>
        <v>9.142045692693646</v>
      </c>
      <c r="W22" s="72">
        <f>IF(RES_hh_tesh_in!W22=0,0,RES_hh_tesh_in!W22/RES_summary!W$21)</f>
        <v>9.9611763573419196</v>
      </c>
      <c r="X22" s="72">
        <f>IF(RES_hh_tesh_in!X22=0,0,RES_hh_tesh_in!X22/RES_summary!X$21)</f>
        <v>5.4514357965961464</v>
      </c>
      <c r="Y22" s="72">
        <f>IF(RES_hh_tesh_in!Y22=0,0,RES_hh_tesh_in!Y22/RES_summary!Y$21)</f>
        <v>5.9909383776364864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8.0324303279921327</v>
      </c>
      <c r="D24" s="72">
        <f>IF(RES_hh_tesh_in!D24=0,0,RES_hh_tesh_in!D24/RES_summary!D$21)</f>
        <v>8.0216942510409321</v>
      </c>
      <c r="E24" s="72">
        <f>IF(RES_hh_tesh_in!E24=0,0,RES_hh_tesh_in!E24/RES_summary!E$21)</f>
        <v>7.8758572362226902</v>
      </c>
      <c r="F24" s="72">
        <f>IF(RES_hh_tesh_in!F24=0,0,RES_hh_tesh_in!F24/RES_summary!F$21)</f>
        <v>8.1044507621248396</v>
      </c>
      <c r="G24" s="72">
        <f>IF(RES_hh_tesh_in!G24=0,0,RES_hh_tesh_in!G24/RES_summary!G$21)</f>
        <v>7.9596805460260756</v>
      </c>
      <c r="H24" s="72">
        <f>IF(RES_hh_tesh_in!H24=0,0,RES_hh_tesh_in!H24/RES_summary!H$21)</f>
        <v>7.9492659006718283</v>
      </c>
      <c r="I24" s="72">
        <f>IF(RES_hh_tesh_in!I24=0,0,RES_hh_tesh_in!I24/RES_summary!I$21)</f>
        <v>7.3695607986097231</v>
      </c>
      <c r="J24" s="72">
        <f>IF(RES_hh_tesh_in!J24=0,0,RES_hh_tesh_in!J24/RES_summary!J$21)</f>
        <v>7.7444743705584287</v>
      </c>
      <c r="K24" s="72">
        <f>IF(RES_hh_tesh_in!K24=0,0,RES_hh_tesh_in!K24/RES_summary!K$21)</f>
        <v>7.6400986055486477</v>
      </c>
      <c r="L24" s="72">
        <f>IF(RES_hh_tesh_in!L24=0,0,RES_hh_tesh_in!L24/RES_summary!L$21)</f>
        <v>9.0792336644683953</v>
      </c>
      <c r="M24" s="72">
        <f>IF(RES_hh_tesh_in!M24=0,0,RES_hh_tesh_in!M24/RES_summary!M$21)</f>
        <v>9.1799700571608369</v>
      </c>
      <c r="N24" s="72">
        <f>IF(RES_hh_tesh_in!N24=0,0,RES_hh_tesh_in!N24/RES_summary!N$21)</f>
        <v>9.3883020965314703</v>
      </c>
      <c r="O24" s="72">
        <f>IF(RES_hh_tesh_in!O24=0,0,RES_hh_tesh_in!O24/RES_summary!O$21)</f>
        <v>9.6298837627533143</v>
      </c>
      <c r="P24" s="72">
        <f>IF(RES_hh_tesh_in!P24=0,0,RES_hh_tesh_in!P24/RES_summary!P$21)</f>
        <v>9.4572347159739998</v>
      </c>
      <c r="Q24" s="72">
        <f>IF(RES_hh_tesh_in!Q24=0,0,RES_hh_tesh_in!Q24/RES_summary!Q$21)</f>
        <v>9.7648703225057822</v>
      </c>
      <c r="R24" s="72">
        <f>IF(RES_hh_tesh_in!R24=0,0,RES_hh_tesh_in!R24/RES_summary!R$21)</f>
        <v>9.7235738710184858</v>
      </c>
      <c r="S24" s="72">
        <f>IF(RES_hh_tesh_in!S24=0,0,RES_hh_tesh_in!S24/RES_summary!S$21)</f>
        <v>9.2788561628903317</v>
      </c>
      <c r="T24" s="72">
        <f>IF(RES_hh_tesh_in!T24=0,0,RES_hh_tesh_in!T24/RES_summary!T$21)</f>
        <v>9.3579608832527672</v>
      </c>
      <c r="U24" s="72">
        <f>IF(RES_hh_tesh_in!U24=0,0,RES_hh_tesh_in!U24/RES_summary!U$21)</f>
        <v>9.3979799467017902</v>
      </c>
      <c r="V24" s="72">
        <f>IF(RES_hh_tesh_in!V24=0,0,RES_hh_tesh_in!V24/RES_summary!V$21)</f>
        <v>8.9388137224408766</v>
      </c>
      <c r="W24" s="72">
        <f>IF(RES_hh_tesh_in!W24=0,0,RES_hh_tesh_in!W24/RES_summary!W$21)</f>
        <v>9.7150749633625662</v>
      </c>
      <c r="X24" s="72">
        <f>IF(RES_hh_tesh_in!X24=0,0,RES_hh_tesh_in!X24/RES_summary!X$21)</f>
        <v>5.7904144552081878</v>
      </c>
      <c r="Y24" s="72">
        <f>IF(RES_hh_tesh_in!Y24=0,0,RES_hh_tesh_in!Y24/RES_summary!Y$21)</f>
        <v>5.7610914348388569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6.2763647573826509</v>
      </c>
      <c r="D25" s="74">
        <f>IF(RES_hh_tesh_in!D25=0,0,RES_hh_tesh_in!D25/RES_summary!D$21)</f>
        <v>6.6751783969292244</v>
      </c>
      <c r="E25" s="74">
        <f>IF(RES_hh_tesh_in!E25=0,0,RES_hh_tesh_in!E25/RES_summary!E$21)</f>
        <v>6.3302541826370824</v>
      </c>
      <c r="F25" s="74">
        <f>IF(RES_hh_tesh_in!F25=0,0,RES_hh_tesh_in!F25/RES_summary!F$21)</f>
        <v>6.750213266131408</v>
      </c>
      <c r="G25" s="74">
        <f>IF(RES_hh_tesh_in!G25=0,0,RES_hh_tesh_in!G25/RES_summary!G$21)</f>
        <v>6.5470416618553546</v>
      </c>
      <c r="H25" s="74">
        <f>IF(RES_hh_tesh_in!H25=0,0,RES_hh_tesh_in!H25/RES_summary!H$21)</f>
        <v>6.5529782610840313</v>
      </c>
      <c r="I25" s="74">
        <f>IF(RES_hh_tesh_in!I25=0,0,RES_hh_tesh_in!I25/RES_summary!I$21)</f>
        <v>5.0242031994741545</v>
      </c>
      <c r="J25" s="74">
        <f>IF(RES_hh_tesh_in!J25=0,0,RES_hh_tesh_in!J25/RES_summary!J$21)</f>
        <v>5.5009676940885246</v>
      </c>
      <c r="K25" s="74">
        <f>IF(RES_hh_tesh_in!K25=0,0,RES_hh_tesh_in!K25/RES_summary!K$21)</f>
        <v>4.9046417942390184</v>
      </c>
      <c r="L25" s="74">
        <f>IF(RES_hh_tesh_in!L25=0,0,RES_hh_tesh_in!L25/RES_summary!L$21)</f>
        <v>6.7629398151787825</v>
      </c>
      <c r="M25" s="74">
        <f>IF(RES_hh_tesh_in!M25=0,0,RES_hh_tesh_in!M25/RES_summary!M$21)</f>
        <v>7.2731905356100324</v>
      </c>
      <c r="N25" s="74">
        <f>IF(RES_hh_tesh_in!N25=0,0,RES_hh_tesh_in!N25/RES_summary!N$21)</f>
        <v>7.3699933728739664</v>
      </c>
      <c r="O25" s="74">
        <f>IF(RES_hh_tesh_in!O25=0,0,RES_hh_tesh_in!O25/RES_summary!O$21)</f>
        <v>7.8265520876291967</v>
      </c>
      <c r="P25" s="74">
        <f>IF(RES_hh_tesh_in!P25=0,0,RES_hh_tesh_in!P25/RES_summary!P$21)</f>
        <v>7.4761874710462601</v>
      </c>
      <c r="Q25" s="74">
        <f>IF(RES_hh_tesh_in!Q25=0,0,RES_hh_tesh_in!Q25/RES_summary!Q$21)</f>
        <v>7.7162722180463419</v>
      </c>
      <c r="R25" s="74">
        <f>IF(RES_hh_tesh_in!R25=0,0,RES_hh_tesh_in!R25/RES_summary!R$21)</f>
        <v>7.5691403747955217</v>
      </c>
      <c r="S25" s="74">
        <f>IF(RES_hh_tesh_in!S25=0,0,RES_hh_tesh_in!S25/RES_summary!S$21)</f>
        <v>6.8941995257864939</v>
      </c>
      <c r="T25" s="74">
        <f>IF(RES_hh_tesh_in!T25=0,0,RES_hh_tesh_in!T25/RES_summary!T$21)</f>
        <v>7.2430288099696298</v>
      </c>
      <c r="U25" s="74">
        <f>IF(RES_hh_tesh_in!U25=0,0,RES_hh_tesh_in!U25/RES_summary!U$21)</f>
        <v>7.1985130052535764</v>
      </c>
      <c r="V25" s="74">
        <f>IF(RES_hh_tesh_in!V25=0,0,RES_hh_tesh_in!V25/RES_summary!V$21)</f>
        <v>7.0416853146067488</v>
      </c>
      <c r="W25" s="74">
        <f>IF(RES_hh_tesh_in!W25=0,0,RES_hh_tesh_in!W25/RES_summary!W$21)</f>
        <v>7.5748593019262858</v>
      </c>
      <c r="X25" s="74">
        <f>IF(RES_hh_tesh_in!X25=0,0,RES_hh_tesh_in!X25/RES_summary!X$21)</f>
        <v>2.4373552951990205</v>
      </c>
      <c r="Y25" s="74">
        <f>IF(RES_hh_tesh_in!Y25=0,0,RES_hh_tesh_in!Y25/RES_summary!Y$21)</f>
        <v>3.0820025361596044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3.5071182777176091</v>
      </c>
      <c r="D26" s="77">
        <f>IF(RES_hh_tesh_in!D26=0,0,RES_hh_tesh_in!D26/RES_summary!D$21)</f>
        <v>3.5011012337794125</v>
      </c>
      <c r="E26" s="77">
        <f>IF(RES_hh_tesh_in!E26=0,0,RES_hh_tesh_in!E26/RES_summary!E$21)</f>
        <v>3.4513113211453308</v>
      </c>
      <c r="F26" s="77">
        <f>IF(RES_hh_tesh_in!F26=0,0,RES_hh_tesh_in!F26/RES_summary!F$21)</f>
        <v>3.5350869178066064</v>
      </c>
      <c r="G26" s="77">
        <f>IF(RES_hh_tesh_in!G26=0,0,RES_hh_tesh_in!G26/RES_summary!G$21)</f>
        <v>3.5236410674809862</v>
      </c>
      <c r="H26" s="77">
        <f>IF(RES_hh_tesh_in!H26=0,0,RES_hh_tesh_in!H26/RES_summary!H$21)</f>
        <v>3.5089793641848703</v>
      </c>
      <c r="I26" s="77">
        <f>IF(RES_hh_tesh_in!I26=0,0,RES_hh_tesh_in!I26/RES_summary!I$21)</f>
        <v>3.4221689381522005</v>
      </c>
      <c r="J26" s="77">
        <f>IF(RES_hh_tesh_in!J26=0,0,RES_hh_tesh_in!J26/RES_summary!J$21)</f>
        <v>3.6592021253606646</v>
      </c>
      <c r="K26" s="77">
        <f>IF(RES_hh_tesh_in!K26=0,0,RES_hh_tesh_in!K26/RES_summary!K$21)</f>
        <v>3.852497861798585</v>
      </c>
      <c r="L26" s="77">
        <f>IF(RES_hh_tesh_in!L26=0,0,RES_hh_tesh_in!L26/RES_summary!L$21)</f>
        <v>3.8500511685980561</v>
      </c>
      <c r="M26" s="77">
        <f>IF(RES_hh_tesh_in!M26=0,0,RES_hh_tesh_in!M26/RES_summary!M$21)</f>
        <v>4.0358264311922705</v>
      </c>
      <c r="N26" s="77">
        <f>IF(RES_hh_tesh_in!N26=0,0,RES_hh_tesh_in!N26/RES_summary!N$21)</f>
        <v>4.1335828964049917</v>
      </c>
      <c r="O26" s="77">
        <f>IF(RES_hh_tesh_in!O26=0,0,RES_hh_tesh_in!O26/RES_summary!O$21)</f>
        <v>4.1560099050848915</v>
      </c>
      <c r="P26" s="77">
        <f>IF(RES_hh_tesh_in!P26=0,0,RES_hh_tesh_in!P26/RES_summary!P$21)</f>
        <v>4.2002431991569944</v>
      </c>
      <c r="Q26" s="77">
        <f>IF(RES_hh_tesh_in!Q26=0,0,RES_hh_tesh_in!Q26/RES_summary!Q$21)</f>
        <v>4.3974664252447857</v>
      </c>
      <c r="R26" s="77">
        <f>IF(RES_hh_tesh_in!R26=0,0,RES_hh_tesh_in!R26/RES_summary!R$21)</f>
        <v>4.3576687309419002</v>
      </c>
      <c r="S26" s="77">
        <f>IF(RES_hh_tesh_in!S26=0,0,RES_hh_tesh_in!S26/RES_summary!S$21)</f>
        <v>4.2248778474531479</v>
      </c>
      <c r="T26" s="77">
        <f>IF(RES_hh_tesh_in!T26=0,0,RES_hh_tesh_in!T26/RES_summary!T$21)</f>
        <v>4.3167753836902634</v>
      </c>
      <c r="U26" s="77">
        <f>IF(RES_hh_tesh_in!U26=0,0,RES_hh_tesh_in!U26/RES_summary!U$21)</f>
        <v>4.2515687403114892</v>
      </c>
      <c r="V26" s="77">
        <f>IF(RES_hh_tesh_in!V26=0,0,RES_hh_tesh_in!V26/RES_summary!V$21)</f>
        <v>4.0187947866456719</v>
      </c>
      <c r="W26" s="77">
        <f>IF(RES_hh_tesh_in!W26=0,0,RES_hh_tesh_in!W26/RES_summary!W$21)</f>
        <v>3.894853998060857</v>
      </c>
      <c r="X26" s="77">
        <f>IF(RES_hh_tesh_in!X26=0,0,RES_hh_tesh_in!X26/RES_summary!X$21)</f>
        <v>3.5089430104279211</v>
      </c>
      <c r="Y26" s="77">
        <f>IF(RES_hh_tesh_in!Y26=0,0,RES_hh_tesh_in!Y26/RES_summary!Y$21)</f>
        <v>2.876592474215184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1.8714211980543269</v>
      </c>
      <c r="D27" s="69">
        <f>IF(RES_hh_tesh_in!D27=0,0,RES_hh_tesh_in!D27/RES_summary!D$21)</f>
        <v>1.9008199941614028</v>
      </c>
      <c r="E27" s="69">
        <f>IF(RES_hh_tesh_in!E27=0,0,RES_hh_tesh_in!E27/RES_summary!E$21)</f>
        <v>1.888946347005924</v>
      </c>
      <c r="F27" s="69">
        <f>IF(RES_hh_tesh_in!F27=0,0,RES_hh_tesh_in!F27/RES_summary!F$21)</f>
        <v>1.890157169935162</v>
      </c>
      <c r="G27" s="69">
        <f>IF(RES_hh_tesh_in!G27=0,0,RES_hh_tesh_in!G27/RES_summary!G$21)</f>
        <v>1.9181281239376298</v>
      </c>
      <c r="H27" s="69">
        <f>IF(RES_hh_tesh_in!H27=0,0,RES_hh_tesh_in!H27/RES_summary!H$21)</f>
        <v>1.9551676304342396</v>
      </c>
      <c r="I27" s="69">
        <f>IF(RES_hh_tesh_in!I27=0,0,RES_hh_tesh_in!I27/RES_summary!I$21)</f>
        <v>1.9567608788961706</v>
      </c>
      <c r="J27" s="69">
        <f>IF(RES_hh_tesh_in!J27=0,0,RES_hh_tesh_in!J27/RES_summary!J$21)</f>
        <v>2.0086660095411664</v>
      </c>
      <c r="K27" s="69">
        <f>IF(RES_hh_tesh_in!K27=0,0,RES_hh_tesh_in!K27/RES_summary!K$21)</f>
        <v>2.021610395333068</v>
      </c>
      <c r="L27" s="69">
        <f>IF(RES_hh_tesh_in!L27=0,0,RES_hh_tesh_in!L27/RES_summary!L$21)</f>
        <v>2.2477356063664411</v>
      </c>
      <c r="M27" s="69">
        <f>IF(RES_hh_tesh_in!M27=0,0,RES_hh_tesh_in!M27/RES_summary!M$21)</f>
        <v>2.2056666581327917</v>
      </c>
      <c r="N27" s="69">
        <f>IF(RES_hh_tesh_in!N27=0,0,RES_hh_tesh_in!N27/RES_summary!N$21)</f>
        <v>2.1978683913580808</v>
      </c>
      <c r="O27" s="69">
        <f>IF(RES_hh_tesh_in!O27=0,0,RES_hh_tesh_in!O27/RES_summary!O$21)</f>
        <v>2.3558319281393074</v>
      </c>
      <c r="P27" s="69">
        <f>IF(RES_hh_tesh_in!P27=0,0,RES_hh_tesh_in!P27/RES_summary!P$21)</f>
        <v>2.3819558994177208</v>
      </c>
      <c r="Q27" s="69">
        <f>IF(RES_hh_tesh_in!Q27=0,0,RES_hh_tesh_in!Q27/RES_summary!Q$21)</f>
        <v>2.5132055177500194</v>
      </c>
      <c r="R27" s="69">
        <f>IF(RES_hh_tesh_in!R27=0,0,RES_hh_tesh_in!R27/RES_summary!R$21)</f>
        <v>2.5896954400851264</v>
      </c>
      <c r="S27" s="69">
        <f>IF(RES_hh_tesh_in!S27=0,0,RES_hh_tesh_in!S27/RES_summary!S$21)</f>
        <v>2.4502696930126051</v>
      </c>
      <c r="T27" s="69">
        <f>IF(RES_hh_tesh_in!T27=0,0,RES_hh_tesh_in!T27/RES_summary!T$21)</f>
        <v>2.5351098737494229</v>
      </c>
      <c r="U27" s="69">
        <f>IF(RES_hh_tesh_in!U27=0,0,RES_hh_tesh_in!U27/RES_summary!U$21)</f>
        <v>2.5445952076629408</v>
      </c>
      <c r="V27" s="69">
        <f>IF(RES_hh_tesh_in!V27=0,0,RES_hh_tesh_in!V27/RES_summary!V$21)</f>
        <v>2.577157186657975</v>
      </c>
      <c r="W27" s="69">
        <f>IF(RES_hh_tesh_in!W27=0,0,RES_hh_tesh_in!W27/RES_summary!W$21)</f>
        <v>2.8558255648847028</v>
      </c>
      <c r="X27" s="69">
        <f>IF(RES_hh_tesh_in!X27=0,0,RES_hh_tesh_in!X27/RES_summary!X$21)</f>
        <v>1.7533871782305461</v>
      </c>
      <c r="Y27" s="69">
        <f>IF(RES_hh_tesh_in!Y27=0,0,RES_hh_tesh_in!Y27/RES_summary!Y$21)</f>
        <v>2.0002785826761524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X29" s="72">
        <f>IF(RES_hh_tesh_in!X29=0,0,RES_hh_tesh_in!X29/RES_summary!X$21)</f>
        <v>0</v>
      </c>
      <c r="Y29" s="72">
        <f>IF(RES_hh_tesh_in!Y29=0,0,RES_hh_tesh_in!Y29/RES_summary!Y$21)</f>
        <v>0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1.8729211083604407</v>
      </c>
      <c r="D30" s="72">
        <f>IF(RES_hh_tesh_in!D30=0,0,RES_hh_tesh_in!D30/RES_summary!D$21)</f>
        <v>1.8697439106996305</v>
      </c>
      <c r="E30" s="72">
        <f>IF(RES_hh_tesh_in!E30=0,0,RES_hh_tesh_in!E30/RES_summary!E$21)</f>
        <v>1.9211677123402657</v>
      </c>
      <c r="F30" s="72">
        <f>IF(RES_hh_tesh_in!F30=0,0,RES_hh_tesh_in!F30/RES_summary!F$21)</f>
        <v>1.9198144416800282</v>
      </c>
      <c r="G30" s="72">
        <f>IF(RES_hh_tesh_in!G30=0,0,RES_hh_tesh_in!G30/RES_summary!G$21)</f>
        <v>1.9423759990063993</v>
      </c>
      <c r="H30" s="72">
        <f>IF(RES_hh_tesh_in!H30=0,0,RES_hh_tesh_in!H30/RES_summary!H$21)</f>
        <v>1.9708241567069567</v>
      </c>
      <c r="I30" s="72">
        <f>IF(RES_hh_tesh_in!I30=0,0,RES_hh_tesh_in!I30/RES_summary!I$21)</f>
        <v>1.9028516096656622</v>
      </c>
      <c r="J30" s="72">
        <f>IF(RES_hh_tesh_in!J30=0,0,RES_hh_tesh_in!J30/RES_summary!J$21)</f>
        <v>1.9886808257329627</v>
      </c>
      <c r="K30" s="72">
        <f>IF(RES_hh_tesh_in!K30=0,0,RES_hh_tesh_in!K30/RES_summary!K$21)</f>
        <v>2.023035678127314</v>
      </c>
      <c r="L30" s="72">
        <f>IF(RES_hh_tesh_in!L30=0,0,RES_hh_tesh_in!L30/RES_summary!L$21)</f>
        <v>2.2662149732308974</v>
      </c>
      <c r="M30" s="72">
        <f>IF(RES_hh_tesh_in!M30=0,0,RES_hh_tesh_in!M30/RES_summary!M$21)</f>
        <v>2.1984301037260936</v>
      </c>
      <c r="N30" s="72">
        <f>IF(RES_hh_tesh_in!N30=0,0,RES_hh_tesh_in!N30/RES_summary!N$21)</f>
        <v>2.2274763408104743</v>
      </c>
      <c r="O30" s="72">
        <f>IF(RES_hh_tesh_in!O30=0,0,RES_hh_tesh_in!O30/RES_summary!O$21)</f>
        <v>2.390980389034258</v>
      </c>
      <c r="P30" s="72">
        <f>IF(RES_hh_tesh_in!P30=0,0,RES_hh_tesh_in!P30/RES_summary!P$21)</f>
        <v>2.3587040803752446</v>
      </c>
      <c r="Q30" s="72">
        <f>IF(RES_hh_tesh_in!Q30=0,0,RES_hh_tesh_in!Q30/RES_summary!Q$21)</f>
        <v>2.4787810846943139</v>
      </c>
      <c r="R30" s="72">
        <f>IF(RES_hh_tesh_in!R30=0,0,RES_hh_tesh_in!R30/RES_summary!R$21)</f>
        <v>2.5823282986401743</v>
      </c>
      <c r="S30" s="72">
        <f>IF(RES_hh_tesh_in!S30=0,0,RES_hh_tesh_in!S30/RES_summary!S$21)</f>
        <v>2.4935438097019857</v>
      </c>
      <c r="T30" s="72">
        <f>IF(RES_hh_tesh_in!T30=0,0,RES_hh_tesh_in!T30/RES_summary!T$21)</f>
        <v>2.5746769488658856</v>
      </c>
      <c r="U30" s="72">
        <f>IF(RES_hh_tesh_in!U30=0,0,RES_hh_tesh_in!U30/RES_summary!U$21)</f>
        <v>2.5752052517003317</v>
      </c>
      <c r="V30" s="72">
        <f>IF(RES_hh_tesh_in!V30=0,0,RES_hh_tesh_in!V30/RES_summary!V$21)</f>
        <v>2.3708003785247036</v>
      </c>
      <c r="W30" s="72">
        <f>IF(RES_hh_tesh_in!W30=0,0,RES_hh_tesh_in!W30/RES_summary!W$21)</f>
        <v>2.4887036676971563</v>
      </c>
      <c r="X30" s="72">
        <f>IF(RES_hh_tesh_in!X30=0,0,RES_hh_tesh_in!X30/RES_summary!X$21)</f>
        <v>2.0668190203596151</v>
      </c>
      <c r="Y30" s="72">
        <f>IF(RES_hh_tesh_in!Y30=0,0,RES_hh_tesh_in!Y30/RES_summary!Y$21)</f>
        <v>1.8063866085040015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1.871415718318832</v>
      </c>
      <c r="D32" s="77">
        <f>IF(RES_hh_tesh_in!D32=0,0,RES_hh_tesh_in!D32/RES_summary!D$21)</f>
        <v>1.9010453338180902</v>
      </c>
      <c r="E32" s="77">
        <f>IF(RES_hh_tesh_in!E32=0,0,RES_hh_tesh_in!E32/RES_summary!E$21)</f>
        <v>1.8886365224381283</v>
      </c>
      <c r="F32" s="77">
        <f>IF(RES_hh_tesh_in!F32=0,0,RES_hh_tesh_in!F32/RES_summary!F$21)</f>
        <v>1.8899061429509469</v>
      </c>
      <c r="G32" s="77">
        <f>IF(RES_hh_tesh_in!G32=0,0,RES_hh_tesh_in!G32/RES_summary!G$21)</f>
        <v>1.9179797668952607</v>
      </c>
      <c r="H32" s="77">
        <f>IF(RES_hh_tesh_in!H32=0,0,RES_hh_tesh_in!H32/RES_summary!H$21)</f>
        <v>1.9550925713236096</v>
      </c>
      <c r="I32" s="77">
        <f>IF(RES_hh_tesh_in!I32=0,0,RES_hh_tesh_in!I32/RES_summary!I$21)</f>
        <v>1.9569093956724934</v>
      </c>
      <c r="J32" s="77">
        <f>IF(RES_hh_tesh_in!J32=0,0,RES_hh_tesh_in!J32/RES_summary!J$21)</f>
        <v>2.0089656256632762</v>
      </c>
      <c r="K32" s="77">
        <f>IF(RES_hh_tesh_in!K32=0,0,RES_hh_tesh_in!K32/RES_summary!K$21)</f>
        <v>2.0215884871736014</v>
      </c>
      <c r="L32" s="77">
        <f>IF(RES_hh_tesh_in!L32=0,0,RES_hh_tesh_in!L32/RES_summary!L$21)</f>
        <v>2.2473981308088864</v>
      </c>
      <c r="M32" s="77">
        <f>IF(RES_hh_tesh_in!M32=0,0,RES_hh_tesh_in!M32/RES_summary!M$21)</f>
        <v>2.2057867985011104</v>
      </c>
      <c r="N32" s="77">
        <f>IF(RES_hh_tesh_in!N32=0,0,RES_hh_tesh_in!N32/RES_summary!N$21)</f>
        <v>2.1974036007509894</v>
      </c>
      <c r="O32" s="77">
        <f>IF(RES_hh_tesh_in!O32=0,0,RES_hh_tesh_in!O32/RES_summary!O$21)</f>
        <v>2.3554193678877051</v>
      </c>
      <c r="P32" s="77">
        <f>IF(RES_hh_tesh_in!P32=0,0,RES_hh_tesh_in!P32/RES_summary!P$21)</f>
        <v>2.3820468063178581</v>
      </c>
      <c r="Q32" s="77">
        <f>IF(RES_hh_tesh_in!Q32=0,0,RES_hh_tesh_in!Q32/RES_summary!Q$21)</f>
        <v>2.5133749110467831</v>
      </c>
      <c r="R32" s="77">
        <f>IF(RES_hh_tesh_in!R32=0,0,RES_hh_tesh_in!R32/RES_summary!R$21)</f>
        <v>2.5897574931679155</v>
      </c>
      <c r="S32" s="77">
        <f>IF(RES_hh_tesh_in!S32=0,0,RES_hh_tesh_in!S32/RES_summary!S$21)</f>
        <v>2.4497765922674581</v>
      </c>
      <c r="T32" s="77">
        <f>IF(RES_hh_tesh_in!T32=0,0,RES_hh_tesh_in!T32/RES_summary!T$21)</f>
        <v>2.5346481029047192</v>
      </c>
      <c r="U32" s="77">
        <f>IF(RES_hh_tesh_in!U32=0,0,RES_hh_tesh_in!U32/RES_summary!U$21)</f>
        <v>2.5442965662314956</v>
      </c>
      <c r="V32" s="77">
        <f>IF(RES_hh_tesh_in!V32=0,0,RES_hh_tesh_in!V32/RES_summary!V$21)</f>
        <v>2.5792613021317199</v>
      </c>
      <c r="W32" s="77">
        <f>IF(RES_hh_tesh_in!W32=0,0,RES_hh_tesh_in!W32/RES_summary!W$21)</f>
        <v>2.8578735457162452</v>
      </c>
      <c r="X32" s="77">
        <f>IF(RES_hh_tesh_in!X32=0,0,RES_hh_tesh_in!X32/RES_summary!X$21)</f>
        <v>1.7521775422482686</v>
      </c>
      <c r="Y32" s="77">
        <f>IF(RES_hh_tesh_in!Y32=0,0,RES_hh_tesh_in!Y32/RES_summary!Y$21)</f>
        <v>2.0009040749722686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9.8917696241027304</v>
      </c>
      <c r="D3" s="65">
        <f>IF(RES_hh_emih_in!D3=0,0,RES_hh_emih_in!D3/RES_summary!D$21)</f>
        <v>7.6856315741097214</v>
      </c>
      <c r="E3" s="65">
        <f>IF(RES_hh_emih_in!E3=0,0,RES_hh_emih_in!E3/RES_summary!E$21)</f>
        <v>7.5796939443522477</v>
      </c>
      <c r="F3" s="65">
        <f>IF(RES_hh_emih_in!F3=0,0,RES_hh_emih_in!F3/RES_summary!F$21)</f>
        <v>6.7559432377599702</v>
      </c>
      <c r="G3" s="65">
        <f>IF(RES_hh_emih_in!G3=0,0,RES_hh_emih_in!G3/RES_summary!G$21)</f>
        <v>5.5226468361135899</v>
      </c>
      <c r="H3" s="65">
        <f>IF(RES_hh_emih_in!H3=0,0,RES_hh_emih_in!H3/RES_summary!H$21)</f>
        <v>4.6401211101405027</v>
      </c>
      <c r="I3" s="65">
        <f>IF(RES_hh_emih_in!I3=0,0,RES_hh_emih_in!I3/RES_summary!I$21)</f>
        <v>4.7325509155483001</v>
      </c>
      <c r="J3" s="65">
        <f>IF(RES_hh_emih_in!J3=0,0,RES_hh_emih_in!J3/RES_summary!J$21)</f>
        <v>6.5897814968093016</v>
      </c>
      <c r="K3" s="65">
        <f>IF(RES_hh_emih_in!K3=0,0,RES_hh_emih_in!K3/RES_summary!K$21)</f>
        <v>7.6893170384086291</v>
      </c>
      <c r="L3" s="65">
        <f>IF(RES_hh_emih_in!L3=0,0,RES_hh_emih_in!L3/RES_summary!L$21)</f>
        <v>9.3926983012198431</v>
      </c>
      <c r="M3" s="65">
        <f>IF(RES_hh_emih_in!M3=0,0,RES_hh_emih_in!M3/RES_summary!M$21)</f>
        <v>7.441757341488402</v>
      </c>
      <c r="N3" s="65">
        <f>IF(RES_hh_emih_in!N3=0,0,RES_hh_emih_in!N3/RES_summary!N$21)</f>
        <v>6.2098559449301769</v>
      </c>
      <c r="O3" s="65">
        <f>IF(RES_hh_emih_in!O3=0,0,RES_hh_emih_in!O3/RES_summary!O$21)</f>
        <v>5.0793131638490792</v>
      </c>
      <c r="P3" s="65">
        <f>IF(RES_hh_emih_in!P3=0,0,RES_hh_emih_in!P3/RES_summary!P$21)</f>
        <v>1.5759735531244516</v>
      </c>
      <c r="Q3" s="65">
        <f>IF(RES_hh_emih_in!Q3=0,0,RES_hh_emih_in!Q3/RES_summary!Q$21)</f>
        <v>2.1366560159387959</v>
      </c>
      <c r="R3" s="65">
        <f>IF(RES_hh_emih_in!R3=0,0,RES_hh_emih_in!R3/RES_summary!R$21)</f>
        <v>3.0859199621083526</v>
      </c>
      <c r="S3" s="65">
        <f>IF(RES_hh_emih_in!S3=0,0,RES_hh_emih_in!S3/RES_summary!S$21)</f>
        <v>3.5291858736231005</v>
      </c>
      <c r="T3" s="65">
        <f>IF(RES_hh_emih_in!T3=0,0,RES_hh_emih_in!T3/RES_summary!T$21)</f>
        <v>3.4251093272233475</v>
      </c>
      <c r="U3" s="65">
        <f>IF(RES_hh_emih_in!U3=0,0,RES_hh_emih_in!U3/RES_summary!U$21)</f>
        <v>2.4367707698456571</v>
      </c>
      <c r="V3" s="65">
        <f>IF(RES_hh_emih_in!V3=0,0,RES_hh_emih_in!V3/RES_summary!V$21)</f>
        <v>1.6039950266214222</v>
      </c>
      <c r="W3" s="65">
        <f>IF(RES_hh_emih_in!W3=0,0,RES_hh_emih_in!W3/RES_summary!W$21)</f>
        <v>0.70989066758648833</v>
      </c>
      <c r="X3" s="65">
        <f>IF(RES_hh_emih_in!X3=0,0,RES_hh_emih_in!X3/RES_summary!X$21)</f>
        <v>0.84365487471113043</v>
      </c>
      <c r="Y3" s="65">
        <f>IF(RES_hh_emih_in!Y3=0,0,RES_hh_emih_in!Y3/RES_summary!Y$21)</f>
        <v>0.94743672970371984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9.3870549314592999</v>
      </c>
      <c r="D4" s="69">
        <f>IF(RES_hh_emih_in!D4=0,0,RES_hh_emih_in!D4/RES_summary!D$21)</f>
        <v>7.1870229997439061</v>
      </c>
      <c r="E4" s="69">
        <f>IF(RES_hh_emih_in!E4=0,0,RES_hh_emih_in!E4/RES_summary!E$21)</f>
        <v>7.0725370430081709</v>
      </c>
      <c r="F4" s="69">
        <f>IF(RES_hh_emih_in!F4=0,0,RES_hh_emih_in!F4/RES_summary!F$21)</f>
        <v>6.2843088466516948</v>
      </c>
      <c r="G4" s="69">
        <f>IF(RES_hh_emih_in!G4=0,0,RES_hh_emih_in!G4/RES_summary!G$21)</f>
        <v>5.1356179970971105</v>
      </c>
      <c r="H4" s="69">
        <f>IF(RES_hh_emih_in!H4=0,0,RES_hh_emih_in!H4/RES_summary!H$21)</f>
        <v>4.3016739121570167</v>
      </c>
      <c r="I4" s="69">
        <f>IF(RES_hh_emih_in!I4=0,0,RES_hh_emih_in!I4/RES_summary!I$21)</f>
        <v>4.338621214995463</v>
      </c>
      <c r="J4" s="69">
        <f>IF(RES_hh_emih_in!J4=0,0,RES_hh_emih_in!J4/RES_summary!J$21)</f>
        <v>6.0445676549722869</v>
      </c>
      <c r="K4" s="69">
        <f>IF(RES_hh_emih_in!K4=0,0,RES_hh_emih_in!K4/RES_summary!K$21)</f>
        <v>7.0708198616024571</v>
      </c>
      <c r="L4" s="69">
        <f>IF(RES_hh_emih_in!L4=0,0,RES_hh_emih_in!L4/RES_summary!L$21)</f>
        <v>8.5984186149846416</v>
      </c>
      <c r="M4" s="69">
        <f>IF(RES_hh_emih_in!M4=0,0,RES_hh_emih_in!M4/RES_summary!M$21)</f>
        <v>6.6664633789730727</v>
      </c>
      <c r="N4" s="69">
        <f>IF(RES_hh_emih_in!N4=0,0,RES_hh_emih_in!N4/RES_summary!N$21)</f>
        <v>5.5437733330045287</v>
      </c>
      <c r="O4" s="69">
        <f>IF(RES_hh_emih_in!O4=0,0,RES_hh_emih_in!O4/RES_summary!O$21)</f>
        <v>4.5263716282948669</v>
      </c>
      <c r="P4" s="69">
        <f>IF(RES_hh_emih_in!P4=0,0,RES_hh_emih_in!P4/RES_summary!P$21)</f>
        <v>1.3478246238764833</v>
      </c>
      <c r="Q4" s="69">
        <f>IF(RES_hh_emih_in!Q4=0,0,RES_hh_emih_in!Q4/RES_summary!Q$21)</f>
        <v>1.8196155630870487</v>
      </c>
      <c r="R4" s="69">
        <f>IF(RES_hh_emih_in!R4=0,0,RES_hh_emih_in!R4/RES_summary!R$21)</f>
        <v>2.6736743083990411</v>
      </c>
      <c r="S4" s="69">
        <f>IF(RES_hh_emih_in!S4=0,0,RES_hh_emih_in!S4/RES_summary!S$21)</f>
        <v>3.0727855755299101</v>
      </c>
      <c r="T4" s="69">
        <f>IF(RES_hh_emih_in!T4=0,0,RES_hh_emih_in!T4/RES_summary!T$21)</f>
        <v>2.9613017718603802</v>
      </c>
      <c r="U4" s="69">
        <f>IF(RES_hh_emih_in!U4=0,0,RES_hh_emih_in!U4/RES_summary!U$21)</f>
        <v>2.057362409463444</v>
      </c>
      <c r="V4" s="69">
        <f>IF(RES_hh_emih_in!V4=0,0,RES_hh_emih_in!V4/RES_summary!V$21)</f>
        <v>1.3053693512462852</v>
      </c>
      <c r="W4" s="69">
        <f>IF(RES_hh_emih_in!W4=0,0,RES_hh_emih_in!W4/RES_summary!W$21)</f>
        <v>0.52324784706171468</v>
      </c>
      <c r="X4" s="69">
        <f>IF(RES_hh_emih_in!X4=0,0,RES_hh_emih_in!X4/RES_summary!X$21)</f>
        <v>0.66303573793372728</v>
      </c>
      <c r="Y4" s="69">
        <f>IF(RES_hh_emih_in!Y4=0,0,RES_hh_emih_in!Y4/RES_summary!Y$21)</f>
        <v>0.78910509480293145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37.323394341617771</v>
      </c>
      <c r="D6" s="72">
        <f>IF(RES_hh_emih_in!D6=0,0,RES_hh_emih_in!D6/RES_summary!D$21)</f>
        <v>32.625532416630165</v>
      </c>
      <c r="E6" s="72">
        <f>IF(RES_hh_emih_in!E6=0,0,RES_hh_emih_in!E6/RES_summary!E$21)</f>
        <v>34.003492731705208</v>
      </c>
      <c r="F6" s="72">
        <f>IF(RES_hh_emih_in!F6=0,0,RES_hh_emih_in!F6/RES_summary!F$21)</f>
        <v>33.728699220491436</v>
      </c>
      <c r="G6" s="72">
        <f>IF(RES_hh_emih_in!G6=0,0,RES_hh_emih_in!G6/RES_summary!G$21)</f>
        <v>33.129536568601381</v>
      </c>
      <c r="H6" s="72">
        <f>IF(RES_hh_emih_in!H6=0,0,RES_hh_emih_in!H6/RES_summary!H$21)</f>
        <v>34.503547864485022</v>
      </c>
      <c r="I6" s="72">
        <f>IF(RES_hh_emih_in!I6=0,0,RES_hh_emih_in!I6/RES_summary!I$21)</f>
        <v>34.016451134232803</v>
      </c>
      <c r="J6" s="72">
        <f>IF(RES_hh_emih_in!J6=0,0,RES_hh_emih_in!J6/RES_summary!J$21)</f>
        <v>31.131215787777997</v>
      </c>
      <c r="K6" s="72">
        <f>IF(RES_hh_emih_in!K6=0,0,RES_hh_emih_in!K6/RES_summary!K$21)</f>
        <v>28.228232472337915</v>
      </c>
      <c r="L6" s="72">
        <f>IF(RES_hh_emih_in!L6=0,0,RES_hh_emih_in!L6/RES_summary!L$21)</f>
        <v>32.615712738180044</v>
      </c>
      <c r="M6" s="72">
        <f>IF(RES_hh_emih_in!M6=0,0,RES_hh_emih_in!M6/RES_summary!M$21)</f>
        <v>30.522070226446843</v>
      </c>
      <c r="N6" s="72">
        <f>IF(RES_hh_emih_in!N6=0,0,RES_hh_emih_in!N6/RES_summary!N$21)</f>
        <v>27.340141478677193</v>
      </c>
      <c r="O6" s="72">
        <f>IF(RES_hh_emih_in!O6=0,0,RES_hh_emih_in!O6/RES_summary!O$21)</f>
        <v>24.012448173225451</v>
      </c>
      <c r="P6" s="72">
        <f>IF(RES_hh_emih_in!P6=0,0,RES_hh_emih_in!P6/RES_summary!P$21)</f>
        <v>16.992956859553818</v>
      </c>
      <c r="Q6" s="72">
        <f>IF(RES_hh_emih_in!Q6=0,0,RES_hh_emih_in!Q6/RES_summary!Q$21)</f>
        <v>22.041884843279139</v>
      </c>
      <c r="R6" s="72">
        <f>IF(RES_hh_emih_in!R6=0,0,RES_hh_emih_in!R6/RES_summary!R$21)</f>
        <v>21.712477189477024</v>
      </c>
      <c r="S6" s="72">
        <f>IF(RES_hh_emih_in!S6=0,0,RES_hh_emih_in!S6/RES_summary!S$21)</f>
        <v>20.897115085425988</v>
      </c>
      <c r="T6" s="72">
        <f>IF(RES_hh_emih_in!T6=0,0,RES_hh_emih_in!T6/RES_summary!T$21)</f>
        <v>19.796238387271924</v>
      </c>
      <c r="U6" s="72">
        <f>IF(RES_hh_emih_in!U6=0,0,RES_hh_emih_in!U6/RES_summary!U$21)</f>
        <v>17.350746379265697</v>
      </c>
      <c r="V6" s="72">
        <f>IF(RES_hh_emih_in!V6=0,0,RES_hh_emih_in!V6/RES_summary!V$21)</f>
        <v>15.349671353089953</v>
      </c>
      <c r="W6" s="72">
        <f>IF(RES_hh_emih_in!W6=0,0,RES_hh_emih_in!W6/RES_summary!W$21)</f>
        <v>13.77152021667221</v>
      </c>
      <c r="X6" s="72">
        <f>IF(RES_hh_emih_in!X6=0,0,RES_hh_emih_in!X6/RES_summary!X$21)</f>
        <v>12.019764674063421</v>
      </c>
      <c r="Y6" s="72">
        <f>IF(RES_hh_emih_in!Y6=0,0,RES_hh_emih_in!Y6/RES_summary!Y$21)</f>
        <v>9.7372565011994592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45.519418287731888</v>
      </c>
      <c r="D7" s="72">
        <f>IF(RES_hh_emih_in!D7=0,0,RES_hh_emih_in!D7/RES_summary!D$21)</f>
        <v>43.516730183985565</v>
      </c>
      <c r="E7" s="72">
        <f>IF(RES_hh_emih_in!E7=0,0,RES_hh_emih_in!E7/RES_summary!E$21)</f>
        <v>42.487852901111438</v>
      </c>
      <c r="F7" s="72">
        <f>IF(RES_hh_emih_in!F7=0,0,RES_hh_emih_in!F7/RES_summary!F$21)</f>
        <v>41.525534346387907</v>
      </c>
      <c r="G7" s="72">
        <f>IF(RES_hh_emih_in!G7=0,0,RES_hh_emih_in!G7/RES_summary!G$21)</f>
        <v>41.719977418268677</v>
      </c>
      <c r="H7" s="72">
        <f>IF(RES_hh_emih_in!H7=0,0,RES_hh_emih_in!H7/RES_summary!H$21)</f>
        <v>39.671220164325327</v>
      </c>
      <c r="I7" s="72">
        <f>IF(RES_hh_emih_in!I7=0,0,RES_hh_emih_in!I7/RES_summary!I$21)</f>
        <v>38.555868865035535</v>
      </c>
      <c r="J7" s="72">
        <f>IF(RES_hh_emih_in!J7=0,0,RES_hh_emih_in!J7/RES_summary!J$21)</f>
        <v>37.89346327241843</v>
      </c>
      <c r="K7" s="72">
        <f>IF(RES_hh_emih_in!K7=0,0,RES_hh_emih_in!K7/RES_summary!K$21)</f>
        <v>37.358539595435197</v>
      </c>
      <c r="L7" s="72">
        <f>IF(RES_hh_emih_in!L7=0,0,RES_hh_emih_in!L7/RES_summary!L$21)</f>
        <v>40.680709602784951</v>
      </c>
      <c r="M7" s="72">
        <f>IF(RES_hh_emih_in!M7=0,0,RES_hh_emih_in!M7/RES_summary!M$21)</f>
        <v>34.973470230100503</v>
      </c>
      <c r="N7" s="72">
        <f>IF(RES_hh_emih_in!N7=0,0,RES_hh_emih_in!N7/RES_summary!N$21)</f>
        <v>31.406023184546832</v>
      </c>
      <c r="O7" s="72">
        <f>IF(RES_hh_emih_in!O7=0,0,RES_hh_emih_in!O7/RES_summary!O$21)</f>
        <v>31.452615766233826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22.777824564719555</v>
      </c>
      <c r="T7" s="72">
        <f>IF(RES_hh_emih_in!T7=0,0,RES_hh_emih_in!T7/RES_summary!T$21)</f>
        <v>22.829853220918146</v>
      </c>
      <c r="U7" s="72">
        <f>IF(RES_hh_emih_in!U7=0,0,RES_hh_emih_in!U7/RES_summary!U$21)</f>
        <v>20.675759269822962</v>
      </c>
      <c r="V7" s="72">
        <f>IF(RES_hh_emih_in!V7=0,0,RES_hh_emih_in!V7/RES_summary!V$21)</f>
        <v>17.551929325893603</v>
      </c>
      <c r="W7" s="72">
        <f>IF(RES_hh_emih_in!W7=0,0,RES_hh_emih_in!W7/RES_summary!W$21)</f>
        <v>14.96187110636467</v>
      </c>
      <c r="X7" s="72">
        <f>IF(RES_hh_emih_in!X7=0,0,RES_hh_emih_in!X7/RES_summary!X$21)</f>
        <v>13.892772120958218</v>
      </c>
      <c r="Y7" s="72">
        <f>IF(RES_hh_emih_in!Y7=0,0,RES_hh_emih_in!Y7/RES_summary!Y$21)</f>
        <v>10.692041974330325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31.562518088037443</v>
      </c>
      <c r="D8" s="72">
        <f>IF(RES_hh_emih_in!D8=0,0,RES_hh_emih_in!D8/RES_summary!D$21)</f>
        <v>29.290187949513562</v>
      </c>
      <c r="E8" s="72">
        <f>IF(RES_hh_emih_in!E8=0,0,RES_hh_emih_in!E8/RES_summary!E$21)</f>
        <v>30.323829020788828</v>
      </c>
      <c r="F8" s="72">
        <f>IF(RES_hh_emih_in!F8=0,0,RES_hh_emih_in!F8/RES_summary!F$21)</f>
        <v>29.418096918487674</v>
      </c>
      <c r="G8" s="72">
        <f>IF(RES_hh_emih_in!G8=0,0,RES_hh_emih_in!G8/RES_summary!G$21)</f>
        <v>28.992372328600851</v>
      </c>
      <c r="H8" s="72">
        <f>IF(RES_hh_emih_in!H8=0,0,RES_hh_emih_in!H8/RES_summary!H$21)</f>
        <v>28.244460440560921</v>
      </c>
      <c r="I8" s="72">
        <f>IF(RES_hh_emih_in!I8=0,0,RES_hh_emih_in!I8/RES_summary!I$21)</f>
        <v>26.776467067126404</v>
      </c>
      <c r="J8" s="72">
        <f>IF(RES_hh_emih_in!J8=0,0,RES_hh_emih_in!J8/RES_summary!J$21)</f>
        <v>26.361868980794981</v>
      </c>
      <c r="K8" s="72">
        <f>IF(RES_hh_emih_in!K8=0,0,RES_hh_emih_in!K8/RES_summary!K$21)</f>
        <v>25.896641122128408</v>
      </c>
      <c r="L8" s="72">
        <f>IF(RES_hh_emih_in!L8=0,0,RES_hh_emih_in!L8/RES_summary!L$21)</f>
        <v>29.162271497102697</v>
      </c>
      <c r="M8" s="72">
        <f>IF(RES_hh_emih_in!M8=0,0,RES_hh_emih_in!M8/RES_summary!M$21)</f>
        <v>23.909226296698996</v>
      </c>
      <c r="N8" s="72">
        <f>IF(RES_hh_emih_in!N8=0,0,RES_hh_emih_in!N8/RES_summary!N$21)</f>
        <v>22.789571186054225</v>
      </c>
      <c r="O8" s="72">
        <f>IF(RES_hh_emih_in!O8=0,0,RES_hh_emih_in!O8/RES_summary!O$21)</f>
        <v>21.639934364748417</v>
      </c>
      <c r="P8" s="72">
        <f>IF(RES_hh_emih_in!P8=0,0,RES_hh_emih_in!P8/RES_summary!P$21)</f>
        <v>17.505592994624454</v>
      </c>
      <c r="Q8" s="72">
        <f>IF(RES_hh_emih_in!Q8=0,0,RES_hh_emih_in!Q8/RES_summary!Q$21)</f>
        <v>17.399163687939666</v>
      </c>
      <c r="R8" s="72">
        <f>IF(RES_hh_emih_in!R8=0,0,RES_hh_emih_in!R8/RES_summary!R$21)</f>
        <v>16.982661863324211</v>
      </c>
      <c r="S8" s="72">
        <f>IF(RES_hh_emih_in!S8=0,0,RES_hh_emih_in!S8/RES_summary!S$21)</f>
        <v>15.539733127664098</v>
      </c>
      <c r="T8" s="72">
        <f>IF(RES_hh_emih_in!T8=0,0,RES_hh_emih_in!T8/RES_summary!T$21)</f>
        <v>14.178701869363776</v>
      </c>
      <c r="U8" s="72">
        <f>IF(RES_hh_emih_in!U8=0,0,RES_hh_emih_in!U8/RES_summary!U$21)</f>
        <v>12.819606733948001</v>
      </c>
      <c r="V8" s="72">
        <f>IF(RES_hh_emih_in!V8=0,0,RES_hh_emih_in!V8/RES_summary!V$21)</f>
        <v>10.624945658835857</v>
      </c>
      <c r="W8" s="72">
        <f>IF(RES_hh_emih_in!W8=0,0,RES_hh_emih_in!W8/RES_summary!W$21)</f>
        <v>9.1593273294570032</v>
      </c>
      <c r="X8" s="72">
        <f>IF(RES_hh_emih_in!X8=0,0,RES_hh_emih_in!X8/RES_summary!X$21)</f>
        <v>5.9067599413051317</v>
      </c>
      <c r="Y8" s="72">
        <f>IF(RES_hh_emih_in!Y8=0,0,RES_hh_emih_in!Y8/RES_summary!Y$21)</f>
        <v>4.4770015987827776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0.50248512386912048</v>
      </c>
      <c r="D17" s="69">
        <f>IF(RES_hh_emih_in!D17=0,0,RES_hh_emih_in!D17/RES_summary!D$21)</f>
        <v>0.4942082798855757</v>
      </c>
      <c r="E17" s="69">
        <f>IF(RES_hh_emih_in!E17=0,0,RES_hh_emih_in!E17/RES_summary!E$21)</f>
        <v>0.50117770883420842</v>
      </c>
      <c r="F17" s="69">
        <f>IF(RES_hh_emih_in!F17=0,0,RES_hh_emih_in!F17/RES_summary!F$21)</f>
        <v>0.46637076961309132</v>
      </c>
      <c r="G17" s="69">
        <f>IF(RES_hh_emih_in!G17=0,0,RES_hh_emih_in!G17/RES_summary!G$21)</f>
        <v>0.38317182865489219</v>
      </c>
      <c r="H17" s="69">
        <f>IF(RES_hh_emih_in!H17=0,0,RES_hh_emih_in!H17/RES_summary!H$21)</f>
        <v>0.33537784853782499</v>
      </c>
      <c r="I17" s="69">
        <f>IF(RES_hh_emih_in!I17=0,0,RES_hh_emih_in!I17/RES_summary!I$21)</f>
        <v>0.39222391194837475</v>
      </c>
      <c r="J17" s="69">
        <f>IF(RES_hh_emih_in!J17=0,0,RES_hh_emih_in!J17/RES_summary!J$21)</f>
        <v>0.53563312309725553</v>
      </c>
      <c r="K17" s="69">
        <f>IF(RES_hh_emih_in!K17=0,0,RES_hh_emih_in!K17/RES_summary!K$21)</f>
        <v>0.60851195531416191</v>
      </c>
      <c r="L17" s="69">
        <f>IF(RES_hh_emih_in!L17=0,0,RES_hh_emih_in!L17/RES_summary!L$21)</f>
        <v>0.78103302708325273</v>
      </c>
      <c r="M17" s="69">
        <f>IF(RES_hh_emih_in!M17=0,0,RES_hh_emih_in!M17/RES_summary!M$21)</f>
        <v>0.76359617481336117</v>
      </c>
      <c r="N17" s="69">
        <f>IF(RES_hh_emih_in!N17=0,0,RES_hh_emih_in!N17/RES_summary!N$21)</f>
        <v>0.65486726955919183</v>
      </c>
      <c r="O17" s="69">
        <f>IF(RES_hh_emih_in!O17=0,0,RES_hh_emih_in!O17/RES_summary!O$21)</f>
        <v>0.54390581939625426</v>
      </c>
      <c r="P17" s="69">
        <f>IF(RES_hh_emih_in!P17=0,0,RES_hh_emih_in!P17/RES_summary!P$21)</f>
        <v>0.22516793011655381</v>
      </c>
      <c r="Q17" s="69">
        <f>IF(RES_hh_emih_in!Q17=0,0,RES_hh_emih_in!Q17/RES_summary!Q$21)</f>
        <v>0.31313280573827174</v>
      </c>
      <c r="R17" s="69">
        <f>IF(RES_hh_emih_in!R17=0,0,RES_hh_emih_in!R17/RES_summary!R$21)</f>
        <v>0.40546111262920509</v>
      </c>
      <c r="S17" s="69">
        <f>IF(RES_hh_emih_in!S17=0,0,RES_hh_emih_in!S17/RES_summary!S$21)</f>
        <v>0.44778913250806596</v>
      </c>
      <c r="T17" s="69">
        <f>IF(RES_hh_emih_in!T17=0,0,RES_hh_emih_in!T17/RES_summary!T$21)</f>
        <v>0.45493496314661519</v>
      </c>
      <c r="U17" s="69">
        <f>IF(RES_hh_emih_in!U17=0,0,RES_hh_emih_in!U17/RES_summary!U$21)</f>
        <v>0.37224571205175233</v>
      </c>
      <c r="V17" s="69">
        <f>IF(RES_hh_emih_in!V17=0,0,RES_hh_emih_in!V17/RES_summary!V$21)</f>
        <v>0.29229014596029729</v>
      </c>
      <c r="W17" s="69">
        <f>IF(RES_hh_emih_in!W17=0,0,RES_hh_emih_in!W17/RES_summary!W$21)</f>
        <v>0.18319371988273606</v>
      </c>
      <c r="X17" s="69">
        <f>IF(RES_hh_emih_in!X17=0,0,RES_hh_emih_in!X17/RES_summary!X$21)</f>
        <v>0.17891409467198818</v>
      </c>
      <c r="Y17" s="69">
        <f>IF(RES_hh_emih_in!Y17=0,0,RES_hh_emih_in!Y17/RES_summary!Y$21)</f>
        <v>0.15715723391523456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2.8123008678309804</v>
      </c>
      <c r="D19" s="72">
        <f>IF(RES_hh_emih_in!D19=0,0,RES_hh_emih_in!D19/RES_summary!D$21)</f>
        <v>2.5872966060095433</v>
      </c>
      <c r="E19" s="72">
        <f>IF(RES_hh_emih_in!E19=0,0,RES_hh_emih_in!E19/RES_summary!E$21)</f>
        <v>2.6594784220390975</v>
      </c>
      <c r="F19" s="72">
        <f>IF(RES_hh_emih_in!F19=0,0,RES_hh_emih_in!F19/RES_summary!F$21)</f>
        <v>2.7080413662138674</v>
      </c>
      <c r="G19" s="72">
        <f>IF(RES_hh_emih_in!G19=0,0,RES_hh_emih_in!G19/RES_summary!G$21)</f>
        <v>2.6628035962309311</v>
      </c>
      <c r="H19" s="72">
        <f>IF(RES_hh_emih_in!H19=0,0,RES_hh_emih_in!H19/RES_summary!H$21)</f>
        <v>2.7630199760000003</v>
      </c>
      <c r="I19" s="72">
        <f>IF(RES_hh_emih_in!I19=0,0,RES_hh_emih_in!I19/RES_summary!I$21)</f>
        <v>2.781570574379614</v>
      </c>
      <c r="J19" s="72">
        <f>IF(RES_hh_emih_in!J19=0,0,RES_hh_emih_in!J19/RES_summary!J$21)</f>
        <v>2.6349144493501706</v>
      </c>
      <c r="K19" s="72">
        <f>IF(RES_hh_emih_in!K19=0,0,RES_hh_emih_in!K19/RES_summary!K$21)</f>
        <v>2.4873450206665768</v>
      </c>
      <c r="L19" s="72">
        <f>IF(RES_hh_emih_in!L19=0,0,RES_hh_emih_in!L19/RES_summary!L$21)</f>
        <v>2.7594217303754753</v>
      </c>
      <c r="M19" s="72">
        <f>IF(RES_hh_emih_in!M19=0,0,RES_hh_emih_in!M19/RES_summary!M$21)</f>
        <v>3.08164459357404</v>
      </c>
      <c r="N19" s="72">
        <f>IF(RES_hh_emih_in!N19=0,0,RES_hh_emih_in!N19/RES_summary!N$21)</f>
        <v>3.0237610732786258</v>
      </c>
      <c r="O19" s="72">
        <f>IF(RES_hh_emih_in!O19=0,0,RES_hh_emih_in!O19/RES_summary!O$21)</f>
        <v>2.8938381281390226</v>
      </c>
      <c r="P19" s="72">
        <f>IF(RES_hh_emih_in!P19=0,0,RES_hh_emih_in!P19/RES_summary!P$21)</f>
        <v>2.4448299861539202</v>
      </c>
      <c r="Q19" s="72">
        <f>IF(RES_hh_emih_in!Q19=0,0,RES_hh_emih_in!Q19/RES_summary!Q$21)</f>
        <v>2.8457749083366921</v>
      </c>
      <c r="R19" s="72">
        <f>IF(RES_hh_emih_in!R19=0,0,RES_hh_emih_in!R19/RES_summary!R$21)</f>
        <v>2.8074318266012521</v>
      </c>
      <c r="S19" s="72">
        <f>IF(RES_hh_emih_in!S19=0,0,RES_hh_emih_in!S19/RES_summary!S$21)</f>
        <v>2.617481398863247</v>
      </c>
      <c r="T19" s="72">
        <f>IF(RES_hh_emih_in!T19=0,0,RES_hh_emih_in!T19/RES_summary!T$21)</f>
        <v>2.5018788587403038</v>
      </c>
      <c r="U19" s="72">
        <f>IF(RES_hh_emih_in!U19=0,0,RES_hh_emih_in!U19/RES_summary!U$21)</f>
        <v>2.5360956361273983</v>
      </c>
      <c r="V19" s="72">
        <f>IF(RES_hh_emih_in!V19=0,0,RES_hh_emih_in!V19/RES_summary!V$21)</f>
        <v>2.2464196259242333</v>
      </c>
      <c r="W19" s="72">
        <f>IF(RES_hh_emih_in!W19=0,0,RES_hh_emih_in!W19/RES_summary!W$21)</f>
        <v>2.3355714804493752</v>
      </c>
      <c r="X19" s="72">
        <f>IF(RES_hh_emih_in!X19=0,0,RES_hh_emih_in!X19/RES_summary!X$21)</f>
        <v>1.6732378162510064</v>
      </c>
      <c r="Y19" s="72">
        <f>IF(RES_hh_emih_in!Y19=0,0,RES_hh_emih_in!Y19/RES_summary!Y$21)</f>
        <v>1.5085823872598796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3.5891227410282682</v>
      </c>
      <c r="D20" s="72">
        <f>IF(RES_hh_emih_in!D20=0,0,RES_hh_emih_in!D20/RES_summary!D$21)</f>
        <v>3.6180775941398067</v>
      </c>
      <c r="E20" s="72">
        <f>IF(RES_hh_emih_in!E20=0,0,RES_hh_emih_in!E20/RES_summary!E$21)</f>
        <v>3.4564441965745694</v>
      </c>
      <c r="F20" s="72">
        <f>IF(RES_hh_emih_in!F20=0,0,RES_hh_emih_in!F20/RES_summary!F$21)</f>
        <v>3.5502591664733791</v>
      </c>
      <c r="G20" s="72">
        <f>IF(RES_hh_emih_in!G20=0,0,RES_hh_emih_in!G20/RES_summary!G$21)</f>
        <v>3.5689456827405017</v>
      </c>
      <c r="H20" s="72">
        <f>IF(RES_hh_emih_in!H20=0,0,RES_hh_emih_in!H20/RES_summary!H$21)</f>
        <v>3.4311799215518235</v>
      </c>
      <c r="I20" s="72">
        <f>IF(RES_hh_emih_in!I20=0,0,RES_hh_emih_in!I20/RES_summary!I$21)</f>
        <v>3.1735970194923517</v>
      </c>
      <c r="J20" s="72">
        <f>IF(RES_hh_emih_in!J20=0,0,RES_hh_emih_in!J20/RES_summary!J$21)</f>
        <v>3.3190974697640723</v>
      </c>
      <c r="K20" s="72">
        <f>IF(RES_hh_emih_in!K20=0,0,RES_hh_emih_in!K20/RES_summary!K$21)</f>
        <v>3.274375409098583</v>
      </c>
      <c r="L20" s="72">
        <f>IF(RES_hh_emih_in!L20=0,0,RES_hh_emih_in!L20/RES_summary!L$21)</f>
        <v>3.8237648705445033</v>
      </c>
      <c r="M20" s="72">
        <f>IF(RES_hh_emih_in!M20=0,0,RES_hh_emih_in!M20/RES_summary!M$21)</f>
        <v>3.9596468042625306</v>
      </c>
      <c r="N20" s="72">
        <f>IF(RES_hh_emih_in!N20=0,0,RES_hh_emih_in!N20/RES_summary!N$21)</f>
        <v>3.6521322741282503</v>
      </c>
      <c r="O20" s="72">
        <f>IF(RES_hh_emih_in!O20=0,0,RES_hh_emih_in!O20/RES_summary!O$21)</f>
        <v>3.8459010924695236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3.0123908806196669</v>
      </c>
      <c r="T20" s="72">
        <f>IF(RES_hh_emih_in!T20=0,0,RES_hh_emih_in!T20/RES_summary!T$21)</f>
        <v>3.1399214147699035</v>
      </c>
      <c r="U20" s="72">
        <f>IF(RES_hh_emih_in!U20=0,0,RES_hh_emih_in!U20/RES_summary!U$21)</f>
        <v>3.1399025182775917</v>
      </c>
      <c r="V20" s="72">
        <f>IF(RES_hh_emih_in!V20=0,0,RES_hh_emih_in!V20/RES_summary!V$21)</f>
        <v>2.8313838366390041</v>
      </c>
      <c r="W20" s="72">
        <f>IF(RES_hh_emih_in!W20=0,0,RES_hh_emih_in!W20/RES_summary!W$21)</f>
        <v>2.711669088477946</v>
      </c>
      <c r="X20" s="72">
        <f>IF(RES_hh_emih_in!X20=0,0,RES_hh_emih_in!X20/RES_summary!X$21)</f>
        <v>1.9502975221549295</v>
      </c>
      <c r="Y20" s="72">
        <f>IF(RES_hh_emih_in!Y20=0,0,RES_hh_emih_in!Y20/RES_summary!Y$21)</f>
        <v>1.6922826437151948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2.4760195644583498</v>
      </c>
      <c r="D21" s="72">
        <f>IF(RES_hh_emih_in!D21=0,0,RES_hh_emih_in!D21/RES_summary!D$21)</f>
        <v>2.4068078701000166</v>
      </c>
      <c r="E21" s="72">
        <f>IF(RES_hh_emih_in!E21=0,0,RES_hh_emih_in!E21/RES_summary!E$21)</f>
        <v>2.4186557928073475</v>
      </c>
      <c r="F21" s="72">
        <f>IF(RES_hh_emih_in!F21=0,0,RES_hh_emih_in!F21/RES_summary!F$21)</f>
        <v>2.4522398282912254</v>
      </c>
      <c r="G21" s="72">
        <f>IF(RES_hh_emih_in!G21=0,0,RES_hh_emih_in!G21/RES_summary!G$21)</f>
        <v>2.4060441929523999</v>
      </c>
      <c r="H21" s="72">
        <f>IF(RES_hh_emih_in!H21=0,0,RES_hh_emih_in!H21/RES_summary!H$21)</f>
        <v>2.3559601886580195</v>
      </c>
      <c r="I21" s="72">
        <f>IF(RES_hh_emih_in!I21=0,0,RES_hh_emih_in!I21/RES_summary!I$21)</f>
        <v>2.119313675872633</v>
      </c>
      <c r="J21" s="72">
        <f>IF(RES_hh_emih_in!J21=0,0,RES_hh_emih_in!J21/RES_summary!J$21)</f>
        <v>2.2109988118593447</v>
      </c>
      <c r="K21" s="72">
        <f>IF(RES_hh_emih_in!K21=0,0,RES_hh_emih_in!K21/RES_summary!K$21)</f>
        <v>2.1426523282050511</v>
      </c>
      <c r="L21" s="72">
        <f>IF(RES_hh_emih_in!L21=0,0,RES_hh_emih_in!L21/RES_summary!L$21)</f>
        <v>2.5714312673723261</v>
      </c>
      <c r="M21" s="72">
        <f>IF(RES_hh_emih_in!M21=0,0,RES_hh_emih_in!M21/RES_summary!M$21)</f>
        <v>2.5368401710838855</v>
      </c>
      <c r="N21" s="72">
        <f>IF(RES_hh_emih_in!N21=0,0,RES_hh_emih_in!N21/RES_summary!N$21)</f>
        <v>2.5165400505485618</v>
      </c>
      <c r="O21" s="72">
        <f>IF(RES_hh_emih_in!O21=0,0,RES_hh_emih_in!O21/RES_summary!O$21)</f>
        <v>2.5535495361069684</v>
      </c>
      <c r="P21" s="72">
        <f>IF(RES_hh_emih_in!P21=0,0,RES_hh_emih_in!P21/RES_summary!P$21)</f>
        <v>2.3249931616820763</v>
      </c>
      <c r="Q21" s="72">
        <f>IF(RES_hh_emih_in!Q21=0,0,RES_hh_emih_in!Q21/RES_summary!Q$21)</f>
        <v>2.2829218021889299</v>
      </c>
      <c r="R21" s="72">
        <f>IF(RES_hh_emih_in!R21=0,0,RES_hh_emih_in!R21/RES_summary!R$21)</f>
        <v>2.243543028624551</v>
      </c>
      <c r="S21" s="72">
        <f>IF(RES_hh_emih_in!S21=0,0,RES_hh_emih_in!S21/RES_summary!S$21)</f>
        <v>2.0512197088540662</v>
      </c>
      <c r="T21" s="72">
        <f>IF(RES_hh_emih_in!T21=0,0,RES_hh_emih_in!T21/RES_summary!T$21)</f>
        <v>1.9794539036006424</v>
      </c>
      <c r="U21" s="72">
        <f>IF(RES_hh_emih_in!U21=0,0,RES_hh_emih_in!U21/RES_summary!U$21)</f>
        <v>1.9733325517998856</v>
      </c>
      <c r="V21" s="72">
        <f>IF(RES_hh_emih_in!V21=0,0,RES_hh_emih_in!V21/RES_summary!V$21)</f>
        <v>1.7501689125096787</v>
      </c>
      <c r="W21" s="72">
        <f>IF(RES_hh_emih_in!W21=0,0,RES_hh_emih_in!W21/RES_summary!W$21)</f>
        <v>1.7026282447000385</v>
      </c>
      <c r="X21" s="72">
        <f>IF(RES_hh_emih_in!X21=0,0,RES_hh_emih_in!X21/RES_summary!X$21)</f>
        <v>0.64932390643399385</v>
      </c>
      <c r="Y21" s="72">
        <f>IF(RES_hh_emih_in!Y21=0,0,RES_hh_emih_in!Y21/RES_summary!Y$21)</f>
        <v>0.79195321883397629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2.2295687743108927E-3</v>
      </c>
      <c r="D27" s="69">
        <f>IF(RES_hh_emih_in!D27=0,0,RES_hh_emih_in!D27/RES_summary!D$21)</f>
        <v>4.4002944802388417E-3</v>
      </c>
      <c r="E27" s="69">
        <f>IF(RES_hh_emih_in!E27=0,0,RES_hh_emih_in!E27/RES_summary!E$21)</f>
        <v>5.9791925098685358E-3</v>
      </c>
      <c r="F27" s="69">
        <f>IF(RES_hh_emih_in!F27=0,0,RES_hh_emih_in!F27/RES_summary!F$21)</f>
        <v>5.2636214951834182E-3</v>
      </c>
      <c r="G27" s="69">
        <f>IF(RES_hh_emih_in!G27=0,0,RES_hh_emih_in!G27/RES_summary!G$21)</f>
        <v>3.8570103615877065E-3</v>
      </c>
      <c r="H27" s="69">
        <f>IF(RES_hh_emih_in!H27=0,0,RES_hh_emih_in!H27/RES_summary!H$21)</f>
        <v>3.0693494456608844E-3</v>
      </c>
      <c r="I27" s="69">
        <f>IF(RES_hh_emih_in!I27=0,0,RES_hh_emih_in!I27/RES_summary!I$21)</f>
        <v>1.7057886044622402E-3</v>
      </c>
      <c r="J27" s="69">
        <f>IF(RES_hh_emih_in!J27=0,0,RES_hh_emih_in!J27/RES_summary!J$21)</f>
        <v>9.5807187397599896E-3</v>
      </c>
      <c r="K27" s="69">
        <f>IF(RES_hh_emih_in!K27=0,0,RES_hh_emih_in!K27/RES_summary!K$21)</f>
        <v>9.9852214920097219E-3</v>
      </c>
      <c r="L27" s="69">
        <f>IF(RES_hh_emih_in!L27=0,0,RES_hh_emih_in!L27/RES_summary!L$21)</f>
        <v>1.3246659151948894E-2</v>
      </c>
      <c r="M27" s="69">
        <f>IF(RES_hh_emih_in!M27=0,0,RES_hh_emih_in!M27/RES_summary!M$21)</f>
        <v>1.1697787701969968E-2</v>
      </c>
      <c r="N27" s="69">
        <f>IF(RES_hh_emih_in!N27=0,0,RES_hh_emih_in!N27/RES_summary!N$21)</f>
        <v>1.1215342366457519E-2</v>
      </c>
      <c r="O27" s="69">
        <f>IF(RES_hh_emih_in!O27=0,0,RES_hh_emih_in!O27/RES_summary!O$21)</f>
        <v>9.0357161579567736E-3</v>
      </c>
      <c r="P27" s="69">
        <f>IF(RES_hh_emih_in!P27=0,0,RES_hh_emih_in!P27/RES_summary!P$21)</f>
        <v>2.980999131414632E-3</v>
      </c>
      <c r="Q27" s="69">
        <f>IF(RES_hh_emih_in!Q27=0,0,RES_hh_emih_in!Q27/RES_summary!Q$21)</f>
        <v>3.9076471134755321E-3</v>
      </c>
      <c r="R27" s="69">
        <f>IF(RES_hh_emih_in!R27=0,0,RES_hh_emih_in!R27/RES_summary!R$21)</f>
        <v>6.7845410801060067E-3</v>
      </c>
      <c r="S27" s="69">
        <f>IF(RES_hh_emih_in!S27=0,0,RES_hh_emih_in!S27/RES_summary!S$21)</f>
        <v>8.611165585123641E-3</v>
      </c>
      <c r="T27" s="69">
        <f>IF(RES_hh_emih_in!T27=0,0,RES_hh_emih_in!T27/RES_summary!T$21)</f>
        <v>8.8725922163517979E-3</v>
      </c>
      <c r="U27" s="69">
        <f>IF(RES_hh_emih_in!U27=0,0,RES_hh_emih_in!U27/RES_summary!U$21)</f>
        <v>7.1626483304604426E-3</v>
      </c>
      <c r="V27" s="69">
        <f>IF(RES_hh_emih_in!V27=0,0,RES_hh_emih_in!V27/RES_summary!V$21)</f>
        <v>6.3355294148398555E-3</v>
      </c>
      <c r="W27" s="69">
        <f>IF(RES_hh_emih_in!W27=0,0,RES_hh_emih_in!W27/RES_summary!W$21)</f>
        <v>3.449100642037648E-3</v>
      </c>
      <c r="X27" s="69">
        <f>IF(RES_hh_emih_in!X27=0,0,RES_hh_emih_in!X27/RES_summary!X$21)</f>
        <v>1.7050421054148159E-3</v>
      </c>
      <c r="Y27" s="69">
        <f>IF(RES_hh_emih_in!Y27=0,0,RES_hh_emih_in!Y27/RES_summary!Y$21)</f>
        <v>1.1744009855538919E-3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X29" s="72">
        <f>IF(RES_hh_emih_in!X29=0,0,RES_hh_emih_in!X29/RES_summary!X$21)</f>
        <v>0</v>
      </c>
      <c r="Y29" s="72">
        <f>IF(RES_hh_emih_in!Y29=0,0,RES_hh_emih_in!Y29/RES_summary!Y$21)</f>
        <v>0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0.61250595634864247</v>
      </c>
      <c r="D30" s="72">
        <f>IF(RES_hh_emih_in!D30=0,0,RES_hh_emih_in!D30/RES_summary!D$21)</f>
        <v>0.6112349747780863</v>
      </c>
      <c r="E30" s="72">
        <f>IF(RES_hh_emih_in!E30=0,0,RES_hh_emih_in!E30/RES_summary!E$21)</f>
        <v>0.62780769253932844</v>
      </c>
      <c r="F30" s="72">
        <f>IF(RES_hh_emih_in!F30=0,0,RES_hh_emih_in!F30/RES_summary!F$21)</f>
        <v>0.62712765548774574</v>
      </c>
      <c r="G30" s="72">
        <f>IF(RES_hh_emih_in!G30=0,0,RES_hh_emih_in!G30/RES_summary!G$21)</f>
        <v>0.63425718478630022</v>
      </c>
      <c r="H30" s="72">
        <f>IF(RES_hh_emih_in!H30=0,0,RES_hh_emih_in!H30/RES_summary!H$21)</f>
        <v>0.64330275792360347</v>
      </c>
      <c r="I30" s="72">
        <f>IF(RES_hh_emih_in!I30=0,0,RES_hh_emih_in!I30/RES_summary!I$21)</f>
        <v>0.62088039907731074</v>
      </c>
      <c r="J30" s="72">
        <f>IF(RES_hh_emih_in!J30=0,0,RES_hh_emih_in!J30/RES_summary!J$21)</f>
        <v>0.64863987109948751</v>
      </c>
      <c r="K30" s="72">
        <f>IF(RES_hh_emih_in!K30=0,0,RES_hh_emih_in!K30/RES_summary!K$21)</f>
        <v>0.65959544598114384</v>
      </c>
      <c r="L30" s="72">
        <f>IF(RES_hh_emih_in!L30=0,0,RES_hh_emih_in!L30/RES_summary!L$21)</f>
        <v>0.73860252187368869</v>
      </c>
      <c r="M30" s="72">
        <f>IF(RES_hh_emih_in!M30=0,0,RES_hh_emih_in!M30/RES_summary!M$21)</f>
        <v>0.71630422705270624</v>
      </c>
      <c r="N30" s="72">
        <f>IF(RES_hh_emih_in!N30=0,0,RES_hh_emih_in!N30/RES_summary!N$21)</f>
        <v>0.72565166016465987</v>
      </c>
      <c r="O30" s="72">
        <f>IF(RES_hh_emih_in!O30=0,0,RES_hh_emih_in!O30/RES_summary!O$21)</f>
        <v>0.77884210153415234</v>
      </c>
      <c r="P30" s="72">
        <f>IF(RES_hh_emih_in!P30=0,0,RES_hh_emih_in!P30/RES_summary!P$21)</f>
        <v>0.76544954953114985</v>
      </c>
      <c r="Q30" s="72">
        <f>IF(RES_hh_emih_in!Q30=0,0,RES_hh_emih_in!Q30/RES_summary!Q$21)</f>
        <v>0.79802724353711674</v>
      </c>
      <c r="R30" s="72">
        <f>IF(RES_hh_emih_in!R30=0,0,RES_hh_emih_in!R30/RES_summary!R$21)</f>
        <v>0.81226706556376282</v>
      </c>
      <c r="S30" s="72">
        <f>IF(RES_hh_emih_in!S30=0,0,RES_hh_emih_in!S30/RES_summary!S$21)</f>
        <v>0.76431998985626048</v>
      </c>
      <c r="T30" s="72">
        <f>IF(RES_hh_emih_in!T30=0,0,RES_hh_emih_in!T30/RES_summary!T$21)</f>
        <v>0.76912527323420621</v>
      </c>
      <c r="U30" s="72">
        <f>IF(RES_hh_emih_in!U30=0,0,RES_hh_emih_in!U30/RES_summary!U$21)</f>
        <v>0.74131724891246642</v>
      </c>
      <c r="V30" s="72">
        <f>IF(RES_hh_emih_in!V30=0,0,RES_hh_emih_in!V30/RES_summary!V$21)</f>
        <v>0.62767957834864774</v>
      </c>
      <c r="W30" s="72">
        <f>IF(RES_hh_emih_in!W30=0,0,RES_hh_emih_in!W30/RES_summary!W$21)</f>
        <v>0.62173631885897396</v>
      </c>
      <c r="X30" s="72">
        <f>IF(RES_hh_emih_in!X30=0,0,RES_hh_emih_in!X30/RES_summary!X$21)</f>
        <v>0.44350281915373002</v>
      </c>
      <c r="Y30" s="72">
        <f>IF(RES_hh_emih_in!Y30=0,0,RES_hh_emih_in!Y30/RES_summary!Y$21)</f>
        <v>0.36521873370138364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595.97458768466925</v>
      </c>
      <c r="C3" s="19">
        <f t="shared" ref="C3:V3" si="0">SUM(C4,C9,C12)</f>
        <v>608.73059974847467</v>
      </c>
      <c r="D3" s="19">
        <f t="shared" si="0"/>
        <v>621.57563691855648</v>
      </c>
      <c r="E3" s="19">
        <f t="shared" si="0"/>
        <v>641.09647460446104</v>
      </c>
      <c r="F3" s="19">
        <f t="shared" si="0"/>
        <v>646.19883867929718</v>
      </c>
      <c r="G3" s="19">
        <f t="shared" si="0"/>
        <v>652.70921537092772</v>
      </c>
      <c r="H3" s="19">
        <f t="shared" si="0"/>
        <v>663.33319275065651</v>
      </c>
      <c r="I3" s="19">
        <f t="shared" si="0"/>
        <v>668.64708207605293</v>
      </c>
      <c r="J3" s="19">
        <f t="shared" si="0"/>
        <v>672.64660975369964</v>
      </c>
      <c r="K3" s="19">
        <f t="shared" si="0"/>
        <v>665.7286429188681</v>
      </c>
      <c r="L3" s="19">
        <f t="shared" si="0"/>
        <v>661.02828633924651</v>
      </c>
      <c r="M3" s="19">
        <f t="shared" si="0"/>
        <v>648.50929790646683</v>
      </c>
      <c r="N3" s="19">
        <f t="shared" si="0"/>
        <v>637.53412278790972</v>
      </c>
      <c r="O3" s="19">
        <f t="shared" si="0"/>
        <v>631.83378560980248</v>
      </c>
      <c r="P3" s="19">
        <f t="shared" si="0"/>
        <v>630.89812387887673</v>
      </c>
      <c r="Q3" s="19">
        <f t="shared" si="0"/>
        <v>602.13951841884091</v>
      </c>
      <c r="R3" s="19">
        <f t="shared" si="0"/>
        <v>609.49602736256679</v>
      </c>
      <c r="S3" s="19">
        <f t="shared" si="0"/>
        <v>591.75913259370327</v>
      </c>
      <c r="T3" s="19">
        <f t="shared" si="0"/>
        <v>584.26330459549126</v>
      </c>
      <c r="U3" s="19">
        <f t="shared" si="0"/>
        <v>606.30550717424217</v>
      </c>
      <c r="V3" s="19">
        <f t="shared" si="0"/>
        <v>633.28159639500336</v>
      </c>
      <c r="W3" s="19">
        <f t="shared" ref="W3:Y3" si="1">SUM(W4,W9,W12)</f>
        <v>626.04189490910676</v>
      </c>
      <c r="X3" s="19">
        <f t="shared" si="1"/>
        <v>604.86931136020246</v>
      </c>
      <c r="Y3" s="19">
        <f t="shared" si="1"/>
        <v>591.31523390278926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314.04489423913498</v>
      </c>
      <c r="C4" s="22">
        <f t="shared" ref="C4:V4" si="2">SUM(C5:C8)</f>
        <v>313.67085740837189</v>
      </c>
      <c r="D4" s="22">
        <f t="shared" si="2"/>
        <v>315.77623245906227</v>
      </c>
      <c r="E4" s="22">
        <f t="shared" si="2"/>
        <v>322.82415426286593</v>
      </c>
      <c r="F4" s="22">
        <f t="shared" si="2"/>
        <v>319.7993355739203</v>
      </c>
      <c r="G4" s="22">
        <f t="shared" si="2"/>
        <v>318.73632543190405</v>
      </c>
      <c r="H4" s="22">
        <f t="shared" si="2"/>
        <v>322.17978575235014</v>
      </c>
      <c r="I4" s="22">
        <f t="shared" si="2"/>
        <v>317.12362816579173</v>
      </c>
      <c r="J4" s="22">
        <f t="shared" si="2"/>
        <v>314.94251921277868</v>
      </c>
      <c r="K4" s="22">
        <f t="shared" si="2"/>
        <v>305.43751731312557</v>
      </c>
      <c r="L4" s="22">
        <f t="shared" si="2"/>
        <v>298.12913062893529</v>
      </c>
      <c r="M4" s="22">
        <f t="shared" si="2"/>
        <v>287.90875968992083</v>
      </c>
      <c r="N4" s="22">
        <f t="shared" si="2"/>
        <v>276.32804725775833</v>
      </c>
      <c r="O4" s="22">
        <f t="shared" si="2"/>
        <v>266.33355341104408</v>
      </c>
      <c r="P4" s="22">
        <f t="shared" si="2"/>
        <v>258.85053999371814</v>
      </c>
      <c r="Q4" s="22">
        <f t="shared" si="2"/>
        <v>243.20636379705999</v>
      </c>
      <c r="R4" s="22">
        <f t="shared" si="2"/>
        <v>238.38855229853996</v>
      </c>
      <c r="S4" s="22">
        <f t="shared" si="2"/>
        <v>232.3570211783526</v>
      </c>
      <c r="T4" s="22">
        <f t="shared" si="2"/>
        <v>223.13997369740963</v>
      </c>
      <c r="U4" s="22">
        <f t="shared" si="2"/>
        <v>226.01062433520451</v>
      </c>
      <c r="V4" s="22">
        <f t="shared" si="2"/>
        <v>227.85604188702692</v>
      </c>
      <c r="W4" s="22">
        <f t="shared" ref="W4:Y4" si="3">SUM(W5:W8)</f>
        <v>223.80204685696515</v>
      </c>
      <c r="X4" s="22">
        <f t="shared" si="3"/>
        <v>217.42114243980299</v>
      </c>
      <c r="Y4" s="22">
        <f t="shared" si="3"/>
        <v>210.03848213088753</v>
      </c>
      <c r="DA4" s="57"/>
    </row>
    <row r="5" spans="1:105" ht="12" customHeight="1" x14ac:dyDescent="0.25">
      <c r="A5" s="28" t="s">
        <v>32</v>
      </c>
      <c r="B5" s="29">
        <f>B18*B70/11630</f>
        <v>203.01647010232219</v>
      </c>
      <c r="C5" s="29">
        <f t="shared" ref="C5:V5" si="4">C18*C70/11630</f>
        <v>201.80169492978123</v>
      </c>
      <c r="D5" s="29">
        <f t="shared" si="4"/>
        <v>200.32553313328322</v>
      </c>
      <c r="E5" s="29">
        <f t="shared" si="4"/>
        <v>197.71889774639573</v>
      </c>
      <c r="F5" s="29">
        <f t="shared" si="4"/>
        <v>196.26567478037751</v>
      </c>
      <c r="G5" s="29">
        <f t="shared" si="4"/>
        <v>195.94872411557103</v>
      </c>
      <c r="H5" s="29">
        <f t="shared" si="4"/>
        <v>196.77281042572437</v>
      </c>
      <c r="I5" s="29">
        <f t="shared" si="4"/>
        <v>193.73891100713507</v>
      </c>
      <c r="J5" s="29">
        <f t="shared" si="4"/>
        <v>189.30401383954268</v>
      </c>
      <c r="K5" s="29">
        <f t="shared" si="4"/>
        <v>183.43125586953889</v>
      </c>
      <c r="L5" s="29">
        <f t="shared" si="4"/>
        <v>176.8548906601261</v>
      </c>
      <c r="M5" s="29">
        <f t="shared" si="4"/>
        <v>169.87409671352543</v>
      </c>
      <c r="N5" s="29">
        <f t="shared" si="4"/>
        <v>162.43546656856404</v>
      </c>
      <c r="O5" s="29">
        <f t="shared" si="4"/>
        <v>154.27378326535666</v>
      </c>
      <c r="P5" s="29">
        <f t="shared" si="4"/>
        <v>147.54743238881812</v>
      </c>
      <c r="Q5" s="29">
        <f t="shared" si="4"/>
        <v>141.4690454057195</v>
      </c>
      <c r="R5" s="29">
        <f t="shared" si="4"/>
        <v>135.26229625282485</v>
      </c>
      <c r="S5" s="29">
        <f t="shared" si="4"/>
        <v>130.1651060175453</v>
      </c>
      <c r="T5" s="29">
        <f t="shared" si="4"/>
        <v>125.07722397594718</v>
      </c>
      <c r="U5" s="29">
        <f t="shared" si="4"/>
        <v>122.76820687823417</v>
      </c>
      <c r="V5" s="29">
        <f t="shared" si="4"/>
        <v>120.71121475951</v>
      </c>
      <c r="W5" s="29">
        <f t="shared" ref="W5:Y5" si="5">W18*W70/11630</f>
        <v>117.43313759681338</v>
      </c>
      <c r="X5" s="29">
        <f t="shared" si="5"/>
        <v>112.86062555649623</v>
      </c>
      <c r="Y5" s="29">
        <f t="shared" si="5"/>
        <v>107.49334890481629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40.265041978605467</v>
      </c>
      <c r="C6" s="29">
        <f t="shared" ref="C6:V6" si="6">C19*C71/11630</f>
        <v>39.905907294554936</v>
      </c>
      <c r="D6" s="29">
        <f t="shared" si="6"/>
        <v>38.783364062781942</v>
      </c>
      <c r="E6" s="29">
        <f t="shared" si="6"/>
        <v>41.064318257091536</v>
      </c>
      <c r="F6" s="29">
        <f t="shared" si="6"/>
        <v>39.826942010854893</v>
      </c>
      <c r="G6" s="29">
        <f t="shared" si="6"/>
        <v>39.8545927277072</v>
      </c>
      <c r="H6" s="29">
        <f t="shared" si="6"/>
        <v>39.601656393305099</v>
      </c>
      <c r="I6" s="29">
        <f t="shared" si="6"/>
        <v>38.122499012402173</v>
      </c>
      <c r="J6" s="29">
        <f t="shared" si="6"/>
        <v>38.199220379267587</v>
      </c>
      <c r="K6" s="29">
        <f t="shared" si="6"/>
        <v>36.939415298029388</v>
      </c>
      <c r="L6" s="29">
        <f t="shared" si="6"/>
        <v>37.204117987971443</v>
      </c>
      <c r="M6" s="29">
        <f t="shared" si="6"/>
        <v>35.885664502552487</v>
      </c>
      <c r="N6" s="29">
        <f t="shared" si="6"/>
        <v>34.716727305934839</v>
      </c>
      <c r="O6" s="29">
        <f t="shared" si="6"/>
        <v>34.440262212842264</v>
      </c>
      <c r="P6" s="29">
        <f t="shared" si="6"/>
        <v>33.752814196706517</v>
      </c>
      <c r="Q6" s="29">
        <f t="shared" si="6"/>
        <v>30.740294904413208</v>
      </c>
      <c r="R6" s="29">
        <f t="shared" si="6"/>
        <v>30.398337421335007</v>
      </c>
      <c r="S6" s="29">
        <f t="shared" si="6"/>
        <v>31.429796512478653</v>
      </c>
      <c r="T6" s="29">
        <f t="shared" si="6"/>
        <v>29.552679565626669</v>
      </c>
      <c r="U6" s="29">
        <f t="shared" si="6"/>
        <v>30.436691234640424</v>
      </c>
      <c r="V6" s="29">
        <f t="shared" si="6"/>
        <v>31.515998483469101</v>
      </c>
      <c r="W6" s="29">
        <f t="shared" ref="W6:Y6" si="7">W19*W71/11630</f>
        <v>30.420285302339888</v>
      </c>
      <c r="X6" s="29">
        <f t="shared" si="7"/>
        <v>29.969217234143841</v>
      </c>
      <c r="Y6" s="29">
        <f t="shared" si="7"/>
        <v>30.949124212410688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38.596557905169576</v>
      </c>
      <c r="C7" s="29">
        <f t="shared" ref="C7:V7" si="8">C20*C72/11630</f>
        <v>40.560286643886982</v>
      </c>
      <c r="D7" s="29">
        <f t="shared" si="8"/>
        <v>41.341267042263446</v>
      </c>
      <c r="E7" s="29">
        <f t="shared" si="8"/>
        <v>47.612988866887015</v>
      </c>
      <c r="F7" s="29">
        <f t="shared" si="8"/>
        <v>45.439827015811069</v>
      </c>
      <c r="G7" s="29">
        <f t="shared" si="8"/>
        <v>44.033784454245691</v>
      </c>
      <c r="H7" s="29">
        <f t="shared" si="8"/>
        <v>46.566438513566204</v>
      </c>
      <c r="I7" s="29">
        <f t="shared" si="8"/>
        <v>47.446037902616041</v>
      </c>
      <c r="J7" s="29">
        <f t="shared" si="8"/>
        <v>48.12754365359779</v>
      </c>
      <c r="K7" s="29">
        <f t="shared" si="8"/>
        <v>45.445392508871706</v>
      </c>
      <c r="L7" s="29">
        <f t="shared" si="8"/>
        <v>44.195919769703146</v>
      </c>
      <c r="M7" s="29">
        <f t="shared" si="8"/>
        <v>43.808028213593623</v>
      </c>
      <c r="N7" s="29">
        <f t="shared" si="8"/>
        <v>41.429006687283568</v>
      </c>
      <c r="O7" s="29">
        <f t="shared" si="8"/>
        <v>40.463488208460682</v>
      </c>
      <c r="P7" s="29">
        <f t="shared" si="8"/>
        <v>40.282300695604846</v>
      </c>
      <c r="Q7" s="29">
        <f t="shared" si="8"/>
        <v>35.430017358909375</v>
      </c>
      <c r="R7" s="29">
        <f t="shared" si="8"/>
        <v>36.769300167454496</v>
      </c>
      <c r="S7" s="29">
        <f t="shared" si="8"/>
        <v>36.315955429606866</v>
      </c>
      <c r="T7" s="29">
        <f t="shared" si="8"/>
        <v>34.336118741753715</v>
      </c>
      <c r="U7" s="29">
        <f t="shared" si="8"/>
        <v>35.004153561134906</v>
      </c>
      <c r="V7" s="29">
        <f t="shared" si="8"/>
        <v>34.246036228113105</v>
      </c>
      <c r="W7" s="29">
        <f t="shared" ref="W7:Y7" si="9">W20*W72/11630</f>
        <v>33.312589797139353</v>
      </c>
      <c r="X7" s="29">
        <f t="shared" si="9"/>
        <v>32.295184648660282</v>
      </c>
      <c r="Y7" s="29">
        <f t="shared" si="9"/>
        <v>30.277504926363946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32.16682425303776</v>
      </c>
      <c r="C8" s="29">
        <f t="shared" ref="C8:V8" si="10">C21*C73/11630</f>
        <v>31.402968540148695</v>
      </c>
      <c r="D8" s="29">
        <f t="shared" si="10"/>
        <v>35.32606822073366</v>
      </c>
      <c r="E8" s="29">
        <f t="shared" si="10"/>
        <v>36.427949392491655</v>
      </c>
      <c r="F8" s="29">
        <f t="shared" si="10"/>
        <v>38.266891766876846</v>
      </c>
      <c r="G8" s="29">
        <f t="shared" si="10"/>
        <v>38.899224134380113</v>
      </c>
      <c r="H8" s="29">
        <f t="shared" si="10"/>
        <v>39.238880419754473</v>
      </c>
      <c r="I8" s="29">
        <f t="shared" si="10"/>
        <v>37.816180243638414</v>
      </c>
      <c r="J8" s="29">
        <f t="shared" si="10"/>
        <v>39.311741340370645</v>
      </c>
      <c r="K8" s="29">
        <f t="shared" si="10"/>
        <v>39.621453636685615</v>
      </c>
      <c r="L8" s="29">
        <f t="shared" si="10"/>
        <v>39.87420221113463</v>
      </c>
      <c r="M8" s="29">
        <f t="shared" si="10"/>
        <v>38.3409702602493</v>
      </c>
      <c r="N8" s="29">
        <f t="shared" si="10"/>
        <v>37.746846695975876</v>
      </c>
      <c r="O8" s="29">
        <f t="shared" si="10"/>
        <v>37.156019724384478</v>
      </c>
      <c r="P8" s="29">
        <f t="shared" si="10"/>
        <v>37.267992712588686</v>
      </c>
      <c r="Q8" s="29">
        <f t="shared" si="10"/>
        <v>35.567006128017901</v>
      </c>
      <c r="R8" s="29">
        <f t="shared" si="10"/>
        <v>35.958618456925599</v>
      </c>
      <c r="S8" s="29">
        <f t="shared" si="10"/>
        <v>34.446163218721772</v>
      </c>
      <c r="T8" s="29">
        <f t="shared" si="10"/>
        <v>34.173951414082083</v>
      </c>
      <c r="U8" s="29">
        <f t="shared" si="10"/>
        <v>37.801572661195031</v>
      </c>
      <c r="V8" s="29">
        <f t="shared" si="10"/>
        <v>41.382792415934709</v>
      </c>
      <c r="W8" s="29">
        <f t="shared" ref="W8:Y8" si="11">W21*W73/11630</f>
        <v>42.636034160672523</v>
      </c>
      <c r="X8" s="29">
        <f t="shared" si="11"/>
        <v>42.296115000502617</v>
      </c>
      <c r="Y8" s="29">
        <f t="shared" si="11"/>
        <v>41.318504087296617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119.1581211513046</v>
      </c>
      <c r="C9" s="22">
        <f t="shared" ref="C9:V9" si="12">SUM(C10:C11)</f>
        <v>126.72195260304545</v>
      </c>
      <c r="D9" s="22">
        <f t="shared" si="12"/>
        <v>133.30000215145247</v>
      </c>
      <c r="E9" s="22">
        <f t="shared" si="12"/>
        <v>142.37740374675667</v>
      </c>
      <c r="F9" s="22">
        <f t="shared" si="12"/>
        <v>148.46902852646895</v>
      </c>
      <c r="G9" s="22">
        <f t="shared" si="12"/>
        <v>154.77121830352786</v>
      </c>
      <c r="H9" s="22">
        <f t="shared" si="12"/>
        <v>159.6602839012219</v>
      </c>
      <c r="I9" s="22">
        <f t="shared" si="12"/>
        <v>167.96754507497587</v>
      </c>
      <c r="J9" s="22">
        <f t="shared" si="12"/>
        <v>173.47161003778947</v>
      </c>
      <c r="K9" s="22">
        <f t="shared" si="12"/>
        <v>176.56926318995551</v>
      </c>
      <c r="L9" s="22">
        <f t="shared" si="12"/>
        <v>181.71384932552797</v>
      </c>
      <c r="M9" s="22">
        <f t="shared" si="12"/>
        <v>183.09960670501533</v>
      </c>
      <c r="N9" s="22">
        <f t="shared" si="12"/>
        <v>187.73209636813823</v>
      </c>
      <c r="O9" s="22">
        <f t="shared" si="12"/>
        <v>194.21650661617429</v>
      </c>
      <c r="P9" s="22">
        <f t="shared" si="12"/>
        <v>204.25494522992233</v>
      </c>
      <c r="Q9" s="22">
        <f t="shared" si="12"/>
        <v>201.21286730845688</v>
      </c>
      <c r="R9" s="22">
        <f t="shared" si="12"/>
        <v>211.78850638310158</v>
      </c>
      <c r="S9" s="22">
        <f t="shared" si="12"/>
        <v>208.02311829826385</v>
      </c>
      <c r="T9" s="22">
        <f t="shared" si="12"/>
        <v>212.15600319539112</v>
      </c>
      <c r="U9" s="22">
        <f t="shared" si="12"/>
        <v>227.01576442023082</v>
      </c>
      <c r="V9" s="22">
        <f t="shared" si="12"/>
        <v>245.76694789509986</v>
      </c>
      <c r="W9" s="22">
        <f t="shared" ref="W9:Y9" si="13">SUM(W10:W11)</f>
        <v>245.1459155919469</v>
      </c>
      <c r="X9" s="22">
        <f t="shared" si="13"/>
        <v>237.14469965196602</v>
      </c>
      <c r="Y9" s="22">
        <f t="shared" si="13"/>
        <v>235.96266655181381</v>
      </c>
      <c r="DA9" s="57"/>
    </row>
    <row r="10" spans="1:105" ht="12" customHeight="1" x14ac:dyDescent="0.25">
      <c r="A10" s="28" t="s">
        <v>28</v>
      </c>
      <c r="B10" s="29">
        <f>B23*B75/11630</f>
        <v>86.678678600498316</v>
      </c>
      <c r="C10" s="29">
        <f t="shared" ref="C10:V10" si="14">C23*C75/11630</f>
        <v>93.466162287199012</v>
      </c>
      <c r="D10" s="29">
        <f t="shared" si="14"/>
        <v>99.198731944335265</v>
      </c>
      <c r="E10" s="29">
        <f t="shared" si="14"/>
        <v>107.7344918536445</v>
      </c>
      <c r="F10" s="29">
        <f t="shared" si="14"/>
        <v>113.25794493134053</v>
      </c>
      <c r="G10" s="29">
        <f t="shared" si="14"/>
        <v>119.5301476442072</v>
      </c>
      <c r="H10" s="29">
        <f t="shared" si="14"/>
        <v>124.2302504561914</v>
      </c>
      <c r="I10" s="29">
        <f t="shared" si="14"/>
        <v>132.24551051930786</v>
      </c>
      <c r="J10" s="29">
        <f t="shared" si="14"/>
        <v>137.02812001479646</v>
      </c>
      <c r="K10" s="29">
        <f t="shared" si="14"/>
        <v>140.67858055179303</v>
      </c>
      <c r="L10" s="29">
        <f t="shared" si="14"/>
        <v>145.63305467533726</v>
      </c>
      <c r="M10" s="29">
        <f t="shared" si="14"/>
        <v>146.73014836065954</v>
      </c>
      <c r="N10" s="29">
        <f t="shared" si="14"/>
        <v>149.31180255611847</v>
      </c>
      <c r="O10" s="29">
        <f t="shared" si="14"/>
        <v>152.58544986527517</v>
      </c>
      <c r="P10" s="29">
        <f t="shared" si="14"/>
        <v>159.38448262152616</v>
      </c>
      <c r="Q10" s="29">
        <f t="shared" si="14"/>
        <v>153.496840887638</v>
      </c>
      <c r="R10" s="29">
        <f t="shared" si="14"/>
        <v>156.86180661073226</v>
      </c>
      <c r="S10" s="29">
        <f t="shared" si="14"/>
        <v>151.35547884732046</v>
      </c>
      <c r="T10" s="29">
        <f t="shared" si="14"/>
        <v>151.28388523373667</v>
      </c>
      <c r="U10" s="29">
        <f t="shared" si="14"/>
        <v>158.46392511279433</v>
      </c>
      <c r="V10" s="29">
        <f t="shared" si="14"/>
        <v>168.310608315764</v>
      </c>
      <c r="W10" s="29">
        <f t="shared" ref="W10:Y10" si="15">W23*W75/11630</f>
        <v>164.97199080686985</v>
      </c>
      <c r="X10" s="29">
        <f t="shared" si="15"/>
        <v>156.33958080668194</v>
      </c>
      <c r="Y10" s="29">
        <f t="shared" si="15"/>
        <v>154.50453901806455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32.479442550806283</v>
      </c>
      <c r="C11" s="29">
        <f t="shared" ref="C11:V11" si="16">C24*C76/11630</f>
        <v>33.25579031584644</v>
      </c>
      <c r="D11" s="29">
        <f t="shared" si="16"/>
        <v>34.101270207117217</v>
      </c>
      <c r="E11" s="29">
        <f t="shared" si="16"/>
        <v>34.642911893112178</v>
      </c>
      <c r="F11" s="29">
        <f t="shared" si="16"/>
        <v>35.211083595128422</v>
      </c>
      <c r="G11" s="29">
        <f t="shared" si="16"/>
        <v>35.241070659320663</v>
      </c>
      <c r="H11" s="29">
        <f t="shared" si="16"/>
        <v>35.430033445030503</v>
      </c>
      <c r="I11" s="29">
        <f t="shared" si="16"/>
        <v>35.72203455566801</v>
      </c>
      <c r="J11" s="29">
        <f t="shared" si="16"/>
        <v>36.443490022993018</v>
      </c>
      <c r="K11" s="29">
        <f t="shared" si="16"/>
        <v>35.890682638162481</v>
      </c>
      <c r="L11" s="29">
        <f t="shared" si="16"/>
        <v>36.080794650190718</v>
      </c>
      <c r="M11" s="29">
        <f t="shared" si="16"/>
        <v>36.369458344355792</v>
      </c>
      <c r="N11" s="29">
        <f t="shared" si="16"/>
        <v>38.420293812019764</v>
      </c>
      <c r="O11" s="29">
        <f t="shared" si="16"/>
        <v>41.63105675089912</v>
      </c>
      <c r="P11" s="29">
        <f t="shared" si="16"/>
        <v>44.87046260839616</v>
      </c>
      <c r="Q11" s="29">
        <f t="shared" si="16"/>
        <v>47.716026420818871</v>
      </c>
      <c r="R11" s="29">
        <f t="shared" si="16"/>
        <v>54.926699772369311</v>
      </c>
      <c r="S11" s="29">
        <f t="shared" si="16"/>
        <v>56.667639450943405</v>
      </c>
      <c r="T11" s="29">
        <f t="shared" si="16"/>
        <v>60.87211796165446</v>
      </c>
      <c r="U11" s="29">
        <f t="shared" si="16"/>
        <v>68.551839307436495</v>
      </c>
      <c r="V11" s="29">
        <f t="shared" si="16"/>
        <v>77.456339579335875</v>
      </c>
      <c r="W11" s="29">
        <f t="shared" ref="W11:Y11" si="17">W24*W76/11630</f>
        <v>80.173924785077034</v>
      </c>
      <c r="X11" s="29">
        <f t="shared" si="17"/>
        <v>80.805118845284085</v>
      </c>
      <c r="Y11" s="29">
        <f t="shared" si="17"/>
        <v>81.458127533749249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162.77157229422966</v>
      </c>
      <c r="C12" s="22">
        <f t="shared" ref="C12:V12" si="18">SUM(C13:C14)</f>
        <v>168.33778973705736</v>
      </c>
      <c r="D12" s="22">
        <f t="shared" si="18"/>
        <v>172.49940230804168</v>
      </c>
      <c r="E12" s="22">
        <f t="shared" si="18"/>
        <v>175.89491659483838</v>
      </c>
      <c r="F12" s="22">
        <f t="shared" si="18"/>
        <v>177.9304745789079</v>
      </c>
      <c r="G12" s="22">
        <f t="shared" si="18"/>
        <v>179.20167163549587</v>
      </c>
      <c r="H12" s="22">
        <f t="shared" si="18"/>
        <v>181.49312309708449</v>
      </c>
      <c r="I12" s="22">
        <f t="shared" si="18"/>
        <v>183.55590883528529</v>
      </c>
      <c r="J12" s="22">
        <f t="shared" si="18"/>
        <v>184.23248050313146</v>
      </c>
      <c r="K12" s="22">
        <f t="shared" si="18"/>
        <v>183.721862415787</v>
      </c>
      <c r="L12" s="22">
        <f t="shared" si="18"/>
        <v>181.1853063847833</v>
      </c>
      <c r="M12" s="22">
        <f t="shared" si="18"/>
        <v>177.50093151153067</v>
      </c>
      <c r="N12" s="22">
        <f t="shared" si="18"/>
        <v>173.47397916201317</v>
      </c>
      <c r="O12" s="22">
        <f t="shared" si="18"/>
        <v>171.28372558258414</v>
      </c>
      <c r="P12" s="22">
        <f t="shared" si="18"/>
        <v>167.79263865523629</v>
      </c>
      <c r="Q12" s="22">
        <f t="shared" si="18"/>
        <v>157.72028731332409</v>
      </c>
      <c r="R12" s="22">
        <f t="shared" si="18"/>
        <v>159.31896868092531</v>
      </c>
      <c r="S12" s="22">
        <f t="shared" si="18"/>
        <v>151.37899311708674</v>
      </c>
      <c r="T12" s="22">
        <f t="shared" si="18"/>
        <v>148.96732770269048</v>
      </c>
      <c r="U12" s="22">
        <f t="shared" si="18"/>
        <v>153.2791184188068</v>
      </c>
      <c r="V12" s="22">
        <f t="shared" si="18"/>
        <v>159.65860661287661</v>
      </c>
      <c r="W12" s="22">
        <f t="shared" ref="W12:Y12" si="19">SUM(W13:W14)</f>
        <v>157.09393246019471</v>
      </c>
      <c r="X12" s="22">
        <f t="shared" si="19"/>
        <v>150.30346926843345</v>
      </c>
      <c r="Y12" s="22">
        <f t="shared" si="19"/>
        <v>145.31408522008792</v>
      </c>
      <c r="DA12" s="57"/>
    </row>
    <row r="13" spans="1:105" ht="12" customHeight="1" x14ac:dyDescent="0.25">
      <c r="A13" s="30" t="s">
        <v>44</v>
      </c>
      <c r="B13" s="31">
        <f>B26*B78/11630</f>
        <v>129.1922101174915</v>
      </c>
      <c r="C13" s="31">
        <f t="shared" ref="C13:V13" si="20">C26*C78/11630</f>
        <v>133.08401909342643</v>
      </c>
      <c r="D13" s="31">
        <f t="shared" si="20"/>
        <v>136.32025493389921</v>
      </c>
      <c r="E13" s="31">
        <f t="shared" si="20"/>
        <v>138.76506931071242</v>
      </c>
      <c r="F13" s="31">
        <f t="shared" si="20"/>
        <v>140.16383198954881</v>
      </c>
      <c r="G13" s="31">
        <f t="shared" si="20"/>
        <v>141.12051431797332</v>
      </c>
      <c r="H13" s="31">
        <f t="shared" si="20"/>
        <v>141.41838208819371</v>
      </c>
      <c r="I13" s="31">
        <f t="shared" si="20"/>
        <v>142.49101421735332</v>
      </c>
      <c r="J13" s="31">
        <f t="shared" si="20"/>
        <v>142.16914485107935</v>
      </c>
      <c r="K13" s="31">
        <f t="shared" si="20"/>
        <v>140.14499049157212</v>
      </c>
      <c r="L13" s="31">
        <f t="shared" si="20"/>
        <v>135.41213406644158</v>
      </c>
      <c r="M13" s="31">
        <f t="shared" si="20"/>
        <v>130.23517206600934</v>
      </c>
      <c r="N13" s="31">
        <f t="shared" si="20"/>
        <v>124.54705602073192</v>
      </c>
      <c r="O13" s="31">
        <f t="shared" si="20"/>
        <v>120.95311607653686</v>
      </c>
      <c r="P13" s="31">
        <f t="shared" si="20"/>
        <v>115.20580248553098</v>
      </c>
      <c r="Q13" s="31">
        <f t="shared" si="20"/>
        <v>105.48347962039828</v>
      </c>
      <c r="R13" s="31">
        <f t="shared" si="20"/>
        <v>103.245989993382</v>
      </c>
      <c r="S13" s="31">
        <f t="shared" si="20"/>
        <v>95.872894455768488</v>
      </c>
      <c r="T13" s="31">
        <f t="shared" si="20"/>
        <v>90.862132047152429</v>
      </c>
      <c r="U13" s="31">
        <f t="shared" si="20"/>
        <v>90.157346935970239</v>
      </c>
      <c r="V13" s="31">
        <f t="shared" si="20"/>
        <v>91.044325232609097</v>
      </c>
      <c r="W13" s="31">
        <f t="shared" ref="W13:Y13" si="21">W26*W78/11630</f>
        <v>87.30571829558086</v>
      </c>
      <c r="X13" s="31">
        <f t="shared" si="21"/>
        <v>81.699776706171335</v>
      </c>
      <c r="Y13" s="31">
        <f t="shared" si="21"/>
        <v>77.0791954613765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33.579362176738144</v>
      </c>
      <c r="C14" s="33">
        <f t="shared" ref="C14:V14" si="22">C27*C79/11630</f>
        <v>35.253770643630936</v>
      </c>
      <c r="D14" s="33">
        <f t="shared" si="22"/>
        <v>36.179147374142474</v>
      </c>
      <c r="E14" s="33">
        <f t="shared" si="22"/>
        <v>37.129847284125951</v>
      </c>
      <c r="F14" s="33">
        <f t="shared" si="22"/>
        <v>37.766642589359094</v>
      </c>
      <c r="G14" s="33">
        <f t="shared" si="22"/>
        <v>38.08115731752256</v>
      </c>
      <c r="H14" s="33">
        <f t="shared" si="22"/>
        <v>40.074741008890783</v>
      </c>
      <c r="I14" s="33">
        <f t="shared" si="22"/>
        <v>41.064894617931976</v>
      </c>
      <c r="J14" s="33">
        <f t="shared" si="22"/>
        <v>42.063335652052118</v>
      </c>
      <c r="K14" s="33">
        <f t="shared" si="22"/>
        <v>43.576871924214878</v>
      </c>
      <c r="L14" s="33">
        <f t="shared" si="22"/>
        <v>45.773172318341736</v>
      </c>
      <c r="M14" s="33">
        <f t="shared" si="22"/>
        <v>47.265759445521326</v>
      </c>
      <c r="N14" s="33">
        <f t="shared" si="22"/>
        <v>48.926923141281243</v>
      </c>
      <c r="O14" s="33">
        <f t="shared" si="22"/>
        <v>50.330609506047281</v>
      </c>
      <c r="P14" s="33">
        <f t="shared" si="22"/>
        <v>52.586836169705307</v>
      </c>
      <c r="Q14" s="33">
        <f t="shared" si="22"/>
        <v>52.236807692925822</v>
      </c>
      <c r="R14" s="33">
        <f t="shared" si="22"/>
        <v>56.072978687543312</v>
      </c>
      <c r="S14" s="33">
        <f t="shared" si="22"/>
        <v>55.506098661318241</v>
      </c>
      <c r="T14" s="33">
        <f t="shared" si="22"/>
        <v>58.105195655538047</v>
      </c>
      <c r="U14" s="33">
        <f t="shared" si="22"/>
        <v>63.121771482836571</v>
      </c>
      <c r="V14" s="33">
        <f t="shared" si="22"/>
        <v>68.614281380267528</v>
      </c>
      <c r="W14" s="33">
        <f t="shared" ref="W14:Y14" si="23">W27*W79/11630</f>
        <v>69.788214164613862</v>
      </c>
      <c r="X14" s="33">
        <f t="shared" si="23"/>
        <v>68.603692562262111</v>
      </c>
      <c r="Y14" s="33">
        <f t="shared" si="23"/>
        <v>68.234889758711404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18494.801310886814</v>
      </c>
      <c r="C16" s="19">
        <f t="shared" ref="C16:Q16" si="24">SUM(C17,C22,C25)</f>
        <v>19095.843622240933</v>
      </c>
      <c r="D16" s="19">
        <f t="shared" si="24"/>
        <v>19515.025435381402</v>
      </c>
      <c r="E16" s="19">
        <f t="shared" si="24"/>
        <v>20184.953796547215</v>
      </c>
      <c r="F16" s="19">
        <f t="shared" si="24"/>
        <v>20291.139908001693</v>
      </c>
      <c r="G16" s="19">
        <f t="shared" si="24"/>
        <v>20342.226532270222</v>
      </c>
      <c r="H16" s="19">
        <f t="shared" si="24"/>
        <v>21048.408525054372</v>
      </c>
      <c r="I16" s="19">
        <f t="shared" si="24"/>
        <v>21368.226981943815</v>
      </c>
      <c r="J16" s="19">
        <f t="shared" si="24"/>
        <v>21833.141852183551</v>
      </c>
      <c r="K16" s="19">
        <f t="shared" si="24"/>
        <v>22222.364025605501</v>
      </c>
      <c r="L16" s="19">
        <f t="shared" si="24"/>
        <v>22828.566693951874</v>
      </c>
      <c r="M16" s="19">
        <f t="shared" si="24"/>
        <v>22973.340244695588</v>
      </c>
      <c r="N16" s="19">
        <f t="shared" si="24"/>
        <v>23193.748203304662</v>
      </c>
      <c r="O16" s="19">
        <f t="shared" si="24"/>
        <v>23487.682182890094</v>
      </c>
      <c r="P16" s="19">
        <f t="shared" si="24"/>
        <v>24046.08057069833</v>
      </c>
      <c r="Q16" s="19">
        <f t="shared" si="24"/>
        <v>23904.493245772512</v>
      </c>
      <c r="R16" s="19">
        <f t="shared" ref="R16" si="25">SUM(R17,R22,R25)</f>
        <v>24314.221765163624</v>
      </c>
      <c r="S16" s="19">
        <f t="shared" ref="S16" si="26">SUM(S17,S22,S25)</f>
        <v>24550.817986049369</v>
      </c>
      <c r="T16" s="19">
        <f t="shared" ref="T16" si="27">SUM(T17,T22,T25)</f>
        <v>24832.878215449044</v>
      </c>
      <c r="U16" s="19">
        <f t="shared" ref="U16" si="28">SUM(U17,U22,U25)</f>
        <v>25167.233607194557</v>
      </c>
      <c r="V16" s="19">
        <f t="shared" ref="V16:W16" si="29">SUM(V17,V22,V25)</f>
        <v>25354.945084675826</v>
      </c>
      <c r="W16" s="19">
        <f t="shared" si="29"/>
        <v>25527.232717940584</v>
      </c>
      <c r="X16" s="19">
        <f t="shared" ref="X16:Y16" si="30">SUM(X17,X22,X25)</f>
        <v>25625.491176032116</v>
      </c>
      <c r="Y16" s="19">
        <f t="shared" si="30"/>
        <v>25671.411614410044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3636.4478065942449</v>
      </c>
      <c r="C17" s="22">
        <f t="shared" ref="C17:Q17" si="31">SUM(C18:C21)</f>
        <v>3709.090643445144</v>
      </c>
      <c r="D17" s="22">
        <f t="shared" si="31"/>
        <v>3832.9267737916748</v>
      </c>
      <c r="E17" s="22">
        <f t="shared" si="31"/>
        <v>4180.1906685154645</v>
      </c>
      <c r="F17" s="22">
        <f t="shared" si="31"/>
        <v>4102.2515707023649</v>
      </c>
      <c r="G17" s="22">
        <f t="shared" si="31"/>
        <v>4066.8615109543061</v>
      </c>
      <c r="H17" s="22">
        <f t="shared" si="31"/>
        <v>4188.5464433172228</v>
      </c>
      <c r="I17" s="22">
        <f t="shared" si="31"/>
        <v>4168.803302649123</v>
      </c>
      <c r="J17" s="22">
        <f t="shared" si="31"/>
        <v>4262.0454522469081</v>
      </c>
      <c r="K17" s="22">
        <f t="shared" si="31"/>
        <v>4159.6334737354482</v>
      </c>
      <c r="L17" s="22">
        <f t="shared" si="31"/>
        <v>4146.0645003080517</v>
      </c>
      <c r="M17" s="22">
        <f t="shared" si="31"/>
        <v>4060.9402783646606</v>
      </c>
      <c r="N17" s="22">
        <f t="shared" si="31"/>
        <v>3904.730577416437</v>
      </c>
      <c r="O17" s="22">
        <f t="shared" si="31"/>
        <v>3821.7030629507212</v>
      </c>
      <c r="P17" s="22">
        <f t="shared" si="31"/>
        <v>3796.3534688929549</v>
      </c>
      <c r="Q17" s="22">
        <f t="shared" si="31"/>
        <v>3521.392216383244</v>
      </c>
      <c r="R17" s="22">
        <f t="shared" ref="R17" si="32">SUM(R18:R21)</f>
        <v>3451.3662368093946</v>
      </c>
      <c r="S17" s="22">
        <f t="shared" ref="S17" si="33">SUM(S18:S21)</f>
        <v>3491.8101781153737</v>
      </c>
      <c r="T17" s="22">
        <f t="shared" ref="T17" si="34">SUM(T18:T21)</f>
        <v>3297.2210857437467</v>
      </c>
      <c r="U17" s="22">
        <f t="shared" ref="U17" si="35">SUM(U18:U21)</f>
        <v>3251.6988499526688</v>
      </c>
      <c r="V17" s="22">
        <f t="shared" ref="V17:W17" si="36">SUM(V18:V21)</f>
        <v>3205.140426794354</v>
      </c>
      <c r="W17" s="22">
        <f t="shared" si="36"/>
        <v>3244.5161229270389</v>
      </c>
      <c r="X17" s="22">
        <f t="shared" ref="X17:Y17" si="37">SUM(X18:X21)</f>
        <v>3219.5330605479594</v>
      </c>
      <c r="Y17" s="22">
        <f t="shared" si="37"/>
        <v>3154.022220409212</v>
      </c>
      <c r="DA17" s="57"/>
    </row>
    <row r="18" spans="1:105" ht="12" customHeight="1" x14ac:dyDescent="0.25">
      <c r="A18" s="28" t="s">
        <v>32</v>
      </c>
      <c r="B18" s="29">
        <f>B31*B83/1000000</f>
        <v>269.52985699657626</v>
      </c>
      <c r="C18" s="29">
        <f t="shared" ref="C18:Q18" si="38">C31*C83/1000000</f>
        <v>267.91709041476668</v>
      </c>
      <c r="D18" s="29">
        <f t="shared" si="38"/>
        <v>265.95730026713295</v>
      </c>
      <c r="E18" s="29">
        <f t="shared" si="38"/>
        <v>262.49666447381094</v>
      </c>
      <c r="F18" s="29">
        <f t="shared" si="38"/>
        <v>260.56732850408582</v>
      </c>
      <c r="G18" s="29">
        <f t="shared" si="38"/>
        <v>260.14653669681417</v>
      </c>
      <c r="H18" s="29">
        <f t="shared" si="38"/>
        <v>261.24061475470035</v>
      </c>
      <c r="I18" s="29">
        <f t="shared" si="38"/>
        <v>257.21273230741804</v>
      </c>
      <c r="J18" s="29">
        <f t="shared" si="38"/>
        <v>251.32484942395917</v>
      </c>
      <c r="K18" s="29">
        <f t="shared" si="38"/>
        <v>243.52802577200208</v>
      </c>
      <c r="L18" s="29">
        <f t="shared" si="38"/>
        <v>234.79707515722228</v>
      </c>
      <c r="M18" s="29">
        <f t="shared" si="38"/>
        <v>225.52919460939512</v>
      </c>
      <c r="N18" s="29">
        <f t="shared" si="38"/>
        <v>215.6534790173973</v>
      </c>
      <c r="O18" s="29">
        <f t="shared" si="38"/>
        <v>204.81781956348169</v>
      </c>
      <c r="P18" s="29">
        <f t="shared" si="38"/>
        <v>195.88774414177564</v>
      </c>
      <c r="Q18" s="29">
        <f t="shared" si="38"/>
        <v>187.81792215394043</v>
      </c>
      <c r="R18" s="29">
        <f t="shared" ref="R18:V18" si="39">R31*R83/1000000</f>
        <v>179.57768326716362</v>
      </c>
      <c r="S18" s="29">
        <f t="shared" si="39"/>
        <v>172.81052317169537</v>
      </c>
      <c r="T18" s="29">
        <f t="shared" si="39"/>
        <v>166.05572087217644</v>
      </c>
      <c r="U18" s="29">
        <f t="shared" si="39"/>
        <v>162.99021072989308</v>
      </c>
      <c r="V18" s="29">
        <f t="shared" si="39"/>
        <v>160.25929539418965</v>
      </c>
      <c r="W18" s="29">
        <f t="shared" ref="W18:Y18" si="40">W31*W83/1000000</f>
        <v>155.90723633001593</v>
      </c>
      <c r="X18" s="29">
        <f t="shared" si="40"/>
        <v>149.83665242260858</v>
      </c>
      <c r="Y18" s="29">
        <f t="shared" si="40"/>
        <v>142.71091869440792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1089.1758042727954</v>
      </c>
      <c r="C19" s="29">
        <f t="shared" ref="C19:Q19" si="41">C32*C84/1000000</f>
        <v>1094.7137365022843</v>
      </c>
      <c r="D19" s="29">
        <f t="shared" si="41"/>
        <v>1083.1502397804313</v>
      </c>
      <c r="E19" s="29">
        <f t="shared" si="41"/>
        <v>1165.3722131373634</v>
      </c>
      <c r="F19" s="29">
        <f t="shared" si="41"/>
        <v>1122.7945929056389</v>
      </c>
      <c r="G19" s="29">
        <f t="shared" si="41"/>
        <v>1112.4476281076613</v>
      </c>
      <c r="H19" s="29">
        <f t="shared" si="41"/>
        <v>1105.8541020874577</v>
      </c>
      <c r="I19" s="29">
        <f t="shared" si="41"/>
        <v>1067.8282960413574</v>
      </c>
      <c r="J19" s="29">
        <f t="shared" si="41"/>
        <v>1072.692794007035</v>
      </c>
      <c r="K19" s="29">
        <f t="shared" si="41"/>
        <v>1043.5033541081</v>
      </c>
      <c r="L19" s="29">
        <f t="shared" si="41"/>
        <v>1049.6839366091501</v>
      </c>
      <c r="M19" s="29">
        <f t="shared" si="41"/>
        <v>1006.8979311218419</v>
      </c>
      <c r="N19" s="29">
        <f t="shared" si="41"/>
        <v>971.99636865971502</v>
      </c>
      <c r="O19" s="29">
        <f t="shared" si="41"/>
        <v>964.20000887387062</v>
      </c>
      <c r="P19" s="29">
        <f t="shared" si="41"/>
        <v>944.73887110331464</v>
      </c>
      <c r="Q19" s="29">
        <f t="shared" si="41"/>
        <v>879.74361376709396</v>
      </c>
      <c r="R19" s="29">
        <f t="shared" ref="R19:V19" si="42">R32*R84/1000000</f>
        <v>840.41925228007153</v>
      </c>
      <c r="S19" s="29">
        <f t="shared" si="42"/>
        <v>892.18465180934959</v>
      </c>
      <c r="T19" s="29">
        <f t="shared" si="42"/>
        <v>831.11460337084077</v>
      </c>
      <c r="U19" s="29">
        <f t="shared" si="42"/>
        <v>811.88085128085709</v>
      </c>
      <c r="V19" s="29">
        <f t="shared" si="42"/>
        <v>813.25976120067696</v>
      </c>
      <c r="W19" s="29">
        <f t="shared" ref="W19:Y19" si="43">W32*W84/1000000</f>
        <v>819.758968735964</v>
      </c>
      <c r="X19" s="29">
        <f t="shared" si="43"/>
        <v>803.40289074383077</v>
      </c>
      <c r="Y19" s="29">
        <f t="shared" si="43"/>
        <v>827.51965254165748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1500.7959739071632</v>
      </c>
      <c r="C20" s="29">
        <f t="shared" ref="C20:Q20" si="45">C33*C85/1000000</f>
        <v>1580.3982199313018</v>
      </c>
      <c r="D20" s="29">
        <f t="shared" si="45"/>
        <v>1620.7988947746974</v>
      </c>
      <c r="E20" s="29">
        <f t="shared" si="45"/>
        <v>1862.2703986478809</v>
      </c>
      <c r="F20" s="29">
        <f t="shared" si="45"/>
        <v>1792.3084731731874</v>
      </c>
      <c r="G20" s="29">
        <f t="shared" si="45"/>
        <v>1752.7849015749803</v>
      </c>
      <c r="H20" s="29">
        <f t="shared" si="45"/>
        <v>1871.294651820042</v>
      </c>
      <c r="I20" s="29">
        <f t="shared" si="45"/>
        <v>1927.003524768548</v>
      </c>
      <c r="J20" s="29">
        <f t="shared" si="45"/>
        <v>1982.5937128429625</v>
      </c>
      <c r="K20" s="29">
        <f t="shared" si="45"/>
        <v>1904.3597902984643</v>
      </c>
      <c r="L20" s="29">
        <f t="shared" si="45"/>
        <v>1884.4891402602714</v>
      </c>
      <c r="M20" s="29">
        <f t="shared" si="45"/>
        <v>1889.363529061565</v>
      </c>
      <c r="N20" s="29">
        <f t="shared" si="45"/>
        <v>1795.8517760180564</v>
      </c>
      <c r="O20" s="29">
        <f t="shared" si="45"/>
        <v>1751.0034405606427</v>
      </c>
      <c r="P20" s="29">
        <f t="shared" si="45"/>
        <v>1754.4367521468494</v>
      </c>
      <c r="Q20" s="29">
        <f t="shared" si="45"/>
        <v>1574.5176840502684</v>
      </c>
      <c r="R20" s="29">
        <f t="shared" ref="R20:V20" si="46">R33*R85/1000000</f>
        <v>1564.3811146286841</v>
      </c>
      <c r="S20" s="29">
        <f t="shared" si="46"/>
        <v>1577.6699418153335</v>
      </c>
      <c r="T20" s="29">
        <f t="shared" si="46"/>
        <v>1473.8394329879557</v>
      </c>
      <c r="U20" s="29">
        <f t="shared" si="46"/>
        <v>1418.6626300816622</v>
      </c>
      <c r="V20" s="29">
        <f t="shared" si="46"/>
        <v>1353.8579308865842</v>
      </c>
      <c r="W20" s="29">
        <f t="shared" ref="W20:Y20" si="47">W33*W85/1000000</f>
        <v>1374.5717298909685</v>
      </c>
      <c r="X20" s="29">
        <f t="shared" si="47"/>
        <v>1352.9277926778698</v>
      </c>
      <c r="Y20" s="29">
        <f t="shared" si="47"/>
        <v>1278.1551949444024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776.94617141771005</v>
      </c>
      <c r="C21" s="29">
        <f t="shared" ref="C21:Q21" si="49">C34*C86/1000000</f>
        <v>766.06159659679133</v>
      </c>
      <c r="D21" s="29">
        <f t="shared" si="49"/>
        <v>863.02033896941305</v>
      </c>
      <c r="E21" s="29">
        <f t="shared" si="49"/>
        <v>890.05139225640892</v>
      </c>
      <c r="F21" s="29">
        <f t="shared" si="49"/>
        <v>926.58117611945306</v>
      </c>
      <c r="G21" s="29">
        <f t="shared" si="49"/>
        <v>941.48244457485055</v>
      </c>
      <c r="H21" s="29">
        <f t="shared" si="49"/>
        <v>950.15707465502305</v>
      </c>
      <c r="I21" s="29">
        <f t="shared" si="49"/>
        <v>916.75874953179937</v>
      </c>
      <c r="J21" s="29">
        <f t="shared" si="49"/>
        <v>955.43409597295124</v>
      </c>
      <c r="K21" s="29">
        <f t="shared" si="49"/>
        <v>968.24230355688189</v>
      </c>
      <c r="L21" s="29">
        <f t="shared" si="49"/>
        <v>977.09434828140809</v>
      </c>
      <c r="M21" s="29">
        <f t="shared" si="49"/>
        <v>939.14962357185811</v>
      </c>
      <c r="N21" s="29">
        <f t="shared" si="49"/>
        <v>921.22895372126845</v>
      </c>
      <c r="O21" s="29">
        <f t="shared" si="49"/>
        <v>901.68179395272591</v>
      </c>
      <c r="P21" s="29">
        <f t="shared" si="49"/>
        <v>901.29010150101499</v>
      </c>
      <c r="Q21" s="29">
        <f t="shared" si="49"/>
        <v>879.31299641194096</v>
      </c>
      <c r="R21" s="29">
        <f t="shared" ref="R21:V21" si="50">R34*R86/1000000</f>
        <v>866.98818663347549</v>
      </c>
      <c r="S21" s="29">
        <f t="shared" si="50"/>
        <v>849.14506131899543</v>
      </c>
      <c r="T21" s="29">
        <f t="shared" si="50"/>
        <v>826.21132851277366</v>
      </c>
      <c r="U21" s="29">
        <f t="shared" si="50"/>
        <v>858.16515786025616</v>
      </c>
      <c r="V21" s="29">
        <f t="shared" si="50"/>
        <v>877.76343931290342</v>
      </c>
      <c r="W21" s="29">
        <f t="shared" ref="W21:Y21" si="51">W34*W86/1000000</f>
        <v>894.27818797009047</v>
      </c>
      <c r="X21" s="29">
        <f t="shared" si="51"/>
        <v>913.36572470365059</v>
      </c>
      <c r="Y21" s="29">
        <f t="shared" si="51"/>
        <v>905.63645422874413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1208.9279122870375</v>
      </c>
      <c r="C22" s="22">
        <f t="shared" ref="C22:Q22" si="52">SUM(C23:C24)</f>
        <v>1257.9902821967032</v>
      </c>
      <c r="D22" s="22">
        <f t="shared" si="52"/>
        <v>1302.1016996486214</v>
      </c>
      <c r="E22" s="22">
        <f t="shared" si="52"/>
        <v>1363.7488080513356</v>
      </c>
      <c r="F22" s="22">
        <f t="shared" si="52"/>
        <v>1403.9617213382844</v>
      </c>
      <c r="G22" s="22">
        <f t="shared" si="52"/>
        <v>1442.8351705739021</v>
      </c>
      <c r="H22" s="22">
        <f t="shared" si="52"/>
        <v>1472.9720655348963</v>
      </c>
      <c r="I22" s="22">
        <f t="shared" si="52"/>
        <v>1533.7877044712172</v>
      </c>
      <c r="J22" s="22">
        <f t="shared" si="52"/>
        <v>1583.3744174608892</v>
      </c>
      <c r="K22" s="22">
        <f t="shared" si="52"/>
        <v>1608.4496636886158</v>
      </c>
      <c r="L22" s="22">
        <f t="shared" si="52"/>
        <v>1642.7272648011112</v>
      </c>
      <c r="M22" s="22">
        <f t="shared" si="52"/>
        <v>1650.4288473458207</v>
      </c>
      <c r="N22" s="22">
        <f t="shared" si="52"/>
        <v>1693.9967443540836</v>
      </c>
      <c r="O22" s="22">
        <f t="shared" si="52"/>
        <v>1762.0962834468851</v>
      </c>
      <c r="P22" s="22">
        <f t="shared" si="52"/>
        <v>1854.6025666611959</v>
      </c>
      <c r="Q22" s="22">
        <f t="shared" si="52"/>
        <v>1897.282227066949</v>
      </c>
      <c r="R22" s="22">
        <f t="shared" ref="R22" si="53">SUM(R23:R24)</f>
        <v>1957.622053194993</v>
      </c>
      <c r="S22" s="22">
        <f t="shared" ref="S22" si="54">SUM(S23:S24)</f>
        <v>1993.0371220315128</v>
      </c>
      <c r="T22" s="22">
        <f t="shared" ref="T22" si="55">SUM(T23:T24)</f>
        <v>2037.9799951801979</v>
      </c>
      <c r="U22" s="22">
        <f t="shared" ref="U22" si="56">SUM(U23:U24)</f>
        <v>2089.6169923104453</v>
      </c>
      <c r="V22" s="22">
        <f t="shared" ref="V22:W22" si="57">SUM(V23:V24)</f>
        <v>2135.3988322523264</v>
      </c>
      <c r="W22" s="22">
        <f t="shared" si="57"/>
        <v>2143.4412112312466</v>
      </c>
      <c r="X22" s="22">
        <f t="shared" ref="X22:Y22" si="58">SUM(X23:X24)</f>
        <v>2154.0217416803739</v>
      </c>
      <c r="Y22" s="22">
        <f t="shared" si="58"/>
        <v>2180.9881867063796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660.94985002509179</v>
      </c>
      <c r="C23" s="29">
        <f t="shared" ref="C23:Q23" si="60">C36*C88/1000000</f>
        <v>707.85491413497687</v>
      </c>
      <c r="D23" s="29">
        <f t="shared" si="60"/>
        <v>747.88023760569695</v>
      </c>
      <c r="E23" s="29">
        <f t="shared" si="60"/>
        <v>809.90604809403544</v>
      </c>
      <c r="F23" s="29">
        <f t="shared" si="60"/>
        <v>849.80451314040477</v>
      </c>
      <c r="G23" s="29">
        <f t="shared" si="60"/>
        <v>896.28897426449237</v>
      </c>
      <c r="H23" s="29">
        <f t="shared" si="60"/>
        <v>931.3519319460579</v>
      </c>
      <c r="I23" s="29">
        <f t="shared" si="60"/>
        <v>994.87608565795199</v>
      </c>
      <c r="J23" s="29">
        <f t="shared" si="60"/>
        <v>1038.5729544726953</v>
      </c>
      <c r="K23" s="29">
        <f t="shared" si="60"/>
        <v>1076.0814843167625</v>
      </c>
      <c r="L23" s="29">
        <f t="shared" si="60"/>
        <v>1112.8662402941411</v>
      </c>
      <c r="M23" s="29">
        <f t="shared" si="60"/>
        <v>1119.3420760620415</v>
      </c>
      <c r="N23" s="29">
        <f t="shared" si="60"/>
        <v>1134.1663754043627</v>
      </c>
      <c r="O23" s="29">
        <f t="shared" si="60"/>
        <v>1156.704570548329</v>
      </c>
      <c r="P23" s="29">
        <f t="shared" si="60"/>
        <v>1204.4131228464785</v>
      </c>
      <c r="Q23" s="29">
        <f t="shared" si="60"/>
        <v>1186.724096281579</v>
      </c>
      <c r="R23" s="29">
        <f t="shared" ref="R23:V23" si="61">R36*R88/1000000</f>
        <v>1164.4685881084322</v>
      </c>
      <c r="S23" s="29">
        <f t="shared" si="61"/>
        <v>1147.8945543202949</v>
      </c>
      <c r="T23" s="29">
        <f t="shared" si="61"/>
        <v>1132.9192445273682</v>
      </c>
      <c r="U23" s="29">
        <f t="shared" si="61"/>
        <v>1119.1038289906487</v>
      </c>
      <c r="V23" s="29">
        <f t="shared" si="61"/>
        <v>1105.730876587158</v>
      </c>
      <c r="W23" s="29">
        <f t="shared" ref="W23:Y23" si="62">W36*W88/1000000</f>
        <v>1073.3703087347158</v>
      </c>
      <c r="X23" s="29">
        <f t="shared" si="62"/>
        <v>1048.0767703495767</v>
      </c>
      <c r="Y23" s="29">
        <f t="shared" si="62"/>
        <v>1051.7350261599763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547.97806226194587</v>
      </c>
      <c r="C24" s="29">
        <f t="shared" ref="C24:Q24" si="64">C37*C89/1000000</f>
        <v>550.13536806172635</v>
      </c>
      <c r="D24" s="29">
        <f t="shared" si="64"/>
        <v>554.22146204292449</v>
      </c>
      <c r="E24" s="29">
        <f t="shared" si="64"/>
        <v>553.84275995730013</v>
      </c>
      <c r="F24" s="29">
        <f t="shared" si="64"/>
        <v>554.15720819787964</v>
      </c>
      <c r="G24" s="29">
        <f t="shared" si="64"/>
        <v>546.54619630940977</v>
      </c>
      <c r="H24" s="29">
        <f t="shared" si="64"/>
        <v>541.62013358883837</v>
      </c>
      <c r="I24" s="29">
        <f t="shared" si="64"/>
        <v>538.91161881326514</v>
      </c>
      <c r="J24" s="29">
        <f t="shared" si="64"/>
        <v>544.80146298819398</v>
      </c>
      <c r="K24" s="29">
        <f t="shared" si="64"/>
        <v>532.36817937185333</v>
      </c>
      <c r="L24" s="29">
        <f t="shared" si="64"/>
        <v>529.86102450697024</v>
      </c>
      <c r="M24" s="29">
        <f t="shared" si="64"/>
        <v>531.08677128377917</v>
      </c>
      <c r="N24" s="29">
        <f t="shared" si="64"/>
        <v>559.83036894972076</v>
      </c>
      <c r="O24" s="29">
        <f t="shared" si="64"/>
        <v>605.39171289855608</v>
      </c>
      <c r="P24" s="29">
        <f t="shared" si="64"/>
        <v>650.18944381471727</v>
      </c>
      <c r="Q24" s="29">
        <f t="shared" si="64"/>
        <v>710.55813078536983</v>
      </c>
      <c r="R24" s="29">
        <f t="shared" ref="R24:V24" si="65">R37*R89/1000000</f>
        <v>793.15346508656091</v>
      </c>
      <c r="S24" s="29">
        <f t="shared" si="65"/>
        <v>845.14256771121791</v>
      </c>
      <c r="T24" s="29">
        <f t="shared" si="65"/>
        <v>905.06075065282971</v>
      </c>
      <c r="U24" s="29">
        <f t="shared" si="65"/>
        <v>970.51316331979683</v>
      </c>
      <c r="V24" s="29">
        <f t="shared" si="65"/>
        <v>1029.6679556651684</v>
      </c>
      <c r="W24" s="29">
        <f t="shared" ref="W24:Y24" si="66">W37*W89/1000000</f>
        <v>1070.0709024965306</v>
      </c>
      <c r="X24" s="29">
        <f t="shared" si="66"/>
        <v>1105.9449713307972</v>
      </c>
      <c r="Y24" s="29">
        <f t="shared" si="66"/>
        <v>1129.253160546403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13649.425592005531</v>
      </c>
      <c r="C25" s="22">
        <f t="shared" ref="C25:Q25" si="67">SUM(C26:C27)</f>
        <v>14128.762696599086</v>
      </c>
      <c r="D25" s="22">
        <f t="shared" si="67"/>
        <v>14379.996961941104</v>
      </c>
      <c r="E25" s="22">
        <f t="shared" si="67"/>
        <v>14641.014319980415</v>
      </c>
      <c r="F25" s="22">
        <f t="shared" si="67"/>
        <v>14784.926615961042</v>
      </c>
      <c r="G25" s="22">
        <f t="shared" si="67"/>
        <v>14832.529850742012</v>
      </c>
      <c r="H25" s="22">
        <f t="shared" si="67"/>
        <v>15386.890016202253</v>
      </c>
      <c r="I25" s="22">
        <f t="shared" si="67"/>
        <v>15665.635974823477</v>
      </c>
      <c r="J25" s="22">
        <f t="shared" si="67"/>
        <v>15987.721982475756</v>
      </c>
      <c r="K25" s="22">
        <f t="shared" si="67"/>
        <v>16454.280888181434</v>
      </c>
      <c r="L25" s="22">
        <f t="shared" si="67"/>
        <v>17039.774928842711</v>
      </c>
      <c r="M25" s="22">
        <f t="shared" si="67"/>
        <v>17261.971118985108</v>
      </c>
      <c r="N25" s="22">
        <f t="shared" si="67"/>
        <v>17595.020881534143</v>
      </c>
      <c r="O25" s="22">
        <f t="shared" si="67"/>
        <v>17903.882836492488</v>
      </c>
      <c r="P25" s="22">
        <f t="shared" si="67"/>
        <v>18395.124535144179</v>
      </c>
      <c r="Q25" s="22">
        <f t="shared" si="67"/>
        <v>18485.818802322319</v>
      </c>
      <c r="R25" s="22">
        <f t="shared" ref="R25" si="68">SUM(R26:R27)</f>
        <v>18905.233475159235</v>
      </c>
      <c r="S25" s="22">
        <f t="shared" ref="S25" si="69">SUM(S26:S27)</f>
        <v>19065.970685902485</v>
      </c>
      <c r="T25" s="22">
        <f t="shared" ref="T25" si="70">SUM(T26:T27)</f>
        <v>19497.6771345251</v>
      </c>
      <c r="U25" s="22">
        <f t="shared" ref="U25" si="71">SUM(U26:U27)</f>
        <v>19825.917764931444</v>
      </c>
      <c r="V25" s="22">
        <f t="shared" ref="V25:W25" si="72">SUM(V26:V27)</f>
        <v>20014.405825629146</v>
      </c>
      <c r="W25" s="22">
        <f t="shared" si="72"/>
        <v>20139.275383782297</v>
      </c>
      <c r="X25" s="22">
        <f t="shared" ref="X25:Y25" si="73">SUM(X26:X27)</f>
        <v>20251.936373803783</v>
      </c>
      <c r="Y25" s="22">
        <f t="shared" si="73"/>
        <v>20336.401207294453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2790.1906731808781</v>
      </c>
      <c r="C26" s="31">
        <f t="shared" ref="C26:Q26" si="75">C39*C91/1000000</f>
        <v>2869.5485645712615</v>
      </c>
      <c r="D26" s="31">
        <f t="shared" si="75"/>
        <v>2936.7034040828785</v>
      </c>
      <c r="E26" s="31">
        <f t="shared" si="75"/>
        <v>2987.3548964730303</v>
      </c>
      <c r="F26" s="31">
        <f t="shared" si="75"/>
        <v>3013.2450129870408</v>
      </c>
      <c r="G26" s="31">
        <f t="shared" si="75"/>
        <v>3029.4570686263332</v>
      </c>
      <c r="H26" s="31">
        <f t="shared" si="75"/>
        <v>3029.4255925002603</v>
      </c>
      <c r="I26" s="31">
        <f t="shared" si="75"/>
        <v>3047.5394530508052</v>
      </c>
      <c r="J26" s="31">
        <f t="shared" si="75"/>
        <v>3047.2784975496797</v>
      </c>
      <c r="K26" s="31">
        <f t="shared" si="75"/>
        <v>3012.2188808122223</v>
      </c>
      <c r="L26" s="31">
        <f t="shared" si="75"/>
        <v>2910.3914656755464</v>
      </c>
      <c r="M26" s="31">
        <f t="shared" si="75"/>
        <v>2789.5919458286153</v>
      </c>
      <c r="N26" s="31">
        <f t="shared" si="75"/>
        <v>2668.5705465998549</v>
      </c>
      <c r="O26" s="31">
        <f t="shared" si="75"/>
        <v>2592.6998031179955</v>
      </c>
      <c r="P26" s="31">
        <f t="shared" si="75"/>
        <v>2465.521220074213</v>
      </c>
      <c r="Q26" s="31">
        <f t="shared" si="75"/>
        <v>2312.1457900659461</v>
      </c>
      <c r="R26" s="31">
        <f t="shared" ref="R26:V26" si="76">R39*R91/1000000</f>
        <v>2202.6114500239787</v>
      </c>
      <c r="S26" s="31">
        <f t="shared" si="76"/>
        <v>2086.822522014867</v>
      </c>
      <c r="T26" s="31">
        <f t="shared" si="76"/>
        <v>1953.2666303928686</v>
      </c>
      <c r="U26" s="31">
        <f t="shared" si="76"/>
        <v>1828.006488893561</v>
      </c>
      <c r="V26" s="31">
        <f t="shared" si="76"/>
        <v>1718.6226529311325</v>
      </c>
      <c r="W26" s="31">
        <f t="shared" ref="W26:Y26" si="77">W39*W91/1000000</f>
        <v>1643.8671231963419</v>
      </c>
      <c r="X26" s="31">
        <f t="shared" si="77"/>
        <v>1582.4095643423602</v>
      </c>
      <c r="Y26" s="31">
        <f t="shared" si="77"/>
        <v>1514.6238450421126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10859.234918824654</v>
      </c>
      <c r="C27" s="33">
        <f t="shared" ref="C27:Q27" si="79">C40*C92/1000000</f>
        <v>11259.214132027824</v>
      </c>
      <c r="D27" s="33">
        <f t="shared" si="79"/>
        <v>11443.293557858226</v>
      </c>
      <c r="E27" s="33">
        <f t="shared" si="79"/>
        <v>11653.659423507384</v>
      </c>
      <c r="F27" s="33">
        <f t="shared" si="79"/>
        <v>11771.681602974</v>
      </c>
      <c r="G27" s="33">
        <f t="shared" si="79"/>
        <v>11803.072782115678</v>
      </c>
      <c r="H27" s="33">
        <f t="shared" si="79"/>
        <v>12357.464423701993</v>
      </c>
      <c r="I27" s="33">
        <f t="shared" si="79"/>
        <v>12618.096521772672</v>
      </c>
      <c r="J27" s="33">
        <f t="shared" si="79"/>
        <v>12940.443484926076</v>
      </c>
      <c r="K27" s="33">
        <f t="shared" si="79"/>
        <v>13442.062007369212</v>
      </c>
      <c r="L27" s="33">
        <f t="shared" si="79"/>
        <v>14129.383463167165</v>
      </c>
      <c r="M27" s="33">
        <f t="shared" si="79"/>
        <v>14472.379173156492</v>
      </c>
      <c r="N27" s="33">
        <f t="shared" si="79"/>
        <v>14926.450334934287</v>
      </c>
      <c r="O27" s="33">
        <f t="shared" si="79"/>
        <v>15311.183033374493</v>
      </c>
      <c r="P27" s="33">
        <f t="shared" si="79"/>
        <v>15929.603315069966</v>
      </c>
      <c r="Q27" s="33">
        <f t="shared" si="79"/>
        <v>16173.673012256375</v>
      </c>
      <c r="R27" s="33">
        <f t="shared" ref="R27:V27" si="80">R40*R92/1000000</f>
        <v>16702.622025135257</v>
      </c>
      <c r="S27" s="33">
        <f t="shared" si="80"/>
        <v>16979.148163887618</v>
      </c>
      <c r="T27" s="33">
        <f t="shared" si="80"/>
        <v>17544.410504132233</v>
      </c>
      <c r="U27" s="33">
        <f t="shared" si="80"/>
        <v>17997.911276037885</v>
      </c>
      <c r="V27" s="33">
        <f t="shared" si="80"/>
        <v>18295.783172698015</v>
      </c>
      <c r="W27" s="33">
        <f t="shared" ref="W27:Y27" si="81">W40*W92/1000000</f>
        <v>18495.408260585955</v>
      </c>
      <c r="X27" s="33">
        <f t="shared" si="81"/>
        <v>18669.526809461422</v>
      </c>
      <c r="Y27" s="33">
        <f t="shared" si="81"/>
        <v>18821.777362252342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5613000</v>
      </c>
      <c r="C31" s="34">
        <v>5651000</v>
      </c>
      <c r="D31" s="34">
        <v>5697000</v>
      </c>
      <c r="E31" s="34">
        <v>5716000</v>
      </c>
      <c r="F31" s="34">
        <v>5793000</v>
      </c>
      <c r="G31" s="34">
        <v>5930000</v>
      </c>
      <c r="H31" s="34">
        <v>6128000</v>
      </c>
      <c r="I31" s="34">
        <v>6172000</v>
      </c>
      <c r="J31" s="34">
        <v>6164000</v>
      </c>
      <c r="K31" s="34">
        <v>6100000</v>
      </c>
      <c r="L31" s="34">
        <v>6013000</v>
      </c>
      <c r="M31" s="34">
        <v>5913000</v>
      </c>
      <c r="N31" s="34">
        <v>5801000</v>
      </c>
      <c r="O31" s="34">
        <v>5662000</v>
      </c>
      <c r="P31" s="34">
        <v>5617000</v>
      </c>
      <c r="Q31" s="34">
        <v>5629000</v>
      </c>
      <c r="R31" s="34">
        <v>5645000</v>
      </c>
      <c r="S31" s="34">
        <v>5740000</v>
      </c>
      <c r="T31" s="34">
        <v>5847000</v>
      </c>
      <c r="U31" s="34">
        <v>5981000</v>
      </c>
      <c r="V31" s="34">
        <v>6109000</v>
      </c>
      <c r="W31" s="34">
        <v>6125000</v>
      </c>
      <c r="X31" s="34">
        <v>6089000</v>
      </c>
      <c r="Y31" s="34">
        <v>6035000</v>
      </c>
      <c r="DA31" s="58" t="s">
        <v>985</v>
      </c>
    </row>
    <row r="32" spans="1:105" ht="12" customHeight="1" x14ac:dyDescent="0.25">
      <c r="A32" s="28" t="s">
        <v>47</v>
      </c>
      <c r="B32" s="34">
        <v>1948942</v>
      </c>
      <c r="C32" s="34">
        <v>1971602</v>
      </c>
      <c r="D32" s="34">
        <v>1968363</v>
      </c>
      <c r="E32" s="34">
        <v>2175690</v>
      </c>
      <c r="F32" s="34">
        <v>2112003</v>
      </c>
      <c r="G32" s="34">
        <v>2125813</v>
      </c>
      <c r="H32" s="34">
        <v>2154822</v>
      </c>
      <c r="I32" s="34">
        <v>2111692</v>
      </c>
      <c r="J32" s="34">
        <v>2182462</v>
      </c>
      <c r="K32" s="34">
        <v>2171442</v>
      </c>
      <c r="L32" s="34">
        <v>2266749</v>
      </c>
      <c r="M32" s="34">
        <v>2226478</v>
      </c>
      <c r="N32" s="34">
        <v>2213157</v>
      </c>
      <c r="O32" s="34">
        <v>2283910</v>
      </c>
      <c r="P32" s="34">
        <v>2322261</v>
      </c>
      <c r="Q32" s="34">
        <v>2223969</v>
      </c>
      <c r="R32" s="34">
        <v>2182944</v>
      </c>
      <c r="S32" s="34">
        <v>2402557</v>
      </c>
      <c r="T32" s="34">
        <v>2357887</v>
      </c>
      <c r="U32" s="34">
        <v>2321257</v>
      </c>
      <c r="V32" s="34">
        <v>2383243</v>
      </c>
      <c r="W32" s="34">
        <v>2463027</v>
      </c>
      <c r="X32" s="34">
        <v>2435981</v>
      </c>
      <c r="Y32" s="34">
        <v>2580735</v>
      </c>
      <c r="DA32" s="58" t="s">
        <v>986</v>
      </c>
    </row>
    <row r="33" spans="1:105" ht="12" customHeight="1" x14ac:dyDescent="0.25">
      <c r="A33" s="28" t="s">
        <v>46</v>
      </c>
      <c r="B33" s="34">
        <v>1025759</v>
      </c>
      <c r="C33" s="34">
        <v>1089569</v>
      </c>
      <c r="D33" s="34">
        <v>1128528</v>
      </c>
      <c r="E33" s="34">
        <v>1326641</v>
      </c>
      <c r="F33" s="34">
        <v>1283243</v>
      </c>
      <c r="G33" s="34">
        <v>1264724</v>
      </c>
      <c r="H33" s="34">
        <v>1373699</v>
      </c>
      <c r="I33" s="34">
        <v>1434868</v>
      </c>
      <c r="J33" s="34">
        <v>1500442</v>
      </c>
      <c r="K33" s="34">
        <v>1456790</v>
      </c>
      <c r="L33" s="34">
        <v>1465094</v>
      </c>
      <c r="M33" s="34">
        <v>1502872</v>
      </c>
      <c r="N33" s="34">
        <v>1456761</v>
      </c>
      <c r="O33" s="34">
        <v>1466214</v>
      </c>
      <c r="P33" s="34">
        <v>1529294</v>
      </c>
      <c r="Q33" s="34">
        <v>1482646</v>
      </c>
      <c r="R33" s="34">
        <v>1493593</v>
      </c>
      <c r="S33" s="34">
        <v>1563109</v>
      </c>
      <c r="T33" s="34">
        <v>1571925</v>
      </c>
      <c r="U33" s="34">
        <v>1616065</v>
      </c>
      <c r="V33" s="34">
        <v>1647674</v>
      </c>
      <c r="W33" s="34">
        <v>1721152</v>
      </c>
      <c r="X33" s="34">
        <v>1774357</v>
      </c>
      <c r="Y33" s="34">
        <v>1760972</v>
      </c>
      <c r="DA33" s="58" t="s">
        <v>987</v>
      </c>
    </row>
    <row r="34" spans="1:105" ht="12" customHeight="1" x14ac:dyDescent="0.25">
      <c r="A34" s="28" t="s">
        <v>45</v>
      </c>
      <c r="B34" s="34">
        <v>1256555</v>
      </c>
      <c r="C34" s="34">
        <v>1245222</v>
      </c>
      <c r="D34" s="34">
        <v>1443466</v>
      </c>
      <c r="E34" s="34">
        <v>1512370</v>
      </c>
      <c r="F34" s="34">
        <v>1604053</v>
      </c>
      <c r="G34" s="34">
        <v>1654905</v>
      </c>
      <c r="H34" s="34">
        <v>1696923</v>
      </c>
      <c r="I34" s="34">
        <v>1651452</v>
      </c>
      <c r="J34" s="34">
        <v>1773250</v>
      </c>
      <c r="K34" s="34">
        <v>1841603</v>
      </c>
      <c r="L34" s="34">
        <v>1907386</v>
      </c>
      <c r="M34" s="34">
        <v>1864675</v>
      </c>
      <c r="N34" s="34">
        <v>1876981</v>
      </c>
      <c r="O34" s="34">
        <v>1889160</v>
      </c>
      <c r="P34" s="34">
        <v>1954098</v>
      </c>
      <c r="Q34" s="34">
        <v>1967357</v>
      </c>
      <c r="R34" s="34">
        <v>1953161</v>
      </c>
      <c r="S34" s="34">
        <v>1997306</v>
      </c>
      <c r="T34" s="34">
        <v>1979461</v>
      </c>
      <c r="U34" s="34">
        <v>2115576</v>
      </c>
      <c r="V34" s="34">
        <v>2206706</v>
      </c>
      <c r="W34" s="34">
        <v>2284977</v>
      </c>
      <c r="X34" s="34">
        <v>2345760</v>
      </c>
      <c r="Y34" s="34">
        <v>2368204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1793918.7207517077</v>
      </c>
      <c r="C36" s="34">
        <v>1951666.9740894292</v>
      </c>
      <c r="D36" s="34">
        <v>2101572.361952615</v>
      </c>
      <c r="E36" s="34">
        <v>2338598.5282411273</v>
      </c>
      <c r="F36" s="34">
        <v>2518610.0342389042</v>
      </c>
      <c r="G36" s="34">
        <v>2746638.7080212329</v>
      </c>
      <c r="H36" s="34">
        <v>2957894.748280141</v>
      </c>
      <c r="I36" s="34">
        <v>3320220.3562708469</v>
      </c>
      <c r="J36" s="34">
        <v>3640102.8681505099</v>
      </c>
      <c r="K36" s="34">
        <v>3952905.7236583992</v>
      </c>
      <c r="L36" s="34">
        <v>4291013.4887482915</v>
      </c>
      <c r="M36" s="34">
        <v>4570981.3957025884</v>
      </c>
      <c r="N36" s="34">
        <v>4896351.9286711225</v>
      </c>
      <c r="O36" s="34">
        <v>5324638.3026844831</v>
      </c>
      <c r="P36" s="34">
        <v>6049197.961563562</v>
      </c>
      <c r="Q36" s="34">
        <v>6684198.4263238478</v>
      </c>
      <c r="R36" s="34">
        <v>7321897.4606091455</v>
      </c>
      <c r="S36" s="34">
        <v>7989915.9589221058</v>
      </c>
      <c r="T36" s="34">
        <v>8649742.0902282074</v>
      </c>
      <c r="U36" s="34">
        <v>9280682.5770885944</v>
      </c>
      <c r="V36" s="34">
        <v>9838733.2578444295</v>
      </c>
      <c r="W36" s="34">
        <v>10270356.128632912</v>
      </c>
      <c r="X36" s="34">
        <v>10735636.345682602</v>
      </c>
      <c r="Y36" s="34">
        <v>11144575.531833965</v>
      </c>
      <c r="DA36" s="58" t="s">
        <v>989</v>
      </c>
    </row>
    <row r="37" spans="1:105" ht="12" customHeight="1" x14ac:dyDescent="0.25">
      <c r="A37" s="28" t="s">
        <v>27</v>
      </c>
      <c r="B37" s="34">
        <v>1649109.4833402073</v>
      </c>
      <c r="C37" s="34">
        <v>1678737.0676267126</v>
      </c>
      <c r="D37" s="34">
        <v>1727817.4518166073</v>
      </c>
      <c r="E37" s="34">
        <v>1778603.127426988</v>
      </c>
      <c r="F37" s="34">
        <v>1849219.936997334</v>
      </c>
      <c r="G37" s="34">
        <v>1909226.7508692862</v>
      </c>
      <c r="H37" s="34">
        <v>1967925.27784483</v>
      </c>
      <c r="I37" s="34">
        <v>2051683.9589371264</v>
      </c>
      <c r="J37" s="34">
        <v>2187156.5317141353</v>
      </c>
      <c r="K37" s="34">
        <v>2261529.0345905884</v>
      </c>
      <c r="L37" s="34">
        <v>2407641.6526416643</v>
      </c>
      <c r="M37" s="34">
        <v>2577075.585039041</v>
      </c>
      <c r="N37" s="34">
        <v>2924712.0124499439</v>
      </c>
      <c r="O37" s="34">
        <v>3434801.4936631448</v>
      </c>
      <c r="P37" s="34">
        <v>3928724.8339534556</v>
      </c>
      <c r="Q37" s="34">
        <v>4494753.2156853294</v>
      </c>
      <c r="R37" s="34">
        <v>5165163.9813126065</v>
      </c>
      <c r="S37" s="34">
        <v>5642782.1324855303</v>
      </c>
      <c r="T37" s="34">
        <v>6133144.0941467322</v>
      </c>
      <c r="U37" s="34">
        <v>6625978.2738640625</v>
      </c>
      <c r="V37" s="34">
        <v>7099573.9700150592</v>
      </c>
      <c r="W37" s="34">
        <v>7457478.3858095482</v>
      </c>
      <c r="X37" s="34">
        <v>7791634.6250205357</v>
      </c>
      <c r="Y37" s="34">
        <v>8048099.7107522804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47019138.664701082</v>
      </c>
      <c r="C39" s="35">
        <v>48531200.259879082</v>
      </c>
      <c r="D39" s="35">
        <v>50010333.748853736</v>
      </c>
      <c r="E39" s="35">
        <v>51528969.570203193</v>
      </c>
      <c r="F39" s="35">
        <v>52967833.937187687</v>
      </c>
      <c r="G39" s="35">
        <v>54481553.613318212</v>
      </c>
      <c r="H39" s="35">
        <v>55899450.755004801</v>
      </c>
      <c r="I39" s="35">
        <v>58223176.425129227</v>
      </c>
      <c r="J39" s="35">
        <v>60634383.562368117</v>
      </c>
      <c r="K39" s="35">
        <v>62881075.740284257</v>
      </c>
      <c r="L39" s="35">
        <v>64432849.994742274</v>
      </c>
      <c r="M39" s="35">
        <v>66341161.445585869</v>
      </c>
      <c r="N39" s="35">
        <v>68270859.198891565</v>
      </c>
      <c r="O39" s="35">
        <v>70337558.172569588</v>
      </c>
      <c r="P39" s="35">
        <v>71335738.26489149</v>
      </c>
      <c r="Q39" s="35">
        <v>72693287.156194583</v>
      </c>
      <c r="R39" s="35">
        <v>75233222.039499909</v>
      </c>
      <c r="S39" s="35">
        <v>77304468.522023171</v>
      </c>
      <c r="T39" s="35">
        <v>79491407.796819106</v>
      </c>
      <c r="U39" s="35">
        <v>81779760.282115608</v>
      </c>
      <c r="V39" s="35">
        <v>83319259.615957931</v>
      </c>
      <c r="W39" s="35">
        <v>86083933.165494174</v>
      </c>
      <c r="X39" s="35">
        <v>89125948.186461657</v>
      </c>
      <c r="Y39" s="35">
        <v>91559517.153224915</v>
      </c>
      <c r="DA39" s="59" t="s">
        <v>991</v>
      </c>
    </row>
    <row r="40" spans="1:105" ht="12" customHeight="1" x14ac:dyDescent="0.25">
      <c r="A40" s="32" t="s">
        <v>25</v>
      </c>
      <c r="B40" s="36">
        <v>1336968.2606566162</v>
      </c>
      <c r="C40" s="36">
        <v>1407061.4835610744</v>
      </c>
      <c r="D40" s="36">
        <v>1452927.1290496308</v>
      </c>
      <c r="E40" s="36">
        <v>1503429.2940354964</v>
      </c>
      <c r="F40" s="36">
        <v>1541469.9878166195</v>
      </c>
      <c r="G40" s="36">
        <v>1567846.0278091426</v>
      </c>
      <c r="H40" s="36">
        <v>1668041.7511244989</v>
      </c>
      <c r="I40" s="36">
        <v>1729741.7635651294</v>
      </c>
      <c r="J40" s="36">
        <v>1804390.5907251569</v>
      </c>
      <c r="K40" s="36">
        <v>1898629.9478672671</v>
      </c>
      <c r="L40" s="36">
        <v>2023252.9403175628</v>
      </c>
      <c r="M40" s="36">
        <v>2099273.1019300213</v>
      </c>
      <c r="N40" s="36">
        <v>2197174.8851252855</v>
      </c>
      <c r="O40" s="36">
        <v>2285220.8325399039</v>
      </c>
      <c r="P40" s="36">
        <v>2424461.8131738976</v>
      </c>
      <c r="Q40" s="36">
        <v>2497256.1847525146</v>
      </c>
      <c r="R40" s="36">
        <v>2619636.6621450013</v>
      </c>
      <c r="S40" s="36">
        <v>2707209.022577561</v>
      </c>
      <c r="T40" s="36">
        <v>2842251.5666028587</v>
      </c>
      <c r="U40" s="36">
        <v>2957739.2496990534</v>
      </c>
      <c r="V40" s="36">
        <v>3049115.3761041467</v>
      </c>
      <c r="W40" s="36">
        <v>3121728.8025746224</v>
      </c>
      <c r="X40" s="36">
        <v>3206675.0825089067</v>
      </c>
      <c r="Y40" s="36">
        <v>3276924.5675124638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333130.17471903842</v>
      </c>
      <c r="D44" s="37">
        <v>343028.52888494823</v>
      </c>
      <c r="E44" s="37">
        <v>317939.09375937935</v>
      </c>
      <c r="F44" s="37">
        <v>377861.94788478967</v>
      </c>
      <c r="G44" s="37">
        <v>439797.17030884232</v>
      </c>
      <c r="H44" s="37">
        <v>502744.84058765694</v>
      </c>
      <c r="I44" s="37">
        <v>350705.03878907766</v>
      </c>
      <c r="J44" s="37">
        <v>300677.84549596533</v>
      </c>
      <c r="K44" s="37">
        <v>246663.34180951398</v>
      </c>
      <c r="L44" s="37">
        <v>225661.60935257748</v>
      </c>
      <c r="M44" s="37">
        <v>214672.7302730307</v>
      </c>
      <c r="N44" s="37">
        <v>204696.78724714648</v>
      </c>
      <c r="O44" s="37">
        <v>179733.86348299216</v>
      </c>
      <c r="P44" s="37">
        <v>275784.04272384942</v>
      </c>
      <c r="Q44" s="37">
        <v>334847.40925166011</v>
      </c>
      <c r="R44" s="37">
        <v>340924.04789048992</v>
      </c>
      <c r="S44" s="37">
        <v>422014.04401001427</v>
      </c>
      <c r="T44" s="37">
        <v>436117.48352902848</v>
      </c>
      <c r="U44" s="37">
        <v>467130.17471903842</v>
      </c>
      <c r="V44" s="37">
        <v>471028.52888494823</v>
      </c>
      <c r="W44" s="37">
        <v>333939.09375937935</v>
      </c>
      <c r="X44" s="37">
        <v>341861.94788478967</v>
      </c>
      <c r="Y44" s="37">
        <v>385797.17030884232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141248.64969495963</v>
      </c>
      <c r="D45" s="37">
        <v>116880.69685379439</v>
      </c>
      <c r="E45" s="37">
        <v>328997.51070538256</v>
      </c>
      <c r="F45" s="37">
        <v>59554.346449010773</v>
      </c>
      <c r="G45" s="37">
        <v>138642.46257873392</v>
      </c>
      <c r="H45" s="37">
        <v>155453.1209259124</v>
      </c>
      <c r="I45" s="37">
        <v>84946.586702299304</v>
      </c>
      <c r="J45" s="37">
        <v>200500.12854368286</v>
      </c>
      <c r="K45" s="37">
        <v>120385.01855409262</v>
      </c>
      <c r="L45" s="37">
        <v>228408.53235057625</v>
      </c>
      <c r="M45" s="37">
        <v>94548.949108554982</v>
      </c>
      <c r="N45" s="37">
        <v>123239.55160776433</v>
      </c>
      <c r="O45" s="37">
        <v>209076.62627878692</v>
      </c>
      <c r="P45" s="37">
        <v>178460.46325018862</v>
      </c>
      <c r="Q45" s="37">
        <v>43626.35639625974</v>
      </c>
      <c r="R45" s="37">
        <v>100223.64969495963</v>
      </c>
      <c r="S45" s="37">
        <v>336493.69685379439</v>
      </c>
      <c r="T45" s="37">
        <v>284327.51070538256</v>
      </c>
      <c r="U45" s="37">
        <v>22924.346449011005</v>
      </c>
      <c r="V45" s="37">
        <v>200628.46257873392</v>
      </c>
      <c r="W45" s="37">
        <v>235237.12092591263</v>
      </c>
      <c r="X45" s="37">
        <v>57900.586702299304</v>
      </c>
      <c r="Y45" s="37">
        <v>345254.12854368286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129897.8315390154</v>
      </c>
      <c r="D46" s="37">
        <v>108063.05060218344</v>
      </c>
      <c r="E46" s="37">
        <v>270370.92855391186</v>
      </c>
      <c r="F46" s="37">
        <v>32157.748084284598</v>
      </c>
      <c r="G46" s="37">
        <v>60485.078622550238</v>
      </c>
      <c r="H46" s="37">
        <v>191584.78942376911</v>
      </c>
      <c r="I46" s="37">
        <v>147549.06325272936</v>
      </c>
      <c r="J46" s="37">
        <v>155896.41069238982</v>
      </c>
      <c r="K46" s="37">
        <v>50792.685105355689</v>
      </c>
      <c r="L46" s="37">
        <v>107059.09827818768</v>
      </c>
      <c r="M46" s="37">
        <v>141040.23677971144</v>
      </c>
      <c r="N46" s="37">
        <v>61864.079065911472</v>
      </c>
      <c r="O46" s="37">
        <v>139350.83153901529</v>
      </c>
      <c r="P46" s="37">
        <v>171143.05060218344</v>
      </c>
      <c r="Q46" s="37">
        <v>223722.92855391186</v>
      </c>
      <c r="R46" s="37">
        <v>43104.748084284598</v>
      </c>
      <c r="S46" s="37">
        <v>130001.07862255024</v>
      </c>
      <c r="T46" s="37">
        <v>200400.78942376911</v>
      </c>
      <c r="U46" s="37">
        <v>191689.06325272936</v>
      </c>
      <c r="V46" s="37">
        <v>187505.41069238982</v>
      </c>
      <c r="W46" s="37">
        <v>124270.68510535569</v>
      </c>
      <c r="X46" s="37">
        <v>160264.09827818768</v>
      </c>
      <c r="Y46" s="37">
        <v>127655.23677971144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46097.74368445389</v>
      </c>
      <c r="D47" s="37">
        <v>258651.83719612146</v>
      </c>
      <c r="E47" s="37">
        <v>132443.25720973895</v>
      </c>
      <c r="F47" s="37">
        <v>158516.00369880791</v>
      </c>
      <c r="G47" s="37">
        <v>121149.49133926351</v>
      </c>
      <c r="H47" s="37">
        <v>115959.57100681053</v>
      </c>
      <c r="I47" s="37">
        <v>32303.552388635464</v>
      </c>
      <c r="J47" s="37">
        <v>203604.22776726587</v>
      </c>
      <c r="K47" s="37">
        <v>154399.89703733567</v>
      </c>
      <c r="L47" s="37">
        <v>156290.3940191695</v>
      </c>
      <c r="M47" s="37">
        <v>52488.114136409247</v>
      </c>
      <c r="N47" s="37">
        <v>112440.04352839477</v>
      </c>
      <c r="O47" s="37">
        <v>117503.78967166832</v>
      </c>
      <c r="P47" s="37">
        <v>175722.61358883861</v>
      </c>
      <c r="Q47" s="37">
        <v>129786.46372708608</v>
      </c>
      <c r="R47" s="37">
        <v>31901.74368445389</v>
      </c>
      <c r="S47" s="37">
        <v>302796.83719612146</v>
      </c>
      <c r="T47" s="37">
        <v>114598.25720973895</v>
      </c>
      <c r="U47" s="37">
        <v>294631.00369880791</v>
      </c>
      <c r="V47" s="37">
        <v>212279.49133926351</v>
      </c>
      <c r="W47" s="37">
        <v>194230.57100681053</v>
      </c>
      <c r="X47" s="37">
        <v>93086.552388635464</v>
      </c>
      <c r="Y47" s="37">
        <v>226048.22776726587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328106.29652970424</v>
      </c>
      <c r="D49" s="37">
        <v>333418.02685256442</v>
      </c>
      <c r="E49" s="37">
        <v>434709.16403751983</v>
      </c>
      <c r="F49" s="37">
        <v>392959.05998775549</v>
      </c>
      <c r="G49" s="37">
        <v>457419.47251905221</v>
      </c>
      <c r="H49" s="37">
        <v>458359.78744516755</v>
      </c>
      <c r="I49" s="37">
        <v>628510.05047817901</v>
      </c>
      <c r="J49" s="37">
        <v>606621.01030056737</v>
      </c>
      <c r="K49" s="37">
        <v>640909.15203759354</v>
      </c>
      <c r="L49" s="37">
        <v>671525.79194245674</v>
      </c>
      <c r="M49" s="37">
        <v>714677.07099181693</v>
      </c>
      <c r="N49" s="37">
        <v>718329.59295628965</v>
      </c>
      <c r="O49" s="37">
        <v>885705.8465324128</v>
      </c>
      <c r="P49" s="37">
        <v>1182919.4463242469</v>
      </c>
      <c r="Q49" s="37">
        <v>1263510.5152384648</v>
      </c>
      <c r="R49" s="37">
        <v>1244320.044585865</v>
      </c>
      <c r="S49" s="37">
        <v>1308927.6503505539</v>
      </c>
      <c r="T49" s="37">
        <v>1331351.9232485583</v>
      </c>
      <c r="U49" s="37">
        <v>1345617.557852204</v>
      </c>
      <c r="V49" s="37">
        <v>1276380.2737121247</v>
      </c>
      <c r="W49" s="37">
        <v>1317328.7173208948</v>
      </c>
      <c r="X49" s="37">
        <v>1648199.663373936</v>
      </c>
      <c r="Y49" s="37">
        <v>1672449.7013898268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337286.79275974771</v>
      </c>
      <c r="D50" s="37">
        <v>367442.10844704742</v>
      </c>
      <c r="E50" s="37">
        <v>380222.22319482407</v>
      </c>
      <c r="F50" s="37">
        <v>411513.43945759535</v>
      </c>
      <c r="G50" s="37">
        <v>412762.18701007194</v>
      </c>
      <c r="H50" s="37">
        <v>395985.31973529141</v>
      </c>
      <c r="I50" s="37">
        <v>451200.78953934391</v>
      </c>
      <c r="J50" s="37">
        <v>515694.79597183294</v>
      </c>
      <c r="K50" s="37">
        <v>485885.94233404845</v>
      </c>
      <c r="L50" s="37">
        <v>558874.80506114778</v>
      </c>
      <c r="M50" s="37">
        <v>565419.25213266816</v>
      </c>
      <c r="N50" s="37">
        <v>798837.2169502466</v>
      </c>
      <c r="O50" s="37">
        <v>1025784.2771850335</v>
      </c>
      <c r="P50" s="37">
        <v>979809.28262435924</v>
      </c>
      <c r="Q50" s="37">
        <v>1124903.1867930219</v>
      </c>
      <c r="R50" s="37">
        <v>1235830.0177599452</v>
      </c>
      <c r="S50" s="37">
        <v>1276455.3681231709</v>
      </c>
      <c r="T50" s="37">
        <v>1516146.238846235</v>
      </c>
      <c r="U50" s="37">
        <v>1472643.4623416895</v>
      </c>
      <c r="V50" s="37">
        <v>1598498.8829440186</v>
      </c>
      <c r="W50" s="37">
        <v>1593734.4335544342</v>
      </c>
      <c r="X50" s="37">
        <v>1610611.6073341584</v>
      </c>
      <c r="Y50" s="37">
        <v>1772611.3245779797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12830205.846407846</v>
      </c>
      <c r="D52" s="38">
        <v>12905357.687146366</v>
      </c>
      <c r="E52" s="38">
        <v>13194436.475743577</v>
      </c>
      <c r="F52" s="38">
        <v>13176614.471304759</v>
      </c>
      <c r="G52" s="38">
        <v>13630232.486234911</v>
      </c>
      <c r="H52" s="38">
        <v>13750012.485491887</v>
      </c>
      <c r="I52" s="38">
        <v>15412110.384681597</v>
      </c>
      <c r="J52" s="38">
        <v>15681806.717954457</v>
      </c>
      <c r="K52" s="38">
        <v>15787448.92511382</v>
      </c>
      <c r="L52" s="38">
        <v>15585444.670096003</v>
      </c>
      <c r="M52" s="38">
        <v>16438347.640875995</v>
      </c>
      <c r="N52" s="38">
        <v>15297068.874344386</v>
      </c>
      <c r="O52" s="38">
        <v>12125652.383664563</v>
      </c>
      <c r="P52" s="38">
        <v>10963179.450627819</v>
      </c>
      <c r="Q52" s="38">
        <v>13078794.090306073</v>
      </c>
      <c r="R52" s="38">
        <v>12359198.32959839</v>
      </c>
      <c r="S52" s="38">
        <v>10182483.759443</v>
      </c>
      <c r="T52" s="38">
        <v>9961059.8513255864</v>
      </c>
      <c r="U52" s="38">
        <v>8985927.5178779364</v>
      </c>
      <c r="V52" s="38">
        <v>7126735.0063156486</v>
      </c>
      <c r="W52" s="38">
        <v>7428794.5920193791</v>
      </c>
      <c r="X52" s="38">
        <v>7298845.7273586988</v>
      </c>
      <c r="Y52" s="38">
        <v>6780316.4035081714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227385.99591318774</v>
      </c>
      <c r="D53" s="39">
        <v>205870.89590595709</v>
      </c>
      <c r="E53" s="39">
        <v>213266.6688560734</v>
      </c>
      <c r="F53" s="39">
        <v>203612.03379031201</v>
      </c>
      <c r="G53" s="39">
        <v>194802.61937926058</v>
      </c>
      <c r="H53" s="39">
        <v>271526.78002083814</v>
      </c>
      <c r="I53" s="39">
        <v>235985.63350293459</v>
      </c>
      <c r="J53" s="39">
        <v>251939.96335659339</v>
      </c>
      <c r="K53" s="39">
        <v>321625.35305529786</v>
      </c>
      <c r="L53" s="39">
        <v>330493.88835625281</v>
      </c>
      <c r="M53" s="39">
        <v>289286.83046853193</v>
      </c>
      <c r="N53" s="39">
        <v>301513.81698557618</v>
      </c>
      <c r="O53" s="39">
        <v>282848.56679387903</v>
      </c>
      <c r="P53" s="39">
        <v>410767.76065483177</v>
      </c>
      <c r="Q53" s="39">
        <v>308780.00508155162</v>
      </c>
      <c r="R53" s="39">
        <v>374320.44074908039</v>
      </c>
      <c r="S53" s="39">
        <v>409197.71348785749</v>
      </c>
      <c r="T53" s="39">
        <v>465536.43238155078</v>
      </c>
      <c r="U53" s="39">
        <v>404774.51356472634</v>
      </c>
      <c r="V53" s="39">
        <v>392889.94339066977</v>
      </c>
      <c r="W53" s="39">
        <v>355461.99326435477</v>
      </c>
      <c r="X53" s="39">
        <v>495714.04058911605</v>
      </c>
      <c r="Y53" s="39">
        <v>379029.49008510867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295130.17471903842</v>
      </c>
      <c r="D57" s="37">
        <v>297028.52888494823</v>
      </c>
      <c r="E57" s="37">
        <v>298939.09375937935</v>
      </c>
      <c r="F57" s="37">
        <v>300861.94788478967</v>
      </c>
      <c r="G57" s="37">
        <v>302797.17030884232</v>
      </c>
      <c r="H57" s="37">
        <v>304744.84058765694</v>
      </c>
      <c r="I57" s="37">
        <v>306705.03878907766</v>
      </c>
      <c r="J57" s="37">
        <v>308677.84549596533</v>
      </c>
      <c r="K57" s="37">
        <v>310663.34180951398</v>
      </c>
      <c r="L57" s="37">
        <v>312661.60935257748</v>
      </c>
      <c r="M57" s="37">
        <v>314672.7302730307</v>
      </c>
      <c r="N57" s="37">
        <v>316696.78724714648</v>
      </c>
      <c r="O57" s="37">
        <v>318733.86348299216</v>
      </c>
      <c r="P57" s="37">
        <v>320784.04272384942</v>
      </c>
      <c r="Q57" s="37">
        <v>322847.40925166011</v>
      </c>
      <c r="R57" s="37">
        <v>324924.04789048992</v>
      </c>
      <c r="S57" s="37">
        <v>327014.04401001427</v>
      </c>
      <c r="T57" s="37">
        <v>329117.48352902848</v>
      </c>
      <c r="U57" s="37">
        <v>333130.17471903842</v>
      </c>
      <c r="V57" s="37">
        <v>343028.52888494823</v>
      </c>
      <c r="W57" s="37">
        <v>317939.09375937935</v>
      </c>
      <c r="X57" s="37">
        <v>377861.94788478967</v>
      </c>
      <c r="Y57" s="37">
        <v>439797.17030884232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118588.64969495963</v>
      </c>
      <c r="D58" s="37">
        <v>120119.69685379439</v>
      </c>
      <c r="E58" s="37">
        <v>121670.51070538256</v>
      </c>
      <c r="F58" s="37">
        <v>123241.34644901101</v>
      </c>
      <c r="G58" s="37">
        <v>124832.46257873392</v>
      </c>
      <c r="H58" s="37">
        <v>126444.12092591263</v>
      </c>
      <c r="I58" s="37">
        <v>128076.5867022993</v>
      </c>
      <c r="J58" s="37">
        <v>129730.12854368286</v>
      </c>
      <c r="K58" s="37">
        <v>131405.01855409238</v>
      </c>
      <c r="L58" s="37">
        <v>133101.53235057648</v>
      </c>
      <c r="M58" s="37">
        <v>134819.94910855498</v>
      </c>
      <c r="N58" s="37">
        <v>136560.55160776433</v>
      </c>
      <c r="O58" s="37">
        <v>138323.62627878692</v>
      </c>
      <c r="P58" s="37">
        <v>140109.46325018862</v>
      </c>
      <c r="Q58" s="37">
        <v>141918.35639625974</v>
      </c>
      <c r="R58" s="37">
        <v>141248.64969495963</v>
      </c>
      <c r="S58" s="37">
        <v>116880.69685379416</v>
      </c>
      <c r="T58" s="37">
        <v>328997.51070538256</v>
      </c>
      <c r="U58" s="37">
        <v>59554.346449011005</v>
      </c>
      <c r="V58" s="37">
        <v>138642.46257873392</v>
      </c>
      <c r="W58" s="37">
        <v>155453.12092591263</v>
      </c>
      <c r="X58" s="37">
        <v>84946.586702299304</v>
      </c>
      <c r="Y58" s="37">
        <v>200500.12854368286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66087.831539015286</v>
      </c>
      <c r="D59" s="37">
        <v>69104.050602183444</v>
      </c>
      <c r="E59" s="37">
        <v>72257.928553911857</v>
      </c>
      <c r="F59" s="37">
        <v>75555.748084284598</v>
      </c>
      <c r="G59" s="37">
        <v>79004.078622550238</v>
      </c>
      <c r="H59" s="37">
        <v>82609.789423769107</v>
      </c>
      <c r="I59" s="37">
        <v>86380.063252729364</v>
      </c>
      <c r="J59" s="37">
        <v>90322.410692389822</v>
      </c>
      <c r="K59" s="37">
        <v>94444.685105355689</v>
      </c>
      <c r="L59" s="37">
        <v>98755.098278187681</v>
      </c>
      <c r="M59" s="37">
        <v>103262.23677971144</v>
      </c>
      <c r="N59" s="37">
        <v>107975.07906591147</v>
      </c>
      <c r="O59" s="37">
        <v>129897.83153901529</v>
      </c>
      <c r="P59" s="37">
        <v>108063.05060218344</v>
      </c>
      <c r="Q59" s="37">
        <v>270370.92855391186</v>
      </c>
      <c r="R59" s="37">
        <v>32157.748084284598</v>
      </c>
      <c r="S59" s="37">
        <v>60485.078622550238</v>
      </c>
      <c r="T59" s="37">
        <v>191584.78942376911</v>
      </c>
      <c r="U59" s="37">
        <v>147549.06325272936</v>
      </c>
      <c r="V59" s="37">
        <v>155896.41069238982</v>
      </c>
      <c r="W59" s="37">
        <v>50792.685105355689</v>
      </c>
      <c r="X59" s="37">
        <v>107059.09827818768</v>
      </c>
      <c r="Y59" s="37">
        <v>141040.23677971144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57430.74368445389</v>
      </c>
      <c r="D60" s="37">
        <v>60407.837196121458</v>
      </c>
      <c r="E60" s="37">
        <v>63539.257209738949</v>
      </c>
      <c r="F60" s="37">
        <v>66833.003698807908</v>
      </c>
      <c r="G60" s="37">
        <v>70297.491339263506</v>
      </c>
      <c r="H60" s="37">
        <v>73941.571006810525</v>
      </c>
      <c r="I60" s="37">
        <v>77774.552388635464</v>
      </c>
      <c r="J60" s="37">
        <v>81806.227767265867</v>
      </c>
      <c r="K60" s="37">
        <v>86046.897037335671</v>
      </c>
      <c r="L60" s="37">
        <v>90507.3940191695</v>
      </c>
      <c r="M60" s="37">
        <v>95199.114136409247</v>
      </c>
      <c r="N60" s="37">
        <v>100134.04352839477</v>
      </c>
      <c r="O60" s="37">
        <v>105324.78967166832</v>
      </c>
      <c r="P60" s="37">
        <v>110784.61358883861</v>
      </c>
      <c r="Q60" s="37">
        <v>116527.46372708608</v>
      </c>
      <c r="R60" s="37">
        <v>46097.74368445389</v>
      </c>
      <c r="S60" s="37">
        <v>258651.83719612146</v>
      </c>
      <c r="T60" s="37">
        <v>132443.25720973872</v>
      </c>
      <c r="U60" s="37">
        <v>158516.00369880814</v>
      </c>
      <c r="V60" s="37">
        <v>121149.49133926351</v>
      </c>
      <c r="W60" s="37">
        <v>115959.57100681029</v>
      </c>
      <c r="X60" s="37">
        <v>32303.552388635464</v>
      </c>
      <c r="Y60" s="37">
        <v>203604.22776726587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170358.0431919829</v>
      </c>
      <c r="D62" s="37">
        <v>183512.6389893787</v>
      </c>
      <c r="E62" s="37">
        <v>197682.99774900777</v>
      </c>
      <c r="F62" s="37">
        <v>212947.55398997851</v>
      </c>
      <c r="G62" s="37">
        <v>229390.79873672361</v>
      </c>
      <c r="H62" s="37">
        <v>247103.74718625937</v>
      </c>
      <c r="I62" s="37">
        <v>266184.44248747313</v>
      </c>
      <c r="J62" s="37">
        <v>286738.49842090439</v>
      </c>
      <c r="K62" s="37">
        <v>328106.29652970424</v>
      </c>
      <c r="L62" s="37">
        <v>333418.02685256489</v>
      </c>
      <c r="M62" s="37">
        <v>434709.16403752007</v>
      </c>
      <c r="N62" s="37">
        <v>392959.05998775549</v>
      </c>
      <c r="O62" s="37">
        <v>457419.47251905221</v>
      </c>
      <c r="P62" s="37">
        <v>458359.78744516801</v>
      </c>
      <c r="Q62" s="37">
        <v>628510.05047817901</v>
      </c>
      <c r="R62" s="37">
        <v>606621.01030056737</v>
      </c>
      <c r="S62" s="37">
        <v>640909.15203759354</v>
      </c>
      <c r="T62" s="37">
        <v>671525.79194245674</v>
      </c>
      <c r="U62" s="37">
        <v>714677.07099181786</v>
      </c>
      <c r="V62" s="37">
        <v>718329.59295628965</v>
      </c>
      <c r="W62" s="37">
        <v>885705.84653241187</v>
      </c>
      <c r="X62" s="37">
        <v>1182919.446324246</v>
      </c>
      <c r="Y62" s="37">
        <v>1263510.5152384639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307659.20847324235</v>
      </c>
      <c r="D63" s="37">
        <v>318361.72425715276</v>
      </c>
      <c r="E63" s="37">
        <v>329436.54758444335</v>
      </c>
      <c r="F63" s="37">
        <v>340896.62988724932</v>
      </c>
      <c r="G63" s="37">
        <v>352755.37313811947</v>
      </c>
      <c r="H63" s="37">
        <v>337286.79275974771</v>
      </c>
      <c r="I63" s="37">
        <v>367442.10844704765</v>
      </c>
      <c r="J63" s="37">
        <v>380222.22319482407</v>
      </c>
      <c r="K63" s="37">
        <v>411513.43945759535</v>
      </c>
      <c r="L63" s="37">
        <v>412762.18701007217</v>
      </c>
      <c r="M63" s="37">
        <v>395985.31973529141</v>
      </c>
      <c r="N63" s="37">
        <v>451200.78953934368</v>
      </c>
      <c r="O63" s="37">
        <v>515694.7959718327</v>
      </c>
      <c r="P63" s="37">
        <v>485885.94233404798</v>
      </c>
      <c r="Q63" s="37">
        <v>558874.80506114755</v>
      </c>
      <c r="R63" s="37">
        <v>565419.25213266816</v>
      </c>
      <c r="S63" s="37">
        <v>798837.21695024706</v>
      </c>
      <c r="T63" s="37">
        <v>1025784.2771850331</v>
      </c>
      <c r="U63" s="37">
        <v>979809.28262435924</v>
      </c>
      <c r="V63" s="37">
        <v>1124903.1867930219</v>
      </c>
      <c r="W63" s="37">
        <v>1235830.0177599452</v>
      </c>
      <c r="X63" s="37">
        <v>1276455.3681231719</v>
      </c>
      <c r="Y63" s="37">
        <v>1516146.238846235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11318144.251229845</v>
      </c>
      <c r="D65" s="38">
        <v>11426224.198171712</v>
      </c>
      <c r="E65" s="38">
        <v>11675800.65439412</v>
      </c>
      <c r="F65" s="38">
        <v>11737750.104320265</v>
      </c>
      <c r="G65" s="38">
        <v>12116512.810104385</v>
      </c>
      <c r="H65" s="38">
        <v>12332115.343805306</v>
      </c>
      <c r="I65" s="38">
        <v>13088384.714557178</v>
      </c>
      <c r="J65" s="38">
        <v>13270599.580715574</v>
      </c>
      <c r="K65" s="38">
        <v>13540756.74719768</v>
      </c>
      <c r="L65" s="38">
        <v>14033670.415637985</v>
      </c>
      <c r="M65" s="38">
        <v>14530036.1900324</v>
      </c>
      <c r="N65" s="38">
        <v>13367371.12103869</v>
      </c>
      <c r="O65" s="38">
        <v>10058953.409986541</v>
      </c>
      <c r="P65" s="38">
        <v>9964999.3583059162</v>
      </c>
      <c r="Q65" s="38">
        <v>11721245.199002981</v>
      </c>
      <c r="R65" s="38">
        <v>9819263.446293056</v>
      </c>
      <c r="S65" s="38">
        <v>8111237.2769197375</v>
      </c>
      <c r="T65" s="38">
        <v>7774120.5765296519</v>
      </c>
      <c r="U65" s="38">
        <v>6697575.0325814337</v>
      </c>
      <c r="V65" s="38">
        <v>5587235.6724733263</v>
      </c>
      <c r="W65" s="38">
        <v>4664121.0424831361</v>
      </c>
      <c r="X65" s="38">
        <v>4256830.7063912153</v>
      </c>
      <c r="Y65" s="38">
        <v>4346747.4367449135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157292.77300872956</v>
      </c>
      <c r="D66" s="39">
        <v>160005.25041740062</v>
      </c>
      <c r="E66" s="39">
        <v>162764.50387020782</v>
      </c>
      <c r="F66" s="39">
        <v>165571.34000918898</v>
      </c>
      <c r="G66" s="39">
        <v>168426.57938673743</v>
      </c>
      <c r="H66" s="39">
        <v>171331.05670548184</v>
      </c>
      <c r="I66" s="39">
        <v>174285.62106230413</v>
      </c>
      <c r="J66" s="39">
        <v>177291.13619656581</v>
      </c>
      <c r="K66" s="39">
        <v>227385.99591318774</v>
      </c>
      <c r="L66" s="39">
        <v>205870.89590595709</v>
      </c>
      <c r="M66" s="39">
        <v>213266.66885607317</v>
      </c>
      <c r="N66" s="39">
        <v>203612.03379031224</v>
      </c>
      <c r="O66" s="39">
        <v>194802.61937926058</v>
      </c>
      <c r="P66" s="39">
        <v>271526.78002083814</v>
      </c>
      <c r="Q66" s="39">
        <v>235985.63350293459</v>
      </c>
      <c r="R66" s="39">
        <v>251939.96335659362</v>
      </c>
      <c r="S66" s="39">
        <v>321625.35305529786</v>
      </c>
      <c r="T66" s="39">
        <v>330493.88835625304</v>
      </c>
      <c r="U66" s="39">
        <v>289286.8304685317</v>
      </c>
      <c r="V66" s="39">
        <v>301513.81698557641</v>
      </c>
      <c r="W66" s="39">
        <v>282848.56679387903</v>
      </c>
      <c r="X66" s="39">
        <v>410767.76065483177</v>
      </c>
      <c r="Y66" s="39">
        <v>308780.00508155162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8759.9999999999982</v>
      </c>
      <c r="D70" s="40">
        <v>8759.9999999999964</v>
      </c>
      <c r="E70" s="40">
        <v>8759.9999999999945</v>
      </c>
      <c r="F70" s="40">
        <v>8759.9999999999945</v>
      </c>
      <c r="G70" s="40">
        <v>8759.9999999999964</v>
      </c>
      <c r="H70" s="40">
        <v>8759.9999999999982</v>
      </c>
      <c r="I70" s="40">
        <v>8759.9999999999964</v>
      </c>
      <c r="J70" s="40">
        <v>8759.9999999999964</v>
      </c>
      <c r="K70" s="40">
        <v>8759.9999999999964</v>
      </c>
      <c r="L70" s="40">
        <v>8759.9999999999982</v>
      </c>
      <c r="M70" s="40">
        <v>8759.9999999999982</v>
      </c>
      <c r="N70" s="40">
        <v>8759.9999999999982</v>
      </c>
      <c r="O70" s="40">
        <v>8759.9999999999927</v>
      </c>
      <c r="P70" s="40">
        <v>8760</v>
      </c>
      <c r="Q70" s="40">
        <v>8759.9999999999982</v>
      </c>
      <c r="R70" s="40">
        <v>8759.9999999999982</v>
      </c>
      <c r="S70" s="40">
        <v>8760.0000000000018</v>
      </c>
      <c r="T70" s="40">
        <v>8760</v>
      </c>
      <c r="U70" s="40">
        <v>8760</v>
      </c>
      <c r="V70" s="40">
        <v>8760</v>
      </c>
      <c r="W70" s="40">
        <v>8760</v>
      </c>
      <c r="X70" s="40">
        <v>8760</v>
      </c>
      <c r="Y70" s="40">
        <v>8760</v>
      </c>
      <c r="DA70" s="58" t="s">
        <v>1009</v>
      </c>
    </row>
    <row r="71" spans="1:105" ht="12" customHeight="1" x14ac:dyDescent="0.25">
      <c r="A71" s="28" t="s">
        <v>47</v>
      </c>
      <c r="B71" s="40">
        <v>429.94201337757164</v>
      </c>
      <c r="C71" s="40">
        <v>423.95165636501127</v>
      </c>
      <c r="D71" s="40">
        <v>416.42470959669248</v>
      </c>
      <c r="E71" s="40">
        <v>409.80728384132328</v>
      </c>
      <c r="F71" s="40">
        <v>412.53078569569601</v>
      </c>
      <c r="G71" s="40">
        <v>416.65684002732837</v>
      </c>
      <c r="H71" s="40">
        <v>416.48103758420916</v>
      </c>
      <c r="I71" s="40">
        <v>415.20220540874823</v>
      </c>
      <c r="J71" s="40">
        <v>414.1511302144242</v>
      </c>
      <c r="K71" s="40">
        <v>411.6952746005046</v>
      </c>
      <c r="L71" s="40">
        <v>412.20397598712401</v>
      </c>
      <c r="M71" s="40">
        <v>414.49114678355915</v>
      </c>
      <c r="N71" s="40">
        <v>415.38790841858832</v>
      </c>
      <c r="O71" s="40">
        <v>415.41199528006973</v>
      </c>
      <c r="P71" s="40">
        <v>415.50659247169779</v>
      </c>
      <c r="Q71" s="40">
        <v>406.37934068933612</v>
      </c>
      <c r="R71" s="40">
        <v>420.6622626159338</v>
      </c>
      <c r="S71" s="40">
        <v>409.70053979166221</v>
      </c>
      <c r="T71" s="40">
        <v>413.53823161603299</v>
      </c>
      <c r="U71" s="40">
        <v>435.99835924251266</v>
      </c>
      <c r="V71" s="40">
        <v>450.69371417271168</v>
      </c>
      <c r="W71" s="40">
        <v>431.57553812645676</v>
      </c>
      <c r="X71" s="40">
        <v>433.83214131877867</v>
      </c>
      <c r="Y71" s="40">
        <v>434.96044291493962</v>
      </c>
      <c r="DA71" s="58" t="s">
        <v>1010</v>
      </c>
    </row>
    <row r="72" spans="1:105" ht="12" customHeight="1" x14ac:dyDescent="0.25">
      <c r="A72" s="28" t="s">
        <v>46</v>
      </c>
      <c r="B72" s="40">
        <v>299.09326533473831</v>
      </c>
      <c r="C72" s="40">
        <v>298.4792868780317</v>
      </c>
      <c r="D72" s="40">
        <v>296.64317840515207</v>
      </c>
      <c r="E72" s="40">
        <v>297.34621831713775</v>
      </c>
      <c r="F72" s="40">
        <v>294.85169327926184</v>
      </c>
      <c r="G72" s="40">
        <v>292.17099756091795</v>
      </c>
      <c r="H72" s="40">
        <v>289.40801994279212</v>
      </c>
      <c r="I72" s="40">
        <v>286.34998001557932</v>
      </c>
      <c r="J72" s="40">
        <v>282.31872675956424</v>
      </c>
      <c r="K72" s="40">
        <v>277.5367961299703</v>
      </c>
      <c r="L72" s="40">
        <v>272.75219365321362</v>
      </c>
      <c r="M72" s="40">
        <v>269.66084625183436</v>
      </c>
      <c r="N72" s="40">
        <v>268.29572139937204</v>
      </c>
      <c r="O72" s="40">
        <v>268.75467915341295</v>
      </c>
      <c r="P72" s="40">
        <v>267.02766943101034</v>
      </c>
      <c r="Q72" s="40">
        <v>261.69988819951595</v>
      </c>
      <c r="R72" s="40">
        <v>273.3521626851113</v>
      </c>
      <c r="S72" s="40">
        <v>267.70780785767454</v>
      </c>
      <c r="T72" s="40">
        <v>270.94475288737851</v>
      </c>
      <c r="U72" s="40">
        <v>286.95920882371109</v>
      </c>
      <c r="V72" s="40">
        <v>294.18256690503546</v>
      </c>
      <c r="W72" s="40">
        <v>281.85172946300986</v>
      </c>
      <c r="X72" s="40">
        <v>277.61496178632149</v>
      </c>
      <c r="Y72" s="40">
        <v>275.4965779479773</v>
      </c>
      <c r="DA72" s="58" t="s">
        <v>1011</v>
      </c>
    </row>
    <row r="73" spans="1:105" ht="12" customHeight="1" x14ac:dyDescent="0.25">
      <c r="A73" s="28" t="s">
        <v>45</v>
      </c>
      <c r="B73" s="40">
        <v>481.5007523368069</v>
      </c>
      <c r="C73" s="40">
        <v>476.74563735395981</v>
      </c>
      <c r="D73" s="40">
        <v>476.05155389239718</v>
      </c>
      <c r="E73" s="40">
        <v>475.99167320062952</v>
      </c>
      <c r="F73" s="40">
        <v>480.3075679916505</v>
      </c>
      <c r="G73" s="40">
        <v>480.51663553549542</v>
      </c>
      <c r="H73" s="40">
        <v>480.28709300242014</v>
      </c>
      <c r="I73" s="40">
        <v>479.73600083787306</v>
      </c>
      <c r="J73" s="40">
        <v>478.52128547174436</v>
      </c>
      <c r="K73" s="40">
        <v>475.91135411238815</v>
      </c>
      <c r="L73" s="40">
        <v>474.60818142194103</v>
      </c>
      <c r="M73" s="40">
        <v>474.79706421090992</v>
      </c>
      <c r="N73" s="40">
        <v>476.5328155404722</v>
      </c>
      <c r="O73" s="40">
        <v>479.24280194266322</v>
      </c>
      <c r="P73" s="40">
        <v>480.89594518521221</v>
      </c>
      <c r="Q73" s="40">
        <v>470.4175679840219</v>
      </c>
      <c r="R73" s="40">
        <v>482.35805181834712</v>
      </c>
      <c r="S73" s="40">
        <v>471.7790828477053</v>
      </c>
      <c r="T73" s="40">
        <v>481.04285335955655</v>
      </c>
      <c r="U73" s="40">
        <v>512.29333424101571</v>
      </c>
      <c r="V73" s="40">
        <v>548.30476440675068</v>
      </c>
      <c r="W73" s="40">
        <v>554.47743661752554</v>
      </c>
      <c r="X73" s="40">
        <v>538.5617219383264</v>
      </c>
      <c r="Y73" s="40">
        <v>530.60386459872689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1525.1883816684815</v>
      </c>
      <c r="C75" s="40">
        <v>1535.6416204703335</v>
      </c>
      <c r="D75" s="40">
        <v>1542.6016018367793</v>
      </c>
      <c r="E75" s="40">
        <v>1547.0339346230062</v>
      </c>
      <c r="F75" s="40">
        <v>1549.9916500606582</v>
      </c>
      <c r="G75" s="40">
        <v>1550.9904249830754</v>
      </c>
      <c r="H75" s="40">
        <v>1551.2909387395632</v>
      </c>
      <c r="I75" s="40">
        <v>1545.9365337165566</v>
      </c>
      <c r="J75" s="40">
        <v>1534.448811620754</v>
      </c>
      <c r="K75" s="40">
        <v>1520.4163584843748</v>
      </c>
      <c r="L75" s="40">
        <v>1521.9371066791532</v>
      </c>
      <c r="M75" s="40">
        <v>1524.5309382436599</v>
      </c>
      <c r="N75" s="40">
        <v>1531.0771870736753</v>
      </c>
      <c r="O75" s="40">
        <v>1534.1590472768048</v>
      </c>
      <c r="P75" s="40">
        <v>1539.0412954879646</v>
      </c>
      <c r="Q75" s="40">
        <v>1504.2824740112596</v>
      </c>
      <c r="R75" s="40">
        <v>1566.6397784471126</v>
      </c>
      <c r="S75" s="40">
        <v>1533.4720531335265</v>
      </c>
      <c r="T75" s="40">
        <v>1553.0070600948773</v>
      </c>
      <c r="U75" s="40">
        <v>1646.7957675776995</v>
      </c>
      <c r="V75" s="40">
        <v>1770.279202796632</v>
      </c>
      <c r="W75" s="40">
        <v>1787.4765469761896</v>
      </c>
      <c r="X75" s="40">
        <v>1734.8245626847131</v>
      </c>
      <c r="Y75" s="40">
        <v>1708.4985705389747</v>
      </c>
      <c r="DA75" s="58" t="s">
        <v>1013</v>
      </c>
    </row>
    <row r="76" spans="1:105" ht="12" customHeight="1" x14ac:dyDescent="0.25">
      <c r="A76" s="28" t="s">
        <v>27</v>
      </c>
      <c r="B76" s="40">
        <v>689.32671374955657</v>
      </c>
      <c r="C76" s="40">
        <v>703.03576869811116</v>
      </c>
      <c r="D76" s="40">
        <v>715.59439623082778</v>
      </c>
      <c r="E76" s="40">
        <v>727.45749235388928</v>
      </c>
      <c r="F76" s="40">
        <v>738.96882717280585</v>
      </c>
      <c r="G76" s="40">
        <v>749.89754669498006</v>
      </c>
      <c r="H76" s="40">
        <v>760.77542803921392</v>
      </c>
      <c r="I76" s="40">
        <v>770.90054728690666</v>
      </c>
      <c r="J76" s="40">
        <v>777.96742072367283</v>
      </c>
      <c r="K76" s="40">
        <v>784.06008333243051</v>
      </c>
      <c r="L76" s="40">
        <v>791.94283476911596</v>
      </c>
      <c r="M76" s="40">
        <v>796.43633284709665</v>
      </c>
      <c r="N76" s="40">
        <v>798.14894263787289</v>
      </c>
      <c r="O76" s="40">
        <v>799.76183964395909</v>
      </c>
      <c r="P76" s="40">
        <v>802.6022032500972</v>
      </c>
      <c r="Q76" s="40">
        <v>780.98801946120727</v>
      </c>
      <c r="R76" s="40">
        <v>805.38955759707846</v>
      </c>
      <c r="S76" s="40">
        <v>779.80292555760241</v>
      </c>
      <c r="T76" s="40">
        <v>782.20465464157508</v>
      </c>
      <c r="U76" s="40">
        <v>821.4807601561397</v>
      </c>
      <c r="V76" s="40">
        <v>874.861866246722</v>
      </c>
      <c r="W76" s="40">
        <v>871.36538623287072</v>
      </c>
      <c r="X76" s="40">
        <v>849.73805797934494</v>
      </c>
      <c r="Y76" s="40">
        <v>838.92439385258206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538.49560107429409</v>
      </c>
      <c r="C78" s="41">
        <v>539.37652812919055</v>
      </c>
      <c r="D78" s="41">
        <v>539.85859201071207</v>
      </c>
      <c r="E78" s="41">
        <v>540.22297718591631</v>
      </c>
      <c r="F78" s="41">
        <v>540.98002618861824</v>
      </c>
      <c r="G78" s="41">
        <v>541.7576629538521</v>
      </c>
      <c r="H78" s="41">
        <v>542.90680971249219</v>
      </c>
      <c r="I78" s="41">
        <v>543.77327049494727</v>
      </c>
      <c r="J78" s="41">
        <v>542.59141589702926</v>
      </c>
      <c r="K78" s="41">
        <v>541.0915686769406</v>
      </c>
      <c r="L78" s="41">
        <v>541.11040997956286</v>
      </c>
      <c r="M78" s="41">
        <v>542.95935769121388</v>
      </c>
      <c r="N78" s="41">
        <v>542.79331808060624</v>
      </c>
      <c r="O78" s="41">
        <v>542.55596358607988</v>
      </c>
      <c r="P78" s="41">
        <v>543.43214408286269</v>
      </c>
      <c r="Q78" s="41">
        <v>530.57764491150124</v>
      </c>
      <c r="R78" s="41">
        <v>545.14874314757628</v>
      </c>
      <c r="S78" s="41">
        <v>534.30598470062137</v>
      </c>
      <c r="T78" s="41">
        <v>541.00478616984253</v>
      </c>
      <c r="U78" s="41">
        <v>573.59202564974396</v>
      </c>
      <c r="V78" s="41">
        <v>616.10121375356573</v>
      </c>
      <c r="W78" s="41">
        <v>617.66884284620562</v>
      </c>
      <c r="X78" s="41">
        <v>600.45668612200086</v>
      </c>
      <c r="Y78" s="41">
        <v>591.85060775989848</v>
      </c>
      <c r="DA78" s="59" t="s">
        <v>1015</v>
      </c>
    </row>
    <row r="79" spans="1:105" ht="12" customHeight="1" x14ac:dyDescent="0.25">
      <c r="A79" s="32" t="s">
        <v>25</v>
      </c>
      <c r="B79" s="42">
        <v>35.962752904302519</v>
      </c>
      <c r="C79" s="42">
        <v>36.414739765819256</v>
      </c>
      <c r="D79" s="42">
        <v>36.769438958623446</v>
      </c>
      <c r="E79" s="42">
        <v>37.054465745183116</v>
      </c>
      <c r="F79" s="42">
        <v>37.312090840384279</v>
      </c>
      <c r="G79" s="42">
        <v>37.522759350756232</v>
      </c>
      <c r="H79" s="42">
        <v>37.715604265828581</v>
      </c>
      <c r="I79" s="42">
        <v>37.849189343453737</v>
      </c>
      <c r="J79" s="42">
        <v>37.803696156411966</v>
      </c>
      <c r="K79" s="42">
        <v>37.702476018990353</v>
      </c>
      <c r="L79" s="42">
        <v>37.676236578194441</v>
      </c>
      <c r="M79" s="42">
        <v>37.982751541709419</v>
      </c>
      <c r="N79" s="42">
        <v>38.121596452262331</v>
      </c>
      <c r="O79" s="42">
        <v>38.229899497604222</v>
      </c>
      <c r="P79" s="42">
        <v>38.392977687968653</v>
      </c>
      <c r="Q79" s="42">
        <v>37.561911447594767</v>
      </c>
      <c r="R79" s="42">
        <v>39.043495156315004</v>
      </c>
      <c r="S79" s="42">
        <v>38.019335316485424</v>
      </c>
      <c r="T79" s="42">
        <v>38.517305857312508</v>
      </c>
      <c r="U79" s="42">
        <v>40.788411004268362</v>
      </c>
      <c r="V79" s="42">
        <v>43.615738387373746</v>
      </c>
      <c r="W79" s="42">
        <v>43.883158419599312</v>
      </c>
      <c r="X79" s="42">
        <v>42.736002505149997</v>
      </c>
      <c r="Y79" s="42">
        <v>42.16242454792534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48.018859254690227</v>
      </c>
      <c r="C83" s="29">
        <v>47.410562805656824</v>
      </c>
      <c r="D83" s="29">
        <v>46.683745878029306</v>
      </c>
      <c r="E83" s="29">
        <v>45.923139341114577</v>
      </c>
      <c r="F83" s="29">
        <v>44.979687295716523</v>
      </c>
      <c r="G83" s="29">
        <v>43.869567739766296</v>
      </c>
      <c r="H83" s="29">
        <v>42.630648621850575</v>
      </c>
      <c r="I83" s="29">
        <v>41.674130315524636</v>
      </c>
      <c r="J83" s="29">
        <v>40.773012560668263</v>
      </c>
      <c r="K83" s="29">
        <v>39.922627175738043</v>
      </c>
      <c r="L83" s="29">
        <v>39.048241336640992</v>
      </c>
      <c r="M83" s="29">
        <v>38.141247185759362</v>
      </c>
      <c r="N83" s="29">
        <v>37.175224791828533</v>
      </c>
      <c r="O83" s="29">
        <v>36.174111544239082</v>
      </c>
      <c r="P83" s="29">
        <v>34.874086548295466</v>
      </c>
      <c r="Q83" s="29">
        <v>33.366125804572825</v>
      </c>
      <c r="R83" s="29">
        <v>31.811812801977613</v>
      </c>
      <c r="S83" s="29">
        <v>30.106362921898146</v>
      </c>
      <c r="T83" s="29">
        <v>28.400157494813826</v>
      </c>
      <c r="U83" s="29">
        <v>27.25133100315885</v>
      </c>
      <c r="V83" s="29">
        <v>26.233310753673212</v>
      </c>
      <c r="W83" s="29">
        <v>25.454242666125051</v>
      </c>
      <c r="X83" s="29">
        <v>24.60776029275884</v>
      </c>
      <c r="Y83" s="29">
        <v>23.647211051268915</v>
      </c>
      <c r="DA83" s="58" t="s">
        <v>1017</v>
      </c>
    </row>
    <row r="84" spans="1:105" ht="12" customHeight="1" x14ac:dyDescent="0.25">
      <c r="A84" s="28" t="s">
        <v>47</v>
      </c>
      <c r="B84" s="29">
        <v>558.85490911109491</v>
      </c>
      <c r="C84" s="29">
        <v>555.24073139623727</v>
      </c>
      <c r="D84" s="29">
        <v>550.27971963526613</v>
      </c>
      <c r="E84" s="29">
        <v>535.63339130913107</v>
      </c>
      <c r="F84" s="29">
        <v>531.62547255171467</v>
      </c>
      <c r="G84" s="29">
        <v>523.3045560017091</v>
      </c>
      <c r="H84" s="29">
        <v>513.1997455416074</v>
      </c>
      <c r="I84" s="29">
        <v>505.67426312234807</v>
      </c>
      <c r="J84" s="29">
        <v>491.50582874159323</v>
      </c>
      <c r="K84" s="29">
        <v>480.55778331085975</v>
      </c>
      <c r="L84" s="29">
        <v>463.07903372148843</v>
      </c>
      <c r="M84" s="29">
        <v>452.23798803394504</v>
      </c>
      <c r="N84" s="29">
        <v>439.18997552352369</v>
      </c>
      <c r="O84" s="29">
        <v>422.17075492198495</v>
      </c>
      <c r="P84" s="29">
        <v>406.81855790684796</v>
      </c>
      <c r="Q84" s="29">
        <v>395.57368549970528</v>
      </c>
      <c r="R84" s="29">
        <v>384.99350064869805</v>
      </c>
      <c r="S84" s="29">
        <v>371.34796460993414</v>
      </c>
      <c r="T84" s="29">
        <v>352.48279640663048</v>
      </c>
      <c r="U84" s="29">
        <v>349.75913967339983</v>
      </c>
      <c r="V84" s="29">
        <v>341.24080557487292</v>
      </c>
      <c r="W84" s="29">
        <v>332.82581503814782</v>
      </c>
      <c r="X84" s="29">
        <v>329.80671472553803</v>
      </c>
      <c r="Y84" s="29">
        <v>320.65270263768167</v>
      </c>
      <c r="DA84" s="58" t="s">
        <v>1018</v>
      </c>
    </row>
    <row r="85" spans="1:105" ht="12" customHeight="1" x14ac:dyDescent="0.25">
      <c r="A85" s="28" t="s">
        <v>46</v>
      </c>
      <c r="B85" s="29">
        <v>1463.107780587022</v>
      </c>
      <c r="C85" s="29">
        <v>1450.4801622763696</v>
      </c>
      <c r="D85" s="29">
        <v>1436.2061860890446</v>
      </c>
      <c r="E85" s="29">
        <v>1403.7485639655952</v>
      </c>
      <c r="F85" s="29">
        <v>1396.7023184020388</v>
      </c>
      <c r="G85" s="29">
        <v>1385.9030915638355</v>
      </c>
      <c r="H85" s="29">
        <v>1362.2304826749105</v>
      </c>
      <c r="I85" s="29">
        <v>1342.9831348727187</v>
      </c>
      <c r="J85" s="29">
        <v>1321.3397871047082</v>
      </c>
      <c r="K85" s="29">
        <v>1307.230136326076</v>
      </c>
      <c r="L85" s="29">
        <v>1286.2581788337618</v>
      </c>
      <c r="M85" s="29">
        <v>1257.1686271762098</v>
      </c>
      <c r="N85" s="29">
        <v>1232.7703556163683</v>
      </c>
      <c r="O85" s="29">
        <v>1194.2345664143452</v>
      </c>
      <c r="P85" s="29">
        <v>1147.2200585020601</v>
      </c>
      <c r="Q85" s="29">
        <v>1061.9646793976906</v>
      </c>
      <c r="R85" s="29">
        <v>1047.3945141873885</v>
      </c>
      <c r="S85" s="29">
        <v>1009.3153720024217</v>
      </c>
      <c r="T85" s="29">
        <v>937.60162411562612</v>
      </c>
      <c r="U85" s="29">
        <v>877.84998133222496</v>
      </c>
      <c r="V85" s="29">
        <v>821.67827548810283</v>
      </c>
      <c r="W85" s="29">
        <v>798.63471087444259</v>
      </c>
      <c r="X85" s="29">
        <v>762.48905529037836</v>
      </c>
      <c r="Y85" s="29">
        <v>725.82368995327715</v>
      </c>
      <c r="DA85" s="58" t="s">
        <v>1019</v>
      </c>
    </row>
    <row r="86" spans="1:105" ht="12" customHeight="1" x14ac:dyDescent="0.25">
      <c r="A86" s="28" t="s">
        <v>45</v>
      </c>
      <c r="B86" s="29">
        <v>618.31449591757632</v>
      </c>
      <c r="C86" s="29">
        <v>615.20082089522305</v>
      </c>
      <c r="D86" s="29">
        <v>597.88061441655918</v>
      </c>
      <c r="E86" s="29">
        <v>588.51431346589061</v>
      </c>
      <c r="F86" s="29">
        <v>577.64997548051906</v>
      </c>
      <c r="G86" s="29">
        <v>568.90422385263844</v>
      </c>
      <c r="H86" s="29">
        <v>559.9293984789075</v>
      </c>
      <c r="I86" s="29">
        <v>555.12285523999446</v>
      </c>
      <c r="J86" s="29">
        <v>538.80394528292754</v>
      </c>
      <c r="K86" s="29">
        <v>525.76060288611711</v>
      </c>
      <c r="L86" s="29">
        <v>512.26880572752873</v>
      </c>
      <c r="M86" s="29">
        <v>503.65324980055942</v>
      </c>
      <c r="N86" s="29">
        <v>490.80355833184694</v>
      </c>
      <c r="O86" s="29">
        <v>477.29244423591751</v>
      </c>
      <c r="P86" s="29">
        <v>461.23075787448477</v>
      </c>
      <c r="Q86" s="29">
        <v>446.95141573793723</v>
      </c>
      <c r="R86" s="29">
        <v>443.88976978010288</v>
      </c>
      <c r="S86" s="29">
        <v>425.14520124557555</v>
      </c>
      <c r="T86" s="29">
        <v>417.39207214124127</v>
      </c>
      <c r="U86" s="29">
        <v>405.64137514334453</v>
      </c>
      <c r="V86" s="29">
        <v>397.77090347010585</v>
      </c>
      <c r="W86" s="29">
        <v>391.37294947392928</v>
      </c>
      <c r="X86" s="29">
        <v>389.368786535558</v>
      </c>
      <c r="Y86" s="29">
        <v>382.41488242936174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368.43912847296292</v>
      </c>
      <c r="C88" s="29">
        <v>362.6924693262456</v>
      </c>
      <c r="D88" s="29">
        <v>355.8669932787019</v>
      </c>
      <c r="E88" s="29">
        <v>346.32111425434368</v>
      </c>
      <c r="F88" s="29">
        <v>337.41011970406379</v>
      </c>
      <c r="G88" s="29">
        <v>326.32212298144151</v>
      </c>
      <c r="H88" s="29">
        <v>314.86986901328714</v>
      </c>
      <c r="I88" s="29">
        <v>299.64158366144147</v>
      </c>
      <c r="J88" s="29">
        <v>285.31417712389572</v>
      </c>
      <c r="K88" s="29">
        <v>272.22543605741578</v>
      </c>
      <c r="L88" s="29">
        <v>259.34811046673479</v>
      </c>
      <c r="M88" s="29">
        <v>244.88003322752348</v>
      </c>
      <c r="N88" s="29">
        <v>231.63497884274369</v>
      </c>
      <c r="O88" s="29">
        <v>217.2362712346418</v>
      </c>
      <c r="P88" s="29">
        <v>199.10294397691834</v>
      </c>
      <c r="Q88" s="29">
        <v>177.54172162334345</v>
      </c>
      <c r="R88" s="29">
        <v>159.03918272184521</v>
      </c>
      <c r="S88" s="29">
        <v>143.66791343261559</v>
      </c>
      <c r="T88" s="29">
        <v>130.97722830455839</v>
      </c>
      <c r="U88" s="29">
        <v>120.58421562153225</v>
      </c>
      <c r="V88" s="29">
        <v>112.38549187270199</v>
      </c>
      <c r="W88" s="29">
        <v>104.51149846130917</v>
      </c>
      <c r="X88" s="29">
        <v>97.62595682286377</v>
      </c>
      <c r="Y88" s="29">
        <v>94.371923197590064</v>
      </c>
      <c r="DA88" s="58" t="s">
        <v>1021</v>
      </c>
    </row>
    <row r="89" spans="1:105" ht="12" customHeight="1" x14ac:dyDescent="0.25">
      <c r="A89" s="28" t="s">
        <v>27</v>
      </c>
      <c r="B89" s="29">
        <v>332.28725430165957</v>
      </c>
      <c r="C89" s="29">
        <v>327.70788152040467</v>
      </c>
      <c r="D89" s="29">
        <v>320.76389867472545</v>
      </c>
      <c r="E89" s="29">
        <v>311.39198588867629</v>
      </c>
      <c r="F89" s="29">
        <v>299.67079475559353</v>
      </c>
      <c r="G89" s="29">
        <v>286.26573352827938</v>
      </c>
      <c r="H89" s="29">
        <v>275.2239323751117</v>
      </c>
      <c r="I89" s="29">
        <v>262.66794964486047</v>
      </c>
      <c r="J89" s="29">
        <v>249.09120819131221</v>
      </c>
      <c r="K89" s="29">
        <v>235.40187688469345</v>
      </c>
      <c r="L89" s="29">
        <v>220.07470419263046</v>
      </c>
      <c r="M89" s="29">
        <v>206.08117758243151</v>
      </c>
      <c r="N89" s="29">
        <v>191.41384401836117</v>
      </c>
      <c r="O89" s="29">
        <v>176.25231443955101</v>
      </c>
      <c r="P89" s="29">
        <v>165.49630511038742</v>
      </c>
      <c r="Q89" s="29">
        <v>158.086127688999</v>
      </c>
      <c r="R89" s="29">
        <v>153.55823512209179</v>
      </c>
      <c r="S89" s="29">
        <v>149.77409155064257</v>
      </c>
      <c r="T89" s="29">
        <v>147.56880594352731</v>
      </c>
      <c r="U89" s="29">
        <v>146.47092447434542</v>
      </c>
      <c r="V89" s="29">
        <v>145.03235828149056</v>
      </c>
      <c r="W89" s="29">
        <v>143.4896418248712</v>
      </c>
      <c r="X89" s="29">
        <v>141.94004526076995</v>
      </c>
      <c r="Y89" s="29">
        <v>140.3130181200064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59.341594772249032</v>
      </c>
      <c r="C91" s="31">
        <v>59.12791254296522</v>
      </c>
      <c r="D91" s="31">
        <v>58.721931727763952</v>
      </c>
      <c r="E91" s="31">
        <v>57.974279737984098</v>
      </c>
      <c r="F91" s="31">
        <v>56.88820533156634</v>
      </c>
      <c r="G91" s="31">
        <v>55.605188686942505</v>
      </c>
      <c r="H91" s="31">
        <v>54.194192457768096</v>
      </c>
      <c r="I91" s="31">
        <v>52.342377042408863</v>
      </c>
      <c r="J91" s="31">
        <v>50.256608849915487</v>
      </c>
      <c r="K91" s="31">
        <v>47.903424764129291</v>
      </c>
      <c r="L91" s="31">
        <v>45.169373478171998</v>
      </c>
      <c r="M91" s="31">
        <v>42.049187639210764</v>
      </c>
      <c r="N91" s="31">
        <v>39.087988314686122</v>
      </c>
      <c r="O91" s="31">
        <v>36.860816190930883</v>
      </c>
      <c r="P91" s="31">
        <v>34.562216359477155</v>
      </c>
      <c r="Q91" s="31">
        <v>31.806868013794528</v>
      </c>
      <c r="R91" s="31">
        <v>29.277111764102507</v>
      </c>
      <c r="S91" s="31">
        <v>26.994849869776349</v>
      </c>
      <c r="T91" s="31">
        <v>24.572047275668321</v>
      </c>
      <c r="U91" s="31">
        <v>22.352798327941876</v>
      </c>
      <c r="V91" s="31">
        <v>20.626955410462735</v>
      </c>
      <c r="W91" s="31">
        <v>19.096096829544827</v>
      </c>
      <c r="X91" s="31">
        <v>17.754757133486859</v>
      </c>
      <c r="Y91" s="31">
        <v>16.542505816270182</v>
      </c>
      <c r="DA91" s="59" t="s">
        <v>1023</v>
      </c>
    </row>
    <row r="92" spans="1:105" ht="12" customHeight="1" x14ac:dyDescent="0.25">
      <c r="A92" s="32" t="s">
        <v>25</v>
      </c>
      <c r="B92" s="33">
        <v>8122.2832571144445</v>
      </c>
      <c r="C92" s="33">
        <v>8001.9347154129609</v>
      </c>
      <c r="D92" s="33">
        <v>7876.0271792456369</v>
      </c>
      <c r="E92" s="33">
        <v>7751.3850965526281</v>
      </c>
      <c r="F92" s="33">
        <v>7636.6596145330959</v>
      </c>
      <c r="G92" s="33">
        <v>7528.209130719878</v>
      </c>
      <c r="H92" s="33">
        <v>7408.3663765438077</v>
      </c>
      <c r="I92" s="33">
        <v>7294.7863013758852</v>
      </c>
      <c r="J92" s="33">
        <v>7171.642077631047</v>
      </c>
      <c r="K92" s="33">
        <v>7079.8746340584657</v>
      </c>
      <c r="L92" s="33">
        <v>6983.4982970292713</v>
      </c>
      <c r="M92" s="33">
        <v>6893.9954310141611</v>
      </c>
      <c r="N92" s="33">
        <v>6793.4739451034466</v>
      </c>
      <c r="O92" s="33">
        <v>6700.0890309392598</v>
      </c>
      <c r="P92" s="33">
        <v>6570.3667628471712</v>
      </c>
      <c r="Q92" s="33">
        <v>6476.5774176505774</v>
      </c>
      <c r="R92" s="33">
        <v>6375.9307794459091</v>
      </c>
      <c r="S92" s="33">
        <v>6271.8275619965243</v>
      </c>
      <c r="T92" s="33">
        <v>6172.7155717964188</v>
      </c>
      <c r="U92" s="33">
        <v>6085.0229707940452</v>
      </c>
      <c r="V92" s="33">
        <v>6000.3577811721007</v>
      </c>
      <c r="W92" s="33">
        <v>5924.7325537477846</v>
      </c>
      <c r="X92" s="33">
        <v>5822.0824776716572</v>
      </c>
      <c r="Y92" s="33">
        <v>5743.7322631262414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37.700120532246508</v>
      </c>
      <c r="D96" s="29">
        <v>35.866349121203079</v>
      </c>
      <c r="E96" s="29">
        <v>34.26467109414051</v>
      </c>
      <c r="F96" s="29">
        <v>33.127737870718825</v>
      </c>
      <c r="G96" s="29">
        <v>32.10385116073391</v>
      </c>
      <c r="H96" s="29">
        <v>31.283419335092645</v>
      </c>
      <c r="I96" s="29">
        <v>30.509238418640937</v>
      </c>
      <c r="J96" s="29">
        <v>29.714444440412908</v>
      </c>
      <c r="K96" s="29">
        <v>28.868803859329656</v>
      </c>
      <c r="L96" s="29">
        <v>27.841258498030051</v>
      </c>
      <c r="M96" s="29">
        <v>27.215124114795838</v>
      </c>
      <c r="N96" s="29">
        <v>26.046832160575775</v>
      </c>
      <c r="O96" s="29">
        <v>24.867751628789488</v>
      </c>
      <c r="P96" s="29">
        <v>23.473469723131274</v>
      </c>
      <c r="Q96" s="29">
        <v>22.197998587993563</v>
      </c>
      <c r="R96" s="29">
        <v>21.594966042717378</v>
      </c>
      <c r="S96" s="29">
        <v>21.173895478093691</v>
      </c>
      <c r="T96" s="29">
        <v>20.749096658760784</v>
      </c>
      <c r="U96" s="29">
        <v>20.323109298736178</v>
      </c>
      <c r="V96" s="29">
        <v>20.322050688685344</v>
      </c>
      <c r="W96" s="29">
        <v>19.590456863892673</v>
      </c>
      <c r="X96" s="29">
        <v>18.858863039099997</v>
      </c>
      <c r="Y96" s="29">
        <v>18.127269214307326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508.40685154482924</v>
      </c>
      <c r="D97" s="29">
        <v>475.40771950849785</v>
      </c>
      <c r="E97" s="29">
        <v>456.59353238453406</v>
      </c>
      <c r="F97" s="29">
        <v>441.55318301210508</v>
      </c>
      <c r="G97" s="29">
        <v>428.55751856566042</v>
      </c>
      <c r="H97" s="29">
        <v>412.15249527228764</v>
      </c>
      <c r="I97" s="29">
        <v>394.95904988215779</v>
      </c>
      <c r="J97" s="29">
        <v>385.85918983624362</v>
      </c>
      <c r="K97" s="29">
        <v>367.54490162721333</v>
      </c>
      <c r="L97" s="29">
        <v>352.72336999093613</v>
      </c>
      <c r="M97" s="29">
        <v>344.35903545298845</v>
      </c>
      <c r="N97" s="29">
        <v>336.06071796338796</v>
      </c>
      <c r="O97" s="29">
        <v>332.44499417846362</v>
      </c>
      <c r="P97" s="29">
        <v>329.70733409586359</v>
      </c>
      <c r="Q97" s="29">
        <v>328.16201056924723</v>
      </c>
      <c r="R97" s="29">
        <v>324.1492391090228</v>
      </c>
      <c r="S97" s="29">
        <v>318.96997203409649</v>
      </c>
      <c r="T97" s="29">
        <v>313.54013862047532</v>
      </c>
      <c r="U97" s="29">
        <v>308.08551783544317</v>
      </c>
      <c r="V97" s="29">
        <v>303.02370296306384</v>
      </c>
      <c r="W97" s="29">
        <v>299.99346593343319</v>
      </c>
      <c r="X97" s="29">
        <v>296.96322890380253</v>
      </c>
      <c r="Y97" s="29">
        <v>293.93299187417193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1357.1886802286249</v>
      </c>
      <c r="D98" s="29">
        <v>1309.4887490310225</v>
      </c>
      <c r="E98" s="29">
        <v>1284.1345155209003</v>
      </c>
      <c r="F98" s="29">
        <v>1262.0372953082867</v>
      </c>
      <c r="G98" s="29">
        <v>1257.6310102405146</v>
      </c>
      <c r="H98" s="29">
        <v>1249.4560587174428</v>
      </c>
      <c r="I98" s="29">
        <v>1234.1129897197429</v>
      </c>
      <c r="J98" s="29">
        <v>1204.271535733254</v>
      </c>
      <c r="K98" s="29">
        <v>1180.2650508412964</v>
      </c>
      <c r="L98" s="29">
        <v>1164.0178614380277</v>
      </c>
      <c r="M98" s="29">
        <v>1105.7707675157781</v>
      </c>
      <c r="N98" s="29">
        <v>1042.0817091391639</v>
      </c>
      <c r="O98" s="29">
        <v>943.28487058062933</v>
      </c>
      <c r="P98" s="29">
        <v>846.89772693514601</v>
      </c>
      <c r="Q98" s="29">
        <v>747.68185064510999</v>
      </c>
      <c r="R98" s="29">
        <v>706.3655246140404</v>
      </c>
      <c r="S98" s="29">
        <v>687.35381787596953</v>
      </c>
      <c r="T98" s="29">
        <v>676.37591381752918</v>
      </c>
      <c r="U98" s="29">
        <v>662.09000409976738</v>
      </c>
      <c r="V98" s="29">
        <v>655.64460391189186</v>
      </c>
      <c r="W98" s="29">
        <v>649.08815787277297</v>
      </c>
      <c r="X98" s="29">
        <v>642.53171183365396</v>
      </c>
      <c r="Y98" s="29">
        <v>635.97526579453506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534.20589691054454</v>
      </c>
      <c r="D99" s="29">
        <v>519.26862470407559</v>
      </c>
      <c r="E99" s="29">
        <v>500.72988596611106</v>
      </c>
      <c r="F99" s="29">
        <v>491.14030784965752</v>
      </c>
      <c r="G99" s="29">
        <v>481.77855087855721</v>
      </c>
      <c r="H99" s="29">
        <v>469.07534076171669</v>
      </c>
      <c r="I99" s="29">
        <v>454.77376157981922</v>
      </c>
      <c r="J99" s="29">
        <v>438.38639258520146</v>
      </c>
      <c r="K99" s="29">
        <v>427.54077313199309</v>
      </c>
      <c r="L99" s="29">
        <v>414.70289227342221</v>
      </c>
      <c r="M99" s="29">
        <v>398.53341854005555</v>
      </c>
      <c r="N99" s="29">
        <v>391.26328501241142</v>
      </c>
      <c r="O99" s="29">
        <v>387.87416637600569</v>
      </c>
      <c r="P99" s="29">
        <v>387.58836249873127</v>
      </c>
      <c r="Q99" s="29">
        <v>385.8146178571223</v>
      </c>
      <c r="R99" s="29">
        <v>385.58634454940335</v>
      </c>
      <c r="S99" s="29">
        <v>384.63631107248642</v>
      </c>
      <c r="T99" s="29">
        <v>378.57961656422157</v>
      </c>
      <c r="U99" s="29">
        <v>372.69474978765396</v>
      </c>
      <c r="V99" s="29">
        <v>367.27762695242166</v>
      </c>
      <c r="W99" s="29">
        <v>365.07396119070711</v>
      </c>
      <c r="X99" s="29">
        <v>362.87029542899262</v>
      </c>
      <c r="Y99" s="29">
        <v>360.66662966727807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334.25641090057451</v>
      </c>
      <c r="D101" s="29">
        <v>322.83365497612192</v>
      </c>
      <c r="E101" s="29">
        <v>310.23031730075451</v>
      </c>
      <c r="F101" s="29">
        <v>301.19340231670532</v>
      </c>
      <c r="G101" s="29">
        <v>286.39140867555926</v>
      </c>
      <c r="H101" s="29">
        <v>275.12371371007333</v>
      </c>
      <c r="I101" s="29">
        <v>257.11111157585316</v>
      </c>
      <c r="J101" s="29">
        <v>246.18756808075474</v>
      </c>
      <c r="K101" s="29">
        <v>229.64278548378837</v>
      </c>
      <c r="L101" s="29">
        <v>215.06741506288159</v>
      </c>
      <c r="M101" s="29">
        <v>197.76176317600687</v>
      </c>
      <c r="N101" s="29">
        <v>185.40371564409651</v>
      </c>
      <c r="O101" s="29">
        <v>173.3523639201926</v>
      </c>
      <c r="P101" s="29">
        <v>146.93663188607337</v>
      </c>
      <c r="Q101" s="29">
        <v>113.89528572540675</v>
      </c>
      <c r="R101" s="29">
        <v>102.13372648974537</v>
      </c>
      <c r="S101" s="29">
        <v>99.781014705319791</v>
      </c>
      <c r="T101" s="29">
        <v>97.230494933550503</v>
      </c>
      <c r="U101" s="29">
        <v>94.76718060042792</v>
      </c>
      <c r="V101" s="29">
        <v>93.865461301181384</v>
      </c>
      <c r="W101" s="29">
        <v>91.988152075157757</v>
      </c>
      <c r="X101" s="29">
        <v>90.11084284913413</v>
      </c>
      <c r="Y101" s="29">
        <v>88.233533623110489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309.4948918392214</v>
      </c>
      <c r="D102" s="29">
        <v>299.0229880666592</v>
      </c>
      <c r="E102" s="29">
        <v>286.90817401783403</v>
      </c>
      <c r="F102" s="29">
        <v>276.02999682397376</v>
      </c>
      <c r="G102" s="29">
        <v>265.54056049974042</v>
      </c>
      <c r="H102" s="29">
        <v>251.17718199728537</v>
      </c>
      <c r="I102" s="29">
        <v>237.51093729952717</v>
      </c>
      <c r="J102" s="29">
        <v>222.95882923557227</v>
      </c>
      <c r="K102" s="29">
        <v>208.19036106341241</v>
      </c>
      <c r="L102" s="29">
        <v>191.63137550126669</v>
      </c>
      <c r="M102" s="29">
        <v>178.07710494546146</v>
      </c>
      <c r="N102" s="29">
        <v>170.13318510444728</v>
      </c>
      <c r="O102" s="29">
        <v>156.50469155381091</v>
      </c>
      <c r="P102" s="29">
        <v>148.96215342581056</v>
      </c>
      <c r="Q102" s="29">
        <v>148.87204211319911</v>
      </c>
      <c r="R102" s="29">
        <v>148.30806435145732</v>
      </c>
      <c r="S102" s="29">
        <v>147.20281446318748</v>
      </c>
      <c r="T102" s="29">
        <v>145.40697275413865</v>
      </c>
      <c r="U102" s="29">
        <v>143.55607365894699</v>
      </c>
      <c r="V102" s="29">
        <v>141.77140150734206</v>
      </c>
      <c r="W102" s="29">
        <v>140.35368749226865</v>
      </c>
      <c r="X102" s="29">
        <v>138.9359734771952</v>
      </c>
      <c r="Y102" s="29">
        <v>137.51825946212179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58.533325973954298</v>
      </c>
      <c r="D104" s="31">
        <v>57.743078608328915</v>
      </c>
      <c r="E104" s="31">
        <v>56.325486260586601</v>
      </c>
      <c r="F104" s="31">
        <v>54.634813219354079</v>
      </c>
      <c r="G104" s="31">
        <v>53.255979113922336</v>
      </c>
      <c r="H104" s="31">
        <v>51.684158452730415</v>
      </c>
      <c r="I104" s="31">
        <v>49.12918109917301</v>
      </c>
      <c r="J104" s="31">
        <v>46.496273354700314</v>
      </c>
      <c r="K104" s="31">
        <v>43.573602351053133</v>
      </c>
      <c r="L104" s="31">
        <v>39.949934899558393</v>
      </c>
      <c r="M104" s="31">
        <v>36.415865686080657</v>
      </c>
      <c r="N104" s="31">
        <v>33.528907287202742</v>
      </c>
      <c r="O104" s="31">
        <v>31.096234631772393</v>
      </c>
      <c r="P104" s="31">
        <v>26.839105078731023</v>
      </c>
      <c r="Q104" s="31">
        <v>24.816741013698003</v>
      </c>
      <c r="R104" s="31">
        <v>21.875794071628547</v>
      </c>
      <c r="S104" s="31">
        <v>17.535039845705665</v>
      </c>
      <c r="T104" s="31">
        <v>13.866004378704163</v>
      </c>
      <c r="U104" s="31">
        <v>11.208725008413449</v>
      </c>
      <c r="V104" s="31">
        <v>10.115133495362681</v>
      </c>
      <c r="W104" s="31">
        <v>9.508225485640919</v>
      </c>
      <c r="X104" s="31">
        <v>8.9013174759191589</v>
      </c>
      <c r="Y104" s="31">
        <v>8.2944094661973971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7377.5681001812573</v>
      </c>
      <c r="D105" s="33">
        <v>7206.8826718654518</v>
      </c>
      <c r="E105" s="33">
        <v>7185.3012873795278</v>
      </c>
      <c r="F105" s="33">
        <v>7184.4452169646729</v>
      </c>
      <c r="G105" s="33">
        <v>7183.6794053736321</v>
      </c>
      <c r="H105" s="33">
        <v>7166.8474643260943</v>
      </c>
      <c r="I105" s="33">
        <v>7103.0988416503696</v>
      </c>
      <c r="J105" s="33">
        <v>6995.1418855417833</v>
      </c>
      <c r="K105" s="33">
        <v>6775.5050142006157</v>
      </c>
      <c r="L105" s="33">
        <v>6568.9833447201117</v>
      </c>
      <c r="M105" s="33">
        <v>6482.7734371406696</v>
      </c>
      <c r="N105" s="33">
        <v>6357.6212965084487</v>
      </c>
      <c r="O105" s="33">
        <v>6307.7295515801379</v>
      </c>
      <c r="P105" s="33">
        <v>6242.9711925209276</v>
      </c>
      <c r="Q105" s="33">
        <v>6218.9874524422803</v>
      </c>
      <c r="R105" s="33">
        <v>6121.2387937221656</v>
      </c>
      <c r="S105" s="33">
        <v>6001.2562390465146</v>
      </c>
      <c r="T105" s="33">
        <v>5877.6735783935292</v>
      </c>
      <c r="U105" s="33">
        <v>5753.5286292407818</v>
      </c>
      <c r="V105" s="33">
        <v>5637.1576773012757</v>
      </c>
      <c r="W105" s="33">
        <v>5580.786100528263</v>
      </c>
      <c r="X105" s="33">
        <v>5524.4145237552502</v>
      </c>
      <c r="Y105" s="33">
        <v>5468.0429469822375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2.1888178044125755</v>
      </c>
      <c r="C109" s="43">
        <f>C31/RES_summary!C$6</f>
        <v>2.1783099537316328</v>
      </c>
      <c r="D109" s="43">
        <f>D31/RES_summary!D$6</f>
        <v>2.1707124143260161</v>
      </c>
      <c r="E109" s="43">
        <f>E31/RES_summary!E$6</f>
        <v>2.1543138476474977</v>
      </c>
      <c r="F109" s="43">
        <f>F31/RES_summary!F$6</f>
        <v>2.1668857367074859</v>
      </c>
      <c r="G109" s="43">
        <f>G31/RES_summary!G$6</f>
        <v>2.2037212043689425</v>
      </c>
      <c r="H109" s="43">
        <f>H31/RES_summary!H$6</f>
        <v>2.2750830880540316</v>
      </c>
      <c r="I109" s="43">
        <f>I31/RES_summary!I$6</f>
        <v>2.2797638087864729</v>
      </c>
      <c r="J109" s="43">
        <f>J31/RES_summary!J$6</f>
        <v>2.2594670165101647</v>
      </c>
      <c r="K109" s="43">
        <f>K31/RES_summary!K$6</f>
        <v>2.2192623972181362</v>
      </c>
      <c r="L109" s="43">
        <f>L31/RES_summary!L$6</f>
        <v>2.1752122034722361</v>
      </c>
      <c r="M109" s="43">
        <f>M31/RES_summary!M$6</f>
        <v>2.1246115388719833</v>
      </c>
      <c r="N109" s="43">
        <f>N31/RES_summary!N$6</f>
        <v>2.0707030324144804</v>
      </c>
      <c r="O109" s="43">
        <f>O31/RES_summary!O$6</f>
        <v>2.008056341904398</v>
      </c>
      <c r="P109" s="43">
        <f>P31/RES_summary!P$6</f>
        <v>1.9833857457523343</v>
      </c>
      <c r="Q109" s="43">
        <f>Q31/RES_summary!Q$6</f>
        <v>1.97422737179096</v>
      </c>
      <c r="R109" s="43">
        <f>R31/RES_summary!R$6</f>
        <v>1.9653273775848232</v>
      </c>
      <c r="S109" s="43">
        <f>S31/RES_summary!S$6</f>
        <v>1.9829706351068024</v>
      </c>
      <c r="T109" s="43">
        <f>T31/RES_summary!T$6</f>
        <v>2.0086074342178488</v>
      </c>
      <c r="U109" s="43">
        <f>U31/RES_summary!U$6</f>
        <v>2.0355307490725929</v>
      </c>
      <c r="V109" s="43">
        <f>V31/RES_summary!V$6</f>
        <v>2.0762845077363603</v>
      </c>
      <c r="W109" s="43">
        <f>W31/RES_summary!W$6</f>
        <v>2.0640248720894299</v>
      </c>
      <c r="X109" s="43">
        <f>X31/RES_summary!X$6</f>
        <v>2.0246832463030993</v>
      </c>
      <c r="Y109" s="43">
        <f>Y31/RES_summary!Y$6</f>
        <v>1.9877088123513953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0.7599998128215667</v>
      </c>
      <c r="C110" s="43">
        <f>C32/RES_summary!C$6</f>
        <v>0.76000004625680317</v>
      </c>
      <c r="D110" s="43">
        <f>D32/RES_summary!D$6</f>
        <v>0.75</v>
      </c>
      <c r="E110" s="43">
        <f>E32/RES_summary!E$6</f>
        <v>0.81999984170542062</v>
      </c>
      <c r="F110" s="43">
        <f>F32/RES_summary!F$6</f>
        <v>0.78999985786007598</v>
      </c>
      <c r="G110" s="43">
        <f>G32/RES_summary!G$6</f>
        <v>0.78999986249968879</v>
      </c>
      <c r="H110" s="43">
        <f>H32/RES_summary!H$6</f>
        <v>0.79999985149588193</v>
      </c>
      <c r="I110" s="43">
        <f>I32/RES_summary!I$6</f>
        <v>0.7799998374763325</v>
      </c>
      <c r="J110" s="43">
        <f>J32/RES_summary!J$6</f>
        <v>0.80000014662342744</v>
      </c>
      <c r="K110" s="43">
        <f>K32/RES_summary!K$6</f>
        <v>0.78999993087543352</v>
      </c>
      <c r="L110" s="43">
        <f>L32/RES_summary!L$6</f>
        <v>0.82000001447006288</v>
      </c>
      <c r="M110" s="43">
        <f>M32/RES_summary!M$6</f>
        <v>0.80000014372477857</v>
      </c>
      <c r="N110" s="43">
        <f>N32/RES_summary!N$6</f>
        <v>0.79000015706073679</v>
      </c>
      <c r="O110" s="43">
        <f>O32/RES_summary!O$6</f>
        <v>0.80999999290690095</v>
      </c>
      <c r="P110" s="43">
        <f>P32/RES_summary!P$6</f>
        <v>0.81999988700668713</v>
      </c>
      <c r="Q110" s="43">
        <f>Q32/RES_summary!Q$6</f>
        <v>0.78000008417384425</v>
      </c>
      <c r="R110" s="43">
        <f>R32/RES_summary!R$6</f>
        <v>0.75999993036926916</v>
      </c>
      <c r="S110" s="43">
        <f>S32/RES_summary!S$6</f>
        <v>0.82999999654534728</v>
      </c>
      <c r="T110" s="43">
        <f>T32/RES_summary!T$6</f>
        <v>0.80999989007108275</v>
      </c>
      <c r="U110" s="43">
        <f>U32/RES_summary!U$6</f>
        <v>0.79</v>
      </c>
      <c r="V110" s="43">
        <f>V32/RES_summary!V$6</f>
        <v>0.81000008496826437</v>
      </c>
      <c r="W110" s="43">
        <f>W32/RES_summary!W$6</f>
        <v>0.82999983487801021</v>
      </c>
      <c r="X110" s="43">
        <f>X32/RES_summary!X$6</f>
        <v>0.80999998669940387</v>
      </c>
      <c r="Y110" s="43">
        <f>Y32/RES_summary!Y$6</f>
        <v>0.84999995059547273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0.3999999220089861</v>
      </c>
      <c r="C111" s="43">
        <f>C33/RES_summary!C$6</f>
        <v>0.41999982268225472</v>
      </c>
      <c r="D111" s="43">
        <f>D33/RES_summary!D$6</f>
        <v>0.42999995427672638</v>
      </c>
      <c r="E111" s="43">
        <f>E33/RES_summary!E$6</f>
        <v>0.50000018844592786</v>
      </c>
      <c r="F111" s="43">
        <f>F33/RES_summary!F$6</f>
        <v>0.48000016458306993</v>
      </c>
      <c r="G111" s="43">
        <f>G33/RES_summary!G$6</f>
        <v>0.46999984763479025</v>
      </c>
      <c r="H111" s="43">
        <f>H33/RES_summary!H$6</f>
        <v>0.50999989604711737</v>
      </c>
      <c r="I111" s="43">
        <f>I33/RES_summary!I$6</f>
        <v>0.53000002216231834</v>
      </c>
      <c r="J111" s="43">
        <f>J33/RES_summary!J$6</f>
        <v>0.54999987170450104</v>
      </c>
      <c r="K111" s="43">
        <f>K33/RES_summary!K$6</f>
        <v>0.52999987994154241</v>
      </c>
      <c r="L111" s="43">
        <f>L33/RES_summary!L$6</f>
        <v>0.53000005788025151</v>
      </c>
      <c r="M111" s="43">
        <f>M33/RES_summary!M$6</f>
        <v>0.53999986346146034</v>
      </c>
      <c r="N111" s="43">
        <f>N33/RES_summary!N$6</f>
        <v>0.51999990005225838</v>
      </c>
      <c r="O111" s="43">
        <f>O33/RES_summary!O$6</f>
        <v>0.52000005674479244</v>
      </c>
      <c r="P111" s="43">
        <f>P33/RES_summary!P$6</f>
        <v>0.53999998587583586</v>
      </c>
      <c r="Q111" s="43">
        <f>Q33/RES_summary!Q$6</f>
        <v>0.52000005611589617</v>
      </c>
      <c r="R111" s="43">
        <f>R33/RES_summary!R$6</f>
        <v>0.51999986073853832</v>
      </c>
      <c r="S111" s="43">
        <f>S33/RES_summary!S$6</f>
        <v>0.53999986872319838</v>
      </c>
      <c r="T111" s="43">
        <f>T33/RES_summary!T$6</f>
        <v>0.540000041223344</v>
      </c>
      <c r="U111" s="43">
        <f>U33/RES_summary!U$6</f>
        <v>0.55000000000000004</v>
      </c>
      <c r="V111" s="43">
        <f>V33/RES_summary!V$6</f>
        <v>0.56000000000000005</v>
      </c>
      <c r="W111" s="43">
        <f>W33/RES_summary!W$6</f>
        <v>0.58000008761574973</v>
      </c>
      <c r="X111" s="43">
        <f>X33/RES_summary!X$6</f>
        <v>0.5900001463065575</v>
      </c>
      <c r="Y111" s="43">
        <f>Y33/RES_summary!Y$6</f>
        <v>0.57999992754002672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0.48999999220089863</v>
      </c>
      <c r="C112" s="43">
        <f>C34/RES_summary!C$6</f>
        <v>0.47999990748639376</v>
      </c>
      <c r="D112" s="43">
        <f>D34/RES_summary!D$6</f>
        <v>0.54999992379454399</v>
      </c>
      <c r="E112" s="43">
        <f>E34/RES_summary!E$6</f>
        <v>0.56999993592838449</v>
      </c>
      <c r="F112" s="43">
        <f>F34/RES_summary!F$6</f>
        <v>0.59999992518951362</v>
      </c>
      <c r="G112" s="43">
        <f>G34/RES_summary!G$6</f>
        <v>0.61499987179025029</v>
      </c>
      <c r="H112" s="43">
        <f>H34/RES_summary!H$6</f>
        <v>0.63000013365370622</v>
      </c>
      <c r="I112" s="43">
        <f>I34/RES_summary!I$6</f>
        <v>0.6100000812618338</v>
      </c>
      <c r="J112" s="43">
        <f>J34/RES_summary!J$6</f>
        <v>0.64999998167207163</v>
      </c>
      <c r="K112" s="43">
        <f>K34/RES_summary!K$6</f>
        <v>0.67000004729575602</v>
      </c>
      <c r="L112" s="43">
        <f>L34/RES_summary!L$6</f>
        <v>0.68999988423949687</v>
      </c>
      <c r="M112" s="43">
        <f>M34/RES_summary!M$6</f>
        <v>0.67000000359311951</v>
      </c>
      <c r="N112" s="43">
        <f>N34/RES_summary!N$6</f>
        <v>0.67000004283474646</v>
      </c>
      <c r="O112" s="43">
        <f>O34/RES_summary!O$6</f>
        <v>0.66999995034830662</v>
      </c>
      <c r="P112" s="43">
        <f>P34/RES_summary!P$6</f>
        <v>0.69000002118624615</v>
      </c>
      <c r="Q112" s="43">
        <f>Q34/RES_summary!Q$6</f>
        <v>0.69000000701448705</v>
      </c>
      <c r="R112" s="43">
        <f>R34/RES_summary!R$6</f>
        <v>0.68000013926146163</v>
      </c>
      <c r="S112" s="43">
        <f>S34/RES_summary!S$6</f>
        <v>0.68999985144993503</v>
      </c>
      <c r="T112" s="43">
        <f>T34/RES_summary!T$6</f>
        <v>0.68000001374111463</v>
      </c>
      <c r="U112" s="43">
        <f>U34/RES_summary!U$6</f>
        <v>0.72</v>
      </c>
      <c r="V112" s="43">
        <f>V34/RES_summary!V$6</f>
        <v>0.74999991503173569</v>
      </c>
      <c r="W112" s="43">
        <f>W34/RES_summary!W$6</f>
        <v>0.76999989553506765</v>
      </c>
      <c r="X112" s="43">
        <f>X34/RES_summary!X$6</f>
        <v>0.78000015960715363</v>
      </c>
      <c r="Y112" s="43">
        <f>Y34/RES_summary!Y$6</f>
        <v>0.77999999341272974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0.69954769920726334</v>
      </c>
      <c r="C114" s="43">
        <f>C36/RES_summary!C$6</f>
        <v>0.75231562485016812</v>
      </c>
      <c r="D114" s="43">
        <f>D36/RES_summary!D$6</f>
        <v>0.80075640085922217</v>
      </c>
      <c r="E114" s="43">
        <f>E36/RES_summary!E$6</f>
        <v>0.88139873923686463</v>
      </c>
      <c r="F114" s="43">
        <f>F36/RES_summary!F$6</f>
        <v>0.94209220775429547</v>
      </c>
      <c r="G114" s="43">
        <f>G36/RES_summary!G$6</f>
        <v>1.0207126410804228</v>
      </c>
      <c r="H114" s="43">
        <f>H36/RES_summary!H$6</f>
        <v>1.0981488769673606</v>
      </c>
      <c r="I114" s="43">
        <f>I36/RES_summary!I$6</f>
        <v>1.2263963391805581</v>
      </c>
      <c r="J114" s="43">
        <f>J36/RES_summary!J$6</f>
        <v>1.3343108967050821</v>
      </c>
      <c r="K114" s="43">
        <f>K36/RES_summary!K$6</f>
        <v>1.4381204970923658</v>
      </c>
      <c r="L114" s="43">
        <f>L36/RES_summary!L$6</f>
        <v>1.5522808757673805</v>
      </c>
      <c r="M114" s="43">
        <f>M36/RES_summary!M$6</f>
        <v>1.6424082221002676</v>
      </c>
      <c r="N114" s="43">
        <f>N36/RES_summary!N$6</f>
        <v>1.7477832764123054</v>
      </c>
      <c r="O114" s="43">
        <f>O36/RES_summary!O$6</f>
        <v>1.8884093451170336</v>
      </c>
      <c r="P114" s="43">
        <f>P36/RES_summary!P$6</f>
        <v>2.1359966192272113</v>
      </c>
      <c r="Q114" s="43">
        <f>Q36/RES_summary!Q$6</f>
        <v>2.3443111550418547</v>
      </c>
      <c r="R114" s="43">
        <f>R36/RES_summary!R$6</f>
        <v>2.5491453561034452</v>
      </c>
      <c r="S114" s="43">
        <f>S36/RES_summary!S$6</f>
        <v>2.7602384535738231</v>
      </c>
      <c r="T114" s="43">
        <f>T36/RES_summary!T$6</f>
        <v>2.9714274442448114</v>
      </c>
      <c r="U114" s="43">
        <f>U36/RES_summary!U$6</f>
        <v>3.158521109855561</v>
      </c>
      <c r="V114" s="43">
        <f>V36/RES_summary!V$6</f>
        <v>3.3439203534151054</v>
      </c>
      <c r="W114" s="43">
        <f>W36/RES_summary!W$6</f>
        <v>3.4609421215860312</v>
      </c>
      <c r="X114" s="43">
        <f>X36/RES_summary!X$6</f>
        <v>3.5697590815415001</v>
      </c>
      <c r="Y114" s="43">
        <f>Y36/RES_summary!Y$6</f>
        <v>3.6706165691039123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0.6430786029860448</v>
      </c>
      <c r="C115" s="43">
        <f>C37/RES_summary!C$6</f>
        <v>0.64710841693674059</v>
      </c>
      <c r="D115" s="43">
        <f>D37/RES_summary!D$6</f>
        <v>0.65834558405256316</v>
      </c>
      <c r="E115" s="43">
        <f>E37/RES_summary!E$6</f>
        <v>0.67034103339487527</v>
      </c>
      <c r="F115" s="43">
        <f>F37/RES_summary!F$6</f>
        <v>0.69170521414027941</v>
      </c>
      <c r="G115" s="43">
        <f>G37/RES_summary!G$6</f>
        <v>0.70951154719039899</v>
      </c>
      <c r="H115" s="43">
        <f>H37/RES_summary!H$6</f>
        <v>0.73061251928505289</v>
      </c>
      <c r="I115" s="43">
        <f>I37/RES_summary!I$6</f>
        <v>0.75783454903639214</v>
      </c>
      <c r="J115" s="43">
        <f>J37/RES_summary!J$6</f>
        <v>0.80172096744854904</v>
      </c>
      <c r="K115" s="43">
        <f>K37/RES_summary!K$6</f>
        <v>0.82277481093179128</v>
      </c>
      <c r="L115" s="43">
        <f>L37/RES_summary!L$6</f>
        <v>0.87096815307071529</v>
      </c>
      <c r="M115" s="43">
        <f>M37/RES_summary!M$6</f>
        <v>0.92597404439695818</v>
      </c>
      <c r="N115" s="43">
        <f>N37/RES_summary!N$6</f>
        <v>1.0439941446507768</v>
      </c>
      <c r="O115" s="43">
        <f>O37/RES_summary!O$6</f>
        <v>1.2181693610973112</v>
      </c>
      <c r="P115" s="43">
        <f>P37/RES_summary!P$6</f>
        <v>1.3872488578683442</v>
      </c>
      <c r="Q115" s="43">
        <f>Q37/RES_summary!Q$6</f>
        <v>1.5764194044859501</v>
      </c>
      <c r="R115" s="43">
        <f>R37/RES_summary!R$6</f>
        <v>1.7982707142938334</v>
      </c>
      <c r="S115" s="43">
        <f>S37/RES_summary!S$6</f>
        <v>1.9493852385059491</v>
      </c>
      <c r="T115" s="43">
        <f>T37/RES_summary!T$6</f>
        <v>2.10690590433255</v>
      </c>
      <c r="U115" s="43">
        <f>U37/RES_summary!U$6</f>
        <v>2.2550380403172117</v>
      </c>
      <c r="V115" s="43">
        <f>V37/RES_summary!V$6</f>
        <v>2.4129539115191676</v>
      </c>
      <c r="W115" s="43">
        <f>W37/RES_summary!W$6</f>
        <v>2.5130483055314681</v>
      </c>
      <c r="X115" s="43">
        <f>X37/RES_summary!X$6</f>
        <v>2.5908346340276251</v>
      </c>
      <c r="Y115" s="43">
        <f>Y37/RES_summary!Y$6</f>
        <v>2.6507504089055547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18.335351480035893</v>
      </c>
      <c r="C117" s="44">
        <f>C39/RES_summary!C$6</f>
        <v>18.70748479784778</v>
      </c>
      <c r="D117" s="44">
        <f>D39/RES_summary!D$6</f>
        <v>19.05530144167529</v>
      </c>
      <c r="E117" s="44">
        <f>E39/RES_summary!E$6</f>
        <v>19.420848967826323</v>
      </c>
      <c r="F117" s="44">
        <f>F39/RES_summary!F$6</f>
        <v>19.812747084892578</v>
      </c>
      <c r="G117" s="44">
        <f>G39/RES_summary!G$6</f>
        <v>20.246569130629464</v>
      </c>
      <c r="H117" s="44">
        <f>H39/RES_summary!H$6</f>
        <v>20.753246580323204</v>
      </c>
      <c r="I117" s="44">
        <f>I39/RES_summary!I$6</f>
        <v>21.506009469636968</v>
      </c>
      <c r="J117" s="44">
        <f>J39/RES_summary!J$6</f>
        <v>22.226052843218177</v>
      </c>
      <c r="K117" s="44">
        <f>K39/RES_summary!K$6</f>
        <v>22.876984735580074</v>
      </c>
      <c r="L117" s="44">
        <f>L39/RES_summary!L$6</f>
        <v>23.308684785142095</v>
      </c>
      <c r="M117" s="44">
        <f>M39/RES_summary!M$6</f>
        <v>23.837171843304731</v>
      </c>
      <c r="N117" s="44">
        <f>N39/RES_summary!N$6</f>
        <v>24.369707838077364</v>
      </c>
      <c r="O117" s="44">
        <f>O39/RES_summary!O$6</f>
        <v>24.945563363210503</v>
      </c>
      <c r="P117" s="44">
        <f>P39/RES_summary!P$6</f>
        <v>25.188941861724253</v>
      </c>
      <c r="Q117" s="44">
        <f>Q39/RES_summary!Q$6</f>
        <v>25.49530596006743</v>
      </c>
      <c r="R117" s="44">
        <f>R39/RES_summary!R$6</f>
        <v>26.192721165305063</v>
      </c>
      <c r="S117" s="44">
        <f>S39/RES_summary!S$6</f>
        <v>26.70600889228399</v>
      </c>
      <c r="T117" s="44">
        <f>T39/RES_summary!T$6</f>
        <v>27.307513709104416</v>
      </c>
      <c r="U117" s="44">
        <f>U39/RES_summary!U$6</f>
        <v>27.832338522994796</v>
      </c>
      <c r="V117" s="44">
        <f>V39/RES_summary!V$6</f>
        <v>28.317971507067806</v>
      </c>
      <c r="W117" s="44">
        <f>W39/RES_summary!W$6</f>
        <v>29.008878227079862</v>
      </c>
      <c r="X117" s="44">
        <f>X39/RES_summary!X$6</f>
        <v>29.635706044343408</v>
      </c>
      <c r="Y117" s="44">
        <f>Y39/RES_summary!Y$6</f>
        <v>30.156364391069413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0.52135755083907265</v>
      </c>
      <c r="C118" s="45">
        <f>C40/RES_summary!C$6</f>
        <v>0.54238471689143275</v>
      </c>
      <c r="D118" s="45">
        <f>D40/RES_summary!D$6</f>
        <v>0.55360487206232956</v>
      </c>
      <c r="E118" s="45">
        <f>E40/RES_summary!E$6</f>
        <v>0.56663025666542532</v>
      </c>
      <c r="F118" s="45">
        <f>F40/RES_summary!F$6</f>
        <v>0.57659059730062046</v>
      </c>
      <c r="G118" s="45">
        <f>G40/RES_summary!G$6</f>
        <v>0.58264680213636189</v>
      </c>
      <c r="H118" s="45">
        <f>H40/RES_summary!H$6</f>
        <v>0.61927767267483347</v>
      </c>
      <c r="I118" s="45">
        <f>I40/RES_summary!I$6</f>
        <v>0.63891812558688754</v>
      </c>
      <c r="J118" s="45">
        <f>J40/RES_summary!J$6</f>
        <v>0.66141483203192464</v>
      </c>
      <c r="K118" s="45">
        <f>K40/RES_summary!K$6</f>
        <v>0.69074722123509125</v>
      </c>
      <c r="L118" s="45">
        <f>L40/RES_summary!L$6</f>
        <v>0.73191493206217306</v>
      </c>
      <c r="M118" s="45">
        <f>M40/RES_summary!M$6</f>
        <v>0.75429390421175446</v>
      </c>
      <c r="N118" s="45">
        <f>N40/RES_summary!N$6</f>
        <v>0.78429524174691712</v>
      </c>
      <c r="O118" s="45">
        <f>O40/RES_summary!O$6</f>
        <v>0.8104648861592727</v>
      </c>
      <c r="P118" s="45">
        <f>P40/RES_summary!P$6</f>
        <v>0.85608741345379513</v>
      </c>
      <c r="Q118" s="45">
        <f>Q40/RES_summary!Q$6</f>
        <v>0.87584855468336764</v>
      </c>
      <c r="R118" s="45">
        <f>R40/RES_summary!R$6</f>
        <v>0.91203607642843143</v>
      </c>
      <c r="S118" s="45">
        <f>S40/RES_summary!S$6</f>
        <v>0.93524668900130514</v>
      </c>
      <c r="T118" s="45">
        <f>T40/RES_summary!T$6</f>
        <v>0.97639261614431838</v>
      </c>
      <c r="U118" s="45">
        <f>U40/RES_summary!U$6</f>
        <v>1.0066158151649094</v>
      </c>
      <c r="V118" s="45">
        <f>V40/RES_summary!V$6</f>
        <v>1.0363121652816771</v>
      </c>
      <c r="W118" s="45">
        <f>W40/RES_summary!W$6</f>
        <v>1.0519715742746081</v>
      </c>
      <c r="X118" s="45">
        <f>X40/RES_summary!X$6</f>
        <v>1.066267255032582</v>
      </c>
      <c r="Y118" s="45">
        <f>Y40/RES_summary!Y$6</f>
        <v>1.0792993935800015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105.10453408424755</v>
      </c>
      <c r="C122" s="29">
        <f t="shared" si="82"/>
        <v>103.27490087158098</v>
      </c>
      <c r="D122" s="29">
        <f t="shared" si="82"/>
        <v>101.33698672467919</v>
      </c>
      <c r="E122" s="29">
        <f t="shared" si="82"/>
        <v>98.932855010008723</v>
      </c>
      <c r="F122" s="29">
        <f t="shared" si="82"/>
        <v>97.465842842651043</v>
      </c>
      <c r="G122" s="29">
        <f t="shared" si="82"/>
        <v>96.676296654622689</v>
      </c>
      <c r="H122" s="29">
        <f t="shared" si="82"/>
        <v>96.988267712346158</v>
      </c>
      <c r="I122" s="29">
        <f t="shared" si="82"/>
        <v>95.007174055984265</v>
      </c>
      <c r="J122" s="29">
        <f t="shared" si="82"/>
        <v>92.125277044584593</v>
      </c>
      <c r="K122" s="29">
        <f t="shared" si="82"/>
        <v>88.598785289274318</v>
      </c>
      <c r="L122" s="29">
        <f t="shared" si="82"/>
        <v>84.938211079590502</v>
      </c>
      <c r="M122" s="29">
        <f t="shared" si="82"/>
        <v>81.035333877832898</v>
      </c>
      <c r="N122" s="29">
        <f t="shared" si="82"/>
        <v>76.978850707129311</v>
      </c>
      <c r="O122" s="29">
        <f t="shared" si="82"/>
        <v>72.639654099166378</v>
      </c>
      <c r="P122" s="29">
        <f t="shared" si="82"/>
        <v>69.168766156022457</v>
      </c>
      <c r="Q122" s="29">
        <f t="shared" si="82"/>
        <v>65.872318854008341</v>
      </c>
      <c r="R122" s="29">
        <f t="shared" ref="R122:V122" si="83">R83*R109</f>
        <v>62.520626630329971</v>
      </c>
      <c r="S122" s="29">
        <f t="shared" si="83"/>
        <v>59.700033603992253</v>
      </c>
      <c r="T122" s="29">
        <f t="shared" si="83"/>
        <v>57.044767477040807</v>
      </c>
      <c r="U122" s="29">
        <f t="shared" si="83"/>
        <v>55.470922210085106</v>
      </c>
      <c r="V122" s="29">
        <f t="shared" si="83"/>
        <v>54.467816704485351</v>
      </c>
      <c r="W122" s="29">
        <f t="shared" ref="W122:Y122" si="84">W83*W109</f>
        <v>52.538189963082068</v>
      </c>
      <c r="X122" s="29">
        <f t="shared" si="84"/>
        <v>49.822919993791473</v>
      </c>
      <c r="Y122" s="29">
        <f t="shared" si="84"/>
        <v>47.003769794140524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424.72962631884582</v>
      </c>
      <c r="C123" s="29">
        <f t="shared" si="85"/>
        <v>421.98298154480153</v>
      </c>
      <c r="D123" s="29">
        <f t="shared" si="85"/>
        <v>412.70978972644957</v>
      </c>
      <c r="E123" s="29">
        <f t="shared" si="85"/>
        <v>439.2192960856251</v>
      </c>
      <c r="F123" s="29">
        <f t="shared" si="85"/>
        <v>419.98404775065029</v>
      </c>
      <c r="G123" s="29">
        <f t="shared" si="85"/>
        <v>413.41052728681086</v>
      </c>
      <c r="H123" s="29">
        <f t="shared" si="85"/>
        <v>410.55972022101031</v>
      </c>
      <c r="I123" s="29">
        <f t="shared" si="85"/>
        <v>394.4258430513957</v>
      </c>
      <c r="J123" s="29">
        <f t="shared" si="85"/>
        <v>393.20473505954379</v>
      </c>
      <c r="K123" s="29">
        <f t="shared" si="85"/>
        <v>379.64061559723075</v>
      </c>
      <c r="L123" s="29">
        <f t="shared" si="85"/>
        <v>379.72481435240326</v>
      </c>
      <c r="M123" s="29">
        <f t="shared" si="85"/>
        <v>361.79045542496073</v>
      </c>
      <c r="N123" s="29">
        <f t="shared" si="85"/>
        <v>346.96014964308483</v>
      </c>
      <c r="O123" s="29">
        <f t="shared" si="85"/>
        <v>341.95830849230884</v>
      </c>
      <c r="P123" s="29">
        <f t="shared" si="85"/>
        <v>333.59117151583871</v>
      </c>
      <c r="Q123" s="29">
        <f t="shared" si="85"/>
        <v>308.54750798672791</v>
      </c>
      <c r="R123" s="29">
        <f t="shared" ref="R123:V123" si="86">R84*R110</f>
        <v>292.59503368563168</v>
      </c>
      <c r="S123" s="29">
        <f t="shared" si="86"/>
        <v>308.21880934336707</v>
      </c>
      <c r="T123" s="29">
        <f t="shared" si="86"/>
        <v>285.51102634131854</v>
      </c>
      <c r="U123" s="29">
        <f t="shared" si="86"/>
        <v>276.30972034198589</v>
      </c>
      <c r="V123" s="29">
        <f t="shared" si="86"/>
        <v>276.40508151028604</v>
      </c>
      <c r="W123" s="29">
        <f t="shared" ref="W123:Y123" si="87">W84*W110</f>
        <v>276.24537152480184</v>
      </c>
      <c r="X123" s="29">
        <f t="shared" si="87"/>
        <v>267.14343454105989</v>
      </c>
      <c r="Y123" s="29">
        <f t="shared" si="87"/>
        <v>272.55478140033421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585.24299812554955</v>
      </c>
      <c r="C124" s="29">
        <f t="shared" si="88"/>
        <v>609.20141096020325</v>
      </c>
      <c r="D124" s="29">
        <f t="shared" si="88"/>
        <v>617.5685943502408</v>
      </c>
      <c r="E124" s="29">
        <f t="shared" si="88"/>
        <v>701.87454651349822</v>
      </c>
      <c r="F124" s="29">
        <f t="shared" si="88"/>
        <v>670.41734270653399</v>
      </c>
      <c r="G124" s="29">
        <f t="shared" si="88"/>
        <v>651.3742418715874</v>
      </c>
      <c r="H124" s="29">
        <f t="shared" si="88"/>
        <v>694.73740455641882</v>
      </c>
      <c r="I124" s="29">
        <f t="shared" si="88"/>
        <v>711.7810912461606</v>
      </c>
      <c r="J124" s="29">
        <f t="shared" si="88"/>
        <v>726.73671338564225</v>
      </c>
      <c r="K124" s="29">
        <f t="shared" si="88"/>
        <v>692.83181530878642</v>
      </c>
      <c r="L124" s="29">
        <f t="shared" si="88"/>
        <v>681.71690923084066</v>
      </c>
      <c r="M124" s="29">
        <f t="shared" si="88"/>
        <v>678.87088702318488</v>
      </c>
      <c r="N124" s="29">
        <f t="shared" si="88"/>
        <v>641.04046170789854</v>
      </c>
      <c r="O124" s="29">
        <f t="shared" si="88"/>
        <v>621.00204230205213</v>
      </c>
      <c r="P124" s="29">
        <f t="shared" si="88"/>
        <v>619.49881538758802</v>
      </c>
      <c r="Q124" s="29">
        <f t="shared" si="88"/>
        <v>552.2216928798988</v>
      </c>
      <c r="R124" s="29">
        <f t="shared" ref="R124:V124" si="89">R85*R111</f>
        <v>544.64500151575101</v>
      </c>
      <c r="S124" s="29">
        <f t="shared" si="89"/>
        <v>545.03016838161386</v>
      </c>
      <c r="T124" s="29">
        <f t="shared" si="89"/>
        <v>506.30491567351237</v>
      </c>
      <c r="U124" s="29">
        <f t="shared" si="89"/>
        <v>482.81748973272374</v>
      </c>
      <c r="V124" s="29">
        <f t="shared" si="89"/>
        <v>460.13983427333761</v>
      </c>
      <c r="W124" s="29">
        <f t="shared" ref="W124:Y124" si="90">W85*W111</f>
        <v>463.20820228015566</v>
      </c>
      <c r="X124" s="29">
        <f t="shared" si="90"/>
        <v>449.86865417847207</v>
      </c>
      <c r="Y124" s="29">
        <f t="shared" si="90"/>
        <v>420.97768757973557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302.97409817731494</v>
      </c>
      <c r="C125" s="29">
        <f t="shared" si="91"/>
        <v>295.29633711526054</v>
      </c>
      <c r="D125" s="29">
        <f t="shared" si="91"/>
        <v>328.8342923673427</v>
      </c>
      <c r="E125" s="29">
        <f t="shared" si="91"/>
        <v>335.45312096849483</v>
      </c>
      <c r="F125" s="29">
        <f t="shared" si="91"/>
        <v>346.58994207403583</v>
      </c>
      <c r="G125" s="29">
        <f t="shared" si="91"/>
        <v>349.87602473030449</v>
      </c>
      <c r="H125" s="29">
        <f t="shared" si="91"/>
        <v>352.75559587835107</v>
      </c>
      <c r="I125" s="29">
        <f t="shared" si="91"/>
        <v>338.62498680669785</v>
      </c>
      <c r="J125" s="29">
        <f t="shared" si="91"/>
        <v>350.22255455874279</v>
      </c>
      <c r="K125" s="29">
        <f t="shared" si="91"/>
        <v>352.25962879994364</v>
      </c>
      <c r="L125" s="29">
        <f t="shared" si="91"/>
        <v>353.46541665150016</v>
      </c>
      <c r="M125" s="29">
        <f t="shared" si="91"/>
        <v>337.44767917606111</v>
      </c>
      <c r="N125" s="29">
        <f t="shared" si="91"/>
        <v>328.83840510578341</v>
      </c>
      <c r="O125" s="29">
        <f t="shared" si="91"/>
        <v>319.78591393968662</v>
      </c>
      <c r="P125" s="29">
        <f t="shared" si="91"/>
        <v>318.24923270514284</v>
      </c>
      <c r="Q125" s="29">
        <f t="shared" si="91"/>
        <v>308.39647999431162</v>
      </c>
      <c r="R125" s="29">
        <f t="shared" ref="R125:V125" si="92">R86*R112</f>
        <v>301.84510526720811</v>
      </c>
      <c r="S125" s="29">
        <f t="shared" si="92"/>
        <v>293.35012570409987</v>
      </c>
      <c r="T125" s="29">
        <f t="shared" si="92"/>
        <v>283.82661479147635</v>
      </c>
      <c r="U125" s="29">
        <f t="shared" si="92"/>
        <v>292.06179010320807</v>
      </c>
      <c r="V125" s="29">
        <f t="shared" si="92"/>
        <v>298.32814380467613</v>
      </c>
      <c r="W125" s="29">
        <f t="shared" ref="W125:Y125" si="93">W86*W112</f>
        <v>301.35713021017688</v>
      </c>
      <c r="X125" s="29">
        <f t="shared" si="93"/>
        <v>303.70771564377895</v>
      </c>
      <c r="Y125" s="29">
        <f t="shared" si="93"/>
        <v>298.28360577583197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257.74074462119052</v>
      </c>
      <c r="C127" s="29">
        <f t="shared" si="94"/>
        <v>272.85921168962489</v>
      </c>
      <c r="D127" s="29">
        <f t="shared" si="94"/>
        <v>284.96277272244635</v>
      </c>
      <c r="E127" s="29">
        <f t="shared" si="94"/>
        <v>305.24699347488468</v>
      </c>
      <c r="F127" s="29">
        <f t="shared" si="94"/>
        <v>317.87144459064257</v>
      </c>
      <c r="G127" s="29">
        <f t="shared" si="94"/>
        <v>333.08111599135771</v>
      </c>
      <c r="H127" s="29">
        <f t="shared" si="94"/>
        <v>345.77399304780124</v>
      </c>
      <c r="I127" s="29">
        <f t="shared" si="94"/>
        <v>367.47934126865675</v>
      </c>
      <c r="J127" s="29">
        <f t="shared" si="94"/>
        <v>380.69781552085789</v>
      </c>
      <c r="K127" s="29">
        <f t="shared" si="94"/>
        <v>391.49297942407679</v>
      </c>
      <c r="L127" s="29">
        <f t="shared" si="94"/>
        <v>402.58111204391844</v>
      </c>
      <c r="M127" s="29">
        <f t="shared" si="94"/>
        <v>402.19298000107131</v>
      </c>
      <c r="N127" s="29">
        <f t="shared" si="94"/>
        <v>404.84774225346558</v>
      </c>
      <c r="O127" s="29">
        <f t="shared" si="94"/>
        <v>410.23100469787624</v>
      </c>
      <c r="P127" s="29">
        <f t="shared" si="94"/>
        <v>425.2832152128824</v>
      </c>
      <c r="Q127" s="29">
        <f t="shared" si="94"/>
        <v>416.21303848693969</v>
      </c>
      <c r="R127" s="29">
        <f t="shared" ref="R127:V127" si="95">R88*R114</f>
        <v>405.413994073879</v>
      </c>
      <c r="S127" s="29">
        <f t="shared" si="95"/>
        <v>396.55769920142075</v>
      </c>
      <c r="T127" s="29">
        <f t="shared" si="95"/>
        <v>389.18933075528315</v>
      </c>
      <c r="U127" s="29">
        <f t="shared" si="95"/>
        <v>380.8677905559843</v>
      </c>
      <c r="V127" s="29">
        <f t="shared" si="95"/>
        <v>375.80813370169608</v>
      </c>
      <c r="W127" s="29">
        <f t="shared" ref="W127:Y127" si="96">W88*W114</f>
        <v>361.70824721481858</v>
      </c>
      <c r="X127" s="29">
        <f t="shared" si="96"/>
        <v>348.5011459625963</v>
      </c>
      <c r="Y127" s="29">
        <f t="shared" si="96"/>
        <v>346.40314494727596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213.68682328637985</v>
      </c>
      <c r="C128" s="29">
        <f t="shared" si="97"/>
        <v>212.06252842836201</v>
      </c>
      <c r="D128" s="29">
        <f t="shared" si="97"/>
        <v>211.17349621598933</v>
      </c>
      <c r="E128" s="29">
        <f t="shared" si="97"/>
        <v>208.73882561149767</v>
      </c>
      <c r="F128" s="29">
        <f t="shared" si="97"/>
        <v>207.28385125800554</v>
      </c>
      <c r="G128" s="29">
        <f t="shared" si="97"/>
        <v>203.10884350324397</v>
      </c>
      <c r="H128" s="29">
        <f t="shared" si="97"/>
        <v>201.0820506001194</v>
      </c>
      <c r="I128" s="29">
        <f t="shared" si="97"/>
        <v>199.05884716542658</v>
      </c>
      <c r="J128" s="29">
        <f t="shared" si="97"/>
        <v>199.70164441406678</v>
      </c>
      <c r="K128" s="29">
        <f t="shared" si="97"/>
        <v>193.68273474679245</v>
      </c>
      <c r="L128" s="29">
        <f t="shared" si="97"/>
        <v>191.67805864823936</v>
      </c>
      <c r="M128" s="29">
        <f t="shared" si="97"/>
        <v>190.82582148009186</v>
      </c>
      <c r="N128" s="29">
        <f t="shared" si="97"/>
        <v>199.83493236026618</v>
      </c>
      <c r="O128" s="29">
        <f t="shared" si="97"/>
        <v>214.70516927275025</v>
      </c>
      <c r="P128" s="29">
        <f t="shared" si="97"/>
        <v>229.58456024581596</v>
      </c>
      <c r="Q128" s="29">
        <f t="shared" si="97"/>
        <v>249.21003926898166</v>
      </c>
      <c r="R128" s="29">
        <f t="shared" ref="R128:V128" si="98">R89*R115</f>
        <v>276.13927715870443</v>
      </c>
      <c r="S128" s="29">
        <f t="shared" si="98"/>
        <v>291.9674031794612</v>
      </c>
      <c r="T128" s="29">
        <f t="shared" si="98"/>
        <v>310.91358853772198</v>
      </c>
      <c r="U128" s="29">
        <f t="shared" si="98"/>
        <v>330.29750649007821</v>
      </c>
      <c r="V128" s="29">
        <f t="shared" si="98"/>
        <v>349.95639621217197</v>
      </c>
      <c r="W128" s="29">
        <f t="shared" ref="W128:Y128" si="99">W89*W115</f>
        <v>360.59640124930985</v>
      </c>
      <c r="X128" s="29">
        <f t="shared" si="99"/>
        <v>367.74318521705146</v>
      </c>
      <c r="Y128" s="29">
        <f t="shared" si="99"/>
        <v>371.93479015637951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1088.0489975350465</v>
      </c>
      <c r="C130" s="31">
        <f t="shared" si="100"/>
        <v>1106.1345250259949</v>
      </c>
      <c r="D130" s="31">
        <f t="shared" si="100"/>
        <v>1118.9641103100184</v>
      </c>
      <c r="E130" s="31">
        <f t="shared" si="100"/>
        <v>1125.9097308099031</v>
      </c>
      <c r="F130" s="31">
        <f t="shared" si="100"/>
        <v>1127.1116243477613</v>
      </c>
      <c r="G130" s="31">
        <f t="shared" si="100"/>
        <v>1125.8142967718768</v>
      </c>
      <c r="H130" s="31">
        <f t="shared" si="100"/>
        <v>1124.7054392975533</v>
      </c>
      <c r="I130" s="31">
        <f t="shared" si="100"/>
        <v>1125.6756563373538</v>
      </c>
      <c r="J130" s="31">
        <f t="shared" si="100"/>
        <v>1117.006044019168</v>
      </c>
      <c r="K130" s="31">
        <f t="shared" si="100"/>
        <v>1095.8859171109943</v>
      </c>
      <c r="L130" s="31">
        <f t="shared" si="100"/>
        <v>1052.8386883450685</v>
      </c>
      <c r="M130" s="31">
        <f t="shared" si="100"/>
        <v>1002.3337116272321</v>
      </c>
      <c r="N130" s="31">
        <f t="shared" si="100"/>
        <v>952.56285520708275</v>
      </c>
      <c r="O130" s="31">
        <f t="shared" si="100"/>
        <v>919.51382591052197</v>
      </c>
      <c r="P130" s="31">
        <f t="shared" si="100"/>
        <v>870.58565849120487</v>
      </c>
      <c r="Q130" s="31">
        <f t="shared" si="100"/>
        <v>810.92583164317375</v>
      </c>
      <c r="R130" s="31">
        <f t="shared" ref="R130:V130" si="101">R91*R117</f>
        <v>766.84722496260963</v>
      </c>
      <c r="S130" s="31">
        <f t="shared" si="101"/>
        <v>720.92470066811848</v>
      </c>
      <c r="T130" s="31">
        <f t="shared" si="101"/>
        <v>671.00151784107447</v>
      </c>
      <c r="U130" s="31">
        <f t="shared" si="101"/>
        <v>622.1306499995103</v>
      </c>
      <c r="V130" s="31">
        <f t="shared" si="101"/>
        <v>584.1135355910418</v>
      </c>
      <c r="W130" s="31">
        <f t="shared" ref="W130:Y130" si="102">W91*W117</f>
        <v>553.95634754079174</v>
      </c>
      <c r="X130" s="31">
        <f t="shared" si="102"/>
        <v>526.1747632967257</v>
      </c>
      <c r="Y130" s="31">
        <f t="shared" si="102"/>
        <v>498.86183333682879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4234.6137061503923</v>
      </c>
      <c r="C131" s="33">
        <f t="shared" si="103"/>
        <v>4340.1270952029863</v>
      </c>
      <c r="D131" s="33">
        <f t="shared" si="103"/>
        <v>4360.2070189257111</v>
      </c>
      <c r="E131" s="33">
        <f t="shared" si="103"/>
        <v>4392.1693267721685</v>
      </c>
      <c r="F131" s="33">
        <f t="shared" si="103"/>
        <v>4403.2261285251634</v>
      </c>
      <c r="G131" s="33">
        <f t="shared" si="103"/>
        <v>4386.2869758276975</v>
      </c>
      <c r="H131" s="33">
        <f t="shared" si="103"/>
        <v>4587.8358879885382</v>
      </c>
      <c r="I131" s="33">
        <f t="shared" si="103"/>
        <v>4660.7711902319843</v>
      </c>
      <c r="J131" s="33">
        <f t="shared" si="103"/>
        <v>4743.4304401694217</v>
      </c>
      <c r="K131" s="33">
        <f t="shared" si="103"/>
        <v>4890.403730168694</v>
      </c>
      <c r="L131" s="33">
        <f t="shared" si="103"/>
        <v>5111.3266816264804</v>
      </c>
      <c r="M131" s="33">
        <f t="shared" si="103"/>
        <v>5200.098729277669</v>
      </c>
      <c r="N131" s="33">
        <f t="shared" si="103"/>
        <v>5328.0892900762901</v>
      </c>
      <c r="O131" s="33">
        <f t="shared" si="103"/>
        <v>5430.1868937171794</v>
      </c>
      <c r="P131" s="33">
        <f t="shared" si="103"/>
        <v>5624.8082874486199</v>
      </c>
      <c r="Q131" s="33">
        <f t="shared" si="103"/>
        <v>5672.5009705441962</v>
      </c>
      <c r="R131" s="33">
        <f t="shared" ref="R131:V131" si="104">R92*R118</f>
        <v>5815.0788916651172</v>
      </c>
      <c r="S131" s="33">
        <f t="shared" si="104"/>
        <v>5865.7059613443771</v>
      </c>
      <c r="T131" s="33">
        <f t="shared" si="104"/>
        <v>6026.9939058610771</v>
      </c>
      <c r="U131" s="33">
        <f t="shared" si="104"/>
        <v>6125.2803580430464</v>
      </c>
      <c r="V131" s="33">
        <f t="shared" si="104"/>
        <v>6218.2437646712197</v>
      </c>
      <c r="W131" s="33">
        <f t="shared" ref="W131:Y131" si="105">W92*W118</f>
        <v>6232.6502317220757</v>
      </c>
      <c r="X131" s="33">
        <f t="shared" si="105"/>
        <v>6207.8959020402517</v>
      </c>
      <c r="Y131" s="33">
        <f t="shared" si="105"/>
        <v>6199.2067484780418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2702.850514925025</v>
      </c>
      <c r="C133" s="19">
        <f t="shared" ref="C133:Q133" si="107">SUM(C134,C139,C142)</f>
        <v>2728.9728619333728</v>
      </c>
      <c r="D133" s="19">
        <f t="shared" si="107"/>
        <v>2754.4174997305422</v>
      </c>
      <c r="E133" s="19">
        <f t="shared" si="107"/>
        <v>2810.0875857664082</v>
      </c>
      <c r="F133" s="19">
        <f t="shared" si="107"/>
        <v>2811.1134320882475</v>
      </c>
      <c r="G133" s="19">
        <f t="shared" si="107"/>
        <v>2820.9891529958122</v>
      </c>
      <c r="H133" s="19">
        <f t="shared" si="107"/>
        <v>2864.111689832122</v>
      </c>
      <c r="I133" s="19">
        <f t="shared" si="107"/>
        <v>2872.3714805479472</v>
      </c>
      <c r="J133" s="19">
        <f t="shared" si="107"/>
        <v>2867.5437208830717</v>
      </c>
      <c r="K133" s="19">
        <f t="shared" si="107"/>
        <v>2816.7984764750681</v>
      </c>
      <c r="L133" s="19">
        <f t="shared" si="107"/>
        <v>2781.05889392483</v>
      </c>
      <c r="M133" s="19">
        <f t="shared" si="107"/>
        <v>2709.9893157343095</v>
      </c>
      <c r="N133" s="19">
        <f t="shared" si="107"/>
        <v>2646.659692226418</v>
      </c>
      <c r="O133" s="19">
        <f t="shared" si="107"/>
        <v>2606.0850727298016</v>
      </c>
      <c r="P133" s="19">
        <f t="shared" si="107"/>
        <v>2590.8466873931729</v>
      </c>
      <c r="Q133" s="19">
        <f t="shared" si="107"/>
        <v>2456.0814547523923</v>
      </c>
      <c r="R133" s="19">
        <f t="shared" ref="R133:V133" si="108">SUM(R134,R139,R142)</f>
        <v>2467.8658697058108</v>
      </c>
      <c r="S133" s="19">
        <f t="shared" si="108"/>
        <v>2377.5468000294227</v>
      </c>
      <c r="T133" s="19">
        <f t="shared" si="108"/>
        <v>2334.2657478139822</v>
      </c>
      <c r="U133" s="19">
        <f t="shared" si="108"/>
        <v>2399.8002411041884</v>
      </c>
      <c r="V133" s="19">
        <f t="shared" si="108"/>
        <v>2503.1871480653199</v>
      </c>
      <c r="W133" s="19">
        <f t="shared" ref="W133:Y133" si="109">SUM(W134,W139,W142)</f>
        <v>2453.5332357854095</v>
      </c>
      <c r="X133" s="19">
        <f t="shared" si="109"/>
        <v>2339.119344626145</v>
      </c>
      <c r="Y133" s="19">
        <f t="shared" si="109"/>
        <v>2265.0316305204828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1424.2493247932421</v>
      </c>
      <c r="C134" s="22">
        <f t="shared" ref="C134:Q134" si="111">SUM(C135:C138)</f>
        <v>1406.2037587736104</v>
      </c>
      <c r="D134" s="22">
        <f t="shared" si="111"/>
        <v>1399.3141446085763</v>
      </c>
      <c r="E134" s="22">
        <f t="shared" si="111"/>
        <v>1415.0197110962354</v>
      </c>
      <c r="F134" s="22">
        <f t="shared" si="111"/>
        <v>1391.2005933686089</v>
      </c>
      <c r="G134" s="22">
        <f t="shared" si="111"/>
        <v>1377.5685949188967</v>
      </c>
      <c r="H134" s="22">
        <f t="shared" si="111"/>
        <v>1391.0940997456987</v>
      </c>
      <c r="I134" s="22">
        <f t="shared" si="111"/>
        <v>1362.298422843794</v>
      </c>
      <c r="J134" s="22">
        <f t="shared" si="111"/>
        <v>1342.6239429622465</v>
      </c>
      <c r="K134" s="22">
        <f t="shared" si="111"/>
        <v>1292.3522858408699</v>
      </c>
      <c r="L134" s="22">
        <f t="shared" si="111"/>
        <v>1254.2801683499633</v>
      </c>
      <c r="M134" s="22">
        <f t="shared" si="111"/>
        <v>1203.1125308222383</v>
      </c>
      <c r="N134" s="22">
        <f t="shared" si="111"/>
        <v>1147.1484872222984</v>
      </c>
      <c r="O134" s="22">
        <f t="shared" si="111"/>
        <v>1098.5292551928374</v>
      </c>
      <c r="P134" s="22">
        <f t="shared" si="111"/>
        <v>1062.9958129363722</v>
      </c>
      <c r="Q134" s="22">
        <f t="shared" si="111"/>
        <v>992.02032340987103</v>
      </c>
      <c r="R134" s="22">
        <f t="shared" ref="R134:V134" si="112">SUM(R135:R138)</f>
        <v>965.24168416963425</v>
      </c>
      <c r="S134" s="22">
        <f t="shared" si="112"/>
        <v>933.55499178457376</v>
      </c>
      <c r="T134" s="22">
        <f t="shared" si="112"/>
        <v>891.49531294044539</v>
      </c>
      <c r="U134" s="22">
        <f t="shared" si="112"/>
        <v>894.56609638853365</v>
      </c>
      <c r="V134" s="22">
        <f t="shared" si="112"/>
        <v>900.65196731988772</v>
      </c>
      <c r="W134" s="22">
        <f t="shared" ref="W134:Y134" si="113">SUM(W135:W138)</f>
        <v>877.10705092682451</v>
      </c>
      <c r="X134" s="22">
        <f t="shared" si="113"/>
        <v>840.79980693350387</v>
      </c>
      <c r="Y134" s="22">
        <f t="shared" si="113"/>
        <v>804.55191812491432</v>
      </c>
      <c r="DA134" s="57"/>
    </row>
    <row r="135" spans="1:105" ht="12" customHeight="1" x14ac:dyDescent="0.25">
      <c r="A135" s="28" t="s">
        <v>32</v>
      </c>
      <c r="B135" s="29">
        <f>B5*1000*11630/RES_summary!B$6</f>
        <v>920.71571857800825</v>
      </c>
      <c r="C135" s="29">
        <f>C5*1000*11630/RES_summary!C$6</f>
        <v>904.6881316350491</v>
      </c>
      <c r="D135" s="29">
        <f>D5*1000*11630/RES_summary!D$6</f>
        <v>887.71200370818951</v>
      </c>
      <c r="E135" s="29">
        <f>E5*1000*11630/RES_summary!E$6</f>
        <v>866.65180988767577</v>
      </c>
      <c r="F135" s="29">
        <f>F5*1000*11630/RES_summary!F$6</f>
        <v>853.80078330162257</v>
      </c>
      <c r="G135" s="29">
        <f>G5*1000*11630/RES_summary!G$6</f>
        <v>846.88435869449449</v>
      </c>
      <c r="H135" s="29">
        <f>H5*1000*11630/RES_summary!H$6</f>
        <v>849.6172251601522</v>
      </c>
      <c r="I135" s="29">
        <f>I5*1000*11630/RES_summary!I$6</f>
        <v>832.26284473042165</v>
      </c>
      <c r="J135" s="29">
        <f>J5*1000*11630/RES_summary!J$6</f>
        <v>807.01742691056052</v>
      </c>
      <c r="K135" s="29">
        <f>K5*1000*11630/RES_summary!K$6</f>
        <v>776.12535913404292</v>
      </c>
      <c r="L135" s="29">
        <f>L5*1000*11630/RES_summary!L$6</f>
        <v>744.05872905721264</v>
      </c>
      <c r="M135" s="29">
        <f>M5*1000*11630/RES_summary!M$6</f>
        <v>709.86952476981594</v>
      </c>
      <c r="N135" s="29">
        <f>N5*1000*11630/RES_summary!N$6</f>
        <v>674.3347321944525</v>
      </c>
      <c r="O135" s="29">
        <f>O5*1000*11630/RES_summary!O$6</f>
        <v>636.3233699086968</v>
      </c>
      <c r="P135" s="29">
        <f>P5*1000*11630/RES_summary!P$6</f>
        <v>605.91839152675675</v>
      </c>
      <c r="Q135" s="29">
        <f>Q5*1000*11630/RES_summary!Q$6</f>
        <v>577.04151316111279</v>
      </c>
      <c r="R135" s="29">
        <f>R5*1000*11630/RES_summary!R$6</f>
        <v>547.68068928169043</v>
      </c>
      <c r="S135" s="29">
        <f>S5*1000*11630/RES_summary!S$6</f>
        <v>522.97229437097235</v>
      </c>
      <c r="T135" s="29">
        <f>T5*1000*11630/RES_summary!T$6</f>
        <v>499.71216309887745</v>
      </c>
      <c r="U135" s="29">
        <f>U5*1000*11630/RES_summary!U$6</f>
        <v>485.92527856034553</v>
      </c>
      <c r="V135" s="29">
        <f>V5*1000*11630/RES_summary!V$6</f>
        <v>477.13807433129165</v>
      </c>
      <c r="W135" s="29">
        <f>W5*1000*11630/RES_summary!W$6</f>
        <v>460.23454407659892</v>
      </c>
      <c r="X135" s="29">
        <f>X5*1000*11630/RES_summary!X$6</f>
        <v>436.44877914561329</v>
      </c>
      <c r="Y135" s="29">
        <f>Y5*1000*11630/RES_summary!Y$6</f>
        <v>411.75302339667104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182.60911068062822</v>
      </c>
      <c r="C136" s="29">
        <f>C6*1000*11630/RES_summary!C$6</f>
        <v>178.90038398376458</v>
      </c>
      <c r="D136" s="29">
        <f>D6*1000*11630/RES_summary!D$6</f>
        <v>171.8625543345488</v>
      </c>
      <c r="E136" s="29">
        <f>E6*1000*11630/RES_summary!E$6</f>
        <v>179.99526673954799</v>
      </c>
      <c r="F136" s="29">
        <f>F6*1000*11630/RES_summary!F$6</f>
        <v>173.25634919823449</v>
      </c>
      <c r="G136" s="29">
        <f>G6*1000*11630/RES_summary!G$6</f>
        <v>172.25032393335422</v>
      </c>
      <c r="H136" s="29">
        <f>H6*1000*11630/RES_summary!H$6</f>
        <v>170.99033826792902</v>
      </c>
      <c r="I136" s="29">
        <f>I6*1000*11630/RES_summary!I$6</f>
        <v>163.76647990514425</v>
      </c>
      <c r="J136" s="29">
        <f>J6*1000*11630/RES_summary!J$6</f>
        <v>162.84618543057326</v>
      </c>
      <c r="K136" s="29">
        <f>K6*1000*11630/RES_summary!K$6</f>
        <v>156.29624748780654</v>
      </c>
      <c r="L136" s="29">
        <f>L6*1000*11630/RES_summary!L$6</f>
        <v>156.52407825703312</v>
      </c>
      <c r="M136" s="29">
        <f>M6*1000*11630/RES_summary!M$6</f>
        <v>149.95894076443813</v>
      </c>
      <c r="N136" s="29">
        <f>N6*1000*11630/RES_summary!N$6</f>
        <v>144.12305086484142</v>
      </c>
      <c r="O136" s="29">
        <f>O6*1000*11630/RES_summary!O$6</f>
        <v>142.05358323338763</v>
      </c>
      <c r="P136" s="29">
        <f>P6*1000*11630/RES_summary!P$6</f>
        <v>138.60933095518783</v>
      </c>
      <c r="Q136" s="29">
        <f>Q6*1000*11630/RES_summary!Q$6</f>
        <v>125.38733286698414</v>
      </c>
      <c r="R136" s="29">
        <f>R6*1000*11630/RES_summary!R$6</f>
        <v>123.08368890038319</v>
      </c>
      <c r="S136" s="29">
        <f>S6*1000*11630/RES_summary!S$6</f>
        <v>126.27741256192093</v>
      </c>
      <c r="T136" s="29">
        <f>T6*1000*11630/RES_summary!T$6</f>
        <v>118.0697249400675</v>
      </c>
      <c r="U136" s="29">
        <f>U6*1000*11630/RES_summary!U$6</f>
        <v>120.47058471186335</v>
      </c>
      <c r="V136" s="29">
        <f>V6*1000*11630/RES_summary!V$6</f>
        <v>124.57403280208194</v>
      </c>
      <c r="W136" s="29">
        <f>W6*1000*11630/RES_summary!W$6</f>
        <v>119.22074487075932</v>
      </c>
      <c r="X136" s="29">
        <f>X6*1000*11630/RES_summary!X$6</f>
        <v>115.89540824620099</v>
      </c>
      <c r="Y136" s="29">
        <f>Y6*1000*11630/RES_summary!Y$6</f>
        <v>118.55054843647393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175.04223932366278</v>
      </c>
      <c r="C137" s="29">
        <f>C7*1000*11630/RES_summary!C$6</f>
        <v>181.83400270849216</v>
      </c>
      <c r="D137" s="29">
        <f>D7*1000*11630/RES_summary!D$6</f>
        <v>183.19751071125748</v>
      </c>
      <c r="E137" s="29">
        <f>E7*1000*11630/RES_summary!E$6</f>
        <v>208.6997421388447</v>
      </c>
      <c r="F137" s="29">
        <f>F7*1000*11630/RES_summary!F$6</f>
        <v>197.67368870080469</v>
      </c>
      <c r="G137" s="29">
        <f>G7*1000*11630/RES_summary!G$6</f>
        <v>190.31266203310835</v>
      </c>
      <c r="H137" s="29">
        <f>H7*1000*11630/RES_summary!H$6</f>
        <v>201.06257663286772</v>
      </c>
      <c r="I137" s="29">
        <f>I7*1000*11630/RES_summary!I$6</f>
        <v>203.81850125380529</v>
      </c>
      <c r="J137" s="29">
        <f>J7*1000*11630/RES_summary!J$6</f>
        <v>205.17138361246489</v>
      </c>
      <c r="K137" s="29">
        <f>K7*1000*11630/RES_summary!K$6</f>
        <v>192.28632227771192</v>
      </c>
      <c r="L137" s="29">
        <f>L7*1000*11630/RES_summary!L$6</f>
        <v>185.93978244320053</v>
      </c>
      <c r="M137" s="29">
        <f>M7*1000*11630/RES_summary!M$6</f>
        <v>183.06489789040549</v>
      </c>
      <c r="N137" s="29">
        <f>N7*1000*11630/RES_summary!N$6</f>
        <v>171.98841312010717</v>
      </c>
      <c r="O137" s="29">
        <f>O7*1000*11630/RES_summary!O$6</f>
        <v>166.89720463250217</v>
      </c>
      <c r="P137" s="29">
        <f>P7*1000*11630/RES_summary!P$6</f>
        <v>165.42332488821938</v>
      </c>
      <c r="Q137" s="29">
        <f>Q7*1000*11630/RES_summary!Q$6</f>
        <v>144.51635528801697</v>
      </c>
      <c r="R137" s="29">
        <f>R7*1000*11630/RES_summary!R$6</f>
        <v>148.87988905996625</v>
      </c>
      <c r="S137" s="29">
        <f>S7*1000*11630/RES_summary!S$6</f>
        <v>145.9088315937411</v>
      </c>
      <c r="T137" s="29">
        <f>T7*1000*11630/RES_summary!T$6</f>
        <v>137.18066026282483</v>
      </c>
      <c r="U137" s="29">
        <f>U7*1000*11630/RES_summary!U$6</f>
        <v>138.54892485995268</v>
      </c>
      <c r="V137" s="29">
        <f>V7*1000*11630/RES_summary!V$6</f>
        <v>135.36511758178801</v>
      </c>
      <c r="W137" s="29">
        <f>W7*1000*11630/RES_summary!W$6</f>
        <v>130.55603291411353</v>
      </c>
      <c r="X137" s="29">
        <f>X7*1000*11630/RES_summary!X$6</f>
        <v>124.89026923862036</v>
      </c>
      <c r="Y137" s="29">
        <f>Y7*1000*11630/RES_summary!Y$6</f>
        <v>115.97791232066986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145.88225621094273</v>
      </c>
      <c r="C138" s="29">
        <f>C8*1000*11630/RES_summary!C$6</f>
        <v>140.78124044630465</v>
      </c>
      <c r="D138" s="29">
        <f>D8*1000*11630/RES_summary!D$6</f>
        <v>156.54207585458036</v>
      </c>
      <c r="E138" s="29">
        <f>E8*1000*11630/RES_summary!E$6</f>
        <v>159.67289233016703</v>
      </c>
      <c r="F138" s="29">
        <f>F8*1000*11630/RES_summary!F$6</f>
        <v>166.46977216794721</v>
      </c>
      <c r="G138" s="29">
        <f>G8*1000*11630/RES_summary!G$6</f>
        <v>168.12125025793969</v>
      </c>
      <c r="H138" s="29">
        <f>H8*1000*11630/RES_summary!H$6</f>
        <v>169.42395968474972</v>
      </c>
      <c r="I138" s="29">
        <f>I8*1000*11630/RES_summary!I$6</f>
        <v>162.45059695442274</v>
      </c>
      <c r="J138" s="29">
        <f>J8*1000*11630/RES_summary!J$6</f>
        <v>167.58894700864772</v>
      </c>
      <c r="K138" s="29">
        <f>K8*1000*11630/RES_summary!K$6</f>
        <v>167.64435694130839</v>
      </c>
      <c r="L138" s="29">
        <f>L8*1000*11630/RES_summary!L$6</f>
        <v>167.75757859251715</v>
      </c>
      <c r="M138" s="29">
        <f>M8*1000*11630/RES_summary!M$6</f>
        <v>160.21916739757879</v>
      </c>
      <c r="N138" s="29">
        <f>N8*1000*11630/RES_summary!N$6</f>
        <v>156.70229104289734</v>
      </c>
      <c r="O138" s="29">
        <f>O8*1000*11630/RES_summary!O$6</f>
        <v>153.25509741825078</v>
      </c>
      <c r="P138" s="29">
        <f>P8*1000*11630/RES_summary!P$6</f>
        <v>153.04476556620824</v>
      </c>
      <c r="Q138" s="29">
        <f>Q8*1000*11630/RES_summary!Q$6</f>
        <v>145.0751220937571</v>
      </c>
      <c r="R138" s="29">
        <f>R8*1000*11630/RES_summary!R$6</f>
        <v>145.5974169275944</v>
      </c>
      <c r="S138" s="29">
        <f>S8*1000*11630/RES_summary!S$6</f>
        <v>138.3964532579393</v>
      </c>
      <c r="T138" s="29">
        <f>T8*1000*11630/RES_summary!T$6</f>
        <v>136.53276463867553</v>
      </c>
      <c r="U138" s="29">
        <f>U8*1000*11630/RES_summary!U$6</f>
        <v>149.62130825637212</v>
      </c>
      <c r="V138" s="29">
        <f>V8*1000*11630/RES_summary!V$6</f>
        <v>163.57474260472617</v>
      </c>
      <c r="W138" s="29">
        <f>W8*1000*11630/RES_summary!W$6</f>
        <v>167.09572906535274</v>
      </c>
      <c r="X138" s="29">
        <f>X8*1000*11630/RES_summary!X$6</f>
        <v>163.56535030306918</v>
      </c>
      <c r="Y138" s="29">
        <f>Y8*1000*11630/RES_summary!Y$6</f>
        <v>158.27043397109955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540.40322484640546</v>
      </c>
      <c r="C139" s="22">
        <f t="shared" ref="C139:Q139" si="115">SUM(C140:C141)</f>
        <v>568.10150468501183</v>
      </c>
      <c r="D139" s="22">
        <f t="shared" si="115"/>
        <v>590.6986001901297</v>
      </c>
      <c r="E139" s="22">
        <f t="shared" si="115"/>
        <v>624.07607998353001</v>
      </c>
      <c r="F139" s="22">
        <f t="shared" si="115"/>
        <v>645.87438936420585</v>
      </c>
      <c r="G139" s="22">
        <f t="shared" si="115"/>
        <v>668.91644510041021</v>
      </c>
      <c r="H139" s="22">
        <f t="shared" si="115"/>
        <v>689.37434538315949</v>
      </c>
      <c r="I139" s="22">
        <f t="shared" si="115"/>
        <v>721.55431327543909</v>
      </c>
      <c r="J139" s="22">
        <f t="shared" si="115"/>
        <v>739.52268383168507</v>
      </c>
      <c r="K139" s="22">
        <f t="shared" si="115"/>
        <v>747.09123129377633</v>
      </c>
      <c r="L139" s="22">
        <f t="shared" si="115"/>
        <v>764.50119799672484</v>
      </c>
      <c r="M139" s="22">
        <f t="shared" si="115"/>
        <v>765.13625862818594</v>
      </c>
      <c r="N139" s="22">
        <f t="shared" si="115"/>
        <v>779.3511823680218</v>
      </c>
      <c r="O139" s="22">
        <f t="shared" si="115"/>
        <v>801.07260848934266</v>
      </c>
      <c r="P139" s="22">
        <f t="shared" si="115"/>
        <v>838.79350437601795</v>
      </c>
      <c r="Q139" s="22">
        <f t="shared" si="115"/>
        <v>820.73203424940903</v>
      </c>
      <c r="R139" s="22">
        <f t="shared" ref="R139:V139" si="116">SUM(R140:R141)</f>
        <v>857.53738012128679</v>
      </c>
      <c r="S139" s="22">
        <f t="shared" si="116"/>
        <v>835.78718434710993</v>
      </c>
      <c r="T139" s="22">
        <f t="shared" si="116"/>
        <v>847.61183452207672</v>
      </c>
      <c r="U139" s="22">
        <f t="shared" si="116"/>
        <v>898.54451220341173</v>
      </c>
      <c r="V139" s="22">
        <f t="shared" si="116"/>
        <v>971.44882922908687</v>
      </c>
      <c r="W139" s="22">
        <f t="shared" ref="W139:Y139" si="117">SUM(W140:W141)</f>
        <v>960.75623119314184</v>
      </c>
      <c r="X139" s="22">
        <f t="shared" si="117"/>
        <v>917.07372818115846</v>
      </c>
      <c r="Y139" s="22">
        <f t="shared" si="117"/>
        <v>903.85444635725412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393.10318917882302</v>
      </c>
      <c r="C140" s="29">
        <f>C10*1000*11630/RES_summary!C$6</f>
        <v>419.01396199931332</v>
      </c>
      <c r="D140" s="29">
        <f>D10*1000*11630/RES_summary!D$6</f>
        <v>439.58402966549579</v>
      </c>
      <c r="E140" s="29">
        <f>E10*1000*11630/RES_summary!E$6</f>
        <v>472.22745734729403</v>
      </c>
      <c r="F140" s="29">
        <f>F10*1000*11630/RES_summary!F$6</f>
        <v>492.69808490821515</v>
      </c>
      <c r="G140" s="29">
        <f>G10*1000*11630/RES_summary!G$6</f>
        <v>516.60562164527289</v>
      </c>
      <c r="H140" s="29">
        <f>H10*1000*11630/RES_summary!H$6</f>
        <v>536.39606226685078</v>
      </c>
      <c r="I140" s="29">
        <f>I10*1000*11630/RES_summary!I$6</f>
        <v>568.09973905331094</v>
      </c>
      <c r="J140" s="29">
        <f>J10*1000*11630/RES_summary!J$6</f>
        <v>584.1613106125975</v>
      </c>
      <c r="K140" s="29">
        <f>K10*1000*11630/RES_summary!K$6</f>
        <v>595.23233014815321</v>
      </c>
      <c r="L140" s="29">
        <f>L10*1000*11630/RES_summary!L$6</f>
        <v>612.70313286779731</v>
      </c>
      <c r="M140" s="29">
        <f>M10*1000*11630/RES_summary!M$6</f>
        <v>613.15564115604684</v>
      </c>
      <c r="N140" s="29">
        <f>N10*1000*11630/RES_summary!N$6</f>
        <v>619.85314240256446</v>
      </c>
      <c r="O140" s="29">
        <f>O10*1000*11630/RES_summary!O$6</f>
        <v>629.35960733070021</v>
      </c>
      <c r="P140" s="29">
        <f>P10*1000*11630/RES_summary!P$6</f>
        <v>654.52843049052137</v>
      </c>
      <c r="Q140" s="29">
        <f>Q10*1000*11630/RES_summary!Q$6</f>
        <v>626.10197925087732</v>
      </c>
      <c r="R140" s="29">
        <f>R10*1000*11630/RES_summary!R$6</f>
        <v>635.13768985526076</v>
      </c>
      <c r="S140" s="29">
        <f>S10*1000*11630/RES_summary!S$6</f>
        <v>608.11014918031003</v>
      </c>
      <c r="T140" s="29">
        <f>T10*1000*11630/RES_summary!T$6</f>
        <v>604.41377837655511</v>
      </c>
      <c r="U140" s="29">
        <f>U10*1000*11630/RES_summary!U$6</f>
        <v>627.21146549426476</v>
      </c>
      <c r="V140" s="29">
        <f>V10*1000*11630/RES_summary!V$6</f>
        <v>665.28532333392877</v>
      </c>
      <c r="W140" s="29">
        <f>W10*1000*11630/RES_summary!W$6</f>
        <v>646.54500874435382</v>
      </c>
      <c r="X140" s="29">
        <f>X10*1000*11630/RES_summary!X$6</f>
        <v>604.58834813968258</v>
      </c>
      <c r="Y140" s="29">
        <f>Y10*1000*11630/RES_summary!Y$6</f>
        <v>591.82927797262619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147.30003566758242</v>
      </c>
      <c r="C141" s="29">
        <f>C11*1000*11630/RES_summary!C$6</f>
        <v>149.08754268569857</v>
      </c>
      <c r="D141" s="29">
        <f>D11*1000*11630/RES_summary!D$6</f>
        <v>151.11457052463388</v>
      </c>
      <c r="E141" s="29">
        <f>E11*1000*11630/RES_summary!E$6</f>
        <v>151.84862263623592</v>
      </c>
      <c r="F141" s="29">
        <f>F11*1000*11630/RES_summary!F$6</f>
        <v>153.1763044559907</v>
      </c>
      <c r="G141" s="29">
        <f>G11*1000*11630/RES_summary!G$6</f>
        <v>152.3108234551373</v>
      </c>
      <c r="H141" s="29">
        <f>H11*1000*11630/RES_summary!H$6</f>
        <v>152.97828311630869</v>
      </c>
      <c r="I141" s="29">
        <f>I11*1000*11630/RES_summary!I$6</f>
        <v>153.45457422212812</v>
      </c>
      <c r="J141" s="29">
        <f>J11*1000*11630/RES_summary!J$6</f>
        <v>155.3613732190876</v>
      </c>
      <c r="K141" s="29">
        <f>K11*1000*11630/RES_summary!K$6</f>
        <v>151.85890114562312</v>
      </c>
      <c r="L141" s="29">
        <f>L11*1000*11630/RES_summary!L$6</f>
        <v>151.79806512892756</v>
      </c>
      <c r="M141" s="29">
        <f>M11*1000*11630/RES_summary!M$6</f>
        <v>151.98061747213907</v>
      </c>
      <c r="N141" s="29">
        <f>N11*1000*11630/RES_summary!N$6</f>
        <v>159.49803996545731</v>
      </c>
      <c r="O141" s="29">
        <f>O11*1000*11630/RES_summary!O$6</f>
        <v>171.71300115864241</v>
      </c>
      <c r="P141" s="29">
        <f>P11*1000*11630/RES_summary!P$6</f>
        <v>184.26507388549658</v>
      </c>
      <c r="Q141" s="29">
        <f>Q11*1000*11630/RES_summary!Q$6</f>
        <v>194.63005499853168</v>
      </c>
      <c r="R141" s="29">
        <f>R11*1000*11630/RES_summary!R$6</f>
        <v>222.39969026602597</v>
      </c>
      <c r="S141" s="29">
        <f>S11*1000*11630/RES_summary!S$6</f>
        <v>227.67703516679987</v>
      </c>
      <c r="T141" s="29">
        <f>T11*1000*11630/RES_summary!T$6</f>
        <v>243.19805614552163</v>
      </c>
      <c r="U141" s="29">
        <f>U11*1000*11630/RES_summary!U$6</f>
        <v>271.33304670914697</v>
      </c>
      <c r="V141" s="29">
        <f>V11*1000*11630/RES_summary!V$6</f>
        <v>306.1635058951581</v>
      </c>
      <c r="W141" s="29">
        <f>W11*1000*11630/RES_summary!W$6</f>
        <v>314.21122244878802</v>
      </c>
      <c r="X141" s="29">
        <f>X11*1000*11630/RES_summary!X$6</f>
        <v>312.48538004147588</v>
      </c>
      <c r="Y141" s="29">
        <f>Y11*1000*11630/RES_summary!Y$6</f>
        <v>312.02516838462799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738.19796528537722</v>
      </c>
      <c r="C142" s="22">
        <f t="shared" ref="C142:Q142" si="119">SUM(C143:C144)</f>
        <v>754.66759847475032</v>
      </c>
      <c r="D142" s="22">
        <f t="shared" si="119"/>
        <v>764.40475493183601</v>
      </c>
      <c r="E142" s="22">
        <f t="shared" si="119"/>
        <v>770.99179468664272</v>
      </c>
      <c r="F142" s="22">
        <f t="shared" si="119"/>
        <v>774.03844935543248</v>
      </c>
      <c r="G142" s="22">
        <f t="shared" si="119"/>
        <v>774.50411297650533</v>
      </c>
      <c r="H142" s="22">
        <f t="shared" si="119"/>
        <v>783.6432447032638</v>
      </c>
      <c r="I142" s="22">
        <f t="shared" si="119"/>
        <v>788.51874442871394</v>
      </c>
      <c r="J142" s="22">
        <f t="shared" si="119"/>
        <v>785.39709408914018</v>
      </c>
      <c r="K142" s="22">
        <f t="shared" si="119"/>
        <v>777.35495934042183</v>
      </c>
      <c r="L142" s="22">
        <f t="shared" si="119"/>
        <v>762.27752757814199</v>
      </c>
      <c r="M142" s="22">
        <f t="shared" si="119"/>
        <v>741.74052628388506</v>
      </c>
      <c r="N142" s="22">
        <f t="shared" si="119"/>
        <v>720.16002263609778</v>
      </c>
      <c r="O142" s="22">
        <f t="shared" si="119"/>
        <v>706.48320904762147</v>
      </c>
      <c r="P142" s="22">
        <f t="shared" si="119"/>
        <v>689.05737008078245</v>
      </c>
      <c r="Q142" s="22">
        <f t="shared" si="119"/>
        <v>643.32909709311218</v>
      </c>
      <c r="R142" s="22">
        <f t="shared" ref="R142:V142" si="120">SUM(R143:R144)</f>
        <v>645.08680541489002</v>
      </c>
      <c r="S142" s="22">
        <f t="shared" si="120"/>
        <v>608.204623897739</v>
      </c>
      <c r="T142" s="22">
        <f t="shared" si="120"/>
        <v>595.15860035146</v>
      </c>
      <c r="U142" s="22">
        <f t="shared" si="120"/>
        <v>606.68963251224295</v>
      </c>
      <c r="V142" s="22">
        <f t="shared" si="120"/>
        <v>631.08635151634542</v>
      </c>
      <c r="W142" s="22">
        <f t="shared" ref="W142:Y142" si="121">SUM(W143:W144)</f>
        <v>615.66995366544347</v>
      </c>
      <c r="X142" s="22">
        <f t="shared" si="121"/>
        <v>581.24580951148278</v>
      </c>
      <c r="Y142" s="22">
        <f t="shared" si="121"/>
        <v>556.62526603831429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585.90959892591798</v>
      </c>
      <c r="C143" s="31">
        <f>C13*1000*11630/RES_summary!C$6</f>
        <v>596.62299975235248</v>
      </c>
      <c r="D143" s="31">
        <f>D13*1000*11630/RES_summary!D$6</f>
        <v>604.08238910248554</v>
      </c>
      <c r="E143" s="31">
        <f>E13*1000*11630/RES_summary!E$6</f>
        <v>608.24230682071948</v>
      </c>
      <c r="F143" s="31">
        <f>F13*1000*11630/RES_summary!F$6</f>
        <v>609.74487605714796</v>
      </c>
      <c r="G143" s="31">
        <f>G13*1000*11630/RES_summary!G$6</f>
        <v>609.91852233916632</v>
      </c>
      <c r="H143" s="31">
        <f>H13*1000*11630/RES_summary!H$6</f>
        <v>610.61024191532181</v>
      </c>
      <c r="I143" s="31">
        <f>I13*1000*11630/RES_summary!I$6</f>
        <v>612.11233316310927</v>
      </c>
      <c r="J143" s="31">
        <f>J13*1000*11630/RES_summary!J$6</f>
        <v>606.07789098989986</v>
      </c>
      <c r="K143" s="31">
        <f>K13*1000*11630/RES_summary!K$6</f>
        <v>592.97462998055562</v>
      </c>
      <c r="L143" s="31">
        <f>L13*1000*11630/RES_summary!L$6</f>
        <v>569.70197429274515</v>
      </c>
      <c r="M143" s="31">
        <f>M13*1000*11630/RES_summary!M$6</f>
        <v>544.22646825737252</v>
      </c>
      <c r="N143" s="31">
        <f>N13*1000*11630/RES_summary!N$6</f>
        <v>517.04475285818853</v>
      </c>
      <c r="O143" s="31">
        <f>O13*1000*11630/RES_summary!O$6</f>
        <v>498.887709847606</v>
      </c>
      <c r="P143" s="31">
        <f>P13*1000*11630/RES_summary!P$6</f>
        <v>473.10423100166634</v>
      </c>
      <c r="Q143" s="31">
        <f>Q13*1000*11630/RES_summary!Q$6</f>
        <v>430.25911795113569</v>
      </c>
      <c r="R143" s="31">
        <f>R13*1000*11630/RES_summary!R$6</f>
        <v>418.04580087457333</v>
      </c>
      <c r="S143" s="31">
        <f>S13*1000*11630/RES_summary!S$6</f>
        <v>385.19438208547967</v>
      </c>
      <c r="T143" s="31">
        <f>T13*1000*11630/RES_summary!T$6</f>
        <v>363.01503267925034</v>
      </c>
      <c r="U143" s="31">
        <f>U13*1000*11630/RES_summary!U$6</f>
        <v>356.84917975201103</v>
      </c>
      <c r="V143" s="31">
        <f>V13*1000*11630/RES_summary!V$6</f>
        <v>359.87305824752747</v>
      </c>
      <c r="W143" s="31">
        <f>W13*1000*11630/RES_summary!W$6</f>
        <v>342.16157617283125</v>
      </c>
      <c r="X143" s="31">
        <f>X13*1000*11630/RES_summary!X$6</f>
        <v>315.94515469018012</v>
      </c>
      <c r="Y143" s="31">
        <f>Y13*1000*11630/RES_summary!Y$6</f>
        <v>295.25167924861927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152.28836635945925</v>
      </c>
      <c r="C144" s="33">
        <f>C14*1000*11630/RES_summary!C$6</f>
        <v>158.04459872239781</v>
      </c>
      <c r="D144" s="33">
        <f>D14*1000*11630/RES_summary!D$6</f>
        <v>160.32236582935045</v>
      </c>
      <c r="E144" s="33">
        <f>E14*1000*11630/RES_summary!E$6</f>
        <v>162.74948786592327</v>
      </c>
      <c r="F144" s="33">
        <f>F14*1000*11630/RES_summary!F$6</f>
        <v>164.29357329828446</v>
      </c>
      <c r="G144" s="33">
        <f>G14*1000*11630/RES_summary!G$6</f>
        <v>164.58559063733901</v>
      </c>
      <c r="H144" s="33">
        <f>H14*1000*11630/RES_summary!H$6</f>
        <v>173.033002787942</v>
      </c>
      <c r="I144" s="33">
        <f>I14*1000*11630/RES_summary!I$6</f>
        <v>176.40641126560462</v>
      </c>
      <c r="J144" s="33">
        <f>J14*1000*11630/RES_summary!J$6</f>
        <v>179.3192030992403</v>
      </c>
      <c r="K144" s="33">
        <f>K14*1000*11630/RES_summary!K$6</f>
        <v>184.38032935986615</v>
      </c>
      <c r="L144" s="33">
        <f>L14*1000*11630/RES_summary!L$6</f>
        <v>192.57555328539681</v>
      </c>
      <c r="M144" s="33">
        <f>M14*1000*11630/RES_summary!M$6</f>
        <v>197.51405802651254</v>
      </c>
      <c r="N144" s="33">
        <f>N14*1000*11630/RES_summary!N$6</f>
        <v>203.11526977790928</v>
      </c>
      <c r="O144" s="33">
        <f>O14*1000*11630/RES_summary!O$6</f>
        <v>207.59549920001544</v>
      </c>
      <c r="P144" s="33">
        <f>P14*1000*11630/RES_summary!P$6</f>
        <v>215.95313907911606</v>
      </c>
      <c r="Q144" s="33">
        <f>Q14*1000*11630/RES_summary!Q$6</f>
        <v>213.06997914197649</v>
      </c>
      <c r="R144" s="33">
        <f>R14*1000*11630/RES_summary!R$6</f>
        <v>227.04100454031664</v>
      </c>
      <c r="S144" s="33">
        <f>S14*1000*11630/RES_summary!S$6</f>
        <v>223.01024181225935</v>
      </c>
      <c r="T144" s="33">
        <f>T14*1000*11630/RES_summary!T$6</f>
        <v>232.14356767220966</v>
      </c>
      <c r="U144" s="33">
        <f>U14*1000*11630/RES_summary!U$6</f>
        <v>249.8404527602319</v>
      </c>
      <c r="V144" s="33">
        <f>V14*1000*11630/RES_summary!V$6</f>
        <v>271.21329326881795</v>
      </c>
      <c r="W144" s="33">
        <f>W14*1000*11630/RES_summary!W$6</f>
        <v>273.50837749261217</v>
      </c>
      <c r="X144" s="33">
        <f>X14*1000*11630/RES_summary!X$6</f>
        <v>265.3006548213026</v>
      </c>
      <c r="Y144" s="33">
        <f>Y14*1000*11630/RES_summary!Y$6</f>
        <v>261.37358678969503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203.01647010232219</v>
      </c>
      <c r="C3" s="49">
        <f t="shared" ref="C3:W3" si="0">C5*C11/11630</f>
        <v>201.80169492978123</v>
      </c>
      <c r="D3" s="49">
        <f t="shared" si="0"/>
        <v>200.32553313328322</v>
      </c>
      <c r="E3" s="49">
        <f t="shared" si="0"/>
        <v>197.71889774639573</v>
      </c>
      <c r="F3" s="49">
        <f t="shared" si="0"/>
        <v>196.26567478037751</v>
      </c>
      <c r="G3" s="49">
        <f t="shared" si="0"/>
        <v>195.94872411557103</v>
      </c>
      <c r="H3" s="49">
        <f t="shared" si="0"/>
        <v>196.77281042572437</v>
      </c>
      <c r="I3" s="49">
        <f t="shared" si="0"/>
        <v>193.73891100713507</v>
      </c>
      <c r="J3" s="49">
        <f t="shared" si="0"/>
        <v>189.30401383954268</v>
      </c>
      <c r="K3" s="49">
        <f t="shared" si="0"/>
        <v>183.43125586953889</v>
      </c>
      <c r="L3" s="49">
        <f t="shared" si="0"/>
        <v>176.8548906601261</v>
      </c>
      <c r="M3" s="49">
        <f t="shared" si="0"/>
        <v>169.87409671352543</v>
      </c>
      <c r="N3" s="49">
        <f t="shared" si="0"/>
        <v>162.43546656856404</v>
      </c>
      <c r="O3" s="49">
        <f t="shared" si="0"/>
        <v>154.27378326535666</v>
      </c>
      <c r="P3" s="49">
        <f t="shared" si="0"/>
        <v>147.54743238881812</v>
      </c>
      <c r="Q3" s="49">
        <f t="shared" si="0"/>
        <v>141.4690454057195</v>
      </c>
      <c r="R3" s="49">
        <f t="shared" si="0"/>
        <v>135.26229625282485</v>
      </c>
      <c r="S3" s="49">
        <f t="shared" si="0"/>
        <v>130.1651060175453</v>
      </c>
      <c r="T3" s="49">
        <f t="shared" si="0"/>
        <v>125.07722397594718</v>
      </c>
      <c r="U3" s="49">
        <f t="shared" si="0"/>
        <v>122.76820687823417</v>
      </c>
      <c r="V3" s="49">
        <f t="shared" si="0"/>
        <v>120.71121475951</v>
      </c>
      <c r="W3" s="49">
        <f t="shared" si="0"/>
        <v>117.43313759681338</v>
      </c>
      <c r="X3" s="49">
        <f t="shared" ref="X3:Y3" si="1">X5*X11/11630</f>
        <v>112.86062555649623</v>
      </c>
      <c r="Y3" s="49">
        <f t="shared" si="1"/>
        <v>107.49334890481629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269.52985699657626</v>
      </c>
      <c r="C5" s="49">
        <f t="shared" ref="C5:W5" si="2">C7*C13/1000000</f>
        <v>267.91709041476668</v>
      </c>
      <c r="D5" s="49">
        <f t="shared" si="2"/>
        <v>265.95730026713295</v>
      </c>
      <c r="E5" s="49">
        <f t="shared" si="2"/>
        <v>262.49666447381094</v>
      </c>
      <c r="F5" s="49">
        <f t="shared" si="2"/>
        <v>260.56732850408582</v>
      </c>
      <c r="G5" s="49">
        <f t="shared" si="2"/>
        <v>260.14653669681417</v>
      </c>
      <c r="H5" s="49">
        <f t="shared" si="2"/>
        <v>261.24061475470035</v>
      </c>
      <c r="I5" s="49">
        <f t="shared" si="2"/>
        <v>257.21273230741804</v>
      </c>
      <c r="J5" s="49">
        <f t="shared" si="2"/>
        <v>251.32484942395917</v>
      </c>
      <c r="K5" s="49">
        <f t="shared" si="2"/>
        <v>243.52802577200208</v>
      </c>
      <c r="L5" s="49">
        <f t="shared" si="2"/>
        <v>234.79707515722228</v>
      </c>
      <c r="M5" s="49">
        <f t="shared" si="2"/>
        <v>225.52919460939512</v>
      </c>
      <c r="N5" s="49">
        <f t="shared" si="2"/>
        <v>215.6534790173973</v>
      </c>
      <c r="O5" s="49">
        <f t="shared" si="2"/>
        <v>204.81781956348169</v>
      </c>
      <c r="P5" s="49">
        <f t="shared" si="2"/>
        <v>195.88774414177564</v>
      </c>
      <c r="Q5" s="49">
        <f t="shared" si="2"/>
        <v>187.81792215394043</v>
      </c>
      <c r="R5" s="49">
        <f t="shared" si="2"/>
        <v>179.57768326716362</v>
      </c>
      <c r="S5" s="49">
        <f t="shared" si="2"/>
        <v>172.81052317169537</v>
      </c>
      <c r="T5" s="49">
        <f t="shared" si="2"/>
        <v>166.05572087217644</v>
      </c>
      <c r="U5" s="49">
        <f t="shared" si="2"/>
        <v>162.99021072989308</v>
      </c>
      <c r="V5" s="49">
        <f t="shared" si="2"/>
        <v>160.25929539418965</v>
      </c>
      <c r="W5" s="49">
        <f t="shared" si="2"/>
        <v>155.90723633001593</v>
      </c>
      <c r="X5" s="49">
        <f t="shared" ref="X5:Y5" si="3">X7*X13/1000000</f>
        <v>149.83665242260858</v>
      </c>
      <c r="Y5" s="49">
        <f t="shared" si="3"/>
        <v>142.71091869440792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5613000</v>
      </c>
      <c r="C7" s="35">
        <v>5651000</v>
      </c>
      <c r="D7" s="35">
        <v>5697000</v>
      </c>
      <c r="E7" s="35">
        <v>5716000</v>
      </c>
      <c r="F7" s="35">
        <v>5793000</v>
      </c>
      <c r="G7" s="35">
        <v>5930000</v>
      </c>
      <c r="H7" s="35">
        <v>6128000</v>
      </c>
      <c r="I7" s="35">
        <v>6172000</v>
      </c>
      <c r="J7" s="35">
        <v>6164000</v>
      </c>
      <c r="K7" s="35">
        <v>6100000</v>
      </c>
      <c r="L7" s="35">
        <v>6013000</v>
      </c>
      <c r="M7" s="35">
        <v>5913000</v>
      </c>
      <c r="N7" s="35">
        <v>5801000</v>
      </c>
      <c r="O7" s="35">
        <v>5662000</v>
      </c>
      <c r="P7" s="35">
        <v>5617000</v>
      </c>
      <c r="Q7" s="35">
        <v>5629000</v>
      </c>
      <c r="R7" s="35">
        <v>5645000</v>
      </c>
      <c r="S7" s="35">
        <v>5740000</v>
      </c>
      <c r="T7" s="35">
        <v>5847000</v>
      </c>
      <c r="U7" s="35">
        <v>5981000</v>
      </c>
      <c r="V7" s="35">
        <v>6109000</v>
      </c>
      <c r="W7" s="35">
        <v>6125000</v>
      </c>
      <c r="X7" s="35">
        <v>6089000</v>
      </c>
      <c r="Y7" s="35">
        <v>6035000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333130.17471903842</v>
      </c>
      <c r="D8" s="52">
        <v>343028.52888494823</v>
      </c>
      <c r="E8" s="52">
        <v>317939.09375937935</v>
      </c>
      <c r="F8" s="52">
        <v>377861.94788478967</v>
      </c>
      <c r="G8" s="52">
        <v>439797.17030884232</v>
      </c>
      <c r="H8" s="52">
        <v>502744.84058765694</v>
      </c>
      <c r="I8" s="52">
        <v>350705.03878907766</v>
      </c>
      <c r="J8" s="52">
        <v>300677.84549596533</v>
      </c>
      <c r="K8" s="52">
        <v>246663.34180951398</v>
      </c>
      <c r="L8" s="52">
        <v>225661.60935257748</v>
      </c>
      <c r="M8" s="52">
        <v>214672.7302730307</v>
      </c>
      <c r="N8" s="52">
        <v>204696.78724714648</v>
      </c>
      <c r="O8" s="52">
        <v>179733.86348299216</v>
      </c>
      <c r="P8" s="52">
        <v>275784.04272384942</v>
      </c>
      <c r="Q8" s="52">
        <v>334847.40925166011</v>
      </c>
      <c r="R8" s="52">
        <v>340924.04789048992</v>
      </c>
      <c r="S8" s="52">
        <v>422014.04401001427</v>
      </c>
      <c r="T8" s="52">
        <v>436117.48352902848</v>
      </c>
      <c r="U8" s="52">
        <v>467130.17471903842</v>
      </c>
      <c r="V8" s="52">
        <v>471028.52888494823</v>
      </c>
      <c r="W8" s="52">
        <v>333939.09375937935</v>
      </c>
      <c r="X8" s="52">
        <v>341861.94788478967</v>
      </c>
      <c r="Y8" s="52">
        <v>385797.17030884232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295130.17471903842</v>
      </c>
      <c r="D9" s="36">
        <v>297028.52888494823</v>
      </c>
      <c r="E9" s="36">
        <v>298939.09375937935</v>
      </c>
      <c r="F9" s="36">
        <v>300861.94788478967</v>
      </c>
      <c r="G9" s="36">
        <v>302797.17030884232</v>
      </c>
      <c r="H9" s="36">
        <v>304744.84058765694</v>
      </c>
      <c r="I9" s="36">
        <v>306705.03878907766</v>
      </c>
      <c r="J9" s="36">
        <v>308677.84549596533</v>
      </c>
      <c r="K9" s="36">
        <v>310663.34180951398</v>
      </c>
      <c r="L9" s="36">
        <v>312661.60935257748</v>
      </c>
      <c r="M9" s="36">
        <v>314672.7302730307</v>
      </c>
      <c r="N9" s="36">
        <v>316696.78724714648</v>
      </c>
      <c r="O9" s="36">
        <v>318733.86348299216</v>
      </c>
      <c r="P9" s="36">
        <v>320784.04272384942</v>
      </c>
      <c r="Q9" s="36">
        <v>322847.40925166011</v>
      </c>
      <c r="R9" s="36">
        <v>324924.04789048992</v>
      </c>
      <c r="S9" s="36">
        <v>327014.04401001427</v>
      </c>
      <c r="T9" s="36">
        <v>329117.48352902848</v>
      </c>
      <c r="U9" s="36">
        <v>333130.17471903842</v>
      </c>
      <c r="V9" s="36">
        <v>343028.52888494823</v>
      </c>
      <c r="W9" s="36">
        <v>317939.09375937935</v>
      </c>
      <c r="X9" s="36">
        <v>377861.94788478967</v>
      </c>
      <c r="Y9" s="36">
        <v>439797.17030884232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8759.9999999999982</v>
      </c>
      <c r="D11" s="54">
        <v>8759.9999999999964</v>
      </c>
      <c r="E11" s="54">
        <v>8759.9999999999945</v>
      </c>
      <c r="F11" s="54">
        <v>8759.9999999999945</v>
      </c>
      <c r="G11" s="54">
        <v>8759.9999999999964</v>
      </c>
      <c r="H11" s="54">
        <v>8759.9999999999982</v>
      </c>
      <c r="I11" s="54">
        <v>8759.9999999999964</v>
      </c>
      <c r="J11" s="54">
        <v>8759.9999999999964</v>
      </c>
      <c r="K11" s="54">
        <v>8759.9999999999964</v>
      </c>
      <c r="L11" s="54">
        <v>8759.9999999999982</v>
      </c>
      <c r="M11" s="54">
        <v>8759.9999999999982</v>
      </c>
      <c r="N11" s="54">
        <v>8759.9999999999982</v>
      </c>
      <c r="O11" s="54">
        <v>8759.9999999999927</v>
      </c>
      <c r="P11" s="54">
        <v>8760</v>
      </c>
      <c r="Q11" s="54">
        <v>8759.9999999999982</v>
      </c>
      <c r="R11" s="54">
        <v>8759.9999999999982</v>
      </c>
      <c r="S11" s="54">
        <v>8760.0000000000018</v>
      </c>
      <c r="T11" s="54">
        <v>8760</v>
      </c>
      <c r="U11" s="54">
        <v>8760</v>
      </c>
      <c r="V11" s="54">
        <v>8760</v>
      </c>
      <c r="W11" s="54">
        <v>8760</v>
      </c>
      <c r="X11" s="54">
        <v>8760</v>
      </c>
      <c r="Y11" s="54">
        <v>8760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48.018859254690227</v>
      </c>
      <c r="C13" s="35">
        <v>47.410562805656824</v>
      </c>
      <c r="D13" s="35">
        <v>46.683745878029306</v>
      </c>
      <c r="E13" s="35">
        <v>45.923139341114577</v>
      </c>
      <c r="F13" s="35">
        <v>44.979687295716523</v>
      </c>
      <c r="G13" s="35">
        <v>43.869567739766296</v>
      </c>
      <c r="H13" s="35">
        <v>42.630648621850575</v>
      </c>
      <c r="I13" s="35">
        <v>41.674130315524636</v>
      </c>
      <c r="J13" s="35">
        <v>40.773012560668263</v>
      </c>
      <c r="K13" s="35">
        <v>39.922627175738043</v>
      </c>
      <c r="L13" s="35">
        <v>39.048241336640992</v>
      </c>
      <c r="M13" s="35">
        <v>38.141247185759362</v>
      </c>
      <c r="N13" s="35">
        <v>37.175224791828533</v>
      </c>
      <c r="O13" s="35">
        <v>36.174111544239082</v>
      </c>
      <c r="P13" s="35">
        <v>34.874086548295466</v>
      </c>
      <c r="Q13" s="35">
        <v>33.366125804572825</v>
      </c>
      <c r="R13" s="35">
        <v>31.811812801977613</v>
      </c>
      <c r="S13" s="35">
        <v>30.106362921898146</v>
      </c>
      <c r="T13" s="35">
        <v>28.400157494813826</v>
      </c>
      <c r="U13" s="35">
        <v>27.25133100315885</v>
      </c>
      <c r="V13" s="35">
        <v>26.233310753673212</v>
      </c>
      <c r="W13" s="35">
        <v>25.454242666125051</v>
      </c>
      <c r="X13" s="35">
        <v>24.60776029275884</v>
      </c>
      <c r="Y13" s="35">
        <v>23.647211051268915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37.700120532246508</v>
      </c>
      <c r="D14" s="36">
        <v>35.866349121203079</v>
      </c>
      <c r="E14" s="36">
        <v>34.26467109414051</v>
      </c>
      <c r="F14" s="36">
        <v>33.127737870718825</v>
      </c>
      <c r="G14" s="36">
        <v>32.10385116073391</v>
      </c>
      <c r="H14" s="36">
        <v>31.283419335092645</v>
      </c>
      <c r="I14" s="36">
        <v>30.509238418640937</v>
      </c>
      <c r="J14" s="36">
        <v>29.714444440412908</v>
      </c>
      <c r="K14" s="36">
        <v>28.868803859329656</v>
      </c>
      <c r="L14" s="36">
        <v>27.841258498030051</v>
      </c>
      <c r="M14" s="36">
        <v>27.215124114795838</v>
      </c>
      <c r="N14" s="36">
        <v>26.046832160575775</v>
      </c>
      <c r="O14" s="36">
        <v>24.867751628789488</v>
      </c>
      <c r="P14" s="36">
        <v>23.473469723131274</v>
      </c>
      <c r="Q14" s="36">
        <v>22.197998587993563</v>
      </c>
      <c r="R14" s="36">
        <v>21.594966042717378</v>
      </c>
      <c r="S14" s="36">
        <v>21.173895478093691</v>
      </c>
      <c r="T14" s="36">
        <v>20.749096658760784</v>
      </c>
      <c r="U14" s="36">
        <v>20.323109298736178</v>
      </c>
      <c r="V14" s="36">
        <v>20.322050688685344</v>
      </c>
      <c r="W14" s="36">
        <v>19.590456863892673</v>
      </c>
      <c r="X14" s="36">
        <v>18.858863039099997</v>
      </c>
      <c r="Y14" s="36">
        <v>18.127269214307326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2.1888178044125755</v>
      </c>
      <c r="C16" s="44">
        <f>C7/RES_summary!C$6</f>
        <v>2.1783099537316328</v>
      </c>
      <c r="D16" s="44">
        <f>D7/RES_summary!D$6</f>
        <v>2.1707124143260161</v>
      </c>
      <c r="E16" s="44">
        <f>E7/RES_summary!E$6</f>
        <v>2.1543138476474977</v>
      </c>
      <c r="F16" s="44">
        <f>F7/RES_summary!F$6</f>
        <v>2.1668857367074859</v>
      </c>
      <c r="G16" s="44">
        <f>G7/RES_summary!G$6</f>
        <v>2.2037212043689425</v>
      </c>
      <c r="H16" s="44">
        <f>H7/RES_summary!H$6</f>
        <v>2.2750830880540316</v>
      </c>
      <c r="I16" s="44">
        <f>I7/RES_summary!I$6</f>
        <v>2.2797638087864729</v>
      </c>
      <c r="J16" s="44">
        <f>J7/RES_summary!J$6</f>
        <v>2.2594670165101647</v>
      </c>
      <c r="K16" s="44">
        <f>K7/RES_summary!K$6</f>
        <v>2.2192623972181362</v>
      </c>
      <c r="L16" s="44">
        <f>L7/RES_summary!L$6</f>
        <v>2.1752122034722361</v>
      </c>
      <c r="M16" s="44">
        <f>M7/RES_summary!M$6</f>
        <v>2.1246115388719833</v>
      </c>
      <c r="N16" s="44">
        <f>N7/RES_summary!N$6</f>
        <v>2.0707030324144804</v>
      </c>
      <c r="O16" s="44">
        <f>O7/RES_summary!O$6</f>
        <v>2.008056341904398</v>
      </c>
      <c r="P16" s="44">
        <f>P7/RES_summary!P$6</f>
        <v>1.9833857457523343</v>
      </c>
      <c r="Q16" s="44">
        <f>Q7/RES_summary!Q$6</f>
        <v>1.97422737179096</v>
      </c>
      <c r="R16" s="44">
        <f>R7/RES_summary!R$6</f>
        <v>1.9653273775848232</v>
      </c>
      <c r="S16" s="44">
        <f>S7/RES_summary!S$6</f>
        <v>1.9829706351068024</v>
      </c>
      <c r="T16" s="44">
        <f>T7/RES_summary!T$6</f>
        <v>2.0086074342178488</v>
      </c>
      <c r="U16" s="44">
        <f>U7/RES_summary!U$6</f>
        <v>2.0355307490725929</v>
      </c>
      <c r="V16" s="44">
        <f>V7/RES_summary!V$6</f>
        <v>2.0762845077363603</v>
      </c>
      <c r="W16" s="44">
        <f>W7/RES_summary!W$6</f>
        <v>2.0640248720894299</v>
      </c>
      <c r="X16" s="44">
        <f>X7/RES_summary!X$6</f>
        <v>2.0246832463030993</v>
      </c>
      <c r="Y16" s="44">
        <f>Y7/RES_summary!Y$6</f>
        <v>1.9877088123513953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105.10453408424755</v>
      </c>
      <c r="C17" s="52">
        <f t="shared" si="4"/>
        <v>103.27490087158098</v>
      </c>
      <c r="D17" s="52">
        <f t="shared" si="4"/>
        <v>101.33698672467919</v>
      </c>
      <c r="E17" s="52">
        <f t="shared" si="4"/>
        <v>98.932855010008723</v>
      </c>
      <c r="F17" s="52">
        <f t="shared" si="4"/>
        <v>97.465842842651043</v>
      </c>
      <c r="G17" s="52">
        <f t="shared" si="4"/>
        <v>96.676296654622689</v>
      </c>
      <c r="H17" s="52">
        <f t="shared" si="4"/>
        <v>96.988267712346158</v>
      </c>
      <c r="I17" s="52">
        <f t="shared" si="4"/>
        <v>95.007174055984265</v>
      </c>
      <c r="J17" s="52">
        <f t="shared" si="4"/>
        <v>92.125277044584593</v>
      </c>
      <c r="K17" s="52">
        <f t="shared" si="4"/>
        <v>88.598785289274318</v>
      </c>
      <c r="L17" s="52">
        <f t="shared" si="4"/>
        <v>84.938211079590502</v>
      </c>
      <c r="M17" s="52">
        <f t="shared" si="4"/>
        <v>81.035333877832898</v>
      </c>
      <c r="N17" s="52">
        <f t="shared" si="4"/>
        <v>76.978850707129311</v>
      </c>
      <c r="O17" s="52">
        <f t="shared" si="4"/>
        <v>72.639654099166378</v>
      </c>
      <c r="P17" s="52">
        <f t="shared" si="4"/>
        <v>69.168766156022457</v>
      </c>
      <c r="Q17" s="52">
        <f t="shared" si="4"/>
        <v>65.872318854008341</v>
      </c>
      <c r="R17" s="52">
        <f t="shared" ref="R17:V17" si="5">R13*R16</f>
        <v>62.520626630329971</v>
      </c>
      <c r="S17" s="52">
        <f t="shared" si="5"/>
        <v>59.700033603992253</v>
      </c>
      <c r="T17" s="52">
        <f t="shared" si="5"/>
        <v>57.044767477040807</v>
      </c>
      <c r="U17" s="52">
        <f t="shared" si="5"/>
        <v>55.470922210085106</v>
      </c>
      <c r="V17" s="52">
        <f t="shared" si="5"/>
        <v>54.467816704485351</v>
      </c>
      <c r="W17" s="52">
        <f t="shared" ref="W17:Y17" si="6">W13*W16</f>
        <v>52.538189963082068</v>
      </c>
      <c r="X17" s="52">
        <f t="shared" si="6"/>
        <v>49.822919993791473</v>
      </c>
      <c r="Y17" s="52">
        <f t="shared" si="6"/>
        <v>47.003769794140524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920.71571857800825</v>
      </c>
      <c r="C18" s="36">
        <f>C3*11630*1000/RES_summary!C$6</f>
        <v>904.6881316350491</v>
      </c>
      <c r="D18" s="36">
        <f>D3*11630*1000/RES_summary!D$6</f>
        <v>887.71200370818929</v>
      </c>
      <c r="E18" s="36">
        <f>E3*11630*1000/RES_summary!E$6</f>
        <v>866.65180988767577</v>
      </c>
      <c r="F18" s="36">
        <f>F3*11630*1000/RES_summary!F$6</f>
        <v>853.80078330162257</v>
      </c>
      <c r="G18" s="36">
        <f>G3*11630*1000/RES_summary!G$6</f>
        <v>846.88435869449427</v>
      </c>
      <c r="H18" s="36">
        <f>H3*11630*1000/RES_summary!H$6</f>
        <v>849.6172251601522</v>
      </c>
      <c r="I18" s="36">
        <f>I3*11630*1000/RES_summary!I$6</f>
        <v>832.26284473042165</v>
      </c>
      <c r="J18" s="36">
        <f>J3*11630*1000/RES_summary!J$6</f>
        <v>807.01742691056052</v>
      </c>
      <c r="K18" s="36">
        <f>K3*11630*1000/RES_summary!K$6</f>
        <v>776.12535913404281</v>
      </c>
      <c r="L18" s="36">
        <f>L3*11630*1000/RES_summary!L$6</f>
        <v>744.05872905721264</v>
      </c>
      <c r="M18" s="36">
        <f>M3*11630*1000/RES_summary!M$6</f>
        <v>709.86952476981605</v>
      </c>
      <c r="N18" s="36">
        <f>N3*11630*1000/RES_summary!N$6</f>
        <v>674.33473219445261</v>
      </c>
      <c r="O18" s="36">
        <f>O3*11630*1000/RES_summary!O$6</f>
        <v>636.32336990869692</v>
      </c>
      <c r="P18" s="36">
        <f>P3*11630*1000/RES_summary!P$6</f>
        <v>605.91839152675664</v>
      </c>
      <c r="Q18" s="36">
        <f>Q3*11630*1000/RES_summary!Q$6</f>
        <v>577.04151316111279</v>
      </c>
      <c r="R18" s="36">
        <f>R3*11630*1000/RES_summary!R$6</f>
        <v>547.68068928169043</v>
      </c>
      <c r="S18" s="36">
        <f>S3*11630*1000/RES_summary!S$6</f>
        <v>522.97229437097224</v>
      </c>
      <c r="T18" s="36">
        <f>T3*11630*1000/RES_summary!T$6</f>
        <v>499.71216309887745</v>
      </c>
      <c r="U18" s="36">
        <f>U3*11630*1000/RES_summary!U$6</f>
        <v>485.92527856034553</v>
      </c>
      <c r="V18" s="36">
        <f>V3*11630*1000/RES_summary!V$6</f>
        <v>477.13807433129165</v>
      </c>
      <c r="W18" s="36">
        <f>W3*11630*1000/RES_summary!W$6</f>
        <v>460.23454407659892</v>
      </c>
      <c r="X18" s="36">
        <f>X3*11630*1000/RES_summary!X$6</f>
        <v>436.44877914561329</v>
      </c>
      <c r="Y18" s="36">
        <f>Y3*11630*1000/RES_summary!Y$6</f>
        <v>411.75302339667104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40.265041978605467</v>
      </c>
      <c r="C3" s="49">
        <f t="shared" ref="C3:W3" si="0">C5*C11/11630</f>
        <v>39.905907294554936</v>
      </c>
      <c r="D3" s="49">
        <f t="shared" si="0"/>
        <v>38.783364062781942</v>
      </c>
      <c r="E3" s="49">
        <f t="shared" si="0"/>
        <v>41.064318257091536</v>
      </c>
      <c r="F3" s="49">
        <f t="shared" si="0"/>
        <v>39.826942010854893</v>
      </c>
      <c r="G3" s="49">
        <f t="shared" si="0"/>
        <v>39.8545927277072</v>
      </c>
      <c r="H3" s="49">
        <f t="shared" si="0"/>
        <v>39.601656393305099</v>
      </c>
      <c r="I3" s="49">
        <f t="shared" si="0"/>
        <v>38.122499012402173</v>
      </c>
      <c r="J3" s="49">
        <f t="shared" si="0"/>
        <v>38.199220379267587</v>
      </c>
      <c r="K3" s="49">
        <f t="shared" si="0"/>
        <v>36.939415298029388</v>
      </c>
      <c r="L3" s="49">
        <f t="shared" si="0"/>
        <v>37.204117987971443</v>
      </c>
      <c r="M3" s="49">
        <f t="shared" si="0"/>
        <v>35.885664502552487</v>
      </c>
      <c r="N3" s="49">
        <f t="shared" si="0"/>
        <v>34.716727305934839</v>
      </c>
      <c r="O3" s="49">
        <f t="shared" si="0"/>
        <v>34.440262212842264</v>
      </c>
      <c r="P3" s="49">
        <f t="shared" si="0"/>
        <v>33.752814196706517</v>
      </c>
      <c r="Q3" s="49">
        <f t="shared" si="0"/>
        <v>30.740294904413208</v>
      </c>
      <c r="R3" s="49">
        <f t="shared" si="0"/>
        <v>30.398337421335007</v>
      </c>
      <c r="S3" s="49">
        <f t="shared" si="0"/>
        <v>31.429796512478653</v>
      </c>
      <c r="T3" s="49">
        <f t="shared" si="0"/>
        <v>29.552679565626669</v>
      </c>
      <c r="U3" s="49">
        <f t="shared" si="0"/>
        <v>30.436691234640424</v>
      </c>
      <c r="V3" s="49">
        <f t="shared" si="0"/>
        <v>31.515998483469101</v>
      </c>
      <c r="W3" s="49">
        <f t="shared" si="0"/>
        <v>30.420285302339888</v>
      </c>
      <c r="X3" s="49">
        <f t="shared" ref="X3:Y3" si="1">X5*X11/11630</f>
        <v>29.969217234143841</v>
      </c>
      <c r="Y3" s="49">
        <f t="shared" si="1"/>
        <v>30.949124212410688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1089.1758042727954</v>
      </c>
      <c r="C5" s="49">
        <f t="shared" ref="C5:W5" si="2">C7*C13/1000000</f>
        <v>1094.7137365022843</v>
      </c>
      <c r="D5" s="49">
        <f t="shared" si="2"/>
        <v>1083.1502397804313</v>
      </c>
      <c r="E5" s="49">
        <f t="shared" si="2"/>
        <v>1165.3722131373634</v>
      </c>
      <c r="F5" s="49">
        <f t="shared" si="2"/>
        <v>1122.7945929056389</v>
      </c>
      <c r="G5" s="49">
        <f t="shared" si="2"/>
        <v>1112.4476281076613</v>
      </c>
      <c r="H5" s="49">
        <f t="shared" si="2"/>
        <v>1105.8541020874577</v>
      </c>
      <c r="I5" s="49">
        <f t="shared" si="2"/>
        <v>1067.8282960413574</v>
      </c>
      <c r="J5" s="49">
        <f t="shared" si="2"/>
        <v>1072.692794007035</v>
      </c>
      <c r="K5" s="49">
        <f t="shared" si="2"/>
        <v>1043.5033541081</v>
      </c>
      <c r="L5" s="49">
        <f t="shared" si="2"/>
        <v>1049.6839366091501</v>
      </c>
      <c r="M5" s="49">
        <f t="shared" si="2"/>
        <v>1006.8979311218419</v>
      </c>
      <c r="N5" s="49">
        <f t="shared" si="2"/>
        <v>971.99636865971502</v>
      </c>
      <c r="O5" s="49">
        <f t="shared" si="2"/>
        <v>964.20000887387062</v>
      </c>
      <c r="P5" s="49">
        <f t="shared" si="2"/>
        <v>944.73887110331464</v>
      </c>
      <c r="Q5" s="49">
        <f t="shared" si="2"/>
        <v>879.74361376709396</v>
      </c>
      <c r="R5" s="49">
        <f t="shared" si="2"/>
        <v>840.41925228007153</v>
      </c>
      <c r="S5" s="49">
        <f t="shared" si="2"/>
        <v>892.18465180934959</v>
      </c>
      <c r="T5" s="49">
        <f t="shared" si="2"/>
        <v>831.11460337084077</v>
      </c>
      <c r="U5" s="49">
        <f t="shared" si="2"/>
        <v>811.88085128085709</v>
      </c>
      <c r="V5" s="49">
        <f t="shared" si="2"/>
        <v>813.25976120067696</v>
      </c>
      <c r="W5" s="49">
        <f t="shared" si="2"/>
        <v>819.758968735964</v>
      </c>
      <c r="X5" s="49">
        <f t="shared" ref="X5:Y5" si="3">X7*X13/1000000</f>
        <v>803.40289074383077</v>
      </c>
      <c r="Y5" s="49">
        <f t="shared" si="3"/>
        <v>827.51965254165748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1948942</v>
      </c>
      <c r="C7" s="35">
        <v>1971602</v>
      </c>
      <c r="D7" s="35">
        <v>1968363</v>
      </c>
      <c r="E7" s="35">
        <v>2175690</v>
      </c>
      <c r="F7" s="35">
        <v>2112003</v>
      </c>
      <c r="G7" s="35">
        <v>2125813</v>
      </c>
      <c r="H7" s="35">
        <v>2154822</v>
      </c>
      <c r="I7" s="35">
        <v>2111692</v>
      </c>
      <c r="J7" s="35">
        <v>2182462</v>
      </c>
      <c r="K7" s="35">
        <v>2171442</v>
      </c>
      <c r="L7" s="35">
        <v>2266749</v>
      </c>
      <c r="M7" s="35">
        <v>2226478</v>
      </c>
      <c r="N7" s="35">
        <v>2213157</v>
      </c>
      <c r="O7" s="35">
        <v>2283910</v>
      </c>
      <c r="P7" s="35">
        <v>2322261</v>
      </c>
      <c r="Q7" s="35">
        <v>2223969</v>
      </c>
      <c r="R7" s="35">
        <v>2182944</v>
      </c>
      <c r="S7" s="35">
        <v>2402557</v>
      </c>
      <c r="T7" s="35">
        <v>2357887</v>
      </c>
      <c r="U7" s="35">
        <v>2321257</v>
      </c>
      <c r="V7" s="35">
        <v>2383243</v>
      </c>
      <c r="W7" s="35">
        <v>2463027</v>
      </c>
      <c r="X7" s="35">
        <v>2435981</v>
      </c>
      <c r="Y7" s="35">
        <v>2580735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141248.64969495963</v>
      </c>
      <c r="D8" s="52">
        <v>116880.69685379439</v>
      </c>
      <c r="E8" s="52">
        <v>328997.51070538256</v>
      </c>
      <c r="F8" s="52">
        <v>59554.346449010773</v>
      </c>
      <c r="G8" s="52">
        <v>138642.46257873392</v>
      </c>
      <c r="H8" s="52">
        <v>155453.1209259124</v>
      </c>
      <c r="I8" s="52">
        <v>84946.586702299304</v>
      </c>
      <c r="J8" s="52">
        <v>200500.12854368286</v>
      </c>
      <c r="K8" s="52">
        <v>120385.01855409262</v>
      </c>
      <c r="L8" s="52">
        <v>228408.53235057625</v>
      </c>
      <c r="M8" s="52">
        <v>94548.949108554982</v>
      </c>
      <c r="N8" s="52">
        <v>123239.55160776433</v>
      </c>
      <c r="O8" s="52">
        <v>209076.62627878692</v>
      </c>
      <c r="P8" s="52">
        <v>178460.46325018862</v>
      </c>
      <c r="Q8" s="52">
        <v>43626.35639625974</v>
      </c>
      <c r="R8" s="52">
        <v>100223.64969495963</v>
      </c>
      <c r="S8" s="52">
        <v>336493.69685379439</v>
      </c>
      <c r="T8" s="52">
        <v>284327.51070538256</v>
      </c>
      <c r="U8" s="52">
        <v>22924.346449011005</v>
      </c>
      <c r="V8" s="52">
        <v>200628.46257873392</v>
      </c>
      <c r="W8" s="52">
        <v>235237.12092591263</v>
      </c>
      <c r="X8" s="52">
        <v>57900.586702299304</v>
      </c>
      <c r="Y8" s="52">
        <v>345254.12854368286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118588.64969495963</v>
      </c>
      <c r="D9" s="36">
        <v>120119.69685379439</v>
      </c>
      <c r="E9" s="36">
        <v>121670.51070538256</v>
      </c>
      <c r="F9" s="36">
        <v>123241.34644901101</v>
      </c>
      <c r="G9" s="36">
        <v>124832.46257873392</v>
      </c>
      <c r="H9" s="36">
        <v>126444.12092591263</v>
      </c>
      <c r="I9" s="36">
        <v>128076.5867022993</v>
      </c>
      <c r="J9" s="36">
        <v>129730.12854368286</v>
      </c>
      <c r="K9" s="36">
        <v>131405.01855409238</v>
      </c>
      <c r="L9" s="36">
        <v>133101.53235057648</v>
      </c>
      <c r="M9" s="36">
        <v>134819.94910855498</v>
      </c>
      <c r="N9" s="36">
        <v>136560.55160776433</v>
      </c>
      <c r="O9" s="36">
        <v>138323.62627878692</v>
      </c>
      <c r="P9" s="36">
        <v>140109.46325018862</v>
      </c>
      <c r="Q9" s="36">
        <v>141918.35639625974</v>
      </c>
      <c r="R9" s="36">
        <v>141248.64969495963</v>
      </c>
      <c r="S9" s="36">
        <v>116880.69685379416</v>
      </c>
      <c r="T9" s="36">
        <v>328997.51070538256</v>
      </c>
      <c r="U9" s="36">
        <v>59554.346449011005</v>
      </c>
      <c r="V9" s="36">
        <v>138642.46257873392</v>
      </c>
      <c r="W9" s="36">
        <v>155453.12092591263</v>
      </c>
      <c r="X9" s="36">
        <v>84946.586702299304</v>
      </c>
      <c r="Y9" s="36">
        <v>200500.12854368286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429.94201337757164</v>
      </c>
      <c r="C11" s="54">
        <v>423.95165636501127</v>
      </c>
      <c r="D11" s="54">
        <v>416.42470959669248</v>
      </c>
      <c r="E11" s="54">
        <v>409.80728384132328</v>
      </c>
      <c r="F11" s="54">
        <v>412.53078569569601</v>
      </c>
      <c r="G11" s="54">
        <v>416.65684002732837</v>
      </c>
      <c r="H11" s="54">
        <v>416.48103758420916</v>
      </c>
      <c r="I11" s="54">
        <v>415.20220540874823</v>
      </c>
      <c r="J11" s="54">
        <v>414.1511302144242</v>
      </c>
      <c r="K11" s="54">
        <v>411.6952746005046</v>
      </c>
      <c r="L11" s="54">
        <v>412.20397598712401</v>
      </c>
      <c r="M11" s="54">
        <v>414.49114678355915</v>
      </c>
      <c r="N11" s="54">
        <v>415.38790841858832</v>
      </c>
      <c r="O11" s="54">
        <v>415.41199528006973</v>
      </c>
      <c r="P11" s="54">
        <v>415.50659247169779</v>
      </c>
      <c r="Q11" s="54">
        <v>406.37934068933612</v>
      </c>
      <c r="R11" s="54">
        <v>420.6622626159338</v>
      </c>
      <c r="S11" s="54">
        <v>409.70053979166221</v>
      </c>
      <c r="T11" s="54">
        <v>413.53823161603299</v>
      </c>
      <c r="U11" s="54">
        <v>435.99835924251266</v>
      </c>
      <c r="V11" s="54">
        <v>450.69371417271168</v>
      </c>
      <c r="W11" s="54">
        <v>431.57553812645676</v>
      </c>
      <c r="X11" s="54">
        <v>433.83214131877867</v>
      </c>
      <c r="Y11" s="54">
        <v>434.96044291493962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558.85490911109491</v>
      </c>
      <c r="C13" s="35">
        <v>555.24073139623727</v>
      </c>
      <c r="D13" s="35">
        <v>550.27971963526613</v>
      </c>
      <c r="E13" s="35">
        <v>535.63339130913107</v>
      </c>
      <c r="F13" s="35">
        <v>531.62547255171467</v>
      </c>
      <c r="G13" s="35">
        <v>523.3045560017091</v>
      </c>
      <c r="H13" s="35">
        <v>513.1997455416074</v>
      </c>
      <c r="I13" s="35">
        <v>505.67426312234807</v>
      </c>
      <c r="J13" s="35">
        <v>491.50582874159323</v>
      </c>
      <c r="K13" s="35">
        <v>480.55778331085975</v>
      </c>
      <c r="L13" s="35">
        <v>463.07903372148843</v>
      </c>
      <c r="M13" s="35">
        <v>452.23798803394504</v>
      </c>
      <c r="N13" s="35">
        <v>439.18997552352369</v>
      </c>
      <c r="O13" s="35">
        <v>422.17075492198495</v>
      </c>
      <c r="P13" s="35">
        <v>406.81855790684796</v>
      </c>
      <c r="Q13" s="35">
        <v>395.57368549970528</v>
      </c>
      <c r="R13" s="35">
        <v>384.99350064869805</v>
      </c>
      <c r="S13" s="35">
        <v>371.34796460993414</v>
      </c>
      <c r="T13" s="35">
        <v>352.48279640663048</v>
      </c>
      <c r="U13" s="35">
        <v>349.75913967339983</v>
      </c>
      <c r="V13" s="35">
        <v>341.24080557487292</v>
      </c>
      <c r="W13" s="35">
        <v>332.82581503814782</v>
      </c>
      <c r="X13" s="35">
        <v>329.80671472553803</v>
      </c>
      <c r="Y13" s="35">
        <v>320.65270263768167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508.40685154482924</v>
      </c>
      <c r="D14" s="36">
        <v>475.40771950849785</v>
      </c>
      <c r="E14" s="36">
        <v>456.59353238453406</v>
      </c>
      <c r="F14" s="36">
        <v>441.55318301210508</v>
      </c>
      <c r="G14" s="36">
        <v>428.55751856566042</v>
      </c>
      <c r="H14" s="36">
        <v>412.15249527228764</v>
      </c>
      <c r="I14" s="36">
        <v>394.95904988215779</v>
      </c>
      <c r="J14" s="36">
        <v>385.85918983624362</v>
      </c>
      <c r="K14" s="36">
        <v>367.54490162721333</v>
      </c>
      <c r="L14" s="36">
        <v>352.72336999093613</v>
      </c>
      <c r="M14" s="36">
        <v>344.35903545298845</v>
      </c>
      <c r="N14" s="36">
        <v>336.06071796338796</v>
      </c>
      <c r="O14" s="36">
        <v>332.44499417846362</v>
      </c>
      <c r="P14" s="36">
        <v>329.70733409586359</v>
      </c>
      <c r="Q14" s="36">
        <v>328.16201056924723</v>
      </c>
      <c r="R14" s="36">
        <v>324.1492391090228</v>
      </c>
      <c r="S14" s="36">
        <v>318.96997203409649</v>
      </c>
      <c r="T14" s="36">
        <v>313.54013862047532</v>
      </c>
      <c r="U14" s="36">
        <v>308.08551783544317</v>
      </c>
      <c r="V14" s="36">
        <v>303.02370296306384</v>
      </c>
      <c r="W14" s="36">
        <v>299.99346593343319</v>
      </c>
      <c r="X14" s="36">
        <v>296.96322890380253</v>
      </c>
      <c r="Y14" s="36">
        <v>293.93299187417193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0.7599998128215667</v>
      </c>
      <c r="C16" s="44">
        <f>C7/RES_summary!C$6</f>
        <v>0.76000004625680317</v>
      </c>
      <c r="D16" s="44">
        <f>D7/RES_summary!D$6</f>
        <v>0.75</v>
      </c>
      <c r="E16" s="44">
        <f>E7/RES_summary!E$6</f>
        <v>0.81999984170542062</v>
      </c>
      <c r="F16" s="44">
        <f>F7/RES_summary!F$6</f>
        <v>0.78999985786007598</v>
      </c>
      <c r="G16" s="44">
        <f>G7/RES_summary!G$6</f>
        <v>0.78999986249968879</v>
      </c>
      <c r="H16" s="44">
        <f>H7/RES_summary!H$6</f>
        <v>0.79999985149588193</v>
      </c>
      <c r="I16" s="44">
        <f>I7/RES_summary!I$6</f>
        <v>0.7799998374763325</v>
      </c>
      <c r="J16" s="44">
        <f>J7/RES_summary!J$6</f>
        <v>0.80000014662342744</v>
      </c>
      <c r="K16" s="44">
        <f>K7/RES_summary!K$6</f>
        <v>0.78999993087543352</v>
      </c>
      <c r="L16" s="44">
        <f>L7/RES_summary!L$6</f>
        <v>0.82000001447006288</v>
      </c>
      <c r="M16" s="44">
        <f>M7/RES_summary!M$6</f>
        <v>0.80000014372477857</v>
      </c>
      <c r="N16" s="44">
        <f>N7/RES_summary!N$6</f>
        <v>0.79000015706073679</v>
      </c>
      <c r="O16" s="44">
        <f>O7/RES_summary!O$6</f>
        <v>0.80999999290690095</v>
      </c>
      <c r="P16" s="44">
        <f>P7/RES_summary!P$6</f>
        <v>0.81999988700668713</v>
      </c>
      <c r="Q16" s="44">
        <f>Q7/RES_summary!Q$6</f>
        <v>0.78000008417384425</v>
      </c>
      <c r="R16" s="44">
        <f>R7/RES_summary!R$6</f>
        <v>0.75999993036926916</v>
      </c>
      <c r="S16" s="44">
        <f>S7/RES_summary!S$6</f>
        <v>0.82999999654534728</v>
      </c>
      <c r="T16" s="44">
        <f>T7/RES_summary!T$6</f>
        <v>0.80999989007108275</v>
      </c>
      <c r="U16" s="44">
        <f>U7/RES_summary!U$6</f>
        <v>0.79</v>
      </c>
      <c r="V16" s="44">
        <f>V7/RES_summary!V$6</f>
        <v>0.81000008496826437</v>
      </c>
      <c r="W16" s="44">
        <f>W7/RES_summary!W$6</f>
        <v>0.82999983487801021</v>
      </c>
      <c r="X16" s="44">
        <f>X7/RES_summary!X$6</f>
        <v>0.80999998669940387</v>
      </c>
      <c r="Y16" s="44">
        <f>Y7/RES_summary!Y$6</f>
        <v>0.84999995059547273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424.72962631884582</v>
      </c>
      <c r="C17" s="52">
        <f t="shared" si="4"/>
        <v>421.98298154480153</v>
      </c>
      <c r="D17" s="52">
        <f t="shared" si="4"/>
        <v>412.70978972644957</v>
      </c>
      <c r="E17" s="52">
        <f t="shared" si="4"/>
        <v>439.2192960856251</v>
      </c>
      <c r="F17" s="52">
        <f t="shared" si="4"/>
        <v>419.98404775065029</v>
      </c>
      <c r="G17" s="52">
        <f t="shared" si="4"/>
        <v>413.41052728681086</v>
      </c>
      <c r="H17" s="52">
        <f t="shared" si="4"/>
        <v>410.55972022101031</v>
      </c>
      <c r="I17" s="52">
        <f t="shared" si="4"/>
        <v>394.4258430513957</v>
      </c>
      <c r="J17" s="52">
        <f t="shared" si="4"/>
        <v>393.20473505954379</v>
      </c>
      <c r="K17" s="52">
        <f t="shared" si="4"/>
        <v>379.64061559723075</v>
      </c>
      <c r="L17" s="52">
        <f t="shared" si="4"/>
        <v>379.72481435240326</v>
      </c>
      <c r="M17" s="52">
        <f t="shared" si="4"/>
        <v>361.79045542496073</v>
      </c>
      <c r="N17" s="52">
        <f t="shared" si="4"/>
        <v>346.96014964308483</v>
      </c>
      <c r="O17" s="52">
        <f t="shared" si="4"/>
        <v>341.95830849230884</v>
      </c>
      <c r="P17" s="52">
        <f t="shared" si="4"/>
        <v>333.59117151583871</v>
      </c>
      <c r="Q17" s="52">
        <f t="shared" si="4"/>
        <v>308.54750798672791</v>
      </c>
      <c r="R17" s="52">
        <f t="shared" ref="R17:V17" si="5">R13*R16</f>
        <v>292.59503368563168</v>
      </c>
      <c r="S17" s="52">
        <f t="shared" si="5"/>
        <v>308.21880934336707</v>
      </c>
      <c r="T17" s="52">
        <f t="shared" si="5"/>
        <v>285.51102634131854</v>
      </c>
      <c r="U17" s="52">
        <f t="shared" si="5"/>
        <v>276.30972034198589</v>
      </c>
      <c r="V17" s="52">
        <f t="shared" si="5"/>
        <v>276.40508151028604</v>
      </c>
      <c r="W17" s="52">
        <f t="shared" ref="W17:Y17" si="6">W13*W16</f>
        <v>276.24537152480184</v>
      </c>
      <c r="X17" s="52">
        <f t="shared" si="6"/>
        <v>267.14343454105989</v>
      </c>
      <c r="Y17" s="52">
        <f t="shared" si="6"/>
        <v>272.55478140033421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182.60911068062819</v>
      </c>
      <c r="C18" s="36">
        <f>C3*11630*1000/RES_summary!C$6</f>
        <v>178.90038398376458</v>
      </c>
      <c r="D18" s="36">
        <f>D3*11630*1000/RES_summary!D$6</f>
        <v>171.8625543345488</v>
      </c>
      <c r="E18" s="36">
        <f>E3*11630*1000/RES_summary!E$6</f>
        <v>179.99526673954799</v>
      </c>
      <c r="F18" s="36">
        <f>F3*11630*1000/RES_summary!F$6</f>
        <v>173.25634919823446</v>
      </c>
      <c r="G18" s="36">
        <f>G3*11630*1000/RES_summary!G$6</f>
        <v>172.25032393335422</v>
      </c>
      <c r="H18" s="36">
        <f>H3*11630*1000/RES_summary!H$6</f>
        <v>170.99033826792902</v>
      </c>
      <c r="I18" s="36">
        <f>I3*11630*1000/RES_summary!I$6</f>
        <v>163.76647990514428</v>
      </c>
      <c r="J18" s="36">
        <f>J3*11630*1000/RES_summary!J$6</f>
        <v>162.84618543057329</v>
      </c>
      <c r="K18" s="36">
        <f>K3*11630*1000/RES_summary!K$6</f>
        <v>156.29624748780654</v>
      </c>
      <c r="L18" s="36">
        <f>L3*11630*1000/RES_summary!L$6</f>
        <v>156.52407825703312</v>
      </c>
      <c r="M18" s="36">
        <f>M3*11630*1000/RES_summary!M$6</f>
        <v>149.95894076443813</v>
      </c>
      <c r="N18" s="36">
        <f>N3*11630*1000/RES_summary!N$6</f>
        <v>144.12305086484145</v>
      </c>
      <c r="O18" s="36">
        <f>O3*11630*1000/RES_summary!O$6</f>
        <v>142.05358323338763</v>
      </c>
      <c r="P18" s="36">
        <f>P3*11630*1000/RES_summary!P$6</f>
        <v>138.60933095518783</v>
      </c>
      <c r="Q18" s="36">
        <f>Q3*11630*1000/RES_summary!Q$6</f>
        <v>125.38733286698414</v>
      </c>
      <c r="R18" s="36">
        <f>R3*11630*1000/RES_summary!R$6</f>
        <v>123.08368890038319</v>
      </c>
      <c r="S18" s="36">
        <f>S3*11630*1000/RES_summary!S$6</f>
        <v>126.27741256192093</v>
      </c>
      <c r="T18" s="36">
        <f>T3*11630*1000/RES_summary!T$6</f>
        <v>118.0697249400675</v>
      </c>
      <c r="U18" s="36">
        <f>U3*11630*1000/RES_summary!U$6</f>
        <v>120.47058471186335</v>
      </c>
      <c r="V18" s="36">
        <f>V3*11630*1000/RES_summary!V$6</f>
        <v>124.57403280208194</v>
      </c>
      <c r="W18" s="36">
        <f>W3*11630*1000/RES_summary!W$6</f>
        <v>119.22074487075932</v>
      </c>
      <c r="X18" s="36">
        <f>X3*11630*1000/RES_summary!X$6</f>
        <v>115.89540824620099</v>
      </c>
      <c r="Y18" s="36">
        <f>Y3*11630*1000/RES_summary!Y$6</f>
        <v>118.55054843647393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38.596557905169576</v>
      </c>
      <c r="C3" s="49">
        <f t="shared" ref="C3:W3" si="0">C5*C11/11630</f>
        <v>40.560286643886982</v>
      </c>
      <c r="D3" s="49">
        <f t="shared" si="0"/>
        <v>41.341267042263446</v>
      </c>
      <c r="E3" s="49">
        <f t="shared" si="0"/>
        <v>47.612988866887015</v>
      </c>
      <c r="F3" s="49">
        <f t="shared" si="0"/>
        <v>45.439827015811069</v>
      </c>
      <c r="G3" s="49">
        <f t="shared" si="0"/>
        <v>44.033784454245691</v>
      </c>
      <c r="H3" s="49">
        <f t="shared" si="0"/>
        <v>46.566438513566204</v>
      </c>
      <c r="I3" s="49">
        <f t="shared" si="0"/>
        <v>47.446037902616041</v>
      </c>
      <c r="J3" s="49">
        <f t="shared" si="0"/>
        <v>48.12754365359779</v>
      </c>
      <c r="K3" s="49">
        <f t="shared" si="0"/>
        <v>45.445392508871706</v>
      </c>
      <c r="L3" s="49">
        <f t="shared" si="0"/>
        <v>44.195919769703146</v>
      </c>
      <c r="M3" s="49">
        <f t="shared" si="0"/>
        <v>43.808028213593623</v>
      </c>
      <c r="N3" s="49">
        <f t="shared" si="0"/>
        <v>41.429006687283568</v>
      </c>
      <c r="O3" s="49">
        <f t="shared" si="0"/>
        <v>40.463488208460682</v>
      </c>
      <c r="P3" s="49">
        <f t="shared" si="0"/>
        <v>40.282300695604846</v>
      </c>
      <c r="Q3" s="49">
        <f t="shared" si="0"/>
        <v>35.430017358909375</v>
      </c>
      <c r="R3" s="49">
        <f t="shared" si="0"/>
        <v>36.769300167454496</v>
      </c>
      <c r="S3" s="49">
        <f t="shared" si="0"/>
        <v>36.315955429606866</v>
      </c>
      <c r="T3" s="49">
        <f t="shared" si="0"/>
        <v>34.336118741753715</v>
      </c>
      <c r="U3" s="49">
        <f t="shared" si="0"/>
        <v>35.004153561134906</v>
      </c>
      <c r="V3" s="49">
        <f t="shared" si="0"/>
        <v>34.246036228113105</v>
      </c>
      <c r="W3" s="49">
        <f t="shared" si="0"/>
        <v>33.312589797139353</v>
      </c>
      <c r="X3" s="49">
        <f t="shared" ref="X3:Y3" si="1">X5*X11/11630</f>
        <v>32.295184648660282</v>
      </c>
      <c r="Y3" s="49">
        <f t="shared" si="1"/>
        <v>30.277504926363946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1500.7959739071632</v>
      </c>
      <c r="C5" s="49">
        <f t="shared" ref="C5:W5" si="2">C7*C13/1000000</f>
        <v>1580.3982199313018</v>
      </c>
      <c r="D5" s="49">
        <f t="shared" si="2"/>
        <v>1620.7988947746974</v>
      </c>
      <c r="E5" s="49">
        <f t="shared" si="2"/>
        <v>1862.2703986478809</v>
      </c>
      <c r="F5" s="49">
        <f t="shared" si="2"/>
        <v>1792.3084731731874</v>
      </c>
      <c r="G5" s="49">
        <f t="shared" si="2"/>
        <v>1752.7849015749803</v>
      </c>
      <c r="H5" s="49">
        <f t="shared" si="2"/>
        <v>1871.294651820042</v>
      </c>
      <c r="I5" s="49">
        <f t="shared" si="2"/>
        <v>1927.003524768548</v>
      </c>
      <c r="J5" s="49">
        <f t="shared" si="2"/>
        <v>1982.5937128429625</v>
      </c>
      <c r="K5" s="49">
        <f t="shared" si="2"/>
        <v>1904.3597902984643</v>
      </c>
      <c r="L5" s="49">
        <f t="shared" si="2"/>
        <v>1884.4891402602714</v>
      </c>
      <c r="M5" s="49">
        <f t="shared" si="2"/>
        <v>1889.363529061565</v>
      </c>
      <c r="N5" s="49">
        <f t="shared" si="2"/>
        <v>1795.8517760180564</v>
      </c>
      <c r="O5" s="49">
        <f t="shared" si="2"/>
        <v>1751.0034405606427</v>
      </c>
      <c r="P5" s="49">
        <f t="shared" si="2"/>
        <v>1754.4367521468494</v>
      </c>
      <c r="Q5" s="49">
        <f t="shared" si="2"/>
        <v>1574.5176840502684</v>
      </c>
      <c r="R5" s="49">
        <f t="shared" si="2"/>
        <v>1564.3811146286841</v>
      </c>
      <c r="S5" s="49">
        <f t="shared" si="2"/>
        <v>1577.6699418153335</v>
      </c>
      <c r="T5" s="49">
        <f t="shared" si="2"/>
        <v>1473.8394329879557</v>
      </c>
      <c r="U5" s="49">
        <f t="shared" si="2"/>
        <v>1418.6626300816622</v>
      </c>
      <c r="V5" s="49">
        <f t="shared" si="2"/>
        <v>1353.8579308865842</v>
      </c>
      <c r="W5" s="49">
        <f t="shared" si="2"/>
        <v>1374.5717298909685</v>
      </c>
      <c r="X5" s="49">
        <f t="shared" ref="X5:Y5" si="3">X7*X13/1000000</f>
        <v>1352.9277926778698</v>
      </c>
      <c r="Y5" s="49">
        <f t="shared" si="3"/>
        <v>1278.1551949444024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1025759</v>
      </c>
      <c r="C7" s="35">
        <v>1089569</v>
      </c>
      <c r="D7" s="35">
        <v>1128528</v>
      </c>
      <c r="E7" s="35">
        <v>1326641</v>
      </c>
      <c r="F7" s="35">
        <v>1283243</v>
      </c>
      <c r="G7" s="35">
        <v>1264724</v>
      </c>
      <c r="H7" s="35">
        <v>1373699</v>
      </c>
      <c r="I7" s="35">
        <v>1434868</v>
      </c>
      <c r="J7" s="35">
        <v>1500442</v>
      </c>
      <c r="K7" s="35">
        <v>1456790</v>
      </c>
      <c r="L7" s="35">
        <v>1465094</v>
      </c>
      <c r="M7" s="35">
        <v>1502872</v>
      </c>
      <c r="N7" s="35">
        <v>1456761</v>
      </c>
      <c r="O7" s="35">
        <v>1466214</v>
      </c>
      <c r="P7" s="35">
        <v>1529294</v>
      </c>
      <c r="Q7" s="35">
        <v>1482646</v>
      </c>
      <c r="R7" s="35">
        <v>1493593</v>
      </c>
      <c r="S7" s="35">
        <v>1563109</v>
      </c>
      <c r="T7" s="35">
        <v>1571925</v>
      </c>
      <c r="U7" s="35">
        <v>1616065</v>
      </c>
      <c r="V7" s="35">
        <v>1647674</v>
      </c>
      <c r="W7" s="35">
        <v>1721152</v>
      </c>
      <c r="X7" s="35">
        <v>1774357</v>
      </c>
      <c r="Y7" s="35">
        <v>1760972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129897.8315390154</v>
      </c>
      <c r="D8" s="52">
        <v>108063.05060218344</v>
      </c>
      <c r="E8" s="52">
        <v>270370.92855391186</v>
      </c>
      <c r="F8" s="52">
        <v>32157.748084284598</v>
      </c>
      <c r="G8" s="52">
        <v>60485.078622550238</v>
      </c>
      <c r="H8" s="52">
        <v>191584.78942376911</v>
      </c>
      <c r="I8" s="52">
        <v>147549.06325272936</v>
      </c>
      <c r="J8" s="52">
        <v>155896.41069238982</v>
      </c>
      <c r="K8" s="52">
        <v>50792.685105355689</v>
      </c>
      <c r="L8" s="52">
        <v>107059.09827818768</v>
      </c>
      <c r="M8" s="52">
        <v>141040.23677971144</v>
      </c>
      <c r="N8" s="52">
        <v>61864.079065911472</v>
      </c>
      <c r="O8" s="52">
        <v>139350.83153901529</v>
      </c>
      <c r="P8" s="52">
        <v>171143.05060218344</v>
      </c>
      <c r="Q8" s="52">
        <v>223722.92855391186</v>
      </c>
      <c r="R8" s="52">
        <v>43104.748084284598</v>
      </c>
      <c r="S8" s="52">
        <v>130001.07862255024</v>
      </c>
      <c r="T8" s="52">
        <v>200400.78942376911</v>
      </c>
      <c r="U8" s="52">
        <v>191689.06325272936</v>
      </c>
      <c r="V8" s="52">
        <v>187505.41069238982</v>
      </c>
      <c r="W8" s="52">
        <v>124270.68510535569</v>
      </c>
      <c r="X8" s="52">
        <v>160264.09827818768</v>
      </c>
      <c r="Y8" s="52">
        <v>127655.23677971144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66087.831539015286</v>
      </c>
      <c r="D9" s="36">
        <v>69104.050602183444</v>
      </c>
      <c r="E9" s="36">
        <v>72257.928553911857</v>
      </c>
      <c r="F9" s="36">
        <v>75555.748084284598</v>
      </c>
      <c r="G9" s="36">
        <v>79004.078622550238</v>
      </c>
      <c r="H9" s="36">
        <v>82609.789423769107</v>
      </c>
      <c r="I9" s="36">
        <v>86380.063252729364</v>
      </c>
      <c r="J9" s="36">
        <v>90322.410692389822</v>
      </c>
      <c r="K9" s="36">
        <v>94444.685105355689</v>
      </c>
      <c r="L9" s="36">
        <v>98755.098278187681</v>
      </c>
      <c r="M9" s="36">
        <v>103262.23677971144</v>
      </c>
      <c r="N9" s="36">
        <v>107975.07906591147</v>
      </c>
      <c r="O9" s="36">
        <v>129897.83153901529</v>
      </c>
      <c r="P9" s="36">
        <v>108063.05060218344</v>
      </c>
      <c r="Q9" s="36">
        <v>270370.92855391186</v>
      </c>
      <c r="R9" s="36">
        <v>32157.748084284598</v>
      </c>
      <c r="S9" s="36">
        <v>60485.078622550238</v>
      </c>
      <c r="T9" s="36">
        <v>191584.78942376911</v>
      </c>
      <c r="U9" s="36">
        <v>147549.06325272936</v>
      </c>
      <c r="V9" s="36">
        <v>155896.41069238982</v>
      </c>
      <c r="W9" s="36">
        <v>50792.685105355689</v>
      </c>
      <c r="X9" s="36">
        <v>107059.09827818768</v>
      </c>
      <c r="Y9" s="36">
        <v>141040.23677971144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299.09326533473831</v>
      </c>
      <c r="C11" s="54">
        <v>298.4792868780317</v>
      </c>
      <c r="D11" s="54">
        <v>296.64317840515207</v>
      </c>
      <c r="E11" s="54">
        <v>297.34621831713775</v>
      </c>
      <c r="F11" s="54">
        <v>294.85169327926184</v>
      </c>
      <c r="G11" s="54">
        <v>292.17099756091795</v>
      </c>
      <c r="H11" s="54">
        <v>289.40801994279212</v>
      </c>
      <c r="I11" s="54">
        <v>286.34998001557932</v>
      </c>
      <c r="J11" s="54">
        <v>282.31872675956424</v>
      </c>
      <c r="K11" s="54">
        <v>277.5367961299703</v>
      </c>
      <c r="L11" s="54">
        <v>272.75219365321362</v>
      </c>
      <c r="M11" s="54">
        <v>269.66084625183436</v>
      </c>
      <c r="N11" s="54">
        <v>268.29572139937204</v>
      </c>
      <c r="O11" s="54">
        <v>268.75467915341295</v>
      </c>
      <c r="P11" s="54">
        <v>267.02766943101034</v>
      </c>
      <c r="Q11" s="54">
        <v>261.69988819951595</v>
      </c>
      <c r="R11" s="54">
        <v>273.3521626851113</v>
      </c>
      <c r="S11" s="54">
        <v>267.70780785767454</v>
      </c>
      <c r="T11" s="54">
        <v>270.94475288737851</v>
      </c>
      <c r="U11" s="54">
        <v>286.95920882371109</v>
      </c>
      <c r="V11" s="54">
        <v>294.18256690503546</v>
      </c>
      <c r="W11" s="54">
        <v>281.85172946300986</v>
      </c>
      <c r="X11" s="54">
        <v>277.61496178632149</v>
      </c>
      <c r="Y11" s="54">
        <v>275.4965779479773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1463.107780587022</v>
      </c>
      <c r="C13" s="35">
        <v>1450.4801622763696</v>
      </c>
      <c r="D13" s="35">
        <v>1436.2061860890446</v>
      </c>
      <c r="E13" s="35">
        <v>1403.7485639655952</v>
      </c>
      <c r="F13" s="35">
        <v>1396.7023184020388</v>
      </c>
      <c r="G13" s="35">
        <v>1385.9030915638355</v>
      </c>
      <c r="H13" s="35">
        <v>1362.2304826749105</v>
      </c>
      <c r="I13" s="35">
        <v>1342.9831348727187</v>
      </c>
      <c r="J13" s="35">
        <v>1321.3397871047082</v>
      </c>
      <c r="K13" s="35">
        <v>1307.230136326076</v>
      </c>
      <c r="L13" s="35">
        <v>1286.2581788337618</v>
      </c>
      <c r="M13" s="35">
        <v>1257.1686271762098</v>
      </c>
      <c r="N13" s="35">
        <v>1232.7703556163683</v>
      </c>
      <c r="O13" s="35">
        <v>1194.2345664143452</v>
      </c>
      <c r="P13" s="35">
        <v>1147.2200585020601</v>
      </c>
      <c r="Q13" s="35">
        <v>1061.9646793976906</v>
      </c>
      <c r="R13" s="35">
        <v>1047.3945141873885</v>
      </c>
      <c r="S13" s="35">
        <v>1009.3153720024217</v>
      </c>
      <c r="T13" s="35">
        <v>937.60162411562612</v>
      </c>
      <c r="U13" s="35">
        <v>877.84998133222496</v>
      </c>
      <c r="V13" s="35">
        <v>821.67827548810283</v>
      </c>
      <c r="W13" s="35">
        <v>798.63471087444259</v>
      </c>
      <c r="X13" s="35">
        <v>762.48905529037836</v>
      </c>
      <c r="Y13" s="35">
        <v>725.82368995327715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1357.1886802286249</v>
      </c>
      <c r="D14" s="36">
        <v>1309.4887490310225</v>
      </c>
      <c r="E14" s="36">
        <v>1284.1345155209003</v>
      </c>
      <c r="F14" s="36">
        <v>1262.0372953082867</v>
      </c>
      <c r="G14" s="36">
        <v>1257.6310102405146</v>
      </c>
      <c r="H14" s="36">
        <v>1249.4560587174428</v>
      </c>
      <c r="I14" s="36">
        <v>1234.1129897197429</v>
      </c>
      <c r="J14" s="36">
        <v>1204.271535733254</v>
      </c>
      <c r="K14" s="36">
        <v>1180.2650508412964</v>
      </c>
      <c r="L14" s="36">
        <v>1164.0178614380277</v>
      </c>
      <c r="M14" s="36">
        <v>1105.7707675157781</v>
      </c>
      <c r="N14" s="36">
        <v>1042.0817091391639</v>
      </c>
      <c r="O14" s="36">
        <v>943.28487058062933</v>
      </c>
      <c r="P14" s="36">
        <v>846.89772693514601</v>
      </c>
      <c r="Q14" s="36">
        <v>747.68185064510999</v>
      </c>
      <c r="R14" s="36">
        <v>706.3655246140404</v>
      </c>
      <c r="S14" s="36">
        <v>687.35381787596953</v>
      </c>
      <c r="T14" s="36">
        <v>676.37591381752918</v>
      </c>
      <c r="U14" s="36">
        <v>662.09000409976738</v>
      </c>
      <c r="V14" s="36">
        <v>655.64460391189186</v>
      </c>
      <c r="W14" s="36">
        <v>649.08815787277297</v>
      </c>
      <c r="X14" s="36">
        <v>642.53171183365396</v>
      </c>
      <c r="Y14" s="36">
        <v>635.97526579453506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0.3999999220089861</v>
      </c>
      <c r="C16" s="44">
        <f>C7/RES_summary!C$6</f>
        <v>0.41999982268225472</v>
      </c>
      <c r="D16" s="44">
        <f>D7/RES_summary!D$6</f>
        <v>0.42999995427672638</v>
      </c>
      <c r="E16" s="44">
        <f>E7/RES_summary!E$6</f>
        <v>0.50000018844592786</v>
      </c>
      <c r="F16" s="44">
        <f>F7/RES_summary!F$6</f>
        <v>0.48000016458306993</v>
      </c>
      <c r="G16" s="44">
        <f>G7/RES_summary!G$6</f>
        <v>0.46999984763479025</v>
      </c>
      <c r="H16" s="44">
        <f>H7/RES_summary!H$6</f>
        <v>0.50999989604711737</v>
      </c>
      <c r="I16" s="44">
        <f>I7/RES_summary!I$6</f>
        <v>0.53000002216231834</v>
      </c>
      <c r="J16" s="44">
        <f>J7/RES_summary!J$6</f>
        <v>0.54999987170450104</v>
      </c>
      <c r="K16" s="44">
        <f>K7/RES_summary!K$6</f>
        <v>0.52999987994154241</v>
      </c>
      <c r="L16" s="44">
        <f>L7/RES_summary!L$6</f>
        <v>0.53000005788025151</v>
      </c>
      <c r="M16" s="44">
        <f>M7/RES_summary!M$6</f>
        <v>0.53999986346146034</v>
      </c>
      <c r="N16" s="44">
        <f>N7/RES_summary!N$6</f>
        <v>0.51999990005225838</v>
      </c>
      <c r="O16" s="44">
        <f>O7/RES_summary!O$6</f>
        <v>0.52000005674479244</v>
      </c>
      <c r="P16" s="44">
        <f>P7/RES_summary!P$6</f>
        <v>0.53999998587583586</v>
      </c>
      <c r="Q16" s="44">
        <f>Q7/RES_summary!Q$6</f>
        <v>0.52000005611589617</v>
      </c>
      <c r="R16" s="44">
        <f>R7/RES_summary!R$6</f>
        <v>0.51999986073853832</v>
      </c>
      <c r="S16" s="44">
        <f>S7/RES_summary!S$6</f>
        <v>0.53999986872319838</v>
      </c>
      <c r="T16" s="44">
        <f>T7/RES_summary!T$6</f>
        <v>0.540000041223344</v>
      </c>
      <c r="U16" s="44">
        <f>U7/RES_summary!U$6</f>
        <v>0.55000000000000004</v>
      </c>
      <c r="V16" s="44">
        <f>V7/RES_summary!V$6</f>
        <v>0.56000000000000005</v>
      </c>
      <c r="W16" s="44">
        <f>W7/RES_summary!W$6</f>
        <v>0.58000008761574973</v>
      </c>
      <c r="X16" s="44">
        <f>X7/RES_summary!X$6</f>
        <v>0.5900001463065575</v>
      </c>
      <c r="Y16" s="44">
        <f>Y7/RES_summary!Y$6</f>
        <v>0.57999992754002672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585.24299812554955</v>
      </c>
      <c r="C17" s="52">
        <f t="shared" si="4"/>
        <v>609.20141096020325</v>
      </c>
      <c r="D17" s="52">
        <f t="shared" si="4"/>
        <v>617.5685943502408</v>
      </c>
      <c r="E17" s="52">
        <f t="shared" si="4"/>
        <v>701.87454651349822</v>
      </c>
      <c r="F17" s="52">
        <f t="shared" si="4"/>
        <v>670.41734270653399</v>
      </c>
      <c r="G17" s="52">
        <f t="shared" si="4"/>
        <v>651.3742418715874</v>
      </c>
      <c r="H17" s="52">
        <f t="shared" si="4"/>
        <v>694.73740455641882</v>
      </c>
      <c r="I17" s="52">
        <f t="shared" si="4"/>
        <v>711.7810912461606</v>
      </c>
      <c r="J17" s="52">
        <f t="shared" si="4"/>
        <v>726.73671338564225</v>
      </c>
      <c r="K17" s="52">
        <f t="shared" si="4"/>
        <v>692.83181530878642</v>
      </c>
      <c r="L17" s="52">
        <f t="shared" si="4"/>
        <v>681.71690923084066</v>
      </c>
      <c r="M17" s="52">
        <f t="shared" si="4"/>
        <v>678.87088702318488</v>
      </c>
      <c r="N17" s="52">
        <f t="shared" si="4"/>
        <v>641.04046170789854</v>
      </c>
      <c r="O17" s="52">
        <f t="shared" si="4"/>
        <v>621.00204230205213</v>
      </c>
      <c r="P17" s="52">
        <f t="shared" si="4"/>
        <v>619.49881538758802</v>
      </c>
      <c r="Q17" s="52">
        <f t="shared" si="4"/>
        <v>552.2216928798988</v>
      </c>
      <c r="R17" s="52">
        <f t="shared" ref="R17:V17" si="5">R13*R16</f>
        <v>544.64500151575101</v>
      </c>
      <c r="S17" s="52">
        <f t="shared" si="5"/>
        <v>545.03016838161386</v>
      </c>
      <c r="T17" s="52">
        <f t="shared" si="5"/>
        <v>506.30491567351237</v>
      </c>
      <c r="U17" s="52">
        <f t="shared" si="5"/>
        <v>482.81748973272374</v>
      </c>
      <c r="V17" s="52">
        <f t="shared" si="5"/>
        <v>460.13983427333761</v>
      </c>
      <c r="W17" s="52">
        <f t="shared" ref="W17:Y17" si="6">W13*W16</f>
        <v>463.20820228015566</v>
      </c>
      <c r="X17" s="52">
        <f t="shared" si="6"/>
        <v>449.86865417847207</v>
      </c>
      <c r="Y17" s="52">
        <f t="shared" si="6"/>
        <v>420.97768757973557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175.04223932366278</v>
      </c>
      <c r="C18" s="36">
        <f>C3*11630*1000/RES_summary!C$6</f>
        <v>181.83400270849216</v>
      </c>
      <c r="D18" s="36">
        <f>D3*11630*1000/RES_summary!D$6</f>
        <v>183.19751071125748</v>
      </c>
      <c r="E18" s="36">
        <f>E3*11630*1000/RES_summary!E$6</f>
        <v>208.6997421388447</v>
      </c>
      <c r="F18" s="36">
        <f>F3*11630*1000/RES_summary!F$6</f>
        <v>197.67368870080469</v>
      </c>
      <c r="G18" s="36">
        <f>G3*11630*1000/RES_summary!G$6</f>
        <v>190.31266203310835</v>
      </c>
      <c r="H18" s="36">
        <f>H3*11630*1000/RES_summary!H$6</f>
        <v>201.06257663286772</v>
      </c>
      <c r="I18" s="36">
        <f>I3*11630*1000/RES_summary!I$6</f>
        <v>203.81850125380529</v>
      </c>
      <c r="J18" s="36">
        <f>J3*11630*1000/RES_summary!J$6</f>
        <v>205.17138361246489</v>
      </c>
      <c r="K18" s="36">
        <f>K3*11630*1000/RES_summary!K$6</f>
        <v>192.28632227771192</v>
      </c>
      <c r="L18" s="36">
        <f>L3*11630*1000/RES_summary!L$6</f>
        <v>185.9397824432005</v>
      </c>
      <c r="M18" s="36">
        <f>M3*11630*1000/RES_summary!M$6</f>
        <v>183.06489789040552</v>
      </c>
      <c r="N18" s="36">
        <f>N3*11630*1000/RES_summary!N$6</f>
        <v>171.98841312010717</v>
      </c>
      <c r="O18" s="36">
        <f>O3*11630*1000/RES_summary!O$6</f>
        <v>166.89720463250217</v>
      </c>
      <c r="P18" s="36">
        <f>P3*11630*1000/RES_summary!P$6</f>
        <v>165.42332488821935</v>
      </c>
      <c r="Q18" s="36">
        <f>Q3*11630*1000/RES_summary!Q$6</f>
        <v>144.51635528801694</v>
      </c>
      <c r="R18" s="36">
        <f>R3*11630*1000/RES_summary!R$6</f>
        <v>148.87988905996625</v>
      </c>
      <c r="S18" s="36">
        <f>S3*11630*1000/RES_summary!S$6</f>
        <v>145.9088315937411</v>
      </c>
      <c r="T18" s="36">
        <f>T3*11630*1000/RES_summary!T$6</f>
        <v>137.18066026282483</v>
      </c>
      <c r="U18" s="36">
        <f>U3*11630*1000/RES_summary!U$6</f>
        <v>138.54892485995268</v>
      </c>
      <c r="V18" s="36">
        <f>V3*11630*1000/RES_summary!V$6</f>
        <v>135.36511758178804</v>
      </c>
      <c r="W18" s="36">
        <f>W3*11630*1000/RES_summary!W$6</f>
        <v>130.55603291411353</v>
      </c>
      <c r="X18" s="36">
        <f>X3*11630*1000/RES_summary!X$6</f>
        <v>124.89026923862038</v>
      </c>
      <c r="Y18" s="36">
        <f>Y3*11630*1000/RES_summary!Y$6</f>
        <v>115.97791232066987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32.16682425303776</v>
      </c>
      <c r="C3" s="49">
        <f t="shared" ref="C3:W3" si="0">C5*C11/11630</f>
        <v>31.402968540148695</v>
      </c>
      <c r="D3" s="49">
        <f t="shared" si="0"/>
        <v>35.32606822073366</v>
      </c>
      <c r="E3" s="49">
        <f t="shared" si="0"/>
        <v>36.427949392491655</v>
      </c>
      <c r="F3" s="49">
        <f t="shared" si="0"/>
        <v>38.266891766876846</v>
      </c>
      <c r="G3" s="49">
        <f t="shared" si="0"/>
        <v>38.899224134380113</v>
      </c>
      <c r="H3" s="49">
        <f t="shared" si="0"/>
        <v>39.238880419754473</v>
      </c>
      <c r="I3" s="49">
        <f t="shared" si="0"/>
        <v>37.816180243638414</v>
      </c>
      <c r="J3" s="49">
        <f t="shared" si="0"/>
        <v>39.311741340370645</v>
      </c>
      <c r="K3" s="49">
        <f t="shared" si="0"/>
        <v>39.621453636685615</v>
      </c>
      <c r="L3" s="49">
        <f t="shared" si="0"/>
        <v>39.87420221113463</v>
      </c>
      <c r="M3" s="49">
        <f t="shared" si="0"/>
        <v>38.3409702602493</v>
      </c>
      <c r="N3" s="49">
        <f t="shared" si="0"/>
        <v>37.746846695975876</v>
      </c>
      <c r="O3" s="49">
        <f t="shared" si="0"/>
        <v>37.156019724384478</v>
      </c>
      <c r="P3" s="49">
        <f t="shared" si="0"/>
        <v>37.267992712588686</v>
      </c>
      <c r="Q3" s="49">
        <f t="shared" si="0"/>
        <v>35.567006128017901</v>
      </c>
      <c r="R3" s="49">
        <f t="shared" si="0"/>
        <v>35.958618456925599</v>
      </c>
      <c r="S3" s="49">
        <f t="shared" si="0"/>
        <v>34.446163218721772</v>
      </c>
      <c r="T3" s="49">
        <f t="shared" si="0"/>
        <v>34.173951414082083</v>
      </c>
      <c r="U3" s="49">
        <f t="shared" si="0"/>
        <v>37.801572661195031</v>
      </c>
      <c r="V3" s="49">
        <f t="shared" si="0"/>
        <v>41.382792415934709</v>
      </c>
      <c r="W3" s="49">
        <f t="shared" si="0"/>
        <v>42.636034160672523</v>
      </c>
      <c r="X3" s="49">
        <f t="shared" ref="X3:Y3" si="1">X5*X11/11630</f>
        <v>42.296115000502617</v>
      </c>
      <c r="Y3" s="49">
        <f t="shared" si="1"/>
        <v>41.318504087296617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776.94617141771005</v>
      </c>
      <c r="C5" s="49">
        <f t="shared" ref="C5:W5" si="2">C7*C13/1000000</f>
        <v>766.06159659679133</v>
      </c>
      <c r="D5" s="49">
        <f t="shared" si="2"/>
        <v>863.02033896941305</v>
      </c>
      <c r="E5" s="49">
        <f t="shared" si="2"/>
        <v>890.05139225640892</v>
      </c>
      <c r="F5" s="49">
        <f t="shared" si="2"/>
        <v>926.58117611945306</v>
      </c>
      <c r="G5" s="49">
        <f t="shared" si="2"/>
        <v>941.48244457485055</v>
      </c>
      <c r="H5" s="49">
        <f t="shared" si="2"/>
        <v>950.15707465502305</v>
      </c>
      <c r="I5" s="49">
        <f t="shared" si="2"/>
        <v>916.75874953179937</v>
      </c>
      <c r="J5" s="49">
        <f t="shared" si="2"/>
        <v>955.43409597295124</v>
      </c>
      <c r="K5" s="49">
        <f t="shared" si="2"/>
        <v>968.24230355688189</v>
      </c>
      <c r="L5" s="49">
        <f t="shared" si="2"/>
        <v>977.09434828140809</v>
      </c>
      <c r="M5" s="49">
        <f t="shared" si="2"/>
        <v>939.14962357185811</v>
      </c>
      <c r="N5" s="49">
        <f t="shared" si="2"/>
        <v>921.22895372126845</v>
      </c>
      <c r="O5" s="49">
        <f t="shared" si="2"/>
        <v>901.68179395272591</v>
      </c>
      <c r="P5" s="49">
        <f t="shared" si="2"/>
        <v>901.29010150101499</v>
      </c>
      <c r="Q5" s="49">
        <f t="shared" si="2"/>
        <v>879.31299641194096</v>
      </c>
      <c r="R5" s="49">
        <f t="shared" si="2"/>
        <v>866.98818663347549</v>
      </c>
      <c r="S5" s="49">
        <f t="shared" si="2"/>
        <v>849.14506131899543</v>
      </c>
      <c r="T5" s="49">
        <f t="shared" si="2"/>
        <v>826.21132851277366</v>
      </c>
      <c r="U5" s="49">
        <f t="shared" si="2"/>
        <v>858.16515786025616</v>
      </c>
      <c r="V5" s="49">
        <f t="shared" si="2"/>
        <v>877.76343931290342</v>
      </c>
      <c r="W5" s="49">
        <f t="shared" si="2"/>
        <v>894.27818797009047</v>
      </c>
      <c r="X5" s="49">
        <f t="shared" ref="X5:Y5" si="3">X7*X13/1000000</f>
        <v>913.36572470365059</v>
      </c>
      <c r="Y5" s="49">
        <f t="shared" si="3"/>
        <v>905.63645422874413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1256555</v>
      </c>
      <c r="C7" s="35">
        <v>1245222</v>
      </c>
      <c r="D7" s="35">
        <v>1443466</v>
      </c>
      <c r="E7" s="35">
        <v>1512370</v>
      </c>
      <c r="F7" s="35">
        <v>1604053</v>
      </c>
      <c r="G7" s="35">
        <v>1654905</v>
      </c>
      <c r="H7" s="35">
        <v>1696923</v>
      </c>
      <c r="I7" s="35">
        <v>1651452</v>
      </c>
      <c r="J7" s="35">
        <v>1773250</v>
      </c>
      <c r="K7" s="35">
        <v>1841603</v>
      </c>
      <c r="L7" s="35">
        <v>1907386</v>
      </c>
      <c r="M7" s="35">
        <v>1864675</v>
      </c>
      <c r="N7" s="35">
        <v>1876981</v>
      </c>
      <c r="O7" s="35">
        <v>1889160</v>
      </c>
      <c r="P7" s="35">
        <v>1954098</v>
      </c>
      <c r="Q7" s="35">
        <v>1967357</v>
      </c>
      <c r="R7" s="35">
        <v>1953161</v>
      </c>
      <c r="S7" s="35">
        <v>1997306</v>
      </c>
      <c r="T7" s="35">
        <v>1979461</v>
      </c>
      <c r="U7" s="35">
        <v>2115576</v>
      </c>
      <c r="V7" s="35">
        <v>2206706</v>
      </c>
      <c r="W7" s="35">
        <v>2284977</v>
      </c>
      <c r="X7" s="35">
        <v>2345760</v>
      </c>
      <c r="Y7" s="35">
        <v>2368204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46097.74368445389</v>
      </c>
      <c r="D8" s="52">
        <v>258651.83719612146</v>
      </c>
      <c r="E8" s="52">
        <v>132443.25720973895</v>
      </c>
      <c r="F8" s="52">
        <v>158516.00369880791</v>
      </c>
      <c r="G8" s="52">
        <v>121149.49133926351</v>
      </c>
      <c r="H8" s="52">
        <v>115959.57100681053</v>
      </c>
      <c r="I8" s="52">
        <v>32303.552388635464</v>
      </c>
      <c r="J8" s="52">
        <v>203604.22776726587</v>
      </c>
      <c r="K8" s="52">
        <v>154399.89703733567</v>
      </c>
      <c r="L8" s="52">
        <v>156290.3940191695</v>
      </c>
      <c r="M8" s="52">
        <v>52488.114136409247</v>
      </c>
      <c r="N8" s="52">
        <v>112440.04352839477</v>
      </c>
      <c r="O8" s="52">
        <v>117503.78967166832</v>
      </c>
      <c r="P8" s="52">
        <v>175722.61358883861</v>
      </c>
      <c r="Q8" s="52">
        <v>129786.46372708608</v>
      </c>
      <c r="R8" s="52">
        <v>31901.74368445389</v>
      </c>
      <c r="S8" s="52">
        <v>302796.83719612146</v>
      </c>
      <c r="T8" s="52">
        <v>114598.25720973895</v>
      </c>
      <c r="U8" s="52">
        <v>294631.00369880791</v>
      </c>
      <c r="V8" s="52">
        <v>212279.49133926351</v>
      </c>
      <c r="W8" s="52">
        <v>194230.57100681053</v>
      </c>
      <c r="X8" s="52">
        <v>93086.552388635464</v>
      </c>
      <c r="Y8" s="52">
        <v>226048.22776726587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57430.74368445389</v>
      </c>
      <c r="D9" s="36">
        <v>60407.837196121458</v>
      </c>
      <c r="E9" s="36">
        <v>63539.257209738949</v>
      </c>
      <c r="F9" s="36">
        <v>66833.003698807908</v>
      </c>
      <c r="G9" s="36">
        <v>70297.491339263506</v>
      </c>
      <c r="H9" s="36">
        <v>73941.571006810525</v>
      </c>
      <c r="I9" s="36">
        <v>77774.552388635464</v>
      </c>
      <c r="J9" s="36">
        <v>81806.227767265867</v>
      </c>
      <c r="K9" s="36">
        <v>86046.897037335671</v>
      </c>
      <c r="L9" s="36">
        <v>90507.3940191695</v>
      </c>
      <c r="M9" s="36">
        <v>95199.114136409247</v>
      </c>
      <c r="N9" s="36">
        <v>100134.04352839477</v>
      </c>
      <c r="O9" s="36">
        <v>105324.78967166832</v>
      </c>
      <c r="P9" s="36">
        <v>110784.61358883861</v>
      </c>
      <c r="Q9" s="36">
        <v>116527.46372708608</v>
      </c>
      <c r="R9" s="36">
        <v>46097.74368445389</v>
      </c>
      <c r="S9" s="36">
        <v>258651.83719612146</v>
      </c>
      <c r="T9" s="36">
        <v>132443.25720973872</v>
      </c>
      <c r="U9" s="36">
        <v>158516.00369880814</v>
      </c>
      <c r="V9" s="36">
        <v>121149.49133926351</v>
      </c>
      <c r="W9" s="36">
        <v>115959.57100681029</v>
      </c>
      <c r="X9" s="36">
        <v>32303.552388635464</v>
      </c>
      <c r="Y9" s="36">
        <v>203604.22776726587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481.5007523368069</v>
      </c>
      <c r="C11" s="54">
        <v>476.74563735395981</v>
      </c>
      <c r="D11" s="54">
        <v>476.05155389239718</v>
      </c>
      <c r="E11" s="54">
        <v>475.99167320062952</v>
      </c>
      <c r="F11" s="54">
        <v>480.3075679916505</v>
      </c>
      <c r="G11" s="54">
        <v>480.51663553549542</v>
      </c>
      <c r="H11" s="54">
        <v>480.28709300242014</v>
      </c>
      <c r="I11" s="54">
        <v>479.73600083787306</v>
      </c>
      <c r="J11" s="54">
        <v>478.52128547174436</v>
      </c>
      <c r="K11" s="54">
        <v>475.91135411238815</v>
      </c>
      <c r="L11" s="54">
        <v>474.60818142194103</v>
      </c>
      <c r="M11" s="54">
        <v>474.79706421090992</v>
      </c>
      <c r="N11" s="54">
        <v>476.5328155404722</v>
      </c>
      <c r="O11" s="54">
        <v>479.24280194266322</v>
      </c>
      <c r="P11" s="54">
        <v>480.89594518521221</v>
      </c>
      <c r="Q11" s="54">
        <v>470.4175679840219</v>
      </c>
      <c r="R11" s="54">
        <v>482.35805181834712</v>
      </c>
      <c r="S11" s="54">
        <v>471.7790828477053</v>
      </c>
      <c r="T11" s="54">
        <v>481.04285335955655</v>
      </c>
      <c r="U11" s="54">
        <v>512.29333424101571</v>
      </c>
      <c r="V11" s="54">
        <v>548.30476440675068</v>
      </c>
      <c r="W11" s="54">
        <v>554.47743661752554</v>
      </c>
      <c r="X11" s="54">
        <v>538.5617219383264</v>
      </c>
      <c r="Y11" s="54">
        <v>530.60386459872689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618.31449591757632</v>
      </c>
      <c r="C13" s="35">
        <v>615.20082089522305</v>
      </c>
      <c r="D13" s="35">
        <v>597.88061441655918</v>
      </c>
      <c r="E13" s="35">
        <v>588.51431346589061</v>
      </c>
      <c r="F13" s="35">
        <v>577.64997548051906</v>
      </c>
      <c r="G13" s="35">
        <v>568.90422385263844</v>
      </c>
      <c r="H13" s="35">
        <v>559.9293984789075</v>
      </c>
      <c r="I13" s="35">
        <v>555.12285523999446</v>
      </c>
      <c r="J13" s="35">
        <v>538.80394528292754</v>
      </c>
      <c r="K13" s="35">
        <v>525.76060288611711</v>
      </c>
      <c r="L13" s="35">
        <v>512.26880572752873</v>
      </c>
      <c r="M13" s="35">
        <v>503.65324980055942</v>
      </c>
      <c r="N13" s="35">
        <v>490.80355833184694</v>
      </c>
      <c r="O13" s="35">
        <v>477.29244423591751</v>
      </c>
      <c r="P13" s="35">
        <v>461.23075787448477</v>
      </c>
      <c r="Q13" s="35">
        <v>446.95141573793723</v>
      </c>
      <c r="R13" s="35">
        <v>443.88976978010288</v>
      </c>
      <c r="S13" s="35">
        <v>425.14520124557555</v>
      </c>
      <c r="T13" s="35">
        <v>417.39207214124127</v>
      </c>
      <c r="U13" s="35">
        <v>405.64137514334453</v>
      </c>
      <c r="V13" s="35">
        <v>397.77090347010585</v>
      </c>
      <c r="W13" s="35">
        <v>391.37294947392928</v>
      </c>
      <c r="X13" s="35">
        <v>389.368786535558</v>
      </c>
      <c r="Y13" s="35">
        <v>382.41488242936174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534.20589691054454</v>
      </c>
      <c r="D14" s="36">
        <v>519.26862470407559</v>
      </c>
      <c r="E14" s="36">
        <v>500.72988596611106</v>
      </c>
      <c r="F14" s="36">
        <v>491.14030784965752</v>
      </c>
      <c r="G14" s="36">
        <v>481.77855087855721</v>
      </c>
      <c r="H14" s="36">
        <v>469.07534076171669</v>
      </c>
      <c r="I14" s="36">
        <v>454.77376157981922</v>
      </c>
      <c r="J14" s="36">
        <v>438.38639258520146</v>
      </c>
      <c r="K14" s="36">
        <v>427.54077313199309</v>
      </c>
      <c r="L14" s="36">
        <v>414.70289227342221</v>
      </c>
      <c r="M14" s="36">
        <v>398.53341854005555</v>
      </c>
      <c r="N14" s="36">
        <v>391.26328501241142</v>
      </c>
      <c r="O14" s="36">
        <v>387.87416637600569</v>
      </c>
      <c r="P14" s="36">
        <v>387.58836249873127</v>
      </c>
      <c r="Q14" s="36">
        <v>385.8146178571223</v>
      </c>
      <c r="R14" s="36">
        <v>385.58634454940335</v>
      </c>
      <c r="S14" s="36">
        <v>384.63631107248642</v>
      </c>
      <c r="T14" s="36">
        <v>378.57961656422157</v>
      </c>
      <c r="U14" s="36">
        <v>372.69474978765396</v>
      </c>
      <c r="V14" s="36">
        <v>367.27762695242166</v>
      </c>
      <c r="W14" s="36">
        <v>365.07396119070711</v>
      </c>
      <c r="X14" s="36">
        <v>362.87029542899262</v>
      </c>
      <c r="Y14" s="36">
        <v>360.66662966727807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0.48999999220089863</v>
      </c>
      <c r="C16" s="44">
        <f>C7/RES_summary!C$6</f>
        <v>0.47999990748639376</v>
      </c>
      <c r="D16" s="44">
        <f>D7/RES_summary!D$6</f>
        <v>0.54999992379454399</v>
      </c>
      <c r="E16" s="44">
        <f>E7/RES_summary!E$6</f>
        <v>0.56999993592838449</v>
      </c>
      <c r="F16" s="44">
        <f>F7/RES_summary!F$6</f>
        <v>0.59999992518951362</v>
      </c>
      <c r="G16" s="44">
        <f>G7/RES_summary!G$6</f>
        <v>0.61499987179025029</v>
      </c>
      <c r="H16" s="44">
        <f>H7/RES_summary!H$6</f>
        <v>0.63000013365370622</v>
      </c>
      <c r="I16" s="44">
        <f>I7/RES_summary!I$6</f>
        <v>0.6100000812618338</v>
      </c>
      <c r="J16" s="44">
        <f>J7/RES_summary!J$6</f>
        <v>0.64999998167207163</v>
      </c>
      <c r="K16" s="44">
        <f>K7/RES_summary!K$6</f>
        <v>0.67000004729575602</v>
      </c>
      <c r="L16" s="44">
        <f>L7/RES_summary!L$6</f>
        <v>0.68999988423949687</v>
      </c>
      <c r="M16" s="44">
        <f>M7/RES_summary!M$6</f>
        <v>0.67000000359311951</v>
      </c>
      <c r="N16" s="44">
        <f>N7/RES_summary!N$6</f>
        <v>0.67000004283474646</v>
      </c>
      <c r="O16" s="44">
        <f>O7/RES_summary!O$6</f>
        <v>0.66999995034830662</v>
      </c>
      <c r="P16" s="44">
        <f>P7/RES_summary!P$6</f>
        <v>0.69000002118624615</v>
      </c>
      <c r="Q16" s="44">
        <f>Q7/RES_summary!Q$6</f>
        <v>0.69000000701448705</v>
      </c>
      <c r="R16" s="44">
        <f>R7/RES_summary!R$6</f>
        <v>0.68000013926146163</v>
      </c>
      <c r="S16" s="44">
        <f>S7/RES_summary!S$6</f>
        <v>0.68999985144993503</v>
      </c>
      <c r="T16" s="44">
        <f>T7/RES_summary!T$6</f>
        <v>0.68000001374111463</v>
      </c>
      <c r="U16" s="44">
        <f>U7/RES_summary!U$6</f>
        <v>0.72</v>
      </c>
      <c r="V16" s="44">
        <f>V7/RES_summary!V$6</f>
        <v>0.74999991503173569</v>
      </c>
      <c r="W16" s="44">
        <f>W7/RES_summary!W$6</f>
        <v>0.76999989553506765</v>
      </c>
      <c r="X16" s="44">
        <f>X7/RES_summary!X$6</f>
        <v>0.78000015960715363</v>
      </c>
      <c r="Y16" s="44">
        <f>Y7/RES_summary!Y$6</f>
        <v>0.77999999341272974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302.97409817731494</v>
      </c>
      <c r="C17" s="52">
        <f t="shared" si="4"/>
        <v>295.29633711526054</v>
      </c>
      <c r="D17" s="52">
        <f t="shared" si="4"/>
        <v>328.8342923673427</v>
      </c>
      <c r="E17" s="52">
        <f t="shared" si="4"/>
        <v>335.45312096849483</v>
      </c>
      <c r="F17" s="52">
        <f t="shared" si="4"/>
        <v>346.58994207403583</v>
      </c>
      <c r="G17" s="52">
        <f t="shared" si="4"/>
        <v>349.87602473030449</v>
      </c>
      <c r="H17" s="52">
        <f t="shared" si="4"/>
        <v>352.75559587835107</v>
      </c>
      <c r="I17" s="52">
        <f t="shared" si="4"/>
        <v>338.62498680669785</v>
      </c>
      <c r="J17" s="52">
        <f t="shared" si="4"/>
        <v>350.22255455874279</v>
      </c>
      <c r="K17" s="52">
        <f t="shared" si="4"/>
        <v>352.25962879994364</v>
      </c>
      <c r="L17" s="52">
        <f t="shared" si="4"/>
        <v>353.46541665150016</v>
      </c>
      <c r="M17" s="52">
        <f t="shared" si="4"/>
        <v>337.44767917606111</v>
      </c>
      <c r="N17" s="52">
        <f t="shared" si="4"/>
        <v>328.83840510578341</v>
      </c>
      <c r="O17" s="52">
        <f t="shared" si="4"/>
        <v>319.78591393968662</v>
      </c>
      <c r="P17" s="52">
        <f t="shared" si="4"/>
        <v>318.24923270514284</v>
      </c>
      <c r="Q17" s="52">
        <f t="shared" si="4"/>
        <v>308.39647999431162</v>
      </c>
      <c r="R17" s="52">
        <f t="shared" ref="R17:V17" si="5">R13*R16</f>
        <v>301.84510526720811</v>
      </c>
      <c r="S17" s="52">
        <f t="shared" si="5"/>
        <v>293.35012570409987</v>
      </c>
      <c r="T17" s="52">
        <f t="shared" si="5"/>
        <v>283.82661479147635</v>
      </c>
      <c r="U17" s="52">
        <f t="shared" si="5"/>
        <v>292.06179010320807</v>
      </c>
      <c r="V17" s="52">
        <f t="shared" si="5"/>
        <v>298.32814380467613</v>
      </c>
      <c r="W17" s="52">
        <f t="shared" ref="W17:Y17" si="6">W13*W16</f>
        <v>301.35713021017688</v>
      </c>
      <c r="X17" s="52">
        <f t="shared" si="6"/>
        <v>303.70771564377895</v>
      </c>
      <c r="Y17" s="52">
        <f t="shared" si="6"/>
        <v>298.28360577583197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145.88225621094273</v>
      </c>
      <c r="C18" s="36">
        <f>C3*11630*1000/RES_summary!C$6</f>
        <v>140.78124044630462</v>
      </c>
      <c r="D18" s="36">
        <f>D3*11630*1000/RES_summary!D$6</f>
        <v>156.54207585458036</v>
      </c>
      <c r="E18" s="36">
        <f>E3*11630*1000/RES_summary!E$6</f>
        <v>159.67289233016706</v>
      </c>
      <c r="F18" s="36">
        <f>F3*11630*1000/RES_summary!F$6</f>
        <v>166.46977216794721</v>
      </c>
      <c r="G18" s="36">
        <f>G3*11630*1000/RES_summary!G$6</f>
        <v>168.12125025793969</v>
      </c>
      <c r="H18" s="36">
        <f>H3*11630*1000/RES_summary!H$6</f>
        <v>169.42395968474972</v>
      </c>
      <c r="I18" s="36">
        <f>I3*11630*1000/RES_summary!I$6</f>
        <v>162.45059695442274</v>
      </c>
      <c r="J18" s="36">
        <f>J3*11630*1000/RES_summary!J$6</f>
        <v>167.58894700864769</v>
      </c>
      <c r="K18" s="36">
        <f>K3*11630*1000/RES_summary!K$6</f>
        <v>167.64435694130842</v>
      </c>
      <c r="L18" s="36">
        <f>L3*11630*1000/RES_summary!L$6</f>
        <v>167.75757859251715</v>
      </c>
      <c r="M18" s="36">
        <f>M3*11630*1000/RES_summary!M$6</f>
        <v>160.21916739757879</v>
      </c>
      <c r="N18" s="36">
        <f>N3*11630*1000/RES_summary!N$6</f>
        <v>156.70229104289737</v>
      </c>
      <c r="O18" s="36">
        <f>O3*11630*1000/RES_summary!O$6</f>
        <v>153.25509741825078</v>
      </c>
      <c r="P18" s="36">
        <f>P3*11630*1000/RES_summary!P$6</f>
        <v>153.04476556620824</v>
      </c>
      <c r="Q18" s="36">
        <f>Q3*11630*1000/RES_summary!Q$6</f>
        <v>145.0751220937571</v>
      </c>
      <c r="R18" s="36">
        <f>R3*11630*1000/RES_summary!R$6</f>
        <v>145.59741692759437</v>
      </c>
      <c r="S18" s="36">
        <f>S3*11630*1000/RES_summary!S$6</f>
        <v>138.3964532579393</v>
      </c>
      <c r="T18" s="36">
        <f>T3*11630*1000/RES_summary!T$6</f>
        <v>136.53276463867553</v>
      </c>
      <c r="U18" s="36">
        <f>U3*11630*1000/RES_summary!U$6</f>
        <v>149.62130825637212</v>
      </c>
      <c r="V18" s="36">
        <f>V3*11630*1000/RES_summary!V$6</f>
        <v>163.57474260472617</v>
      </c>
      <c r="W18" s="36">
        <f>W3*11630*1000/RES_summary!W$6</f>
        <v>167.09572906535274</v>
      </c>
      <c r="X18" s="36">
        <f>X3*11630*1000/RES_summary!X$6</f>
        <v>163.56535030306918</v>
      </c>
      <c r="Y18" s="36">
        <f>Y3*11630*1000/RES_summary!Y$6</f>
        <v>158.27043397109955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86.678678600498316</v>
      </c>
      <c r="C3" s="49">
        <f t="shared" ref="C3:W3" si="0">C5*C11/11630</f>
        <v>93.466162287199012</v>
      </c>
      <c r="D3" s="49">
        <f t="shared" si="0"/>
        <v>99.198731944335265</v>
      </c>
      <c r="E3" s="49">
        <f t="shared" si="0"/>
        <v>107.7344918536445</v>
      </c>
      <c r="F3" s="49">
        <f t="shared" si="0"/>
        <v>113.25794493134053</v>
      </c>
      <c r="G3" s="49">
        <f t="shared" si="0"/>
        <v>119.5301476442072</v>
      </c>
      <c r="H3" s="49">
        <f t="shared" si="0"/>
        <v>124.2302504561914</v>
      </c>
      <c r="I3" s="49">
        <f t="shared" si="0"/>
        <v>132.24551051930786</v>
      </c>
      <c r="J3" s="49">
        <f t="shared" si="0"/>
        <v>137.02812001479646</v>
      </c>
      <c r="K3" s="49">
        <f t="shared" si="0"/>
        <v>140.67858055179303</v>
      </c>
      <c r="L3" s="49">
        <f t="shared" si="0"/>
        <v>145.63305467533726</v>
      </c>
      <c r="M3" s="49">
        <f t="shared" si="0"/>
        <v>146.73014836065954</v>
      </c>
      <c r="N3" s="49">
        <f t="shared" si="0"/>
        <v>149.31180255611847</v>
      </c>
      <c r="O3" s="49">
        <f t="shared" si="0"/>
        <v>152.58544986527517</v>
      </c>
      <c r="P3" s="49">
        <f t="shared" si="0"/>
        <v>159.38448262152616</v>
      </c>
      <c r="Q3" s="49">
        <f t="shared" si="0"/>
        <v>153.496840887638</v>
      </c>
      <c r="R3" s="49">
        <f t="shared" si="0"/>
        <v>156.86180661073226</v>
      </c>
      <c r="S3" s="49">
        <f t="shared" si="0"/>
        <v>151.35547884732046</v>
      </c>
      <c r="T3" s="49">
        <f t="shared" si="0"/>
        <v>151.28388523373667</v>
      </c>
      <c r="U3" s="49">
        <f t="shared" si="0"/>
        <v>158.46392511279433</v>
      </c>
      <c r="V3" s="49">
        <f t="shared" si="0"/>
        <v>168.310608315764</v>
      </c>
      <c r="W3" s="49">
        <f t="shared" si="0"/>
        <v>164.97199080686985</v>
      </c>
      <c r="X3" s="49">
        <f t="shared" ref="X3:Y3" si="1">X5*X11/11630</f>
        <v>156.33958080668194</v>
      </c>
      <c r="Y3" s="49">
        <f t="shared" si="1"/>
        <v>154.50453901806455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660.94985002509179</v>
      </c>
      <c r="C5" s="49">
        <f t="shared" ref="C5:W5" si="2">C7*C13/1000000</f>
        <v>707.85491413497687</v>
      </c>
      <c r="D5" s="49">
        <f t="shared" si="2"/>
        <v>747.88023760569695</v>
      </c>
      <c r="E5" s="49">
        <f t="shared" si="2"/>
        <v>809.90604809403544</v>
      </c>
      <c r="F5" s="49">
        <f t="shared" si="2"/>
        <v>849.80451314040477</v>
      </c>
      <c r="G5" s="49">
        <f t="shared" si="2"/>
        <v>896.28897426449237</v>
      </c>
      <c r="H5" s="49">
        <f t="shared" si="2"/>
        <v>931.3519319460579</v>
      </c>
      <c r="I5" s="49">
        <f t="shared" si="2"/>
        <v>994.87608565795199</v>
      </c>
      <c r="J5" s="49">
        <f t="shared" si="2"/>
        <v>1038.5729544726953</v>
      </c>
      <c r="K5" s="49">
        <f t="shared" si="2"/>
        <v>1076.0814843167625</v>
      </c>
      <c r="L5" s="49">
        <f t="shared" si="2"/>
        <v>1112.8662402941411</v>
      </c>
      <c r="M5" s="49">
        <f t="shared" si="2"/>
        <v>1119.3420760620415</v>
      </c>
      <c r="N5" s="49">
        <f t="shared" si="2"/>
        <v>1134.1663754043627</v>
      </c>
      <c r="O5" s="49">
        <f t="shared" si="2"/>
        <v>1156.704570548329</v>
      </c>
      <c r="P5" s="49">
        <f t="shared" si="2"/>
        <v>1204.4131228464785</v>
      </c>
      <c r="Q5" s="49">
        <f t="shared" si="2"/>
        <v>1186.724096281579</v>
      </c>
      <c r="R5" s="49">
        <f t="shared" si="2"/>
        <v>1164.4685881084322</v>
      </c>
      <c r="S5" s="49">
        <f t="shared" si="2"/>
        <v>1147.8945543202949</v>
      </c>
      <c r="T5" s="49">
        <f t="shared" si="2"/>
        <v>1132.9192445273682</v>
      </c>
      <c r="U5" s="49">
        <f t="shared" si="2"/>
        <v>1119.1038289906487</v>
      </c>
      <c r="V5" s="49">
        <f t="shared" si="2"/>
        <v>1105.730876587158</v>
      </c>
      <c r="W5" s="49">
        <f t="shared" si="2"/>
        <v>1073.3703087347158</v>
      </c>
      <c r="X5" s="49">
        <f t="shared" ref="X5:Y5" si="3">X7*X13/1000000</f>
        <v>1048.0767703495767</v>
      </c>
      <c r="Y5" s="49">
        <f t="shared" si="3"/>
        <v>1051.7350261599763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1793918.7207517077</v>
      </c>
      <c r="C7" s="35">
        <v>1951666.9740894292</v>
      </c>
      <c r="D7" s="35">
        <v>2101572.361952615</v>
      </c>
      <c r="E7" s="35">
        <v>2338598.5282411273</v>
      </c>
      <c r="F7" s="35">
        <v>2518610.0342389042</v>
      </c>
      <c r="G7" s="35">
        <v>2746638.7080212329</v>
      </c>
      <c r="H7" s="35">
        <v>2957894.748280141</v>
      </c>
      <c r="I7" s="35">
        <v>3320220.3562708469</v>
      </c>
      <c r="J7" s="35">
        <v>3640102.8681505099</v>
      </c>
      <c r="K7" s="35">
        <v>3952905.7236583992</v>
      </c>
      <c r="L7" s="35">
        <v>4291013.4887482915</v>
      </c>
      <c r="M7" s="35">
        <v>4570981.3957025884</v>
      </c>
      <c r="N7" s="35">
        <v>4896351.9286711225</v>
      </c>
      <c r="O7" s="35">
        <v>5324638.3026844831</v>
      </c>
      <c r="P7" s="35">
        <v>6049197.961563562</v>
      </c>
      <c r="Q7" s="35">
        <v>6684198.4263238478</v>
      </c>
      <c r="R7" s="35">
        <v>7321897.4606091455</v>
      </c>
      <c r="S7" s="35">
        <v>7989915.9589221058</v>
      </c>
      <c r="T7" s="35">
        <v>8649742.0902282074</v>
      </c>
      <c r="U7" s="35">
        <v>9280682.5770885944</v>
      </c>
      <c r="V7" s="35">
        <v>9838733.2578444295</v>
      </c>
      <c r="W7" s="35">
        <v>10270356.128632912</v>
      </c>
      <c r="X7" s="35">
        <v>10735636.345682602</v>
      </c>
      <c r="Y7" s="35">
        <v>11144575.531833965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328106.29652970424</v>
      </c>
      <c r="D8" s="52">
        <v>333418.02685256442</v>
      </c>
      <c r="E8" s="52">
        <v>434709.16403751983</v>
      </c>
      <c r="F8" s="52">
        <v>392959.05998775549</v>
      </c>
      <c r="G8" s="52">
        <v>457419.47251905221</v>
      </c>
      <c r="H8" s="52">
        <v>458359.78744516755</v>
      </c>
      <c r="I8" s="52">
        <v>628510.05047817901</v>
      </c>
      <c r="J8" s="52">
        <v>606621.01030056737</v>
      </c>
      <c r="K8" s="52">
        <v>640909.15203759354</v>
      </c>
      <c r="L8" s="52">
        <v>671525.79194245674</v>
      </c>
      <c r="M8" s="52">
        <v>714677.07099181693</v>
      </c>
      <c r="N8" s="52">
        <v>718329.59295628965</v>
      </c>
      <c r="O8" s="52">
        <v>885705.8465324128</v>
      </c>
      <c r="P8" s="52">
        <v>1182919.4463242469</v>
      </c>
      <c r="Q8" s="52">
        <v>1263510.5152384648</v>
      </c>
      <c r="R8" s="52">
        <v>1244320.044585865</v>
      </c>
      <c r="S8" s="52">
        <v>1308927.6503505539</v>
      </c>
      <c r="T8" s="52">
        <v>1331351.9232485583</v>
      </c>
      <c r="U8" s="52">
        <v>1345617.557852204</v>
      </c>
      <c r="V8" s="52">
        <v>1276380.2737121247</v>
      </c>
      <c r="W8" s="52">
        <v>1317328.7173208948</v>
      </c>
      <c r="X8" s="52">
        <v>1648199.663373936</v>
      </c>
      <c r="Y8" s="52">
        <v>1672449.7013898268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170358.0431919829</v>
      </c>
      <c r="D9" s="36">
        <v>183512.6389893787</v>
      </c>
      <c r="E9" s="36">
        <v>197682.99774900777</v>
      </c>
      <c r="F9" s="36">
        <v>212947.55398997851</v>
      </c>
      <c r="G9" s="36">
        <v>229390.79873672361</v>
      </c>
      <c r="H9" s="36">
        <v>247103.74718625937</v>
      </c>
      <c r="I9" s="36">
        <v>266184.44248747313</v>
      </c>
      <c r="J9" s="36">
        <v>286738.49842090439</v>
      </c>
      <c r="K9" s="36">
        <v>328106.29652970424</v>
      </c>
      <c r="L9" s="36">
        <v>333418.02685256489</v>
      </c>
      <c r="M9" s="36">
        <v>434709.16403752007</v>
      </c>
      <c r="N9" s="36">
        <v>392959.05998775549</v>
      </c>
      <c r="O9" s="36">
        <v>457419.47251905221</v>
      </c>
      <c r="P9" s="36">
        <v>458359.78744516801</v>
      </c>
      <c r="Q9" s="36">
        <v>628510.05047817901</v>
      </c>
      <c r="R9" s="36">
        <v>606621.01030056737</v>
      </c>
      <c r="S9" s="36">
        <v>640909.15203759354</v>
      </c>
      <c r="T9" s="36">
        <v>671525.79194245674</v>
      </c>
      <c r="U9" s="36">
        <v>714677.07099181786</v>
      </c>
      <c r="V9" s="36">
        <v>718329.59295628965</v>
      </c>
      <c r="W9" s="36">
        <v>885705.84653241187</v>
      </c>
      <c r="X9" s="36">
        <v>1182919.446324246</v>
      </c>
      <c r="Y9" s="36">
        <v>1263510.5152384639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1525.1883816684815</v>
      </c>
      <c r="C11" s="54">
        <v>1535.6416204703335</v>
      </c>
      <c r="D11" s="54">
        <v>1542.6016018367793</v>
      </c>
      <c r="E11" s="54">
        <v>1547.0339346230062</v>
      </c>
      <c r="F11" s="54">
        <v>1549.9916500606582</v>
      </c>
      <c r="G11" s="54">
        <v>1550.9904249830754</v>
      </c>
      <c r="H11" s="54">
        <v>1551.2909387395632</v>
      </c>
      <c r="I11" s="54">
        <v>1545.9365337165566</v>
      </c>
      <c r="J11" s="54">
        <v>1534.448811620754</v>
      </c>
      <c r="K11" s="54">
        <v>1520.4163584843748</v>
      </c>
      <c r="L11" s="54">
        <v>1521.9371066791532</v>
      </c>
      <c r="M11" s="54">
        <v>1524.5309382436599</v>
      </c>
      <c r="N11" s="54">
        <v>1531.0771870736753</v>
      </c>
      <c r="O11" s="54">
        <v>1534.1590472768048</v>
      </c>
      <c r="P11" s="54">
        <v>1539.0412954879646</v>
      </c>
      <c r="Q11" s="54">
        <v>1504.2824740112596</v>
      </c>
      <c r="R11" s="54">
        <v>1566.6397784471126</v>
      </c>
      <c r="S11" s="54">
        <v>1533.4720531335265</v>
      </c>
      <c r="T11" s="54">
        <v>1553.0070600948773</v>
      </c>
      <c r="U11" s="54">
        <v>1646.7957675776995</v>
      </c>
      <c r="V11" s="54">
        <v>1770.279202796632</v>
      </c>
      <c r="W11" s="54">
        <v>1787.4765469761896</v>
      </c>
      <c r="X11" s="54">
        <v>1734.8245626847131</v>
      </c>
      <c r="Y11" s="54">
        <v>1708.4985705389747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368.43912847296292</v>
      </c>
      <c r="C13" s="35">
        <v>362.6924693262456</v>
      </c>
      <c r="D13" s="35">
        <v>355.8669932787019</v>
      </c>
      <c r="E13" s="35">
        <v>346.32111425434368</v>
      </c>
      <c r="F13" s="35">
        <v>337.41011970406379</v>
      </c>
      <c r="G13" s="35">
        <v>326.32212298144151</v>
      </c>
      <c r="H13" s="35">
        <v>314.86986901328714</v>
      </c>
      <c r="I13" s="35">
        <v>299.64158366144147</v>
      </c>
      <c r="J13" s="35">
        <v>285.31417712389572</v>
      </c>
      <c r="K13" s="35">
        <v>272.22543605741578</v>
      </c>
      <c r="L13" s="35">
        <v>259.34811046673479</v>
      </c>
      <c r="M13" s="35">
        <v>244.88003322752348</v>
      </c>
      <c r="N13" s="35">
        <v>231.63497884274369</v>
      </c>
      <c r="O13" s="35">
        <v>217.2362712346418</v>
      </c>
      <c r="P13" s="35">
        <v>199.10294397691834</v>
      </c>
      <c r="Q13" s="35">
        <v>177.54172162334345</v>
      </c>
      <c r="R13" s="35">
        <v>159.03918272184521</v>
      </c>
      <c r="S13" s="35">
        <v>143.66791343261559</v>
      </c>
      <c r="T13" s="35">
        <v>130.97722830455839</v>
      </c>
      <c r="U13" s="35">
        <v>120.58421562153225</v>
      </c>
      <c r="V13" s="35">
        <v>112.38549187270199</v>
      </c>
      <c r="W13" s="35">
        <v>104.51149846130917</v>
      </c>
      <c r="X13" s="35">
        <v>97.62595682286377</v>
      </c>
      <c r="Y13" s="35">
        <v>94.371923197590064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334.25641090057451</v>
      </c>
      <c r="D14" s="36">
        <v>322.83365497612192</v>
      </c>
      <c r="E14" s="36">
        <v>310.23031730075451</v>
      </c>
      <c r="F14" s="36">
        <v>301.19340231670532</v>
      </c>
      <c r="G14" s="36">
        <v>286.39140867555926</v>
      </c>
      <c r="H14" s="36">
        <v>275.12371371007333</v>
      </c>
      <c r="I14" s="36">
        <v>257.11111157585316</v>
      </c>
      <c r="J14" s="36">
        <v>246.18756808075474</v>
      </c>
      <c r="K14" s="36">
        <v>229.64278548378837</v>
      </c>
      <c r="L14" s="36">
        <v>215.06741506288159</v>
      </c>
      <c r="M14" s="36">
        <v>197.76176317600687</v>
      </c>
      <c r="N14" s="36">
        <v>185.40371564409651</v>
      </c>
      <c r="O14" s="36">
        <v>173.3523639201926</v>
      </c>
      <c r="P14" s="36">
        <v>146.93663188607337</v>
      </c>
      <c r="Q14" s="36">
        <v>113.89528572540675</v>
      </c>
      <c r="R14" s="36">
        <v>102.13372648974537</v>
      </c>
      <c r="S14" s="36">
        <v>99.781014705319791</v>
      </c>
      <c r="T14" s="36">
        <v>97.230494933550503</v>
      </c>
      <c r="U14" s="36">
        <v>94.76718060042792</v>
      </c>
      <c r="V14" s="36">
        <v>93.865461301181384</v>
      </c>
      <c r="W14" s="36">
        <v>91.988152075157757</v>
      </c>
      <c r="X14" s="36">
        <v>90.11084284913413</v>
      </c>
      <c r="Y14" s="36">
        <v>88.233533623110489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0.69954769920726334</v>
      </c>
      <c r="C16" s="44">
        <f>C7/RES_summary!C$6</f>
        <v>0.75231562485016812</v>
      </c>
      <c r="D16" s="44">
        <f>D7/RES_summary!D$6</f>
        <v>0.80075640085922217</v>
      </c>
      <c r="E16" s="44">
        <f>E7/RES_summary!E$6</f>
        <v>0.88139873923686463</v>
      </c>
      <c r="F16" s="44">
        <f>F7/RES_summary!F$6</f>
        <v>0.94209220775429547</v>
      </c>
      <c r="G16" s="44">
        <f>G7/RES_summary!G$6</f>
        <v>1.0207126410804228</v>
      </c>
      <c r="H16" s="44">
        <f>H7/RES_summary!H$6</f>
        <v>1.0981488769673606</v>
      </c>
      <c r="I16" s="44">
        <f>I7/RES_summary!I$6</f>
        <v>1.2263963391805581</v>
      </c>
      <c r="J16" s="44">
        <f>J7/RES_summary!J$6</f>
        <v>1.3343108967050821</v>
      </c>
      <c r="K16" s="44">
        <f>K7/RES_summary!K$6</f>
        <v>1.4381204970923658</v>
      </c>
      <c r="L16" s="44">
        <f>L7/RES_summary!L$6</f>
        <v>1.5522808757673805</v>
      </c>
      <c r="M16" s="44">
        <f>M7/RES_summary!M$6</f>
        <v>1.6424082221002676</v>
      </c>
      <c r="N16" s="44">
        <f>N7/RES_summary!N$6</f>
        <v>1.7477832764123054</v>
      </c>
      <c r="O16" s="44">
        <f>O7/RES_summary!O$6</f>
        <v>1.8884093451170336</v>
      </c>
      <c r="P16" s="44">
        <f>P7/RES_summary!P$6</f>
        <v>2.1359966192272113</v>
      </c>
      <c r="Q16" s="44">
        <f>Q7/RES_summary!Q$6</f>
        <v>2.3443111550418547</v>
      </c>
      <c r="R16" s="44">
        <f>R7/RES_summary!R$6</f>
        <v>2.5491453561034452</v>
      </c>
      <c r="S16" s="44">
        <f>S7/RES_summary!S$6</f>
        <v>2.7602384535738231</v>
      </c>
      <c r="T16" s="44">
        <f>T7/RES_summary!T$6</f>
        <v>2.9714274442448114</v>
      </c>
      <c r="U16" s="44">
        <f>U7/RES_summary!U$6</f>
        <v>3.158521109855561</v>
      </c>
      <c r="V16" s="44">
        <f>V7/RES_summary!V$6</f>
        <v>3.3439203534151054</v>
      </c>
      <c r="W16" s="44">
        <f>W7/RES_summary!W$6</f>
        <v>3.4609421215860312</v>
      </c>
      <c r="X16" s="44">
        <f>X7/RES_summary!X$6</f>
        <v>3.5697590815415001</v>
      </c>
      <c r="Y16" s="44">
        <f>Y7/RES_summary!Y$6</f>
        <v>3.6706165691039123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257.74074462119052</v>
      </c>
      <c r="C17" s="52">
        <f t="shared" si="4"/>
        <v>272.85921168962489</v>
      </c>
      <c r="D17" s="52">
        <f t="shared" si="4"/>
        <v>284.96277272244635</v>
      </c>
      <c r="E17" s="52">
        <f t="shared" si="4"/>
        <v>305.24699347488468</v>
      </c>
      <c r="F17" s="52">
        <f t="shared" si="4"/>
        <v>317.87144459064257</v>
      </c>
      <c r="G17" s="52">
        <f t="shared" si="4"/>
        <v>333.08111599135771</v>
      </c>
      <c r="H17" s="52">
        <f t="shared" si="4"/>
        <v>345.77399304780124</v>
      </c>
      <c r="I17" s="52">
        <f t="shared" si="4"/>
        <v>367.47934126865675</v>
      </c>
      <c r="J17" s="52">
        <f t="shared" si="4"/>
        <v>380.69781552085789</v>
      </c>
      <c r="K17" s="52">
        <f t="shared" si="4"/>
        <v>391.49297942407679</v>
      </c>
      <c r="L17" s="52">
        <f t="shared" si="4"/>
        <v>402.58111204391844</v>
      </c>
      <c r="M17" s="52">
        <f t="shared" si="4"/>
        <v>402.19298000107131</v>
      </c>
      <c r="N17" s="52">
        <f t="shared" si="4"/>
        <v>404.84774225346558</v>
      </c>
      <c r="O17" s="52">
        <f t="shared" si="4"/>
        <v>410.23100469787624</v>
      </c>
      <c r="P17" s="52">
        <f t="shared" si="4"/>
        <v>425.2832152128824</v>
      </c>
      <c r="Q17" s="52">
        <f t="shared" si="4"/>
        <v>416.21303848693969</v>
      </c>
      <c r="R17" s="52">
        <f t="shared" ref="R17:V17" si="5">R13*R16</f>
        <v>405.413994073879</v>
      </c>
      <c r="S17" s="52">
        <f t="shared" si="5"/>
        <v>396.55769920142075</v>
      </c>
      <c r="T17" s="52">
        <f t="shared" si="5"/>
        <v>389.18933075528315</v>
      </c>
      <c r="U17" s="52">
        <f t="shared" si="5"/>
        <v>380.8677905559843</v>
      </c>
      <c r="V17" s="52">
        <f t="shared" si="5"/>
        <v>375.80813370169608</v>
      </c>
      <c r="W17" s="52">
        <f t="shared" ref="W17:Y17" si="6">W13*W16</f>
        <v>361.70824721481858</v>
      </c>
      <c r="X17" s="52">
        <f t="shared" si="6"/>
        <v>348.5011459625963</v>
      </c>
      <c r="Y17" s="52">
        <f t="shared" si="6"/>
        <v>346.40314494727596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393.10318917882302</v>
      </c>
      <c r="C18" s="36">
        <f>C3*11630*1000/RES_summary!C$6</f>
        <v>419.01396199931332</v>
      </c>
      <c r="D18" s="36">
        <f>D3*11630*1000/RES_summary!D$6</f>
        <v>439.58402966549579</v>
      </c>
      <c r="E18" s="36">
        <f>E3*11630*1000/RES_summary!E$6</f>
        <v>472.22745734729398</v>
      </c>
      <c r="F18" s="36">
        <f>F3*11630*1000/RES_summary!F$6</f>
        <v>492.69808490821515</v>
      </c>
      <c r="G18" s="36">
        <f>G3*11630*1000/RES_summary!G$6</f>
        <v>516.605621645273</v>
      </c>
      <c r="H18" s="36">
        <f>H3*11630*1000/RES_summary!H$6</f>
        <v>536.39606226685078</v>
      </c>
      <c r="I18" s="36">
        <f>I3*11630*1000/RES_summary!I$6</f>
        <v>568.09973905331094</v>
      </c>
      <c r="J18" s="36">
        <f>J3*11630*1000/RES_summary!J$6</f>
        <v>584.16131061259739</v>
      </c>
      <c r="K18" s="36">
        <f>K3*11630*1000/RES_summary!K$6</f>
        <v>595.23233014815321</v>
      </c>
      <c r="L18" s="36">
        <f>L3*11630*1000/RES_summary!L$6</f>
        <v>612.70313286779731</v>
      </c>
      <c r="M18" s="36">
        <f>M3*11630*1000/RES_summary!M$6</f>
        <v>613.15564115604684</v>
      </c>
      <c r="N18" s="36">
        <f>N3*11630*1000/RES_summary!N$6</f>
        <v>619.85314240256446</v>
      </c>
      <c r="O18" s="36">
        <f>O3*11630*1000/RES_summary!O$6</f>
        <v>629.35960733070021</v>
      </c>
      <c r="P18" s="36">
        <f>P3*11630*1000/RES_summary!P$6</f>
        <v>654.52843049052126</v>
      </c>
      <c r="Q18" s="36">
        <f>Q3*11630*1000/RES_summary!Q$6</f>
        <v>626.10197925087732</v>
      </c>
      <c r="R18" s="36">
        <f>R3*11630*1000/RES_summary!R$6</f>
        <v>635.13768985526076</v>
      </c>
      <c r="S18" s="36">
        <f>S3*11630*1000/RES_summary!S$6</f>
        <v>608.11014918031003</v>
      </c>
      <c r="T18" s="36">
        <f>T3*11630*1000/RES_summary!T$6</f>
        <v>604.41377837655511</v>
      </c>
      <c r="U18" s="36">
        <f>U3*11630*1000/RES_summary!U$6</f>
        <v>627.21146549426464</v>
      </c>
      <c r="V18" s="36">
        <f>V3*11630*1000/RES_summary!V$6</f>
        <v>665.28532333392877</v>
      </c>
      <c r="W18" s="36">
        <f>W3*11630*1000/RES_summary!W$6</f>
        <v>646.54500874435394</v>
      </c>
      <c r="X18" s="36">
        <f>X3*11630*1000/RES_summary!X$6</f>
        <v>604.58834813968247</v>
      </c>
      <c r="Y18" s="36">
        <f>Y3*11630*1000/RES_summary!Y$6</f>
        <v>591.82927797262607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32.479442550806283</v>
      </c>
      <c r="C3" s="49">
        <f t="shared" ref="C3:W3" si="0">C5*C11/11630</f>
        <v>33.25579031584644</v>
      </c>
      <c r="D3" s="49">
        <f t="shared" si="0"/>
        <v>34.101270207117217</v>
      </c>
      <c r="E3" s="49">
        <f t="shared" si="0"/>
        <v>34.642911893112178</v>
      </c>
      <c r="F3" s="49">
        <f t="shared" si="0"/>
        <v>35.211083595128422</v>
      </c>
      <c r="G3" s="49">
        <f t="shared" si="0"/>
        <v>35.241070659320663</v>
      </c>
      <c r="H3" s="49">
        <f t="shared" si="0"/>
        <v>35.430033445030503</v>
      </c>
      <c r="I3" s="49">
        <f t="shared" si="0"/>
        <v>35.72203455566801</v>
      </c>
      <c r="J3" s="49">
        <f t="shared" si="0"/>
        <v>36.443490022993018</v>
      </c>
      <c r="K3" s="49">
        <f t="shared" si="0"/>
        <v>35.890682638162481</v>
      </c>
      <c r="L3" s="49">
        <f t="shared" si="0"/>
        <v>36.080794650190718</v>
      </c>
      <c r="M3" s="49">
        <f t="shared" si="0"/>
        <v>36.369458344355792</v>
      </c>
      <c r="N3" s="49">
        <f t="shared" si="0"/>
        <v>38.420293812019764</v>
      </c>
      <c r="O3" s="49">
        <f t="shared" si="0"/>
        <v>41.63105675089912</v>
      </c>
      <c r="P3" s="49">
        <f t="shared" si="0"/>
        <v>44.87046260839616</v>
      </c>
      <c r="Q3" s="49">
        <f t="shared" si="0"/>
        <v>47.716026420818871</v>
      </c>
      <c r="R3" s="49">
        <f t="shared" si="0"/>
        <v>54.926699772369311</v>
      </c>
      <c r="S3" s="49">
        <f t="shared" si="0"/>
        <v>56.667639450943405</v>
      </c>
      <c r="T3" s="49">
        <f t="shared" si="0"/>
        <v>60.87211796165446</v>
      </c>
      <c r="U3" s="49">
        <f t="shared" si="0"/>
        <v>68.551839307436495</v>
      </c>
      <c r="V3" s="49">
        <f t="shared" si="0"/>
        <v>77.456339579335875</v>
      </c>
      <c r="W3" s="49">
        <f t="shared" si="0"/>
        <v>80.173924785077034</v>
      </c>
      <c r="X3" s="49">
        <f t="shared" ref="X3:Y3" si="1">X5*X11/11630</f>
        <v>80.805118845284085</v>
      </c>
      <c r="Y3" s="49">
        <f t="shared" si="1"/>
        <v>81.458127533749249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547.97806226194587</v>
      </c>
      <c r="C5" s="49">
        <f t="shared" ref="C5:W5" si="2">C7*C13/1000000</f>
        <v>550.13536806172635</v>
      </c>
      <c r="D5" s="49">
        <f t="shared" si="2"/>
        <v>554.22146204292449</v>
      </c>
      <c r="E5" s="49">
        <f t="shared" si="2"/>
        <v>553.84275995730013</v>
      </c>
      <c r="F5" s="49">
        <f t="shared" si="2"/>
        <v>554.15720819787964</v>
      </c>
      <c r="G5" s="49">
        <f t="shared" si="2"/>
        <v>546.54619630940977</v>
      </c>
      <c r="H5" s="49">
        <f t="shared" si="2"/>
        <v>541.62013358883837</v>
      </c>
      <c r="I5" s="49">
        <f t="shared" si="2"/>
        <v>538.91161881326514</v>
      </c>
      <c r="J5" s="49">
        <f t="shared" si="2"/>
        <v>544.80146298819398</v>
      </c>
      <c r="K5" s="49">
        <f t="shared" si="2"/>
        <v>532.36817937185333</v>
      </c>
      <c r="L5" s="49">
        <f t="shared" si="2"/>
        <v>529.86102450697024</v>
      </c>
      <c r="M5" s="49">
        <f t="shared" si="2"/>
        <v>531.08677128377917</v>
      </c>
      <c r="N5" s="49">
        <f t="shared" si="2"/>
        <v>559.83036894972076</v>
      </c>
      <c r="O5" s="49">
        <f t="shared" si="2"/>
        <v>605.39171289855608</v>
      </c>
      <c r="P5" s="49">
        <f t="shared" si="2"/>
        <v>650.18944381471727</v>
      </c>
      <c r="Q5" s="49">
        <f t="shared" si="2"/>
        <v>710.55813078536983</v>
      </c>
      <c r="R5" s="49">
        <f t="shared" si="2"/>
        <v>793.15346508656091</v>
      </c>
      <c r="S5" s="49">
        <f t="shared" si="2"/>
        <v>845.14256771121791</v>
      </c>
      <c r="T5" s="49">
        <f t="shared" si="2"/>
        <v>905.06075065282971</v>
      </c>
      <c r="U5" s="49">
        <f t="shared" si="2"/>
        <v>970.51316331979683</v>
      </c>
      <c r="V5" s="49">
        <f t="shared" si="2"/>
        <v>1029.6679556651684</v>
      </c>
      <c r="W5" s="49">
        <f t="shared" si="2"/>
        <v>1070.0709024965306</v>
      </c>
      <c r="X5" s="49">
        <f t="shared" ref="X5:Y5" si="3">X7*X13/1000000</f>
        <v>1105.9449713307972</v>
      </c>
      <c r="Y5" s="49">
        <f t="shared" si="3"/>
        <v>1129.253160546403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1649109.4833402073</v>
      </c>
      <c r="C7" s="35">
        <v>1678737.0676267126</v>
      </c>
      <c r="D7" s="35">
        <v>1727817.4518166073</v>
      </c>
      <c r="E7" s="35">
        <v>1778603.127426988</v>
      </c>
      <c r="F7" s="35">
        <v>1849219.936997334</v>
      </c>
      <c r="G7" s="35">
        <v>1909226.7508692862</v>
      </c>
      <c r="H7" s="35">
        <v>1967925.27784483</v>
      </c>
      <c r="I7" s="35">
        <v>2051683.9589371264</v>
      </c>
      <c r="J7" s="35">
        <v>2187156.5317141353</v>
      </c>
      <c r="K7" s="35">
        <v>2261529.0345905884</v>
      </c>
      <c r="L7" s="35">
        <v>2407641.6526416643</v>
      </c>
      <c r="M7" s="35">
        <v>2577075.585039041</v>
      </c>
      <c r="N7" s="35">
        <v>2924712.0124499439</v>
      </c>
      <c r="O7" s="35">
        <v>3434801.4936631448</v>
      </c>
      <c r="P7" s="35">
        <v>3928724.8339534556</v>
      </c>
      <c r="Q7" s="35">
        <v>4494753.2156853294</v>
      </c>
      <c r="R7" s="35">
        <v>5165163.9813126065</v>
      </c>
      <c r="S7" s="35">
        <v>5642782.1324855303</v>
      </c>
      <c r="T7" s="35">
        <v>6133144.0941467322</v>
      </c>
      <c r="U7" s="35">
        <v>6625978.2738640625</v>
      </c>
      <c r="V7" s="35">
        <v>7099573.9700150592</v>
      </c>
      <c r="W7" s="35">
        <v>7457478.3858095482</v>
      </c>
      <c r="X7" s="35">
        <v>7791634.6250205357</v>
      </c>
      <c r="Y7" s="35">
        <v>8048099.7107522804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337286.79275974771</v>
      </c>
      <c r="D8" s="52">
        <v>367442.10844704742</v>
      </c>
      <c r="E8" s="52">
        <v>380222.22319482407</v>
      </c>
      <c r="F8" s="52">
        <v>411513.43945759535</v>
      </c>
      <c r="G8" s="52">
        <v>412762.18701007194</v>
      </c>
      <c r="H8" s="52">
        <v>395985.31973529141</v>
      </c>
      <c r="I8" s="52">
        <v>451200.78953934391</v>
      </c>
      <c r="J8" s="52">
        <v>515694.79597183294</v>
      </c>
      <c r="K8" s="52">
        <v>485885.94233404845</v>
      </c>
      <c r="L8" s="52">
        <v>558874.80506114778</v>
      </c>
      <c r="M8" s="52">
        <v>565419.25213266816</v>
      </c>
      <c r="N8" s="52">
        <v>798837.2169502466</v>
      </c>
      <c r="O8" s="52">
        <v>1025784.2771850335</v>
      </c>
      <c r="P8" s="52">
        <v>979809.28262435924</v>
      </c>
      <c r="Q8" s="52">
        <v>1124903.1867930219</v>
      </c>
      <c r="R8" s="52">
        <v>1235830.0177599452</v>
      </c>
      <c r="S8" s="52">
        <v>1276455.3681231709</v>
      </c>
      <c r="T8" s="52">
        <v>1516146.238846235</v>
      </c>
      <c r="U8" s="52">
        <v>1472643.4623416895</v>
      </c>
      <c r="V8" s="52">
        <v>1598498.8829440186</v>
      </c>
      <c r="W8" s="52">
        <v>1593734.4335544342</v>
      </c>
      <c r="X8" s="52">
        <v>1610611.6073341584</v>
      </c>
      <c r="Y8" s="52">
        <v>1772611.3245779797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307659.20847324235</v>
      </c>
      <c r="D9" s="36">
        <v>318361.72425715276</v>
      </c>
      <c r="E9" s="36">
        <v>329436.54758444335</v>
      </c>
      <c r="F9" s="36">
        <v>340896.62988724932</v>
      </c>
      <c r="G9" s="36">
        <v>352755.37313811947</v>
      </c>
      <c r="H9" s="36">
        <v>337286.79275974771</v>
      </c>
      <c r="I9" s="36">
        <v>367442.10844704765</v>
      </c>
      <c r="J9" s="36">
        <v>380222.22319482407</v>
      </c>
      <c r="K9" s="36">
        <v>411513.43945759535</v>
      </c>
      <c r="L9" s="36">
        <v>412762.18701007217</v>
      </c>
      <c r="M9" s="36">
        <v>395985.31973529141</v>
      </c>
      <c r="N9" s="36">
        <v>451200.78953934368</v>
      </c>
      <c r="O9" s="36">
        <v>515694.7959718327</v>
      </c>
      <c r="P9" s="36">
        <v>485885.94233404798</v>
      </c>
      <c r="Q9" s="36">
        <v>558874.80506114755</v>
      </c>
      <c r="R9" s="36">
        <v>565419.25213266816</v>
      </c>
      <c r="S9" s="36">
        <v>798837.21695024706</v>
      </c>
      <c r="T9" s="36">
        <v>1025784.2771850331</v>
      </c>
      <c r="U9" s="36">
        <v>979809.28262435924</v>
      </c>
      <c r="V9" s="36">
        <v>1124903.1867930219</v>
      </c>
      <c r="W9" s="36">
        <v>1235830.0177599452</v>
      </c>
      <c r="X9" s="36">
        <v>1276455.3681231719</v>
      </c>
      <c r="Y9" s="36">
        <v>1516146.238846235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689.32671374955657</v>
      </c>
      <c r="C11" s="54">
        <v>703.03576869811116</v>
      </c>
      <c r="D11" s="54">
        <v>715.59439623082778</v>
      </c>
      <c r="E11" s="54">
        <v>727.45749235388928</v>
      </c>
      <c r="F11" s="54">
        <v>738.96882717280585</v>
      </c>
      <c r="G11" s="54">
        <v>749.89754669498006</v>
      </c>
      <c r="H11" s="54">
        <v>760.77542803921392</v>
      </c>
      <c r="I11" s="54">
        <v>770.90054728690666</v>
      </c>
      <c r="J11" s="54">
        <v>777.96742072367283</v>
      </c>
      <c r="K11" s="54">
        <v>784.06008333243051</v>
      </c>
      <c r="L11" s="54">
        <v>791.94283476911596</v>
      </c>
      <c r="M11" s="54">
        <v>796.43633284709665</v>
      </c>
      <c r="N11" s="54">
        <v>798.14894263787289</v>
      </c>
      <c r="O11" s="54">
        <v>799.76183964395909</v>
      </c>
      <c r="P11" s="54">
        <v>802.6022032500972</v>
      </c>
      <c r="Q11" s="54">
        <v>780.98801946120727</v>
      </c>
      <c r="R11" s="54">
        <v>805.38955759707846</v>
      </c>
      <c r="S11" s="54">
        <v>779.80292555760241</v>
      </c>
      <c r="T11" s="54">
        <v>782.20465464157508</v>
      </c>
      <c r="U11" s="54">
        <v>821.4807601561397</v>
      </c>
      <c r="V11" s="54">
        <v>874.861866246722</v>
      </c>
      <c r="W11" s="54">
        <v>871.36538623287072</v>
      </c>
      <c r="X11" s="54">
        <v>849.73805797934494</v>
      </c>
      <c r="Y11" s="54">
        <v>838.92439385258206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332.28725430165957</v>
      </c>
      <c r="C13" s="35">
        <v>327.70788152040467</v>
      </c>
      <c r="D13" s="35">
        <v>320.76389867472545</v>
      </c>
      <c r="E13" s="35">
        <v>311.39198588867629</v>
      </c>
      <c r="F13" s="35">
        <v>299.67079475559353</v>
      </c>
      <c r="G13" s="35">
        <v>286.26573352827938</v>
      </c>
      <c r="H13" s="35">
        <v>275.2239323751117</v>
      </c>
      <c r="I13" s="35">
        <v>262.66794964486047</v>
      </c>
      <c r="J13" s="35">
        <v>249.09120819131221</v>
      </c>
      <c r="K13" s="35">
        <v>235.40187688469345</v>
      </c>
      <c r="L13" s="35">
        <v>220.07470419263046</v>
      </c>
      <c r="M13" s="35">
        <v>206.08117758243151</v>
      </c>
      <c r="N13" s="35">
        <v>191.41384401836117</v>
      </c>
      <c r="O13" s="35">
        <v>176.25231443955101</v>
      </c>
      <c r="P13" s="35">
        <v>165.49630511038742</v>
      </c>
      <c r="Q13" s="35">
        <v>158.086127688999</v>
      </c>
      <c r="R13" s="35">
        <v>153.55823512209179</v>
      </c>
      <c r="S13" s="35">
        <v>149.77409155064257</v>
      </c>
      <c r="T13" s="35">
        <v>147.56880594352731</v>
      </c>
      <c r="U13" s="35">
        <v>146.47092447434542</v>
      </c>
      <c r="V13" s="35">
        <v>145.03235828149056</v>
      </c>
      <c r="W13" s="35">
        <v>143.4896418248712</v>
      </c>
      <c r="X13" s="35">
        <v>141.94004526076995</v>
      </c>
      <c r="Y13" s="35">
        <v>140.3130181200064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309.4948918392214</v>
      </c>
      <c r="D14" s="36">
        <v>299.0229880666592</v>
      </c>
      <c r="E14" s="36">
        <v>286.90817401783403</v>
      </c>
      <c r="F14" s="36">
        <v>276.02999682397376</v>
      </c>
      <c r="G14" s="36">
        <v>265.54056049974042</v>
      </c>
      <c r="H14" s="36">
        <v>251.17718199728537</v>
      </c>
      <c r="I14" s="36">
        <v>237.51093729952717</v>
      </c>
      <c r="J14" s="36">
        <v>222.95882923557227</v>
      </c>
      <c r="K14" s="36">
        <v>208.19036106341241</v>
      </c>
      <c r="L14" s="36">
        <v>191.63137550126669</v>
      </c>
      <c r="M14" s="36">
        <v>178.07710494546146</v>
      </c>
      <c r="N14" s="36">
        <v>170.13318510444728</v>
      </c>
      <c r="O14" s="36">
        <v>156.50469155381091</v>
      </c>
      <c r="P14" s="36">
        <v>148.96215342581056</v>
      </c>
      <c r="Q14" s="36">
        <v>148.87204211319911</v>
      </c>
      <c r="R14" s="36">
        <v>148.30806435145732</v>
      </c>
      <c r="S14" s="36">
        <v>147.20281446318748</v>
      </c>
      <c r="T14" s="36">
        <v>145.40697275413865</v>
      </c>
      <c r="U14" s="36">
        <v>143.55607365894699</v>
      </c>
      <c r="V14" s="36">
        <v>141.77140150734206</v>
      </c>
      <c r="W14" s="36">
        <v>140.35368749226865</v>
      </c>
      <c r="X14" s="36">
        <v>138.9359734771952</v>
      </c>
      <c r="Y14" s="36">
        <v>137.51825946212179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0.6430786029860448</v>
      </c>
      <c r="C16" s="44">
        <f>C7/RES_summary!C$6</f>
        <v>0.64710841693674059</v>
      </c>
      <c r="D16" s="44">
        <f>D7/RES_summary!D$6</f>
        <v>0.65834558405256316</v>
      </c>
      <c r="E16" s="44">
        <f>E7/RES_summary!E$6</f>
        <v>0.67034103339487527</v>
      </c>
      <c r="F16" s="44">
        <f>F7/RES_summary!F$6</f>
        <v>0.69170521414027941</v>
      </c>
      <c r="G16" s="44">
        <f>G7/RES_summary!G$6</f>
        <v>0.70951154719039899</v>
      </c>
      <c r="H16" s="44">
        <f>H7/RES_summary!H$6</f>
        <v>0.73061251928505289</v>
      </c>
      <c r="I16" s="44">
        <f>I7/RES_summary!I$6</f>
        <v>0.75783454903639214</v>
      </c>
      <c r="J16" s="44">
        <f>J7/RES_summary!J$6</f>
        <v>0.80172096744854904</v>
      </c>
      <c r="K16" s="44">
        <f>K7/RES_summary!K$6</f>
        <v>0.82277481093179128</v>
      </c>
      <c r="L16" s="44">
        <f>L7/RES_summary!L$6</f>
        <v>0.87096815307071529</v>
      </c>
      <c r="M16" s="44">
        <f>M7/RES_summary!M$6</f>
        <v>0.92597404439695818</v>
      </c>
      <c r="N16" s="44">
        <f>N7/RES_summary!N$6</f>
        <v>1.0439941446507768</v>
      </c>
      <c r="O16" s="44">
        <f>O7/RES_summary!O$6</f>
        <v>1.2181693610973112</v>
      </c>
      <c r="P16" s="44">
        <f>P7/RES_summary!P$6</f>
        <v>1.3872488578683442</v>
      </c>
      <c r="Q16" s="44">
        <f>Q7/RES_summary!Q$6</f>
        <v>1.5764194044859501</v>
      </c>
      <c r="R16" s="44">
        <f>R7/RES_summary!R$6</f>
        <v>1.7982707142938334</v>
      </c>
      <c r="S16" s="44">
        <f>S7/RES_summary!S$6</f>
        <v>1.9493852385059491</v>
      </c>
      <c r="T16" s="44">
        <f>T7/RES_summary!T$6</f>
        <v>2.10690590433255</v>
      </c>
      <c r="U16" s="44">
        <f>U7/RES_summary!U$6</f>
        <v>2.2550380403172117</v>
      </c>
      <c r="V16" s="44">
        <f>V7/RES_summary!V$6</f>
        <v>2.4129539115191676</v>
      </c>
      <c r="W16" s="44">
        <f>W7/RES_summary!W$6</f>
        <v>2.5130483055314681</v>
      </c>
      <c r="X16" s="44">
        <f>X7/RES_summary!X$6</f>
        <v>2.5908346340276251</v>
      </c>
      <c r="Y16" s="44">
        <f>Y7/RES_summary!Y$6</f>
        <v>2.6507504089055547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213.68682328637985</v>
      </c>
      <c r="C17" s="52">
        <f t="shared" si="4"/>
        <v>212.06252842836201</v>
      </c>
      <c r="D17" s="52">
        <f t="shared" si="4"/>
        <v>211.17349621598933</v>
      </c>
      <c r="E17" s="52">
        <f t="shared" si="4"/>
        <v>208.73882561149767</v>
      </c>
      <c r="F17" s="52">
        <f t="shared" si="4"/>
        <v>207.28385125800554</v>
      </c>
      <c r="G17" s="52">
        <f t="shared" si="4"/>
        <v>203.10884350324397</v>
      </c>
      <c r="H17" s="52">
        <f t="shared" si="4"/>
        <v>201.0820506001194</v>
      </c>
      <c r="I17" s="52">
        <f t="shared" si="4"/>
        <v>199.05884716542658</v>
      </c>
      <c r="J17" s="52">
        <f t="shared" si="4"/>
        <v>199.70164441406678</v>
      </c>
      <c r="K17" s="52">
        <f t="shared" si="4"/>
        <v>193.68273474679245</v>
      </c>
      <c r="L17" s="52">
        <f t="shared" si="4"/>
        <v>191.67805864823936</v>
      </c>
      <c r="M17" s="52">
        <f t="shared" si="4"/>
        <v>190.82582148009186</v>
      </c>
      <c r="N17" s="52">
        <f t="shared" si="4"/>
        <v>199.83493236026618</v>
      </c>
      <c r="O17" s="52">
        <f t="shared" si="4"/>
        <v>214.70516927275025</v>
      </c>
      <c r="P17" s="52">
        <f t="shared" si="4"/>
        <v>229.58456024581596</v>
      </c>
      <c r="Q17" s="52">
        <f t="shared" si="4"/>
        <v>249.21003926898166</v>
      </c>
      <c r="R17" s="52">
        <f t="shared" ref="R17:V17" si="5">R13*R16</f>
        <v>276.13927715870443</v>
      </c>
      <c r="S17" s="52">
        <f t="shared" si="5"/>
        <v>291.9674031794612</v>
      </c>
      <c r="T17" s="52">
        <f t="shared" si="5"/>
        <v>310.91358853772198</v>
      </c>
      <c r="U17" s="52">
        <f t="shared" si="5"/>
        <v>330.29750649007821</v>
      </c>
      <c r="V17" s="52">
        <f t="shared" si="5"/>
        <v>349.95639621217197</v>
      </c>
      <c r="W17" s="52">
        <f t="shared" ref="W17:Y17" si="6">W13*W16</f>
        <v>360.59640124930985</v>
      </c>
      <c r="X17" s="52">
        <f t="shared" si="6"/>
        <v>367.74318521705146</v>
      </c>
      <c r="Y17" s="52">
        <f t="shared" si="6"/>
        <v>371.93479015637951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147.30003566758242</v>
      </c>
      <c r="C18" s="36">
        <f>C3*11630*1000/RES_summary!C$6</f>
        <v>149.08754268569854</v>
      </c>
      <c r="D18" s="36">
        <f>D3*11630*1000/RES_summary!D$6</f>
        <v>151.1145705246339</v>
      </c>
      <c r="E18" s="36">
        <f>E3*11630*1000/RES_summary!E$6</f>
        <v>151.84862263623589</v>
      </c>
      <c r="F18" s="36">
        <f>F3*11630*1000/RES_summary!F$6</f>
        <v>153.17630445599067</v>
      </c>
      <c r="G18" s="36">
        <f>G3*11630*1000/RES_summary!G$6</f>
        <v>152.31082345513727</v>
      </c>
      <c r="H18" s="36">
        <f>H3*11630*1000/RES_summary!H$6</f>
        <v>152.97828311630869</v>
      </c>
      <c r="I18" s="36">
        <f>I3*11630*1000/RES_summary!I$6</f>
        <v>153.45457422212809</v>
      </c>
      <c r="J18" s="36">
        <f>J3*11630*1000/RES_summary!J$6</f>
        <v>155.3613732190876</v>
      </c>
      <c r="K18" s="36">
        <f>K3*11630*1000/RES_summary!K$6</f>
        <v>151.85890114562312</v>
      </c>
      <c r="L18" s="36">
        <f>L3*11630*1000/RES_summary!L$6</f>
        <v>151.79806512892756</v>
      </c>
      <c r="M18" s="36">
        <f>M3*11630*1000/RES_summary!M$6</f>
        <v>151.98061747213907</v>
      </c>
      <c r="N18" s="36">
        <f>N3*11630*1000/RES_summary!N$6</f>
        <v>159.49803996545728</v>
      </c>
      <c r="O18" s="36">
        <f>O3*11630*1000/RES_summary!O$6</f>
        <v>171.71300115864238</v>
      </c>
      <c r="P18" s="36">
        <f>P3*11630*1000/RES_summary!P$6</f>
        <v>184.26507388549658</v>
      </c>
      <c r="Q18" s="36">
        <f>Q3*11630*1000/RES_summary!Q$6</f>
        <v>194.6300549985317</v>
      </c>
      <c r="R18" s="36">
        <f>R3*11630*1000/RES_summary!R$6</f>
        <v>222.39969026602597</v>
      </c>
      <c r="S18" s="36">
        <f>S3*11630*1000/RES_summary!S$6</f>
        <v>227.6770351667999</v>
      </c>
      <c r="T18" s="36">
        <f>T3*11630*1000/RES_summary!T$6</f>
        <v>243.19805614552163</v>
      </c>
      <c r="U18" s="36">
        <f>U3*11630*1000/RES_summary!U$6</f>
        <v>271.33304670914691</v>
      </c>
      <c r="V18" s="36">
        <f>V3*11630*1000/RES_summary!V$6</f>
        <v>306.16350589515804</v>
      </c>
      <c r="W18" s="36">
        <f>W3*11630*1000/RES_summary!W$6</f>
        <v>314.21122244878808</v>
      </c>
      <c r="X18" s="36">
        <f>X3*11630*1000/RES_summary!X$6</f>
        <v>312.48538004147588</v>
      </c>
      <c r="Y18" s="36">
        <f>Y3*11630*1000/RES_summary!Y$6</f>
        <v>312.02516838462799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129.1922101174915</v>
      </c>
      <c r="C3" s="49">
        <f t="shared" ref="C3:W3" si="0">C5*C11/11630</f>
        <v>133.08401909342643</v>
      </c>
      <c r="D3" s="49">
        <f t="shared" si="0"/>
        <v>136.32025493389921</v>
      </c>
      <c r="E3" s="49">
        <f t="shared" si="0"/>
        <v>138.76506931071242</v>
      </c>
      <c r="F3" s="49">
        <f t="shared" si="0"/>
        <v>140.16383198954881</v>
      </c>
      <c r="G3" s="49">
        <f t="shared" si="0"/>
        <v>141.12051431797332</v>
      </c>
      <c r="H3" s="49">
        <f t="shared" si="0"/>
        <v>141.41838208819371</v>
      </c>
      <c r="I3" s="49">
        <f t="shared" si="0"/>
        <v>142.49101421735332</v>
      </c>
      <c r="J3" s="49">
        <f t="shared" si="0"/>
        <v>142.16914485107935</v>
      </c>
      <c r="K3" s="49">
        <f t="shared" si="0"/>
        <v>140.14499049157212</v>
      </c>
      <c r="L3" s="49">
        <f t="shared" si="0"/>
        <v>135.41213406644158</v>
      </c>
      <c r="M3" s="49">
        <f t="shared" si="0"/>
        <v>130.23517206600934</v>
      </c>
      <c r="N3" s="49">
        <f t="shared" si="0"/>
        <v>124.54705602073192</v>
      </c>
      <c r="O3" s="49">
        <f t="shared" si="0"/>
        <v>120.95311607653686</v>
      </c>
      <c r="P3" s="49">
        <f t="shared" si="0"/>
        <v>115.20580248553098</v>
      </c>
      <c r="Q3" s="49">
        <f t="shared" si="0"/>
        <v>105.48347962039828</v>
      </c>
      <c r="R3" s="49">
        <f t="shared" si="0"/>
        <v>103.245989993382</v>
      </c>
      <c r="S3" s="49">
        <f t="shared" si="0"/>
        <v>95.872894455768488</v>
      </c>
      <c r="T3" s="49">
        <f t="shared" si="0"/>
        <v>90.862132047152429</v>
      </c>
      <c r="U3" s="49">
        <f t="shared" si="0"/>
        <v>90.157346935970239</v>
      </c>
      <c r="V3" s="49">
        <f t="shared" si="0"/>
        <v>91.044325232609097</v>
      </c>
      <c r="W3" s="49">
        <f t="shared" si="0"/>
        <v>87.30571829558086</v>
      </c>
      <c r="X3" s="49">
        <f t="shared" ref="X3:Y3" si="1">X5*X11/11630</f>
        <v>81.699776706171335</v>
      </c>
      <c r="Y3" s="49">
        <f t="shared" si="1"/>
        <v>77.0791954613765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2790.1906731808781</v>
      </c>
      <c r="C5" s="49">
        <f t="shared" ref="C5:W5" si="2">C7*C13/1000000</f>
        <v>2869.5485645712615</v>
      </c>
      <c r="D5" s="49">
        <f t="shared" si="2"/>
        <v>2936.7034040828785</v>
      </c>
      <c r="E5" s="49">
        <f t="shared" si="2"/>
        <v>2987.3548964730303</v>
      </c>
      <c r="F5" s="49">
        <f t="shared" si="2"/>
        <v>3013.2450129870408</v>
      </c>
      <c r="G5" s="49">
        <f t="shared" si="2"/>
        <v>3029.4570686263332</v>
      </c>
      <c r="H5" s="49">
        <f t="shared" si="2"/>
        <v>3029.4255925002603</v>
      </c>
      <c r="I5" s="49">
        <f t="shared" si="2"/>
        <v>3047.5394530508052</v>
      </c>
      <c r="J5" s="49">
        <f t="shared" si="2"/>
        <v>3047.2784975496797</v>
      </c>
      <c r="K5" s="49">
        <f t="shared" si="2"/>
        <v>3012.2188808122223</v>
      </c>
      <c r="L5" s="49">
        <f t="shared" si="2"/>
        <v>2910.3914656755464</v>
      </c>
      <c r="M5" s="49">
        <f t="shared" si="2"/>
        <v>2789.5919458286153</v>
      </c>
      <c r="N5" s="49">
        <f t="shared" si="2"/>
        <v>2668.5705465998549</v>
      </c>
      <c r="O5" s="49">
        <f t="shared" si="2"/>
        <v>2592.6998031179955</v>
      </c>
      <c r="P5" s="49">
        <f t="shared" si="2"/>
        <v>2465.521220074213</v>
      </c>
      <c r="Q5" s="49">
        <f t="shared" si="2"/>
        <v>2312.1457900659461</v>
      </c>
      <c r="R5" s="49">
        <f t="shared" si="2"/>
        <v>2202.6114500239787</v>
      </c>
      <c r="S5" s="49">
        <f t="shared" si="2"/>
        <v>2086.822522014867</v>
      </c>
      <c r="T5" s="49">
        <f t="shared" si="2"/>
        <v>1953.2666303928686</v>
      </c>
      <c r="U5" s="49">
        <f t="shared" si="2"/>
        <v>1828.006488893561</v>
      </c>
      <c r="V5" s="49">
        <f t="shared" si="2"/>
        <v>1718.6226529311325</v>
      </c>
      <c r="W5" s="49">
        <f t="shared" si="2"/>
        <v>1643.8671231963419</v>
      </c>
      <c r="X5" s="49">
        <f t="shared" ref="X5:Y5" si="3">X7*X13/1000000</f>
        <v>1582.4095643423602</v>
      </c>
      <c r="Y5" s="49">
        <f t="shared" si="3"/>
        <v>1514.6238450421126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47019138.664701082</v>
      </c>
      <c r="C7" s="35">
        <v>48531200.259879082</v>
      </c>
      <c r="D7" s="35">
        <v>50010333.748853736</v>
      </c>
      <c r="E7" s="35">
        <v>51528969.570203193</v>
      </c>
      <c r="F7" s="35">
        <v>52967833.937187687</v>
      </c>
      <c r="G7" s="35">
        <v>54481553.613318212</v>
      </c>
      <c r="H7" s="35">
        <v>55899450.755004801</v>
      </c>
      <c r="I7" s="35">
        <v>58223176.425129227</v>
      </c>
      <c r="J7" s="35">
        <v>60634383.562368117</v>
      </c>
      <c r="K7" s="35">
        <v>62881075.740284257</v>
      </c>
      <c r="L7" s="35">
        <v>64432849.994742274</v>
      </c>
      <c r="M7" s="35">
        <v>66341161.445585869</v>
      </c>
      <c r="N7" s="35">
        <v>68270859.198891565</v>
      </c>
      <c r="O7" s="35">
        <v>70337558.172569588</v>
      </c>
      <c r="P7" s="35">
        <v>71335738.26489149</v>
      </c>
      <c r="Q7" s="35">
        <v>72693287.156194583</v>
      </c>
      <c r="R7" s="35">
        <v>75233222.039499909</v>
      </c>
      <c r="S7" s="35">
        <v>77304468.522023171</v>
      </c>
      <c r="T7" s="35">
        <v>79491407.796819106</v>
      </c>
      <c r="U7" s="35">
        <v>81779760.282115608</v>
      </c>
      <c r="V7" s="35">
        <v>83319259.615957931</v>
      </c>
      <c r="W7" s="35">
        <v>86083933.165494174</v>
      </c>
      <c r="X7" s="35">
        <v>89125948.186461657</v>
      </c>
      <c r="Y7" s="35">
        <v>91559517.153224915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12830205.846407846</v>
      </c>
      <c r="D8" s="52">
        <v>12905357.687146366</v>
      </c>
      <c r="E8" s="52">
        <v>13194436.475743577</v>
      </c>
      <c r="F8" s="52">
        <v>13176614.471304759</v>
      </c>
      <c r="G8" s="52">
        <v>13630232.486234911</v>
      </c>
      <c r="H8" s="52">
        <v>13750012.485491887</v>
      </c>
      <c r="I8" s="52">
        <v>15412110.384681597</v>
      </c>
      <c r="J8" s="52">
        <v>15681806.717954457</v>
      </c>
      <c r="K8" s="52">
        <v>15787448.92511382</v>
      </c>
      <c r="L8" s="52">
        <v>15585444.670096003</v>
      </c>
      <c r="M8" s="52">
        <v>16438347.640875995</v>
      </c>
      <c r="N8" s="52">
        <v>15297068.874344386</v>
      </c>
      <c r="O8" s="52">
        <v>12125652.383664563</v>
      </c>
      <c r="P8" s="52">
        <v>10963179.450627819</v>
      </c>
      <c r="Q8" s="52">
        <v>13078794.090306073</v>
      </c>
      <c r="R8" s="52">
        <v>12359198.32959839</v>
      </c>
      <c r="S8" s="52">
        <v>10182483.759443</v>
      </c>
      <c r="T8" s="52">
        <v>9961059.8513255864</v>
      </c>
      <c r="U8" s="52">
        <v>8985927.5178779364</v>
      </c>
      <c r="V8" s="52">
        <v>7126735.0063156486</v>
      </c>
      <c r="W8" s="52">
        <v>7428794.5920193791</v>
      </c>
      <c r="X8" s="52">
        <v>7298845.7273586988</v>
      </c>
      <c r="Y8" s="52">
        <v>6780316.4035081714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11318144.251229845</v>
      </c>
      <c r="D9" s="36">
        <v>11426224.198171712</v>
      </c>
      <c r="E9" s="36">
        <v>11675800.65439412</v>
      </c>
      <c r="F9" s="36">
        <v>11737750.104320265</v>
      </c>
      <c r="G9" s="36">
        <v>12116512.810104385</v>
      </c>
      <c r="H9" s="36">
        <v>12332115.343805306</v>
      </c>
      <c r="I9" s="36">
        <v>13088384.714557178</v>
      </c>
      <c r="J9" s="36">
        <v>13270599.580715574</v>
      </c>
      <c r="K9" s="36">
        <v>13540756.74719768</v>
      </c>
      <c r="L9" s="36">
        <v>14033670.415637985</v>
      </c>
      <c r="M9" s="36">
        <v>14530036.1900324</v>
      </c>
      <c r="N9" s="36">
        <v>13367371.12103869</v>
      </c>
      <c r="O9" s="36">
        <v>10058953.409986541</v>
      </c>
      <c r="P9" s="36">
        <v>9964999.3583059162</v>
      </c>
      <c r="Q9" s="36">
        <v>11721245.199002981</v>
      </c>
      <c r="R9" s="36">
        <v>9819263.446293056</v>
      </c>
      <c r="S9" s="36">
        <v>8111237.2769197375</v>
      </c>
      <c r="T9" s="36">
        <v>7774120.5765296519</v>
      </c>
      <c r="U9" s="36">
        <v>6697575.0325814337</v>
      </c>
      <c r="V9" s="36">
        <v>5587235.6724733263</v>
      </c>
      <c r="W9" s="36">
        <v>4664121.0424831361</v>
      </c>
      <c r="X9" s="36">
        <v>4256830.7063912153</v>
      </c>
      <c r="Y9" s="36">
        <v>4346747.4367449135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538.49560107429409</v>
      </c>
      <c r="C11" s="54">
        <v>539.37652812919055</v>
      </c>
      <c r="D11" s="54">
        <v>539.85859201071207</v>
      </c>
      <c r="E11" s="54">
        <v>540.22297718591631</v>
      </c>
      <c r="F11" s="54">
        <v>540.98002618861824</v>
      </c>
      <c r="G11" s="54">
        <v>541.7576629538521</v>
      </c>
      <c r="H11" s="54">
        <v>542.90680971249219</v>
      </c>
      <c r="I11" s="54">
        <v>543.77327049494727</v>
      </c>
      <c r="J11" s="54">
        <v>542.59141589702926</v>
      </c>
      <c r="K11" s="54">
        <v>541.0915686769406</v>
      </c>
      <c r="L11" s="54">
        <v>541.11040997956286</v>
      </c>
      <c r="M11" s="54">
        <v>542.95935769121388</v>
      </c>
      <c r="N11" s="54">
        <v>542.79331808060624</v>
      </c>
      <c r="O11" s="54">
        <v>542.55596358607988</v>
      </c>
      <c r="P11" s="54">
        <v>543.43214408286269</v>
      </c>
      <c r="Q11" s="54">
        <v>530.57764491150124</v>
      </c>
      <c r="R11" s="54">
        <v>545.14874314757628</v>
      </c>
      <c r="S11" s="54">
        <v>534.30598470062137</v>
      </c>
      <c r="T11" s="54">
        <v>541.00478616984253</v>
      </c>
      <c r="U11" s="54">
        <v>573.59202564974396</v>
      </c>
      <c r="V11" s="54">
        <v>616.10121375356573</v>
      </c>
      <c r="W11" s="54">
        <v>617.66884284620562</v>
      </c>
      <c r="X11" s="54">
        <v>600.45668612200086</v>
      </c>
      <c r="Y11" s="54">
        <v>591.85060775989848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59.341594772249032</v>
      </c>
      <c r="C13" s="35">
        <v>59.12791254296522</v>
      </c>
      <c r="D13" s="35">
        <v>58.721931727763952</v>
      </c>
      <c r="E13" s="35">
        <v>57.974279737984098</v>
      </c>
      <c r="F13" s="35">
        <v>56.88820533156634</v>
      </c>
      <c r="G13" s="35">
        <v>55.605188686942505</v>
      </c>
      <c r="H13" s="35">
        <v>54.194192457768096</v>
      </c>
      <c r="I13" s="35">
        <v>52.342377042408863</v>
      </c>
      <c r="J13" s="35">
        <v>50.256608849915487</v>
      </c>
      <c r="K13" s="35">
        <v>47.903424764129291</v>
      </c>
      <c r="L13" s="35">
        <v>45.169373478171998</v>
      </c>
      <c r="M13" s="35">
        <v>42.049187639210764</v>
      </c>
      <c r="N13" s="35">
        <v>39.087988314686122</v>
      </c>
      <c r="O13" s="35">
        <v>36.860816190930883</v>
      </c>
      <c r="P13" s="35">
        <v>34.562216359477155</v>
      </c>
      <c r="Q13" s="35">
        <v>31.806868013794528</v>
      </c>
      <c r="R13" s="35">
        <v>29.277111764102507</v>
      </c>
      <c r="S13" s="35">
        <v>26.994849869776349</v>
      </c>
      <c r="T13" s="35">
        <v>24.572047275668321</v>
      </c>
      <c r="U13" s="35">
        <v>22.352798327941876</v>
      </c>
      <c r="V13" s="35">
        <v>20.626955410462735</v>
      </c>
      <c r="W13" s="35">
        <v>19.096096829544827</v>
      </c>
      <c r="X13" s="35">
        <v>17.754757133486859</v>
      </c>
      <c r="Y13" s="35">
        <v>16.542505816270182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58.533325973954298</v>
      </c>
      <c r="D14" s="36">
        <v>57.743078608328915</v>
      </c>
      <c r="E14" s="36">
        <v>56.325486260586601</v>
      </c>
      <c r="F14" s="36">
        <v>54.634813219354079</v>
      </c>
      <c r="G14" s="36">
        <v>53.255979113922336</v>
      </c>
      <c r="H14" s="36">
        <v>51.684158452730415</v>
      </c>
      <c r="I14" s="36">
        <v>49.12918109917301</v>
      </c>
      <c r="J14" s="36">
        <v>46.496273354700314</v>
      </c>
      <c r="K14" s="36">
        <v>43.573602351053133</v>
      </c>
      <c r="L14" s="36">
        <v>39.949934899558393</v>
      </c>
      <c r="M14" s="36">
        <v>36.415865686080657</v>
      </c>
      <c r="N14" s="36">
        <v>33.528907287202742</v>
      </c>
      <c r="O14" s="36">
        <v>31.096234631772393</v>
      </c>
      <c r="P14" s="36">
        <v>26.839105078731023</v>
      </c>
      <c r="Q14" s="36">
        <v>24.816741013698003</v>
      </c>
      <c r="R14" s="36">
        <v>21.875794071628547</v>
      </c>
      <c r="S14" s="36">
        <v>17.535039845705665</v>
      </c>
      <c r="T14" s="36">
        <v>13.866004378704163</v>
      </c>
      <c r="U14" s="36">
        <v>11.208725008413449</v>
      </c>
      <c r="V14" s="36">
        <v>10.115133495362681</v>
      </c>
      <c r="W14" s="36">
        <v>9.508225485640919</v>
      </c>
      <c r="X14" s="36">
        <v>8.9013174759191589</v>
      </c>
      <c r="Y14" s="36">
        <v>8.2944094661973971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18.335351480035893</v>
      </c>
      <c r="C16" s="44">
        <f>C7/RES_summary!C$6</f>
        <v>18.70748479784778</v>
      </c>
      <c r="D16" s="44">
        <f>D7/RES_summary!D$6</f>
        <v>19.05530144167529</v>
      </c>
      <c r="E16" s="44">
        <f>E7/RES_summary!E$6</f>
        <v>19.420848967826323</v>
      </c>
      <c r="F16" s="44">
        <f>F7/RES_summary!F$6</f>
        <v>19.812747084892578</v>
      </c>
      <c r="G16" s="44">
        <f>G7/RES_summary!G$6</f>
        <v>20.246569130629464</v>
      </c>
      <c r="H16" s="44">
        <f>H7/RES_summary!H$6</f>
        <v>20.753246580323204</v>
      </c>
      <c r="I16" s="44">
        <f>I7/RES_summary!I$6</f>
        <v>21.506009469636968</v>
      </c>
      <c r="J16" s="44">
        <f>J7/RES_summary!J$6</f>
        <v>22.226052843218177</v>
      </c>
      <c r="K16" s="44">
        <f>K7/RES_summary!K$6</f>
        <v>22.876984735580074</v>
      </c>
      <c r="L16" s="44">
        <f>L7/RES_summary!L$6</f>
        <v>23.308684785142095</v>
      </c>
      <c r="M16" s="44">
        <f>M7/RES_summary!M$6</f>
        <v>23.837171843304731</v>
      </c>
      <c r="N16" s="44">
        <f>N7/RES_summary!N$6</f>
        <v>24.369707838077364</v>
      </c>
      <c r="O16" s="44">
        <f>O7/RES_summary!O$6</f>
        <v>24.945563363210503</v>
      </c>
      <c r="P16" s="44">
        <f>P7/RES_summary!P$6</f>
        <v>25.188941861724253</v>
      </c>
      <c r="Q16" s="44">
        <f>Q7/RES_summary!Q$6</f>
        <v>25.49530596006743</v>
      </c>
      <c r="R16" s="44">
        <f>R7/RES_summary!R$6</f>
        <v>26.192721165305063</v>
      </c>
      <c r="S16" s="44">
        <f>S7/RES_summary!S$6</f>
        <v>26.70600889228399</v>
      </c>
      <c r="T16" s="44">
        <f>T7/RES_summary!T$6</f>
        <v>27.307513709104416</v>
      </c>
      <c r="U16" s="44">
        <f>U7/RES_summary!U$6</f>
        <v>27.832338522994796</v>
      </c>
      <c r="V16" s="44">
        <f>V7/RES_summary!V$6</f>
        <v>28.317971507067806</v>
      </c>
      <c r="W16" s="44">
        <f>W7/RES_summary!W$6</f>
        <v>29.008878227079862</v>
      </c>
      <c r="X16" s="44">
        <f>X7/RES_summary!X$6</f>
        <v>29.635706044343408</v>
      </c>
      <c r="Y16" s="44">
        <f>Y7/RES_summary!Y$6</f>
        <v>30.156364391069413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1088.0489975350465</v>
      </c>
      <c r="C17" s="52">
        <f t="shared" si="4"/>
        <v>1106.1345250259949</v>
      </c>
      <c r="D17" s="52">
        <f t="shared" si="4"/>
        <v>1118.9641103100184</v>
      </c>
      <c r="E17" s="52">
        <f t="shared" si="4"/>
        <v>1125.9097308099031</v>
      </c>
      <c r="F17" s="52">
        <f t="shared" si="4"/>
        <v>1127.1116243477613</v>
      </c>
      <c r="G17" s="52">
        <f t="shared" si="4"/>
        <v>1125.8142967718768</v>
      </c>
      <c r="H17" s="52">
        <f t="shared" si="4"/>
        <v>1124.7054392975533</v>
      </c>
      <c r="I17" s="52">
        <f t="shared" si="4"/>
        <v>1125.6756563373538</v>
      </c>
      <c r="J17" s="52">
        <f t="shared" si="4"/>
        <v>1117.006044019168</v>
      </c>
      <c r="K17" s="52">
        <f t="shared" si="4"/>
        <v>1095.8859171109943</v>
      </c>
      <c r="L17" s="52">
        <f t="shared" si="4"/>
        <v>1052.8386883450685</v>
      </c>
      <c r="M17" s="52">
        <f t="shared" si="4"/>
        <v>1002.3337116272321</v>
      </c>
      <c r="N17" s="52">
        <f t="shared" si="4"/>
        <v>952.56285520708275</v>
      </c>
      <c r="O17" s="52">
        <f t="shared" si="4"/>
        <v>919.51382591052197</v>
      </c>
      <c r="P17" s="52">
        <f t="shared" si="4"/>
        <v>870.58565849120487</v>
      </c>
      <c r="Q17" s="52">
        <f t="shared" si="4"/>
        <v>810.92583164317375</v>
      </c>
      <c r="R17" s="52">
        <f t="shared" ref="R17:V17" si="5">R13*R16</f>
        <v>766.84722496260963</v>
      </c>
      <c r="S17" s="52">
        <f t="shared" si="5"/>
        <v>720.92470066811848</v>
      </c>
      <c r="T17" s="52">
        <f t="shared" si="5"/>
        <v>671.00151784107447</v>
      </c>
      <c r="U17" s="52">
        <f t="shared" si="5"/>
        <v>622.1306499995103</v>
      </c>
      <c r="V17" s="52">
        <f t="shared" si="5"/>
        <v>584.1135355910418</v>
      </c>
      <c r="W17" s="52">
        <f t="shared" ref="W17:Y17" si="6">W13*W16</f>
        <v>553.95634754079174</v>
      </c>
      <c r="X17" s="52">
        <f t="shared" si="6"/>
        <v>526.1747632967257</v>
      </c>
      <c r="Y17" s="52">
        <f t="shared" si="6"/>
        <v>498.86183333682879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585.90959892591798</v>
      </c>
      <c r="C18" s="52">
        <f>C3*11630*1000/RES_summary!C$6</f>
        <v>596.62299975235248</v>
      </c>
      <c r="D18" s="52">
        <f>D3*11630*1000/RES_summary!D$6</f>
        <v>604.08238910248554</v>
      </c>
      <c r="E18" s="52">
        <f>E3*11630*1000/RES_summary!E$6</f>
        <v>608.24230682071948</v>
      </c>
      <c r="F18" s="52">
        <f>F3*11630*1000/RES_summary!F$6</f>
        <v>609.74487605714796</v>
      </c>
      <c r="G18" s="52">
        <f>G3*11630*1000/RES_summary!G$6</f>
        <v>609.9185223391662</v>
      </c>
      <c r="H18" s="52">
        <f>H3*11630*1000/RES_summary!H$6</f>
        <v>610.61024191532181</v>
      </c>
      <c r="I18" s="52">
        <f>I3*11630*1000/RES_summary!I$6</f>
        <v>612.11233316310916</v>
      </c>
      <c r="J18" s="52">
        <f>J3*11630*1000/RES_summary!J$6</f>
        <v>606.07789098989974</v>
      </c>
      <c r="K18" s="52">
        <f>K3*11630*1000/RES_summary!K$6</f>
        <v>592.97462998055551</v>
      </c>
      <c r="L18" s="52">
        <f>L3*11630*1000/RES_summary!L$6</f>
        <v>569.70197429274504</v>
      </c>
      <c r="M18" s="52">
        <f>M3*11630*1000/RES_summary!M$6</f>
        <v>544.22646825737252</v>
      </c>
      <c r="N18" s="52">
        <f>N3*11630*1000/RES_summary!N$6</f>
        <v>517.04475285818853</v>
      </c>
      <c r="O18" s="52">
        <f>O3*11630*1000/RES_summary!O$6</f>
        <v>498.887709847606</v>
      </c>
      <c r="P18" s="52">
        <f>P3*11630*1000/RES_summary!P$6</f>
        <v>473.10423100166634</v>
      </c>
      <c r="Q18" s="52">
        <f>Q3*11630*1000/RES_summary!Q$6</f>
        <v>430.25911795113569</v>
      </c>
      <c r="R18" s="52">
        <f>R3*11630*1000/RES_summary!R$6</f>
        <v>418.04580087457333</v>
      </c>
      <c r="S18" s="52">
        <f>S3*11630*1000/RES_summary!S$6</f>
        <v>385.19438208547967</v>
      </c>
      <c r="T18" s="52">
        <f>T3*11630*1000/RES_summary!T$6</f>
        <v>363.01503267925034</v>
      </c>
      <c r="U18" s="52">
        <f>U3*11630*1000/RES_summary!U$6</f>
        <v>356.84917975201097</v>
      </c>
      <c r="V18" s="52">
        <f>V3*11630*1000/RES_summary!V$6</f>
        <v>359.87305824752747</v>
      </c>
      <c r="W18" s="52">
        <f>W3*11630*1000/RES_summary!W$6</f>
        <v>342.1615761728313</v>
      </c>
      <c r="X18" s="52">
        <f>X3*11630*1000/RES_summary!X$6</f>
        <v>315.94515469018012</v>
      </c>
      <c r="Y18" s="52">
        <f>Y3*11630*1000/RES_summary!Y$6</f>
        <v>295.25167924861933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173.7517488532383</v>
      </c>
      <c r="D19" s="36">
        <v>176.67096878405277</v>
      </c>
      <c r="E19" s="36">
        <v>179.61230431865727</v>
      </c>
      <c r="F19" s="36">
        <v>182.29510604983753</v>
      </c>
      <c r="G19" s="36">
        <v>185.75713174568637</v>
      </c>
      <c r="H19" s="36">
        <v>189.01249531980343</v>
      </c>
      <c r="I19" s="36">
        <v>196.32377922999976</v>
      </c>
      <c r="J19" s="36">
        <v>203.04808433659829</v>
      </c>
      <c r="K19" s="36">
        <v>208.59160131810629</v>
      </c>
      <c r="L19" s="36">
        <v>211.75668410375641</v>
      </c>
      <c r="M19" s="36">
        <v>216.40233951919956</v>
      </c>
      <c r="N19" s="36">
        <v>220.79689738025476</v>
      </c>
      <c r="O19" s="36">
        <v>225.58336829890962</v>
      </c>
      <c r="P19" s="36">
        <v>226.90199889317594</v>
      </c>
      <c r="Q19" s="36">
        <v>229.79675868463249</v>
      </c>
      <c r="R19" s="36">
        <v>236.01183339536988</v>
      </c>
      <c r="S19" s="36">
        <v>240.51682928335251</v>
      </c>
      <c r="T19" s="36">
        <v>244.97342063984715</v>
      </c>
      <c r="U19" s="36">
        <v>250.38882848222511</v>
      </c>
      <c r="V19" s="36">
        <v>252.50472584115758</v>
      </c>
      <c r="W19" s="36">
        <v>260.06764052531287</v>
      </c>
      <c r="X19" s="36">
        <v>266.96877831170713</v>
      </c>
      <c r="Y19" s="36">
        <v>270.38103014248935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33.579362176738144</v>
      </c>
      <c r="C3" s="49">
        <f t="shared" ref="C3:W3" si="0">C5*C11/11630</f>
        <v>35.253770643630936</v>
      </c>
      <c r="D3" s="49">
        <f t="shared" si="0"/>
        <v>36.179147374142474</v>
      </c>
      <c r="E3" s="49">
        <f t="shared" si="0"/>
        <v>37.129847284125951</v>
      </c>
      <c r="F3" s="49">
        <f t="shared" si="0"/>
        <v>37.766642589359094</v>
      </c>
      <c r="G3" s="49">
        <f t="shared" si="0"/>
        <v>38.08115731752256</v>
      </c>
      <c r="H3" s="49">
        <f t="shared" si="0"/>
        <v>40.074741008890783</v>
      </c>
      <c r="I3" s="49">
        <f t="shared" si="0"/>
        <v>41.064894617931976</v>
      </c>
      <c r="J3" s="49">
        <f t="shared" si="0"/>
        <v>42.063335652052118</v>
      </c>
      <c r="K3" s="49">
        <f t="shared" si="0"/>
        <v>43.576871924214878</v>
      </c>
      <c r="L3" s="49">
        <f t="shared" si="0"/>
        <v>45.773172318341736</v>
      </c>
      <c r="M3" s="49">
        <f t="shared" si="0"/>
        <v>47.265759445521326</v>
      </c>
      <c r="N3" s="49">
        <f t="shared" si="0"/>
        <v>48.926923141281243</v>
      </c>
      <c r="O3" s="49">
        <f t="shared" si="0"/>
        <v>50.330609506047281</v>
      </c>
      <c r="P3" s="49">
        <f t="shared" si="0"/>
        <v>52.586836169705307</v>
      </c>
      <c r="Q3" s="49">
        <f t="shared" si="0"/>
        <v>52.236807692925822</v>
      </c>
      <c r="R3" s="49">
        <f t="shared" si="0"/>
        <v>56.072978687543312</v>
      </c>
      <c r="S3" s="49">
        <f t="shared" si="0"/>
        <v>55.506098661318241</v>
      </c>
      <c r="T3" s="49">
        <f t="shared" si="0"/>
        <v>58.105195655538047</v>
      </c>
      <c r="U3" s="49">
        <f t="shared" si="0"/>
        <v>63.121771482836571</v>
      </c>
      <c r="V3" s="49">
        <f t="shared" si="0"/>
        <v>68.614281380267528</v>
      </c>
      <c r="W3" s="49">
        <f t="shared" si="0"/>
        <v>69.788214164613862</v>
      </c>
      <c r="X3" s="49">
        <f t="shared" ref="X3:Y3" si="1">X5*X11/11630</f>
        <v>68.603692562262111</v>
      </c>
      <c r="Y3" s="49">
        <f t="shared" si="1"/>
        <v>68.234889758711404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10859.234918824654</v>
      </c>
      <c r="C5" s="49">
        <f t="shared" ref="C5:W5" si="2">C7*C13/1000000</f>
        <v>11259.214132027824</v>
      </c>
      <c r="D5" s="49">
        <f t="shared" si="2"/>
        <v>11443.293557858226</v>
      </c>
      <c r="E5" s="49">
        <f t="shared" si="2"/>
        <v>11653.659423507384</v>
      </c>
      <c r="F5" s="49">
        <f t="shared" si="2"/>
        <v>11771.681602974</v>
      </c>
      <c r="G5" s="49">
        <f t="shared" si="2"/>
        <v>11803.072782115678</v>
      </c>
      <c r="H5" s="49">
        <f t="shared" si="2"/>
        <v>12357.464423701993</v>
      </c>
      <c r="I5" s="49">
        <f t="shared" si="2"/>
        <v>12618.096521772672</v>
      </c>
      <c r="J5" s="49">
        <f t="shared" si="2"/>
        <v>12940.443484926076</v>
      </c>
      <c r="K5" s="49">
        <f t="shared" si="2"/>
        <v>13442.062007369212</v>
      </c>
      <c r="L5" s="49">
        <f t="shared" si="2"/>
        <v>14129.383463167165</v>
      </c>
      <c r="M5" s="49">
        <f t="shared" si="2"/>
        <v>14472.379173156492</v>
      </c>
      <c r="N5" s="49">
        <f t="shared" si="2"/>
        <v>14926.450334934287</v>
      </c>
      <c r="O5" s="49">
        <f t="shared" si="2"/>
        <v>15311.183033374493</v>
      </c>
      <c r="P5" s="49">
        <f t="shared" si="2"/>
        <v>15929.603315069966</v>
      </c>
      <c r="Q5" s="49">
        <f t="shared" si="2"/>
        <v>16173.673012256375</v>
      </c>
      <c r="R5" s="49">
        <f t="shared" si="2"/>
        <v>16702.622025135257</v>
      </c>
      <c r="S5" s="49">
        <f t="shared" si="2"/>
        <v>16979.148163887618</v>
      </c>
      <c r="T5" s="49">
        <f t="shared" si="2"/>
        <v>17544.410504132233</v>
      </c>
      <c r="U5" s="49">
        <f t="shared" si="2"/>
        <v>17997.911276037885</v>
      </c>
      <c r="V5" s="49">
        <f t="shared" si="2"/>
        <v>18295.783172698015</v>
      </c>
      <c r="W5" s="49">
        <f t="shared" si="2"/>
        <v>18495.408260585955</v>
      </c>
      <c r="X5" s="49">
        <f t="shared" ref="X5:Y5" si="3">X7*X13/1000000</f>
        <v>18669.526809461422</v>
      </c>
      <c r="Y5" s="49">
        <f t="shared" si="3"/>
        <v>18821.777362252342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1336968.2606566162</v>
      </c>
      <c r="C7" s="35">
        <v>1407061.4835610744</v>
      </c>
      <c r="D7" s="35">
        <v>1452927.1290496308</v>
      </c>
      <c r="E7" s="35">
        <v>1503429.2940354964</v>
      </c>
      <c r="F7" s="35">
        <v>1541469.9878166195</v>
      </c>
      <c r="G7" s="35">
        <v>1567846.0278091426</v>
      </c>
      <c r="H7" s="35">
        <v>1668041.7511244989</v>
      </c>
      <c r="I7" s="35">
        <v>1729741.7635651294</v>
      </c>
      <c r="J7" s="35">
        <v>1804390.5907251569</v>
      </c>
      <c r="K7" s="35">
        <v>1898629.9478672671</v>
      </c>
      <c r="L7" s="35">
        <v>2023252.9403175628</v>
      </c>
      <c r="M7" s="35">
        <v>2099273.1019300213</v>
      </c>
      <c r="N7" s="35">
        <v>2197174.8851252855</v>
      </c>
      <c r="O7" s="35">
        <v>2285220.8325399039</v>
      </c>
      <c r="P7" s="35">
        <v>2424461.8131738976</v>
      </c>
      <c r="Q7" s="35">
        <v>2497256.1847525146</v>
      </c>
      <c r="R7" s="35">
        <v>2619636.6621450013</v>
      </c>
      <c r="S7" s="35">
        <v>2707209.022577561</v>
      </c>
      <c r="T7" s="35">
        <v>2842251.5666028587</v>
      </c>
      <c r="U7" s="35">
        <v>2957739.2496990534</v>
      </c>
      <c r="V7" s="35">
        <v>3049115.3761041467</v>
      </c>
      <c r="W7" s="35">
        <v>3121728.8025746224</v>
      </c>
      <c r="X7" s="35">
        <v>3206675.0825089067</v>
      </c>
      <c r="Y7" s="35">
        <v>3276924.5675124638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227385.99591318774</v>
      </c>
      <c r="D8" s="52">
        <v>205870.89590595709</v>
      </c>
      <c r="E8" s="52">
        <v>213266.6688560734</v>
      </c>
      <c r="F8" s="52">
        <v>203612.03379031201</v>
      </c>
      <c r="G8" s="52">
        <v>194802.61937926058</v>
      </c>
      <c r="H8" s="52">
        <v>271526.78002083814</v>
      </c>
      <c r="I8" s="52">
        <v>235985.63350293459</v>
      </c>
      <c r="J8" s="52">
        <v>251939.96335659339</v>
      </c>
      <c r="K8" s="52">
        <v>321625.35305529786</v>
      </c>
      <c r="L8" s="52">
        <v>330493.88835625281</v>
      </c>
      <c r="M8" s="52">
        <v>289286.83046853193</v>
      </c>
      <c r="N8" s="52">
        <v>301513.81698557618</v>
      </c>
      <c r="O8" s="52">
        <v>282848.56679387903</v>
      </c>
      <c r="P8" s="52">
        <v>410767.76065483177</v>
      </c>
      <c r="Q8" s="52">
        <v>308780.00508155162</v>
      </c>
      <c r="R8" s="52">
        <v>374320.44074908039</v>
      </c>
      <c r="S8" s="52">
        <v>409197.71348785749</v>
      </c>
      <c r="T8" s="52">
        <v>465536.43238155078</v>
      </c>
      <c r="U8" s="52">
        <v>404774.51356472634</v>
      </c>
      <c r="V8" s="52">
        <v>392889.94339066977</v>
      </c>
      <c r="W8" s="52">
        <v>355461.99326435477</v>
      </c>
      <c r="X8" s="52">
        <v>495714.04058911605</v>
      </c>
      <c r="Y8" s="52">
        <v>379029.49008510867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157292.77300872956</v>
      </c>
      <c r="D9" s="36">
        <v>160005.25041740062</v>
      </c>
      <c r="E9" s="36">
        <v>162764.50387020782</v>
      </c>
      <c r="F9" s="36">
        <v>165571.34000918898</v>
      </c>
      <c r="G9" s="36">
        <v>168426.57938673743</v>
      </c>
      <c r="H9" s="36">
        <v>171331.05670548184</v>
      </c>
      <c r="I9" s="36">
        <v>174285.62106230413</v>
      </c>
      <c r="J9" s="36">
        <v>177291.13619656581</v>
      </c>
      <c r="K9" s="36">
        <v>227385.99591318774</v>
      </c>
      <c r="L9" s="36">
        <v>205870.89590595709</v>
      </c>
      <c r="M9" s="36">
        <v>213266.66885607317</v>
      </c>
      <c r="N9" s="36">
        <v>203612.03379031224</v>
      </c>
      <c r="O9" s="36">
        <v>194802.61937926058</v>
      </c>
      <c r="P9" s="36">
        <v>271526.78002083814</v>
      </c>
      <c r="Q9" s="36">
        <v>235985.63350293459</v>
      </c>
      <c r="R9" s="36">
        <v>251939.96335659362</v>
      </c>
      <c r="S9" s="36">
        <v>321625.35305529786</v>
      </c>
      <c r="T9" s="36">
        <v>330493.88835625304</v>
      </c>
      <c r="U9" s="36">
        <v>289286.8304685317</v>
      </c>
      <c r="V9" s="36">
        <v>301513.81698557641</v>
      </c>
      <c r="W9" s="36">
        <v>282848.56679387903</v>
      </c>
      <c r="X9" s="36">
        <v>410767.76065483177</v>
      </c>
      <c r="Y9" s="36">
        <v>308780.00508155162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35.962752904302519</v>
      </c>
      <c r="C11" s="54">
        <v>36.414739765819256</v>
      </c>
      <c r="D11" s="54">
        <v>36.769438958623446</v>
      </c>
      <c r="E11" s="54">
        <v>37.054465745183116</v>
      </c>
      <c r="F11" s="54">
        <v>37.312090840384279</v>
      </c>
      <c r="G11" s="54">
        <v>37.522759350756232</v>
      </c>
      <c r="H11" s="54">
        <v>37.715604265828581</v>
      </c>
      <c r="I11" s="54">
        <v>37.849189343453737</v>
      </c>
      <c r="J11" s="54">
        <v>37.803696156411966</v>
      </c>
      <c r="K11" s="54">
        <v>37.702476018990353</v>
      </c>
      <c r="L11" s="54">
        <v>37.676236578194441</v>
      </c>
      <c r="M11" s="54">
        <v>37.982751541709419</v>
      </c>
      <c r="N11" s="54">
        <v>38.121596452262331</v>
      </c>
      <c r="O11" s="54">
        <v>38.229899497604222</v>
      </c>
      <c r="P11" s="54">
        <v>38.392977687968653</v>
      </c>
      <c r="Q11" s="54">
        <v>37.561911447594767</v>
      </c>
      <c r="R11" s="54">
        <v>39.043495156315004</v>
      </c>
      <c r="S11" s="54">
        <v>38.019335316485424</v>
      </c>
      <c r="T11" s="54">
        <v>38.517305857312508</v>
      </c>
      <c r="U11" s="54">
        <v>40.788411004268362</v>
      </c>
      <c r="V11" s="54">
        <v>43.615738387373746</v>
      </c>
      <c r="W11" s="54">
        <v>43.883158419599312</v>
      </c>
      <c r="X11" s="54">
        <v>42.736002505149997</v>
      </c>
      <c r="Y11" s="54">
        <v>42.16242454792534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8122.2832571144445</v>
      </c>
      <c r="C13" s="35">
        <v>8001.9347154129609</v>
      </c>
      <c r="D13" s="35">
        <v>7876.0271792456369</v>
      </c>
      <c r="E13" s="35">
        <v>7751.3850965526281</v>
      </c>
      <c r="F13" s="35">
        <v>7636.6596145330959</v>
      </c>
      <c r="G13" s="35">
        <v>7528.209130719878</v>
      </c>
      <c r="H13" s="35">
        <v>7408.3663765438077</v>
      </c>
      <c r="I13" s="35">
        <v>7294.7863013758852</v>
      </c>
      <c r="J13" s="35">
        <v>7171.642077631047</v>
      </c>
      <c r="K13" s="35">
        <v>7079.8746340584657</v>
      </c>
      <c r="L13" s="35">
        <v>6983.4982970292713</v>
      </c>
      <c r="M13" s="35">
        <v>6893.9954310141611</v>
      </c>
      <c r="N13" s="35">
        <v>6793.4739451034466</v>
      </c>
      <c r="O13" s="35">
        <v>6700.0890309392598</v>
      </c>
      <c r="P13" s="35">
        <v>6570.3667628471712</v>
      </c>
      <c r="Q13" s="35">
        <v>6476.5774176505774</v>
      </c>
      <c r="R13" s="35">
        <v>6375.9307794459091</v>
      </c>
      <c r="S13" s="35">
        <v>6271.8275619965243</v>
      </c>
      <c r="T13" s="35">
        <v>6172.7155717964188</v>
      </c>
      <c r="U13" s="35">
        <v>6085.0229707940452</v>
      </c>
      <c r="V13" s="35">
        <v>6000.3577811721007</v>
      </c>
      <c r="W13" s="35">
        <v>5924.7325537477846</v>
      </c>
      <c r="X13" s="35">
        <v>5822.0824776716572</v>
      </c>
      <c r="Y13" s="35">
        <v>5743.7322631262414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7377.5681001812573</v>
      </c>
      <c r="D14" s="36">
        <v>7206.8826718654518</v>
      </c>
      <c r="E14" s="36">
        <v>7185.3012873795278</v>
      </c>
      <c r="F14" s="36">
        <v>7184.4452169646729</v>
      </c>
      <c r="G14" s="36">
        <v>7183.6794053736321</v>
      </c>
      <c r="H14" s="36">
        <v>7166.8474643260943</v>
      </c>
      <c r="I14" s="36">
        <v>7103.0988416503696</v>
      </c>
      <c r="J14" s="36">
        <v>6995.1418855417833</v>
      </c>
      <c r="K14" s="36">
        <v>6775.5050142006157</v>
      </c>
      <c r="L14" s="36">
        <v>6568.9833447201117</v>
      </c>
      <c r="M14" s="36">
        <v>6482.7734371406696</v>
      </c>
      <c r="N14" s="36">
        <v>6357.6212965084487</v>
      </c>
      <c r="O14" s="36">
        <v>6307.7295515801379</v>
      </c>
      <c r="P14" s="36">
        <v>6242.9711925209276</v>
      </c>
      <c r="Q14" s="36">
        <v>6218.9874524422803</v>
      </c>
      <c r="R14" s="36">
        <v>6121.2387937221656</v>
      </c>
      <c r="S14" s="36">
        <v>6001.2562390465146</v>
      </c>
      <c r="T14" s="36">
        <v>5877.6735783935292</v>
      </c>
      <c r="U14" s="36">
        <v>5753.5286292407818</v>
      </c>
      <c r="V14" s="36">
        <v>5637.1576773012757</v>
      </c>
      <c r="W14" s="36">
        <v>5580.786100528263</v>
      </c>
      <c r="X14" s="36">
        <v>5524.4145237552502</v>
      </c>
      <c r="Y14" s="36">
        <v>5468.0429469822375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0.52135755083907265</v>
      </c>
      <c r="C16" s="44">
        <f>C7/RES_summary!C$6</f>
        <v>0.54238471689143275</v>
      </c>
      <c r="D16" s="44">
        <f>D7/RES_summary!D$6</f>
        <v>0.55360487206232956</v>
      </c>
      <c r="E16" s="44">
        <f>E7/RES_summary!E$6</f>
        <v>0.56663025666542532</v>
      </c>
      <c r="F16" s="44">
        <f>F7/RES_summary!F$6</f>
        <v>0.57659059730062046</v>
      </c>
      <c r="G16" s="44">
        <f>G7/RES_summary!G$6</f>
        <v>0.58264680213636189</v>
      </c>
      <c r="H16" s="44">
        <f>H7/RES_summary!H$6</f>
        <v>0.61927767267483347</v>
      </c>
      <c r="I16" s="44">
        <f>I7/RES_summary!I$6</f>
        <v>0.63891812558688754</v>
      </c>
      <c r="J16" s="44">
        <f>J7/RES_summary!J$6</f>
        <v>0.66141483203192464</v>
      </c>
      <c r="K16" s="44">
        <f>K7/RES_summary!K$6</f>
        <v>0.69074722123509125</v>
      </c>
      <c r="L16" s="44">
        <f>L7/RES_summary!L$6</f>
        <v>0.73191493206217306</v>
      </c>
      <c r="M16" s="44">
        <f>M7/RES_summary!M$6</f>
        <v>0.75429390421175446</v>
      </c>
      <c r="N16" s="44">
        <f>N7/RES_summary!N$6</f>
        <v>0.78429524174691712</v>
      </c>
      <c r="O16" s="44">
        <f>O7/RES_summary!O$6</f>
        <v>0.8104648861592727</v>
      </c>
      <c r="P16" s="44">
        <f>P7/RES_summary!P$6</f>
        <v>0.85608741345379513</v>
      </c>
      <c r="Q16" s="44">
        <f>Q7/RES_summary!Q$6</f>
        <v>0.87584855468336764</v>
      </c>
      <c r="R16" s="44">
        <f>R7/RES_summary!R$6</f>
        <v>0.91203607642843143</v>
      </c>
      <c r="S16" s="44">
        <f>S7/RES_summary!S$6</f>
        <v>0.93524668900130514</v>
      </c>
      <c r="T16" s="44">
        <f>T7/RES_summary!T$6</f>
        <v>0.97639261614431838</v>
      </c>
      <c r="U16" s="44">
        <f>U7/RES_summary!U$6</f>
        <v>1.0066158151649094</v>
      </c>
      <c r="V16" s="44">
        <f>V7/RES_summary!V$6</f>
        <v>1.0363121652816771</v>
      </c>
      <c r="W16" s="44">
        <f>W7/RES_summary!W$6</f>
        <v>1.0519715742746081</v>
      </c>
      <c r="X16" s="44">
        <f>X7/RES_summary!X$6</f>
        <v>1.066267255032582</v>
      </c>
      <c r="Y16" s="44">
        <f>Y7/RES_summary!Y$6</f>
        <v>1.0792993935800015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4234.6137061503923</v>
      </c>
      <c r="C17" s="52">
        <f t="shared" si="4"/>
        <v>4340.1270952029863</v>
      </c>
      <c r="D17" s="52">
        <f t="shared" si="4"/>
        <v>4360.2070189257111</v>
      </c>
      <c r="E17" s="52">
        <f t="shared" si="4"/>
        <v>4392.1693267721685</v>
      </c>
      <c r="F17" s="52">
        <f t="shared" si="4"/>
        <v>4403.2261285251634</v>
      </c>
      <c r="G17" s="52">
        <f t="shared" si="4"/>
        <v>4386.2869758276975</v>
      </c>
      <c r="H17" s="52">
        <f t="shared" si="4"/>
        <v>4587.8358879885382</v>
      </c>
      <c r="I17" s="52">
        <f t="shared" si="4"/>
        <v>4660.7711902319843</v>
      </c>
      <c r="J17" s="52">
        <f t="shared" si="4"/>
        <v>4743.4304401694217</v>
      </c>
      <c r="K17" s="52">
        <f t="shared" si="4"/>
        <v>4890.403730168694</v>
      </c>
      <c r="L17" s="52">
        <f t="shared" si="4"/>
        <v>5111.3266816264804</v>
      </c>
      <c r="M17" s="52">
        <f t="shared" si="4"/>
        <v>5200.098729277669</v>
      </c>
      <c r="N17" s="52">
        <f t="shared" si="4"/>
        <v>5328.0892900762901</v>
      </c>
      <c r="O17" s="52">
        <f t="shared" si="4"/>
        <v>5430.1868937171794</v>
      </c>
      <c r="P17" s="52">
        <f t="shared" si="4"/>
        <v>5624.8082874486199</v>
      </c>
      <c r="Q17" s="52">
        <f t="shared" si="4"/>
        <v>5672.5009705441962</v>
      </c>
      <c r="R17" s="52">
        <f t="shared" ref="R17:V17" si="5">R13*R16</f>
        <v>5815.0788916651172</v>
      </c>
      <c r="S17" s="52">
        <f t="shared" si="5"/>
        <v>5865.7059613443771</v>
      </c>
      <c r="T17" s="52">
        <f t="shared" si="5"/>
        <v>6026.9939058610771</v>
      </c>
      <c r="U17" s="52">
        <f t="shared" si="5"/>
        <v>6125.2803580430464</v>
      </c>
      <c r="V17" s="52">
        <f t="shared" si="5"/>
        <v>6218.2437646712197</v>
      </c>
      <c r="W17" s="52">
        <f t="shared" ref="W17:Y17" si="6">W13*W16</f>
        <v>6232.6502317220757</v>
      </c>
      <c r="X17" s="52">
        <f t="shared" si="6"/>
        <v>6207.8959020402517</v>
      </c>
      <c r="Y17" s="52">
        <f t="shared" si="6"/>
        <v>6199.2067484780418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152.28836635945927</v>
      </c>
      <c r="C18" s="36">
        <f>C3*11630*1000/RES_summary!C$6</f>
        <v>158.04459872239781</v>
      </c>
      <c r="D18" s="36">
        <f>D3*11630*1000/RES_summary!D$6</f>
        <v>160.32236582935045</v>
      </c>
      <c r="E18" s="36">
        <f>E3*11630*1000/RES_summary!E$6</f>
        <v>162.74948786592327</v>
      </c>
      <c r="F18" s="36">
        <f>F3*11630*1000/RES_summary!F$6</f>
        <v>164.29357329828446</v>
      </c>
      <c r="G18" s="36">
        <f>G3*11630*1000/RES_summary!G$6</f>
        <v>164.58559063733898</v>
      </c>
      <c r="H18" s="36">
        <f>H3*11630*1000/RES_summary!H$6</f>
        <v>173.033002787942</v>
      </c>
      <c r="I18" s="36">
        <f>I3*11630*1000/RES_summary!I$6</f>
        <v>176.40641126560465</v>
      </c>
      <c r="J18" s="36">
        <f>J3*11630*1000/RES_summary!J$6</f>
        <v>179.31920309924027</v>
      </c>
      <c r="K18" s="36">
        <f>K3*11630*1000/RES_summary!K$6</f>
        <v>184.38032935986615</v>
      </c>
      <c r="L18" s="36">
        <f>L3*11630*1000/RES_summary!L$6</f>
        <v>192.57555328539681</v>
      </c>
      <c r="M18" s="36">
        <f>M3*11630*1000/RES_summary!M$6</f>
        <v>197.51405802651254</v>
      </c>
      <c r="N18" s="36">
        <f>N3*11630*1000/RES_summary!N$6</f>
        <v>203.11526977790928</v>
      </c>
      <c r="O18" s="36">
        <f>O3*11630*1000/RES_summary!O$6</f>
        <v>207.59549920001538</v>
      </c>
      <c r="P18" s="36">
        <f>P3*11630*1000/RES_summary!P$6</f>
        <v>215.95313907911606</v>
      </c>
      <c r="Q18" s="36">
        <f>Q3*11630*1000/RES_summary!Q$6</f>
        <v>213.06997914197649</v>
      </c>
      <c r="R18" s="36">
        <f>R3*11630*1000/RES_summary!R$6</f>
        <v>227.04100454031661</v>
      </c>
      <c r="S18" s="36">
        <f>S3*11630*1000/RES_summary!S$6</f>
        <v>223.01024181225935</v>
      </c>
      <c r="T18" s="36">
        <f>T3*11630*1000/RES_summary!T$6</f>
        <v>232.14356767220966</v>
      </c>
      <c r="U18" s="36">
        <f>U3*11630*1000/RES_summary!U$6</f>
        <v>249.84045276023184</v>
      </c>
      <c r="V18" s="36">
        <f>V3*11630*1000/RES_summary!V$6</f>
        <v>271.21329326881795</v>
      </c>
      <c r="W18" s="36">
        <f>W3*11630*1000/RES_summary!W$6</f>
        <v>273.50837749261217</v>
      </c>
      <c r="X18" s="36">
        <f>X3*11630*1000/RES_summary!X$6</f>
        <v>265.3006548213026</v>
      </c>
      <c r="Y18" s="36">
        <f>Y3*11630*1000/RES_summary!Y$6</f>
        <v>261.37358678969503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X3" s="120">
        <v>0</v>
      </c>
      <c r="Y3" s="120">
        <v>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7490</v>
      </c>
      <c r="C24" s="120">
        <v>7187</v>
      </c>
      <c r="D24" s="120">
        <v>7016</v>
      </c>
      <c r="E24" s="120">
        <v>7194</v>
      </c>
      <c r="F24" s="120">
        <v>7662</v>
      </c>
      <c r="G24" s="120">
        <v>8241</v>
      </c>
      <c r="H24" s="120">
        <v>8722</v>
      </c>
      <c r="I24" s="120">
        <v>8694</v>
      </c>
      <c r="J24" s="120">
        <v>8262</v>
      </c>
      <c r="K24" s="120">
        <v>7846</v>
      </c>
      <c r="L24" s="120">
        <v>7853</v>
      </c>
      <c r="M24" s="120">
        <v>7860</v>
      </c>
      <c r="N24" s="120">
        <v>7909</v>
      </c>
      <c r="O24" s="120">
        <v>7982</v>
      </c>
      <c r="P24" s="120">
        <v>8046</v>
      </c>
      <c r="Q24" s="120">
        <v>8287</v>
      </c>
      <c r="R24" s="120">
        <v>9090</v>
      </c>
      <c r="S24" s="120">
        <v>9830</v>
      </c>
      <c r="T24" s="120">
        <v>10074</v>
      </c>
      <c r="U24" s="120">
        <v>9914</v>
      </c>
      <c r="V24" s="120">
        <v>9907</v>
      </c>
      <c r="W24" s="120">
        <v>10116</v>
      </c>
      <c r="X24" s="120">
        <v>10982</v>
      </c>
      <c r="Y24" s="120">
        <v>11651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7490</v>
      </c>
      <c r="C26" s="52">
        <v>7187</v>
      </c>
      <c r="D26" s="52">
        <v>7016</v>
      </c>
      <c r="E26" s="52">
        <v>7194</v>
      </c>
      <c r="F26" s="52">
        <v>7662</v>
      </c>
      <c r="G26" s="52">
        <v>8241</v>
      </c>
      <c r="H26" s="52">
        <v>8722</v>
      </c>
      <c r="I26" s="52">
        <v>8694</v>
      </c>
      <c r="J26" s="52">
        <v>8262</v>
      </c>
      <c r="K26" s="52">
        <v>7846</v>
      </c>
      <c r="L26" s="52">
        <v>7853</v>
      </c>
      <c r="M26" s="52">
        <v>7860</v>
      </c>
      <c r="N26" s="52">
        <v>7909</v>
      </c>
      <c r="O26" s="52">
        <v>7982</v>
      </c>
      <c r="P26" s="52">
        <v>8046</v>
      </c>
      <c r="Q26" s="52">
        <v>8287</v>
      </c>
      <c r="R26" s="52">
        <v>9090</v>
      </c>
      <c r="S26" s="52">
        <v>9830</v>
      </c>
      <c r="T26" s="52">
        <v>10074</v>
      </c>
      <c r="U26" s="52">
        <v>9914</v>
      </c>
      <c r="V26" s="52">
        <v>9907</v>
      </c>
      <c r="W26" s="52">
        <v>10116</v>
      </c>
      <c r="X26" s="52">
        <v>10982</v>
      </c>
      <c r="Y26" s="52">
        <v>11651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31</v>
      </c>
      <c r="C29" s="52">
        <v>35</v>
      </c>
      <c r="D29" s="52">
        <v>36</v>
      </c>
      <c r="E29" s="52">
        <v>43</v>
      </c>
      <c r="F29" s="52">
        <v>61</v>
      </c>
      <c r="G29" s="52">
        <v>86</v>
      </c>
      <c r="H29" s="52">
        <v>123</v>
      </c>
      <c r="I29" s="52">
        <v>152</v>
      </c>
      <c r="J29" s="52">
        <v>165</v>
      </c>
      <c r="K29" s="52">
        <v>159</v>
      </c>
      <c r="L29" s="52">
        <v>154</v>
      </c>
      <c r="M29" s="52">
        <v>155</v>
      </c>
      <c r="N29" s="52">
        <v>157</v>
      </c>
      <c r="O29" s="52">
        <v>160</v>
      </c>
      <c r="P29" s="52">
        <v>157</v>
      </c>
      <c r="Q29" s="52">
        <v>164</v>
      </c>
      <c r="R29" s="52">
        <v>197</v>
      </c>
      <c r="S29" s="52">
        <v>244</v>
      </c>
      <c r="T29" s="52">
        <v>302</v>
      </c>
      <c r="U29" s="52">
        <v>324</v>
      </c>
      <c r="V29" s="52">
        <v>346</v>
      </c>
      <c r="W29" s="52">
        <v>344</v>
      </c>
      <c r="X29" s="52">
        <v>401</v>
      </c>
      <c r="Y29" s="52">
        <v>471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823</v>
      </c>
      <c r="C31" s="52">
        <v>775</v>
      </c>
      <c r="D31" s="52">
        <v>734</v>
      </c>
      <c r="E31" s="52">
        <v>751</v>
      </c>
      <c r="F31" s="52">
        <v>807</v>
      </c>
      <c r="G31" s="52">
        <v>882</v>
      </c>
      <c r="H31" s="52">
        <v>941</v>
      </c>
      <c r="I31" s="52">
        <v>915</v>
      </c>
      <c r="J31" s="52">
        <v>853</v>
      </c>
      <c r="K31" s="52">
        <v>778</v>
      </c>
      <c r="L31" s="52">
        <v>732</v>
      </c>
      <c r="M31" s="52">
        <v>716</v>
      </c>
      <c r="N31" s="52">
        <v>679</v>
      </c>
      <c r="O31" s="52">
        <v>633</v>
      </c>
      <c r="P31" s="52">
        <v>614</v>
      </c>
      <c r="Q31" s="52">
        <v>667</v>
      </c>
      <c r="R31" s="52">
        <v>807</v>
      </c>
      <c r="S31" s="52">
        <v>975</v>
      </c>
      <c r="T31" s="52">
        <v>1049</v>
      </c>
      <c r="U31" s="52">
        <v>1107</v>
      </c>
      <c r="V31" s="52">
        <v>1185</v>
      </c>
      <c r="W31" s="52">
        <v>1341</v>
      </c>
      <c r="X31" s="52">
        <v>1648</v>
      </c>
      <c r="Y31" s="52">
        <v>1831</v>
      </c>
      <c r="DA31" s="63" t="s">
        <v>1071</v>
      </c>
    </row>
    <row r="32" spans="1:105" ht="12" customHeight="1" x14ac:dyDescent="0.25">
      <c r="A32" s="97" t="s">
        <v>140</v>
      </c>
      <c r="B32" s="52">
        <v>3</v>
      </c>
      <c r="C32" s="52">
        <v>3</v>
      </c>
      <c r="D32" s="52">
        <v>2</v>
      </c>
      <c r="E32" s="52">
        <v>2</v>
      </c>
      <c r="F32" s="52">
        <v>1</v>
      </c>
      <c r="G32" s="52">
        <v>1</v>
      </c>
      <c r="H32" s="52">
        <v>2</v>
      </c>
      <c r="I32" s="52">
        <v>2</v>
      </c>
      <c r="J32" s="52">
        <v>2</v>
      </c>
      <c r="K32" s="52">
        <v>2</v>
      </c>
      <c r="L32" s="52">
        <v>2</v>
      </c>
      <c r="M32" s="52">
        <v>2</v>
      </c>
      <c r="N32" s="52">
        <v>2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2</v>
      </c>
      <c r="U32" s="52">
        <v>2</v>
      </c>
      <c r="V32" s="52">
        <v>2</v>
      </c>
      <c r="W32" s="52">
        <v>2</v>
      </c>
      <c r="X32" s="52">
        <v>7</v>
      </c>
      <c r="Y32" s="52">
        <v>7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4679</v>
      </c>
      <c r="C35" s="52">
        <v>4356</v>
      </c>
      <c r="D35" s="52">
        <v>4175</v>
      </c>
      <c r="E35" s="52">
        <v>4137</v>
      </c>
      <c r="F35" s="52">
        <v>4377</v>
      </c>
      <c r="G35" s="52">
        <v>4524</v>
      </c>
      <c r="H35" s="52">
        <v>4632</v>
      </c>
      <c r="I35" s="52">
        <v>4282</v>
      </c>
      <c r="J35" s="52">
        <v>3952</v>
      </c>
      <c r="K35" s="52">
        <v>3570</v>
      </c>
      <c r="L35" s="52">
        <v>3458</v>
      </c>
      <c r="M35" s="52">
        <v>3434</v>
      </c>
      <c r="N35" s="52">
        <v>3531</v>
      </c>
      <c r="O35" s="52">
        <v>3639</v>
      </c>
      <c r="P35" s="52">
        <v>3775</v>
      </c>
      <c r="Q35" s="52">
        <v>3922</v>
      </c>
      <c r="R35" s="52">
        <v>4189</v>
      </c>
      <c r="S35" s="52">
        <v>4418</v>
      </c>
      <c r="T35" s="52">
        <v>4427</v>
      </c>
      <c r="U35" s="52">
        <v>4188</v>
      </c>
      <c r="V35" s="52">
        <v>4123</v>
      </c>
      <c r="W35" s="52">
        <v>4205</v>
      </c>
      <c r="X35" s="52">
        <v>3606</v>
      </c>
      <c r="Y35" s="52">
        <v>2991</v>
      </c>
      <c r="DA35" s="63" t="s">
        <v>1073</v>
      </c>
    </row>
    <row r="36" spans="1:105" ht="12" customHeight="1" x14ac:dyDescent="0.25">
      <c r="A36" s="97" t="s">
        <v>121</v>
      </c>
      <c r="B36" s="52">
        <v>1985</v>
      </c>
      <c r="C36" s="52">
        <v>2053</v>
      </c>
      <c r="D36" s="52">
        <v>2105</v>
      </c>
      <c r="E36" s="52">
        <v>2304</v>
      </c>
      <c r="F36" s="52">
        <v>2477</v>
      </c>
      <c r="G36" s="52">
        <v>2834</v>
      </c>
      <c r="H36" s="52">
        <v>3147</v>
      </c>
      <c r="I36" s="52">
        <v>3495</v>
      </c>
      <c r="J36" s="52">
        <v>3455</v>
      </c>
      <c r="K36" s="52">
        <v>3496</v>
      </c>
      <c r="L36" s="52">
        <v>3661</v>
      </c>
      <c r="M36" s="52">
        <v>3708</v>
      </c>
      <c r="N36" s="52">
        <v>3697</v>
      </c>
      <c r="O36" s="52">
        <v>3710</v>
      </c>
      <c r="P36" s="52">
        <v>3657</v>
      </c>
      <c r="Q36" s="52">
        <v>3698</v>
      </c>
      <c r="R36" s="52">
        <v>4094</v>
      </c>
      <c r="S36" s="52">
        <v>4435</v>
      </c>
      <c r="T36" s="52">
        <v>4596</v>
      </c>
      <c r="U36" s="52">
        <v>4617</v>
      </c>
      <c r="V36" s="52">
        <v>4597</v>
      </c>
      <c r="W36" s="52">
        <v>4568</v>
      </c>
      <c r="X36" s="52">
        <v>5721</v>
      </c>
      <c r="Y36" s="52">
        <v>6822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1075</v>
      </c>
    </row>
    <row r="41" spans="1:105" ht="12" customHeight="1" x14ac:dyDescent="0.25">
      <c r="A41" s="109" t="s">
        <v>120</v>
      </c>
      <c r="B41" s="36">
        <v>7490</v>
      </c>
      <c r="C41" s="36">
        <v>7187</v>
      </c>
      <c r="D41" s="36">
        <v>7016</v>
      </c>
      <c r="E41" s="36">
        <v>7194</v>
      </c>
      <c r="F41" s="36">
        <v>7662</v>
      </c>
      <c r="G41" s="36">
        <v>8241</v>
      </c>
      <c r="H41" s="36">
        <v>8722</v>
      </c>
      <c r="I41" s="36">
        <v>8694</v>
      </c>
      <c r="J41" s="36">
        <v>8262</v>
      </c>
      <c r="K41" s="36">
        <v>7846</v>
      </c>
      <c r="L41" s="36">
        <v>7853</v>
      </c>
      <c r="M41" s="36">
        <v>7860</v>
      </c>
      <c r="N41" s="36">
        <v>7909</v>
      </c>
      <c r="O41" s="36">
        <v>7982</v>
      </c>
      <c r="P41" s="36">
        <v>8046</v>
      </c>
      <c r="Q41" s="36">
        <v>8287</v>
      </c>
      <c r="R41" s="36">
        <v>9090</v>
      </c>
      <c r="S41" s="36">
        <v>9830</v>
      </c>
      <c r="T41" s="36">
        <v>10074</v>
      </c>
      <c r="U41" s="36">
        <v>9914</v>
      </c>
      <c r="V41" s="36">
        <v>9907</v>
      </c>
      <c r="W41" s="36">
        <v>10116</v>
      </c>
      <c r="X41" s="36">
        <v>10982</v>
      </c>
      <c r="Y41" s="36">
        <v>11651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425069</v>
      </c>
      <c r="C43" s="120">
        <v>417230</v>
      </c>
      <c r="D43" s="120">
        <v>395973</v>
      </c>
      <c r="E43" s="120">
        <v>371574</v>
      </c>
      <c r="F43" s="120">
        <v>346448</v>
      </c>
      <c r="G43" s="120">
        <v>320759</v>
      </c>
      <c r="H43" s="120">
        <v>293916</v>
      </c>
      <c r="I43" s="120">
        <v>270808</v>
      </c>
      <c r="J43" s="120">
        <v>252663</v>
      </c>
      <c r="K43" s="120">
        <v>238079</v>
      </c>
      <c r="L43" s="120">
        <v>223091</v>
      </c>
      <c r="M43" s="120">
        <v>208567</v>
      </c>
      <c r="N43" s="120">
        <v>189343</v>
      </c>
      <c r="O43" s="120">
        <v>171153</v>
      </c>
      <c r="P43" s="120">
        <v>149061</v>
      </c>
      <c r="Q43" s="120">
        <v>134016</v>
      </c>
      <c r="R43" s="120">
        <v>123554</v>
      </c>
      <c r="S43" s="120">
        <v>117898</v>
      </c>
      <c r="T43" s="120">
        <v>114152</v>
      </c>
      <c r="U43" s="120">
        <v>106705</v>
      </c>
      <c r="V43" s="120">
        <v>98409</v>
      </c>
      <c r="W43" s="120">
        <v>90182</v>
      </c>
      <c r="X43" s="120">
        <v>88869</v>
      </c>
      <c r="Y43" s="120">
        <v>88499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425069</v>
      </c>
      <c r="C45" s="52">
        <v>417230</v>
      </c>
      <c r="D45" s="52">
        <v>395973</v>
      </c>
      <c r="E45" s="52">
        <v>371574</v>
      </c>
      <c r="F45" s="52">
        <v>346448</v>
      </c>
      <c r="G45" s="52">
        <v>320759</v>
      </c>
      <c r="H45" s="52">
        <v>293916</v>
      </c>
      <c r="I45" s="52">
        <v>270808</v>
      </c>
      <c r="J45" s="52">
        <v>252663</v>
      </c>
      <c r="K45" s="52">
        <v>238079</v>
      </c>
      <c r="L45" s="52">
        <v>223091</v>
      </c>
      <c r="M45" s="52">
        <v>208567</v>
      </c>
      <c r="N45" s="52">
        <v>189343</v>
      </c>
      <c r="O45" s="52">
        <v>171153</v>
      </c>
      <c r="P45" s="52">
        <v>149061</v>
      </c>
      <c r="Q45" s="52">
        <v>134016</v>
      </c>
      <c r="R45" s="52">
        <v>123554</v>
      </c>
      <c r="S45" s="52">
        <v>117898</v>
      </c>
      <c r="T45" s="52">
        <v>114152</v>
      </c>
      <c r="U45" s="52">
        <v>106705</v>
      </c>
      <c r="V45" s="52">
        <v>98409</v>
      </c>
      <c r="W45" s="52">
        <v>90182</v>
      </c>
      <c r="X45" s="52">
        <v>88869</v>
      </c>
      <c r="Y45" s="52">
        <v>88499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1749</v>
      </c>
      <c r="C48" s="52">
        <v>2059</v>
      </c>
      <c r="D48" s="52">
        <v>2152</v>
      </c>
      <c r="E48" s="52">
        <v>2255</v>
      </c>
      <c r="F48" s="52">
        <v>2324</v>
      </c>
      <c r="G48" s="52">
        <v>2333</v>
      </c>
      <c r="H48" s="52">
        <v>2389</v>
      </c>
      <c r="I48" s="52">
        <v>2568</v>
      </c>
      <c r="J48" s="52">
        <v>2748</v>
      </c>
      <c r="K48" s="52">
        <v>2865</v>
      </c>
      <c r="L48" s="52">
        <v>3143</v>
      </c>
      <c r="M48" s="52">
        <v>3727</v>
      </c>
      <c r="N48" s="52">
        <v>4241</v>
      </c>
      <c r="O48" s="52">
        <v>4425</v>
      </c>
      <c r="P48" s="52">
        <v>4450</v>
      </c>
      <c r="Q48" s="52">
        <v>4197</v>
      </c>
      <c r="R48" s="52">
        <v>3707</v>
      </c>
      <c r="S48" s="52">
        <v>3103</v>
      </c>
      <c r="T48" s="52">
        <v>2559</v>
      </c>
      <c r="U48" s="52">
        <v>1989</v>
      </c>
      <c r="V48" s="52">
        <v>1582</v>
      </c>
      <c r="W48" s="52">
        <v>1176</v>
      </c>
      <c r="X48" s="52">
        <v>1369</v>
      </c>
      <c r="Y48" s="52">
        <v>2096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235658</v>
      </c>
      <c r="C50" s="52">
        <v>239542</v>
      </c>
      <c r="D50" s="52">
        <v>239418</v>
      </c>
      <c r="E50" s="52">
        <v>236859</v>
      </c>
      <c r="F50" s="52">
        <v>232860</v>
      </c>
      <c r="G50" s="52">
        <v>227214</v>
      </c>
      <c r="H50" s="52">
        <v>219514</v>
      </c>
      <c r="I50" s="52">
        <v>213710</v>
      </c>
      <c r="J50" s="52">
        <v>210939</v>
      </c>
      <c r="K50" s="52">
        <v>209870</v>
      </c>
      <c r="L50" s="52">
        <v>205416</v>
      </c>
      <c r="M50" s="52">
        <v>197827</v>
      </c>
      <c r="N50" s="52">
        <v>181804</v>
      </c>
      <c r="O50" s="52">
        <v>164979</v>
      </c>
      <c r="P50" s="52">
        <v>143629</v>
      </c>
      <c r="Q50" s="52">
        <v>129104</v>
      </c>
      <c r="R50" s="52">
        <v>119037</v>
      </c>
      <c r="S50" s="52">
        <v>113621</v>
      </c>
      <c r="T50" s="52">
        <v>109988</v>
      </c>
      <c r="U50" s="52">
        <v>102802</v>
      </c>
      <c r="V50" s="52">
        <v>94842</v>
      </c>
      <c r="W50" s="52">
        <v>86230</v>
      </c>
      <c r="X50" s="52">
        <v>83511</v>
      </c>
      <c r="Y50" s="52">
        <v>80183</v>
      </c>
      <c r="DA50" s="63" t="s">
        <v>1079</v>
      </c>
    </row>
    <row r="51" spans="1:105" ht="12" customHeight="1" x14ac:dyDescent="0.25">
      <c r="A51" s="97" t="s">
        <v>137</v>
      </c>
      <c r="B51" s="52">
        <v>785</v>
      </c>
      <c r="C51" s="52">
        <v>917</v>
      </c>
      <c r="D51" s="52">
        <v>958</v>
      </c>
      <c r="E51" s="52">
        <v>1009</v>
      </c>
      <c r="F51" s="52">
        <v>1024</v>
      </c>
      <c r="G51" s="52">
        <v>1065</v>
      </c>
      <c r="H51" s="52">
        <v>1067</v>
      </c>
      <c r="I51" s="52">
        <v>1181</v>
      </c>
      <c r="J51" s="52">
        <v>1279</v>
      </c>
      <c r="K51" s="52">
        <v>1509</v>
      </c>
      <c r="L51" s="52">
        <v>1483</v>
      </c>
      <c r="M51" s="52">
        <v>1470</v>
      </c>
      <c r="N51" s="52">
        <v>1286</v>
      </c>
      <c r="O51" s="52">
        <v>1123</v>
      </c>
      <c r="P51" s="52">
        <v>981</v>
      </c>
      <c r="Q51" s="52">
        <v>877</v>
      </c>
      <c r="R51" s="52">
        <v>781</v>
      </c>
      <c r="S51" s="52">
        <v>715</v>
      </c>
      <c r="T51" s="52">
        <v>728</v>
      </c>
      <c r="U51" s="52">
        <v>710</v>
      </c>
      <c r="V51" s="52">
        <v>644</v>
      </c>
      <c r="W51" s="52">
        <v>554</v>
      </c>
      <c r="X51" s="52">
        <v>929</v>
      </c>
      <c r="Y51" s="52">
        <v>822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132438</v>
      </c>
      <c r="C54" s="52">
        <v>120900</v>
      </c>
      <c r="D54" s="52">
        <v>105216</v>
      </c>
      <c r="E54" s="52">
        <v>88898</v>
      </c>
      <c r="F54" s="52">
        <v>73847</v>
      </c>
      <c r="G54" s="52">
        <v>58521</v>
      </c>
      <c r="H54" s="52">
        <v>43816</v>
      </c>
      <c r="I54" s="52">
        <v>32433</v>
      </c>
      <c r="J54" s="52">
        <v>23949</v>
      </c>
      <c r="K54" s="52">
        <v>15779</v>
      </c>
      <c r="L54" s="52">
        <v>9231</v>
      </c>
      <c r="M54" s="52">
        <v>5298</v>
      </c>
      <c r="N54" s="52">
        <v>3574</v>
      </c>
      <c r="O54" s="52">
        <v>2789</v>
      </c>
      <c r="P54" s="52">
        <v>2414</v>
      </c>
      <c r="Q54" s="52">
        <v>2192</v>
      </c>
      <c r="R54" s="52">
        <v>2030</v>
      </c>
      <c r="S54" s="52">
        <v>1939</v>
      </c>
      <c r="T54" s="52">
        <v>1862</v>
      </c>
      <c r="U54" s="52">
        <v>1695</v>
      </c>
      <c r="V54" s="52">
        <v>1539</v>
      </c>
      <c r="W54" s="52">
        <v>1773</v>
      </c>
      <c r="X54" s="52">
        <v>1467</v>
      </c>
      <c r="Y54" s="52">
        <v>1406</v>
      </c>
      <c r="DA54" s="63" t="s">
        <v>1081</v>
      </c>
    </row>
    <row r="55" spans="1:105" ht="12" customHeight="1" x14ac:dyDescent="0.25">
      <c r="A55" s="97" t="s">
        <v>121</v>
      </c>
      <c r="B55" s="52">
        <v>56188</v>
      </c>
      <c r="C55" s="52">
        <v>55871</v>
      </c>
      <c r="D55" s="52">
        <v>50381</v>
      </c>
      <c r="E55" s="52">
        <v>44808</v>
      </c>
      <c r="F55" s="52">
        <v>38717</v>
      </c>
      <c r="G55" s="52">
        <v>33959</v>
      </c>
      <c r="H55" s="52">
        <v>29519</v>
      </c>
      <c r="I55" s="52">
        <v>23484</v>
      </c>
      <c r="J55" s="52">
        <v>16496</v>
      </c>
      <c r="K55" s="52">
        <v>10921</v>
      </c>
      <c r="L55" s="52">
        <v>6961</v>
      </c>
      <c r="M55" s="52">
        <v>3972</v>
      </c>
      <c r="N55" s="52">
        <v>2679</v>
      </c>
      <c r="O55" s="52">
        <v>2262</v>
      </c>
      <c r="P55" s="52">
        <v>2037</v>
      </c>
      <c r="Q55" s="52">
        <v>1843</v>
      </c>
      <c r="R55" s="52">
        <v>1706</v>
      </c>
      <c r="S55" s="52">
        <v>1623</v>
      </c>
      <c r="T55" s="52">
        <v>1574</v>
      </c>
      <c r="U55" s="52">
        <v>1498</v>
      </c>
      <c r="V55" s="52">
        <v>1384</v>
      </c>
      <c r="W55" s="52">
        <v>1625</v>
      </c>
      <c r="X55" s="52">
        <v>2962</v>
      </c>
      <c r="Y55" s="52">
        <v>6088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1083</v>
      </c>
    </row>
    <row r="60" spans="1:105" ht="12" customHeight="1" x14ac:dyDescent="0.25">
      <c r="A60" s="109" t="s">
        <v>120</v>
      </c>
      <c r="B60" s="36">
        <v>425069</v>
      </c>
      <c r="C60" s="36">
        <v>417230</v>
      </c>
      <c r="D60" s="36">
        <v>395973</v>
      </c>
      <c r="E60" s="36">
        <v>371574</v>
      </c>
      <c r="F60" s="36">
        <v>346448</v>
      </c>
      <c r="G60" s="36">
        <v>320759</v>
      </c>
      <c r="H60" s="36">
        <v>293916</v>
      </c>
      <c r="I60" s="36">
        <v>270808</v>
      </c>
      <c r="J60" s="36">
        <v>252663</v>
      </c>
      <c r="K60" s="36">
        <v>238079</v>
      </c>
      <c r="L60" s="36">
        <v>223091</v>
      </c>
      <c r="M60" s="36">
        <v>208567</v>
      </c>
      <c r="N60" s="36">
        <v>189343</v>
      </c>
      <c r="O60" s="36">
        <v>171153</v>
      </c>
      <c r="P60" s="36">
        <v>149061</v>
      </c>
      <c r="Q60" s="36">
        <v>134016</v>
      </c>
      <c r="R60" s="36">
        <v>123554</v>
      </c>
      <c r="S60" s="36">
        <v>117898</v>
      </c>
      <c r="T60" s="36">
        <v>114152</v>
      </c>
      <c r="U60" s="36">
        <v>106705</v>
      </c>
      <c r="V60" s="36">
        <v>98409</v>
      </c>
      <c r="W60" s="36">
        <v>90182</v>
      </c>
      <c r="X60" s="36">
        <v>88869</v>
      </c>
      <c r="Y60" s="36">
        <v>88499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393727</v>
      </c>
      <c r="C62" s="120">
        <v>395235</v>
      </c>
      <c r="D62" s="120">
        <v>403286</v>
      </c>
      <c r="E62" s="120">
        <v>412874</v>
      </c>
      <c r="F62" s="120">
        <v>416064</v>
      </c>
      <c r="G62" s="120">
        <v>411145</v>
      </c>
      <c r="H62" s="120">
        <v>400074</v>
      </c>
      <c r="I62" s="120">
        <v>387571</v>
      </c>
      <c r="J62" s="120">
        <v>385223</v>
      </c>
      <c r="K62" s="120">
        <v>388466</v>
      </c>
      <c r="L62" s="120">
        <v>397547</v>
      </c>
      <c r="M62" s="120">
        <v>401904</v>
      </c>
      <c r="N62" s="120">
        <v>405046</v>
      </c>
      <c r="O62" s="120">
        <v>402390</v>
      </c>
      <c r="P62" s="120">
        <v>395714</v>
      </c>
      <c r="Q62" s="120">
        <v>391289</v>
      </c>
      <c r="R62" s="120">
        <v>395353</v>
      </c>
      <c r="S62" s="120">
        <v>405440</v>
      </c>
      <c r="T62" s="120">
        <v>416477</v>
      </c>
      <c r="U62" s="120">
        <v>423887</v>
      </c>
      <c r="V62" s="120">
        <v>419596</v>
      </c>
      <c r="W62" s="120">
        <v>399011</v>
      </c>
      <c r="X62" s="120">
        <v>370685</v>
      </c>
      <c r="Y62" s="120">
        <v>350882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393727</v>
      </c>
      <c r="C64" s="52">
        <v>395235</v>
      </c>
      <c r="D64" s="52">
        <v>403286</v>
      </c>
      <c r="E64" s="52">
        <v>412874</v>
      </c>
      <c r="F64" s="52">
        <v>416064</v>
      </c>
      <c r="G64" s="52">
        <v>411145</v>
      </c>
      <c r="H64" s="52">
        <v>400074</v>
      </c>
      <c r="I64" s="52">
        <v>387571</v>
      </c>
      <c r="J64" s="52">
        <v>385223</v>
      </c>
      <c r="K64" s="52">
        <v>388466</v>
      </c>
      <c r="L64" s="52">
        <v>397547</v>
      </c>
      <c r="M64" s="52">
        <v>401904</v>
      </c>
      <c r="N64" s="52">
        <v>405046</v>
      </c>
      <c r="O64" s="52">
        <v>402390</v>
      </c>
      <c r="P64" s="52">
        <v>395714</v>
      </c>
      <c r="Q64" s="52">
        <v>391289</v>
      </c>
      <c r="R64" s="52">
        <v>395353</v>
      </c>
      <c r="S64" s="52">
        <v>405440</v>
      </c>
      <c r="T64" s="52">
        <v>416477</v>
      </c>
      <c r="U64" s="52">
        <v>423887</v>
      </c>
      <c r="V64" s="52">
        <v>419596</v>
      </c>
      <c r="W64" s="52">
        <v>399011</v>
      </c>
      <c r="X64" s="52">
        <v>370685</v>
      </c>
      <c r="Y64" s="52">
        <v>350882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1620</v>
      </c>
      <c r="C67" s="52">
        <v>1976</v>
      </c>
      <c r="D67" s="52">
        <v>2185</v>
      </c>
      <c r="E67" s="52">
        <v>2768</v>
      </c>
      <c r="F67" s="52">
        <v>3651</v>
      </c>
      <c r="G67" s="52">
        <v>4404</v>
      </c>
      <c r="H67" s="52">
        <v>5228</v>
      </c>
      <c r="I67" s="52">
        <v>5880</v>
      </c>
      <c r="J67" s="52">
        <v>6351</v>
      </c>
      <c r="K67" s="52">
        <v>6634</v>
      </c>
      <c r="L67" s="52">
        <v>7079</v>
      </c>
      <c r="M67" s="52">
        <v>8002</v>
      </c>
      <c r="N67" s="52">
        <v>8877</v>
      </c>
      <c r="O67" s="52">
        <v>9605</v>
      </c>
      <c r="P67" s="52">
        <v>9906</v>
      </c>
      <c r="Q67" s="52">
        <v>10070</v>
      </c>
      <c r="R67" s="52">
        <v>10369</v>
      </c>
      <c r="S67" s="52">
        <v>10937</v>
      </c>
      <c r="T67" s="52">
        <v>12002</v>
      </c>
      <c r="U67" s="52">
        <v>12451</v>
      </c>
      <c r="V67" s="52">
        <v>13950</v>
      </c>
      <c r="W67" s="52">
        <v>13751</v>
      </c>
      <c r="X67" s="52">
        <v>13769</v>
      </c>
      <c r="Y67" s="52">
        <v>13153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384089</v>
      </c>
      <c r="C69" s="52">
        <v>385920</v>
      </c>
      <c r="D69" s="52">
        <v>393983</v>
      </c>
      <c r="E69" s="52">
        <v>403304</v>
      </c>
      <c r="F69" s="52">
        <v>406387</v>
      </c>
      <c r="G69" s="52">
        <v>401493</v>
      </c>
      <c r="H69" s="52">
        <v>390545</v>
      </c>
      <c r="I69" s="52">
        <v>378113</v>
      </c>
      <c r="J69" s="52">
        <v>375610</v>
      </c>
      <c r="K69" s="52">
        <v>378463</v>
      </c>
      <c r="L69" s="52">
        <v>387328</v>
      </c>
      <c r="M69" s="52">
        <v>391917</v>
      </c>
      <c r="N69" s="52">
        <v>395112</v>
      </c>
      <c r="O69" s="52">
        <v>392758</v>
      </c>
      <c r="P69" s="52">
        <v>386235</v>
      </c>
      <c r="Q69" s="52">
        <v>381936</v>
      </c>
      <c r="R69" s="52">
        <v>385845</v>
      </c>
      <c r="S69" s="52">
        <v>395499</v>
      </c>
      <c r="T69" s="52">
        <v>406307</v>
      </c>
      <c r="U69" s="52">
        <v>413324</v>
      </c>
      <c r="V69" s="52">
        <v>408992</v>
      </c>
      <c r="W69" s="52">
        <v>388507</v>
      </c>
      <c r="X69" s="52">
        <v>359116</v>
      </c>
      <c r="Y69" s="52">
        <v>338068</v>
      </c>
      <c r="DA69" s="63" t="s">
        <v>1087</v>
      </c>
    </row>
    <row r="70" spans="1:105" ht="12" customHeight="1" x14ac:dyDescent="0.25">
      <c r="A70" s="97" t="s">
        <v>133</v>
      </c>
      <c r="B70" s="52">
        <v>1288</v>
      </c>
      <c r="C70" s="52">
        <v>1472</v>
      </c>
      <c r="D70" s="52">
        <v>1524</v>
      </c>
      <c r="E70" s="52">
        <v>1754</v>
      </c>
      <c r="F70" s="52">
        <v>1812</v>
      </c>
      <c r="G70" s="52">
        <v>1870</v>
      </c>
      <c r="H70" s="52">
        <v>1929</v>
      </c>
      <c r="I70" s="52">
        <v>2073</v>
      </c>
      <c r="J70" s="52">
        <v>2261</v>
      </c>
      <c r="K70" s="52">
        <v>2656</v>
      </c>
      <c r="L70" s="52">
        <v>2820</v>
      </c>
      <c r="M70" s="52">
        <v>2799</v>
      </c>
      <c r="N70" s="52">
        <v>2844</v>
      </c>
      <c r="O70" s="52">
        <v>2647</v>
      </c>
      <c r="P70" s="52">
        <v>2524</v>
      </c>
      <c r="Q70" s="52">
        <v>2363</v>
      </c>
      <c r="R70" s="52">
        <v>2356</v>
      </c>
      <c r="S70" s="52">
        <v>2572</v>
      </c>
      <c r="T70" s="52">
        <v>2596</v>
      </c>
      <c r="U70" s="52">
        <v>2840</v>
      </c>
      <c r="V70" s="52">
        <v>2934</v>
      </c>
      <c r="W70" s="52">
        <v>2710</v>
      </c>
      <c r="X70" s="52">
        <v>3672</v>
      </c>
      <c r="Y70" s="52">
        <v>3462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5863</v>
      </c>
      <c r="C73" s="52">
        <v>5362</v>
      </c>
      <c r="D73" s="52">
        <v>5193</v>
      </c>
      <c r="E73" s="52">
        <v>5051</v>
      </c>
      <c r="F73" s="52">
        <v>5040</v>
      </c>
      <c r="G73" s="52">
        <v>4818</v>
      </c>
      <c r="H73" s="52">
        <v>4545</v>
      </c>
      <c r="I73" s="52">
        <v>4083</v>
      </c>
      <c r="J73" s="52">
        <v>3892</v>
      </c>
      <c r="K73" s="52">
        <v>3596</v>
      </c>
      <c r="L73" s="52">
        <v>3469</v>
      </c>
      <c r="M73" s="52">
        <v>3320</v>
      </c>
      <c r="N73" s="52">
        <v>3297</v>
      </c>
      <c r="O73" s="52">
        <v>3292</v>
      </c>
      <c r="P73" s="52">
        <v>3392</v>
      </c>
      <c r="Q73" s="52">
        <v>3497</v>
      </c>
      <c r="R73" s="52">
        <v>3576</v>
      </c>
      <c r="S73" s="52">
        <v>3672</v>
      </c>
      <c r="T73" s="52">
        <v>3716</v>
      </c>
      <c r="U73" s="52">
        <v>3671</v>
      </c>
      <c r="V73" s="52">
        <v>3616</v>
      </c>
      <c r="W73" s="52">
        <v>3711</v>
      </c>
      <c r="X73" s="52">
        <v>3176</v>
      </c>
      <c r="Y73" s="52">
        <v>2647</v>
      </c>
      <c r="DA73" s="63" t="s">
        <v>1089</v>
      </c>
    </row>
    <row r="74" spans="1:105" ht="12" customHeight="1" x14ac:dyDescent="0.25">
      <c r="A74" s="97" t="s">
        <v>121</v>
      </c>
      <c r="B74" s="52">
        <v>2487</v>
      </c>
      <c r="C74" s="52">
        <v>2481</v>
      </c>
      <c r="D74" s="52">
        <v>2586</v>
      </c>
      <c r="E74" s="52">
        <v>2765</v>
      </c>
      <c r="F74" s="52">
        <v>2825</v>
      </c>
      <c r="G74" s="52">
        <v>2964</v>
      </c>
      <c r="H74" s="52">
        <v>3055</v>
      </c>
      <c r="I74" s="52">
        <v>3302</v>
      </c>
      <c r="J74" s="52">
        <v>3460</v>
      </c>
      <c r="K74" s="52">
        <v>3751</v>
      </c>
      <c r="L74" s="52">
        <v>3930</v>
      </c>
      <c r="M74" s="52">
        <v>3868</v>
      </c>
      <c r="N74" s="52">
        <v>3793</v>
      </c>
      <c r="O74" s="52">
        <v>3693</v>
      </c>
      <c r="P74" s="52">
        <v>3563</v>
      </c>
      <c r="Q74" s="52">
        <v>3493</v>
      </c>
      <c r="R74" s="52">
        <v>3576</v>
      </c>
      <c r="S74" s="52">
        <v>3697</v>
      </c>
      <c r="T74" s="52">
        <v>3858</v>
      </c>
      <c r="U74" s="52">
        <v>4052</v>
      </c>
      <c r="V74" s="52">
        <v>4054</v>
      </c>
      <c r="W74" s="52">
        <v>4083</v>
      </c>
      <c r="X74" s="52">
        <v>4721</v>
      </c>
      <c r="Y74" s="52">
        <v>6705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63566</v>
      </c>
      <c r="C78" s="52">
        <v>64006</v>
      </c>
      <c r="D78" s="52">
        <v>65643</v>
      </c>
      <c r="E78" s="52">
        <v>67508</v>
      </c>
      <c r="F78" s="52">
        <v>68307</v>
      </c>
      <c r="G78" s="52">
        <v>67726</v>
      </c>
      <c r="H78" s="52">
        <v>66085</v>
      </c>
      <c r="I78" s="52">
        <v>64164</v>
      </c>
      <c r="J78" s="52">
        <v>63696</v>
      </c>
      <c r="K78" s="52">
        <v>63972</v>
      </c>
      <c r="L78" s="52">
        <v>64688</v>
      </c>
      <c r="M78" s="52">
        <v>64884</v>
      </c>
      <c r="N78" s="52">
        <v>64721</v>
      </c>
      <c r="O78" s="52">
        <v>63603</v>
      </c>
      <c r="P78" s="52">
        <v>61820</v>
      </c>
      <c r="Q78" s="52">
        <v>60421</v>
      </c>
      <c r="R78" s="52">
        <v>59606</v>
      </c>
      <c r="S78" s="52">
        <v>58921</v>
      </c>
      <c r="T78" s="52">
        <v>57084</v>
      </c>
      <c r="U78" s="52">
        <v>54378</v>
      </c>
      <c r="V78" s="52">
        <v>53896</v>
      </c>
      <c r="W78" s="52">
        <v>55652</v>
      </c>
      <c r="X78" s="52">
        <v>64134</v>
      </c>
      <c r="Y78" s="52">
        <v>63272</v>
      </c>
      <c r="DA78" s="63" t="s">
        <v>1091</v>
      </c>
    </row>
    <row r="79" spans="1:105" ht="12" customHeight="1" x14ac:dyDescent="0.25">
      <c r="A79" s="109" t="s">
        <v>120</v>
      </c>
      <c r="B79" s="36">
        <v>330161</v>
      </c>
      <c r="C79" s="36">
        <v>331229</v>
      </c>
      <c r="D79" s="36">
        <v>337643</v>
      </c>
      <c r="E79" s="36">
        <v>345366</v>
      </c>
      <c r="F79" s="36">
        <v>347757</v>
      </c>
      <c r="G79" s="36">
        <v>343419</v>
      </c>
      <c r="H79" s="36">
        <v>333989</v>
      </c>
      <c r="I79" s="36">
        <v>323407</v>
      </c>
      <c r="J79" s="36">
        <v>321527</v>
      </c>
      <c r="K79" s="36">
        <v>324494</v>
      </c>
      <c r="L79" s="36">
        <v>332859</v>
      </c>
      <c r="M79" s="36">
        <v>337020</v>
      </c>
      <c r="N79" s="36">
        <v>340325</v>
      </c>
      <c r="O79" s="36">
        <v>338787</v>
      </c>
      <c r="P79" s="36">
        <v>333894</v>
      </c>
      <c r="Q79" s="36">
        <v>330868</v>
      </c>
      <c r="R79" s="36">
        <v>335747</v>
      </c>
      <c r="S79" s="36">
        <v>346519</v>
      </c>
      <c r="T79" s="36">
        <v>359393</v>
      </c>
      <c r="U79" s="36">
        <v>369509</v>
      </c>
      <c r="V79" s="36">
        <v>365700</v>
      </c>
      <c r="W79" s="36">
        <v>343359</v>
      </c>
      <c r="X79" s="36">
        <v>306551</v>
      </c>
      <c r="Y79" s="36">
        <v>287610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248243</v>
      </c>
      <c r="C81" s="120">
        <v>266225</v>
      </c>
      <c r="D81" s="120">
        <v>299358</v>
      </c>
      <c r="E81" s="120">
        <v>338858</v>
      </c>
      <c r="F81" s="120">
        <v>383607</v>
      </c>
      <c r="G81" s="120">
        <v>444638</v>
      </c>
      <c r="H81" s="120">
        <v>505063</v>
      </c>
      <c r="I81" s="120">
        <v>564303</v>
      </c>
      <c r="J81" s="120">
        <v>585356</v>
      </c>
      <c r="K81" s="120">
        <v>590461</v>
      </c>
      <c r="L81" s="120">
        <v>581030</v>
      </c>
      <c r="M81" s="120">
        <v>583367</v>
      </c>
      <c r="N81" s="120">
        <v>590070</v>
      </c>
      <c r="O81" s="120">
        <v>614077</v>
      </c>
      <c r="P81" s="120">
        <v>648165</v>
      </c>
      <c r="Q81" s="120">
        <v>681199</v>
      </c>
      <c r="R81" s="120">
        <v>697623</v>
      </c>
      <c r="S81" s="120">
        <v>690802</v>
      </c>
      <c r="T81" s="120">
        <v>670130</v>
      </c>
      <c r="U81" s="120">
        <v>643367</v>
      </c>
      <c r="V81" s="120">
        <v>617962</v>
      </c>
      <c r="W81" s="120">
        <v>593993</v>
      </c>
      <c r="X81" s="120">
        <v>564969</v>
      </c>
      <c r="Y81" s="120">
        <v>561725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248243</v>
      </c>
      <c r="C83" s="52">
        <v>266225</v>
      </c>
      <c r="D83" s="52">
        <v>299358</v>
      </c>
      <c r="E83" s="52">
        <v>338858</v>
      </c>
      <c r="F83" s="52">
        <v>383607</v>
      </c>
      <c r="G83" s="52">
        <v>444638</v>
      </c>
      <c r="H83" s="52">
        <v>505063</v>
      </c>
      <c r="I83" s="52">
        <v>564303</v>
      </c>
      <c r="J83" s="52">
        <v>585356</v>
      </c>
      <c r="K83" s="52">
        <v>590461</v>
      </c>
      <c r="L83" s="52">
        <v>581030</v>
      </c>
      <c r="M83" s="52">
        <v>583367</v>
      </c>
      <c r="N83" s="52">
        <v>590070</v>
      </c>
      <c r="O83" s="52">
        <v>614077</v>
      </c>
      <c r="P83" s="52">
        <v>648165</v>
      </c>
      <c r="Q83" s="52">
        <v>681199</v>
      </c>
      <c r="R83" s="52">
        <v>697623</v>
      </c>
      <c r="S83" s="52">
        <v>690802</v>
      </c>
      <c r="T83" s="52">
        <v>670130</v>
      </c>
      <c r="U83" s="52">
        <v>643367</v>
      </c>
      <c r="V83" s="52">
        <v>617962</v>
      </c>
      <c r="W83" s="52">
        <v>593993</v>
      </c>
      <c r="X83" s="52">
        <v>564969</v>
      </c>
      <c r="Y83" s="52">
        <v>561725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1022</v>
      </c>
      <c r="C86" s="52">
        <v>1379</v>
      </c>
      <c r="D86" s="52">
        <v>1641</v>
      </c>
      <c r="E86" s="52">
        <v>2566</v>
      </c>
      <c r="F86" s="52">
        <v>4142</v>
      </c>
      <c r="G86" s="52">
        <v>6024</v>
      </c>
      <c r="H86" s="52">
        <v>8878</v>
      </c>
      <c r="I86" s="52">
        <v>11839</v>
      </c>
      <c r="J86" s="52">
        <v>13652</v>
      </c>
      <c r="K86" s="52">
        <v>14489</v>
      </c>
      <c r="L86" s="52">
        <v>14369</v>
      </c>
      <c r="M86" s="52">
        <v>13969</v>
      </c>
      <c r="N86" s="52">
        <v>13303</v>
      </c>
      <c r="O86" s="52">
        <v>12988</v>
      </c>
      <c r="P86" s="52">
        <v>12846</v>
      </c>
      <c r="Q86" s="52">
        <v>14310</v>
      </c>
      <c r="R86" s="52">
        <v>17402</v>
      </c>
      <c r="S86" s="52">
        <v>20141</v>
      </c>
      <c r="T86" s="52">
        <v>22237</v>
      </c>
      <c r="U86" s="52">
        <v>22528</v>
      </c>
      <c r="V86" s="52">
        <v>23372</v>
      </c>
      <c r="W86" s="52">
        <v>22015</v>
      </c>
      <c r="X86" s="52">
        <v>21836</v>
      </c>
      <c r="Y86" s="52">
        <v>21592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87570</v>
      </c>
      <c r="C88" s="52">
        <v>97397</v>
      </c>
      <c r="D88" s="52">
        <v>116174</v>
      </c>
      <c r="E88" s="52">
        <v>138758</v>
      </c>
      <c r="F88" s="52">
        <v>165709</v>
      </c>
      <c r="G88" s="52">
        <v>202483</v>
      </c>
      <c r="H88" s="52">
        <v>241871</v>
      </c>
      <c r="I88" s="52">
        <v>283654</v>
      </c>
      <c r="J88" s="52">
        <v>309036</v>
      </c>
      <c r="K88" s="52">
        <v>327966</v>
      </c>
      <c r="L88" s="52">
        <v>337668</v>
      </c>
      <c r="M88" s="52">
        <v>351044</v>
      </c>
      <c r="N88" s="52">
        <v>362292</v>
      </c>
      <c r="O88" s="52">
        <v>381079</v>
      </c>
      <c r="P88" s="52">
        <v>408957</v>
      </c>
      <c r="Q88" s="52">
        <v>432018</v>
      </c>
      <c r="R88" s="52">
        <v>446254</v>
      </c>
      <c r="S88" s="52">
        <v>447846</v>
      </c>
      <c r="T88" s="52">
        <v>448168</v>
      </c>
      <c r="U88" s="52">
        <v>459078</v>
      </c>
      <c r="V88" s="52">
        <v>469120</v>
      </c>
      <c r="W88" s="52">
        <v>480307</v>
      </c>
      <c r="X88" s="52">
        <v>475476</v>
      </c>
      <c r="Y88" s="52">
        <v>487372</v>
      </c>
      <c r="DA88" s="63" t="s">
        <v>1095</v>
      </c>
    </row>
    <row r="89" spans="1:105" ht="12" customHeight="1" x14ac:dyDescent="0.25">
      <c r="A89" s="97" t="s">
        <v>131</v>
      </c>
      <c r="B89" s="52">
        <v>279</v>
      </c>
      <c r="C89" s="52">
        <v>369</v>
      </c>
      <c r="D89" s="52">
        <v>444</v>
      </c>
      <c r="E89" s="52">
        <v>585</v>
      </c>
      <c r="F89" s="52">
        <v>698</v>
      </c>
      <c r="G89" s="52">
        <v>916</v>
      </c>
      <c r="H89" s="52">
        <v>1158</v>
      </c>
      <c r="I89" s="52">
        <v>1699</v>
      </c>
      <c r="J89" s="52">
        <v>1911</v>
      </c>
      <c r="K89" s="52">
        <v>2362</v>
      </c>
      <c r="L89" s="52">
        <v>2359</v>
      </c>
      <c r="M89" s="52">
        <v>2585</v>
      </c>
      <c r="N89" s="52">
        <v>2537</v>
      </c>
      <c r="O89" s="52">
        <v>2410</v>
      </c>
      <c r="P89" s="52">
        <v>2691</v>
      </c>
      <c r="Q89" s="52">
        <v>2646</v>
      </c>
      <c r="R89" s="52">
        <v>2822</v>
      </c>
      <c r="S89" s="52">
        <v>2910</v>
      </c>
      <c r="T89" s="52">
        <v>2773</v>
      </c>
      <c r="U89" s="52">
        <v>3073</v>
      </c>
      <c r="V89" s="52">
        <v>3274</v>
      </c>
      <c r="W89" s="52">
        <v>3392</v>
      </c>
      <c r="X89" s="52">
        <v>4598</v>
      </c>
      <c r="Y89" s="52">
        <v>5361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17637</v>
      </c>
      <c r="C92" s="52">
        <v>17985</v>
      </c>
      <c r="D92" s="52">
        <v>18667</v>
      </c>
      <c r="E92" s="52">
        <v>20413</v>
      </c>
      <c r="F92" s="52">
        <v>22443</v>
      </c>
      <c r="G92" s="52">
        <v>25427</v>
      </c>
      <c r="H92" s="52">
        <v>27924</v>
      </c>
      <c r="I92" s="52">
        <v>28626</v>
      </c>
      <c r="J92" s="52">
        <v>27523</v>
      </c>
      <c r="K92" s="52">
        <v>24972</v>
      </c>
      <c r="L92" s="52">
        <v>22291</v>
      </c>
      <c r="M92" s="52">
        <v>20627</v>
      </c>
      <c r="N92" s="52">
        <v>19112</v>
      </c>
      <c r="O92" s="52">
        <v>18071</v>
      </c>
      <c r="P92" s="52">
        <v>17649</v>
      </c>
      <c r="Q92" s="52">
        <v>19791</v>
      </c>
      <c r="R92" s="52">
        <v>21344</v>
      </c>
      <c r="S92" s="52">
        <v>22062</v>
      </c>
      <c r="T92" s="52">
        <v>20890</v>
      </c>
      <c r="U92" s="52">
        <v>17827</v>
      </c>
      <c r="V92" s="52">
        <v>15293</v>
      </c>
      <c r="W92" s="52">
        <v>12832</v>
      </c>
      <c r="X92" s="52">
        <v>11417</v>
      </c>
      <c r="Y92" s="52">
        <v>10218</v>
      </c>
      <c r="DA92" s="63" t="s">
        <v>1097</v>
      </c>
    </row>
    <row r="93" spans="1:105" ht="12" customHeight="1" x14ac:dyDescent="0.25">
      <c r="A93" s="97" t="s">
        <v>123</v>
      </c>
      <c r="B93" s="52">
        <v>59</v>
      </c>
      <c r="C93" s="52">
        <v>72</v>
      </c>
      <c r="D93" s="52">
        <v>71</v>
      </c>
      <c r="E93" s="52">
        <v>89</v>
      </c>
      <c r="F93" s="52">
        <v>100</v>
      </c>
      <c r="G93" s="52">
        <v>117</v>
      </c>
      <c r="H93" s="52">
        <v>142</v>
      </c>
      <c r="I93" s="52">
        <v>182</v>
      </c>
      <c r="J93" s="52">
        <v>174</v>
      </c>
      <c r="K93" s="52">
        <v>177</v>
      </c>
      <c r="L93" s="52">
        <v>155</v>
      </c>
      <c r="M93" s="52">
        <v>156</v>
      </c>
      <c r="N93" s="52">
        <v>145</v>
      </c>
      <c r="O93" s="52">
        <v>123</v>
      </c>
      <c r="P93" s="52">
        <v>107</v>
      </c>
      <c r="Q93" s="52">
        <v>126</v>
      </c>
      <c r="R93" s="52">
        <v>141</v>
      </c>
      <c r="S93" s="52">
        <v>150</v>
      </c>
      <c r="T93" s="52">
        <v>139</v>
      </c>
      <c r="U93" s="52">
        <v>120</v>
      </c>
      <c r="V93" s="52">
        <v>105</v>
      </c>
      <c r="W93" s="52">
        <v>90</v>
      </c>
      <c r="X93" s="52">
        <v>109</v>
      </c>
      <c r="Y93" s="52">
        <v>88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100191</v>
      </c>
      <c r="C96" s="52">
        <v>100128</v>
      </c>
      <c r="D96" s="52">
        <v>106127</v>
      </c>
      <c r="E96" s="52">
        <v>111966</v>
      </c>
      <c r="F96" s="52">
        <v>121731</v>
      </c>
      <c r="G96" s="52">
        <v>130686</v>
      </c>
      <c r="H96" s="52">
        <v>138303</v>
      </c>
      <c r="I96" s="52">
        <v>132411</v>
      </c>
      <c r="J96" s="52">
        <v>125684</v>
      </c>
      <c r="K96" s="52">
        <v>112870</v>
      </c>
      <c r="L96" s="52">
        <v>100836</v>
      </c>
      <c r="M96" s="52">
        <v>95020</v>
      </c>
      <c r="N96" s="52">
        <v>95239</v>
      </c>
      <c r="O96" s="52">
        <v>100815</v>
      </c>
      <c r="P96" s="52">
        <v>108864</v>
      </c>
      <c r="Q96" s="52">
        <v>115973</v>
      </c>
      <c r="R96" s="52">
        <v>116002</v>
      </c>
      <c r="S96" s="52">
        <v>111026</v>
      </c>
      <c r="T96" s="52">
        <v>99837</v>
      </c>
      <c r="U96" s="52">
        <v>80651</v>
      </c>
      <c r="V96" s="52">
        <v>62709</v>
      </c>
      <c r="W96" s="52">
        <v>45999</v>
      </c>
      <c r="X96" s="52">
        <v>30465</v>
      </c>
      <c r="Y96" s="52">
        <v>19389</v>
      </c>
      <c r="DA96" s="63" t="s">
        <v>1099</v>
      </c>
    </row>
    <row r="97" spans="1:105" ht="12" customHeight="1" x14ac:dyDescent="0.25">
      <c r="A97" s="97" t="s">
        <v>121</v>
      </c>
      <c r="B97" s="52">
        <v>42507</v>
      </c>
      <c r="C97" s="52">
        <v>50274</v>
      </c>
      <c r="D97" s="52">
        <v>57875</v>
      </c>
      <c r="E97" s="52">
        <v>67047</v>
      </c>
      <c r="F97" s="52">
        <v>72926</v>
      </c>
      <c r="G97" s="52">
        <v>85009</v>
      </c>
      <c r="H97" s="52">
        <v>95665</v>
      </c>
      <c r="I97" s="52">
        <v>117731</v>
      </c>
      <c r="J97" s="52">
        <v>121028</v>
      </c>
      <c r="K97" s="52">
        <v>122114</v>
      </c>
      <c r="L97" s="52">
        <v>117721</v>
      </c>
      <c r="M97" s="52">
        <v>113935</v>
      </c>
      <c r="N97" s="52">
        <v>110745</v>
      </c>
      <c r="O97" s="52">
        <v>111579</v>
      </c>
      <c r="P97" s="52">
        <v>109897</v>
      </c>
      <c r="Q97" s="52">
        <v>110645</v>
      </c>
      <c r="R97" s="52">
        <v>111060</v>
      </c>
      <c r="S97" s="52">
        <v>106808</v>
      </c>
      <c r="T97" s="52">
        <v>98323</v>
      </c>
      <c r="U97" s="52">
        <v>82618</v>
      </c>
      <c r="V97" s="52">
        <v>67461</v>
      </c>
      <c r="W97" s="52">
        <v>51373</v>
      </c>
      <c r="X97" s="52">
        <v>42904</v>
      </c>
      <c r="Y97" s="52">
        <v>39297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1102</v>
      </c>
    </row>
    <row r="103" spans="1:105" ht="12" customHeight="1" x14ac:dyDescent="0.25">
      <c r="A103" s="109" t="s">
        <v>120</v>
      </c>
      <c r="B103" s="36">
        <v>248243</v>
      </c>
      <c r="C103" s="36">
        <v>266225</v>
      </c>
      <c r="D103" s="36">
        <v>299358</v>
      </c>
      <c r="E103" s="36">
        <v>338858</v>
      </c>
      <c r="F103" s="36">
        <v>383607</v>
      </c>
      <c r="G103" s="36">
        <v>444638</v>
      </c>
      <c r="H103" s="36">
        <v>505063</v>
      </c>
      <c r="I103" s="36">
        <v>564303</v>
      </c>
      <c r="J103" s="36">
        <v>585356</v>
      </c>
      <c r="K103" s="36">
        <v>590461</v>
      </c>
      <c r="L103" s="36">
        <v>581030</v>
      </c>
      <c r="M103" s="36">
        <v>583367</v>
      </c>
      <c r="N103" s="36">
        <v>590070</v>
      </c>
      <c r="O103" s="36">
        <v>614077</v>
      </c>
      <c r="P103" s="36">
        <v>648165</v>
      </c>
      <c r="Q103" s="36">
        <v>681199</v>
      </c>
      <c r="R103" s="36">
        <v>697623</v>
      </c>
      <c r="S103" s="36">
        <v>690802</v>
      </c>
      <c r="T103" s="36">
        <v>670130</v>
      </c>
      <c r="U103" s="36">
        <v>643367</v>
      </c>
      <c r="V103" s="36">
        <v>617962</v>
      </c>
      <c r="W103" s="36">
        <v>593993</v>
      </c>
      <c r="X103" s="36">
        <v>564969</v>
      </c>
      <c r="Y103" s="36">
        <v>561725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1285028</v>
      </c>
      <c r="C124" s="120">
        <v>1313335</v>
      </c>
      <c r="D124" s="120">
        <v>1331452</v>
      </c>
      <c r="E124" s="120">
        <v>1342283</v>
      </c>
      <c r="F124" s="120">
        <v>1340596</v>
      </c>
      <c r="G124" s="120">
        <v>1328078</v>
      </c>
      <c r="H124" s="120">
        <v>1306006</v>
      </c>
      <c r="I124" s="120">
        <v>1296892</v>
      </c>
      <c r="J124" s="120">
        <v>1316679</v>
      </c>
      <c r="K124" s="120">
        <v>1342353</v>
      </c>
      <c r="L124" s="120">
        <v>1372042</v>
      </c>
      <c r="M124" s="120">
        <v>1388799</v>
      </c>
      <c r="N124" s="120">
        <v>1406842</v>
      </c>
      <c r="O124" s="120">
        <v>1404919</v>
      </c>
      <c r="P124" s="120">
        <v>1397525</v>
      </c>
      <c r="Q124" s="120">
        <v>1393466</v>
      </c>
      <c r="R124" s="120">
        <v>1392501</v>
      </c>
      <c r="S124" s="120">
        <v>1404377</v>
      </c>
      <c r="T124" s="120">
        <v>1408615</v>
      </c>
      <c r="U124" s="120">
        <v>1428218</v>
      </c>
      <c r="V124" s="120">
        <v>1423217</v>
      </c>
      <c r="W124" s="120">
        <v>1454065</v>
      </c>
      <c r="X124" s="120">
        <v>1496942</v>
      </c>
      <c r="Y124" s="120">
        <v>1520560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1285028</v>
      </c>
      <c r="C126" s="52">
        <v>1313335</v>
      </c>
      <c r="D126" s="52">
        <v>1331452</v>
      </c>
      <c r="E126" s="52">
        <v>1342283</v>
      </c>
      <c r="F126" s="52">
        <v>1340596</v>
      </c>
      <c r="G126" s="52">
        <v>1328078</v>
      </c>
      <c r="H126" s="52">
        <v>1306006</v>
      </c>
      <c r="I126" s="52">
        <v>1296892</v>
      </c>
      <c r="J126" s="52">
        <v>1316679</v>
      </c>
      <c r="K126" s="52">
        <v>1342353</v>
      </c>
      <c r="L126" s="52">
        <v>1372042</v>
      </c>
      <c r="M126" s="52">
        <v>1388799</v>
      </c>
      <c r="N126" s="52">
        <v>1406842</v>
      </c>
      <c r="O126" s="52">
        <v>1404919</v>
      </c>
      <c r="P126" s="52">
        <v>1397525</v>
      </c>
      <c r="Q126" s="52">
        <v>1393466</v>
      </c>
      <c r="R126" s="52">
        <v>1392501</v>
      </c>
      <c r="S126" s="52">
        <v>1404377</v>
      </c>
      <c r="T126" s="52">
        <v>1408615</v>
      </c>
      <c r="U126" s="52">
        <v>1428218</v>
      </c>
      <c r="V126" s="52">
        <v>1423217</v>
      </c>
      <c r="W126" s="52">
        <v>1454065</v>
      </c>
      <c r="X126" s="52">
        <v>1496942</v>
      </c>
      <c r="Y126" s="52">
        <v>1520560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5289</v>
      </c>
      <c r="C129" s="52">
        <v>6631</v>
      </c>
      <c r="D129" s="52">
        <v>7300</v>
      </c>
      <c r="E129" s="52">
        <v>9151</v>
      </c>
      <c r="F129" s="52">
        <v>11643</v>
      </c>
      <c r="G129" s="52">
        <v>13845</v>
      </c>
      <c r="H129" s="52">
        <v>16621</v>
      </c>
      <c r="I129" s="52">
        <v>19457</v>
      </c>
      <c r="J129" s="52">
        <v>21817</v>
      </c>
      <c r="K129" s="52">
        <v>23526</v>
      </c>
      <c r="L129" s="52">
        <v>25560</v>
      </c>
      <c r="M129" s="52">
        <v>28955</v>
      </c>
      <c r="N129" s="52">
        <v>32004</v>
      </c>
      <c r="O129" s="52">
        <v>34479</v>
      </c>
      <c r="P129" s="52">
        <v>35440</v>
      </c>
      <c r="Q129" s="52">
        <v>36066</v>
      </c>
      <c r="R129" s="52">
        <v>37144</v>
      </c>
      <c r="S129" s="52">
        <v>38408</v>
      </c>
      <c r="T129" s="52">
        <v>40546</v>
      </c>
      <c r="U129" s="52">
        <v>40881</v>
      </c>
      <c r="V129" s="52">
        <v>45093</v>
      </c>
      <c r="W129" s="52">
        <v>45341</v>
      </c>
      <c r="X129" s="52">
        <v>52776</v>
      </c>
      <c r="Y129" s="52">
        <v>61963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1243283</v>
      </c>
      <c r="C131" s="52">
        <v>1270739</v>
      </c>
      <c r="D131" s="52">
        <v>1289468</v>
      </c>
      <c r="E131" s="52">
        <v>1301042</v>
      </c>
      <c r="F131" s="52">
        <v>1299413</v>
      </c>
      <c r="G131" s="52">
        <v>1286682</v>
      </c>
      <c r="H131" s="52">
        <v>1266694</v>
      </c>
      <c r="I131" s="52">
        <v>1263279</v>
      </c>
      <c r="J131" s="52">
        <v>1287165</v>
      </c>
      <c r="K131" s="52">
        <v>1314325</v>
      </c>
      <c r="L131" s="52">
        <v>1337639</v>
      </c>
      <c r="M131" s="52">
        <v>1350024</v>
      </c>
      <c r="N131" s="52">
        <v>1362566</v>
      </c>
      <c r="O131" s="52">
        <v>1360399</v>
      </c>
      <c r="P131" s="52">
        <v>1352447</v>
      </c>
      <c r="Q131" s="52">
        <v>1344817</v>
      </c>
      <c r="R131" s="52">
        <v>1346620</v>
      </c>
      <c r="S131" s="52">
        <v>1358840</v>
      </c>
      <c r="T131" s="52">
        <v>1365857</v>
      </c>
      <c r="U131" s="52">
        <v>1383949</v>
      </c>
      <c r="V131" s="52">
        <v>1385615</v>
      </c>
      <c r="W131" s="52">
        <v>1415770</v>
      </c>
      <c r="X131" s="52">
        <v>1454137</v>
      </c>
      <c r="Y131" s="52">
        <v>1470019</v>
      </c>
      <c r="DA131" s="63" t="s">
        <v>1114</v>
      </c>
    </row>
    <row r="132" spans="1:105" ht="12" customHeight="1" x14ac:dyDescent="0.25">
      <c r="A132" s="97" t="s">
        <v>127</v>
      </c>
      <c r="B132" s="52">
        <v>4182</v>
      </c>
      <c r="C132" s="52">
        <v>4850</v>
      </c>
      <c r="D132" s="52">
        <v>5082</v>
      </c>
      <c r="E132" s="52">
        <v>5583</v>
      </c>
      <c r="F132" s="52">
        <v>5745</v>
      </c>
      <c r="G132" s="52">
        <v>5892</v>
      </c>
      <c r="H132" s="52">
        <v>6214</v>
      </c>
      <c r="I132" s="52">
        <v>7009</v>
      </c>
      <c r="J132" s="52">
        <v>7816</v>
      </c>
      <c r="K132" s="52">
        <v>9376</v>
      </c>
      <c r="L132" s="52">
        <v>9664</v>
      </c>
      <c r="M132" s="52">
        <v>9642</v>
      </c>
      <c r="N132" s="52">
        <v>9841</v>
      </c>
      <c r="O132" s="52">
        <v>9205</v>
      </c>
      <c r="P132" s="52">
        <v>8812</v>
      </c>
      <c r="Q132" s="52">
        <v>8279</v>
      </c>
      <c r="R132" s="52">
        <v>8196</v>
      </c>
      <c r="S132" s="52">
        <v>8844</v>
      </c>
      <c r="T132" s="52">
        <v>8816</v>
      </c>
      <c r="U132" s="52">
        <v>9252</v>
      </c>
      <c r="V132" s="52">
        <v>9471</v>
      </c>
      <c r="W132" s="52">
        <v>9772</v>
      </c>
      <c r="X132" s="52">
        <v>14935</v>
      </c>
      <c r="Y132" s="52">
        <v>15466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26374</v>
      </c>
      <c r="C135" s="52">
        <v>25399</v>
      </c>
      <c r="D135" s="52">
        <v>24311</v>
      </c>
      <c r="E135" s="52">
        <v>22856</v>
      </c>
      <c r="F135" s="52">
        <v>22529</v>
      </c>
      <c r="G135" s="52">
        <v>21786</v>
      </c>
      <c r="H135" s="52">
        <v>19667</v>
      </c>
      <c r="I135" s="52">
        <v>15756</v>
      </c>
      <c r="J135" s="52">
        <v>12937</v>
      </c>
      <c r="K135" s="52">
        <v>11101</v>
      </c>
      <c r="L135" s="52">
        <v>13415</v>
      </c>
      <c r="M135" s="52">
        <v>15555</v>
      </c>
      <c r="N135" s="52">
        <v>18590</v>
      </c>
      <c r="O135" s="52">
        <v>18958</v>
      </c>
      <c r="P135" s="52">
        <v>19509</v>
      </c>
      <c r="Q135" s="52">
        <v>21240</v>
      </c>
      <c r="R135" s="52">
        <v>19735</v>
      </c>
      <c r="S135" s="52">
        <v>18882</v>
      </c>
      <c r="T135" s="52">
        <v>17173</v>
      </c>
      <c r="U135" s="52">
        <v>16863</v>
      </c>
      <c r="V135" s="52">
        <v>13092</v>
      </c>
      <c r="W135" s="52">
        <v>13407</v>
      </c>
      <c r="X135" s="52">
        <v>11274</v>
      </c>
      <c r="Y135" s="52">
        <v>9131</v>
      </c>
      <c r="DA135" s="63" t="s">
        <v>1116</v>
      </c>
    </row>
    <row r="136" spans="1:105" ht="12" customHeight="1" x14ac:dyDescent="0.25">
      <c r="A136" s="97" t="s">
        <v>121</v>
      </c>
      <c r="B136" s="52">
        <v>11189</v>
      </c>
      <c r="C136" s="52">
        <v>12347</v>
      </c>
      <c r="D136" s="52">
        <v>12591</v>
      </c>
      <c r="E136" s="52">
        <v>12802</v>
      </c>
      <c r="F136" s="52">
        <v>12909</v>
      </c>
      <c r="G136" s="52">
        <v>13718</v>
      </c>
      <c r="H136" s="52">
        <v>13431</v>
      </c>
      <c r="I136" s="52">
        <v>10848</v>
      </c>
      <c r="J136" s="52">
        <v>8761</v>
      </c>
      <c r="K136" s="52">
        <v>7551</v>
      </c>
      <c r="L136" s="52">
        <v>11324</v>
      </c>
      <c r="M136" s="52">
        <v>13578</v>
      </c>
      <c r="N136" s="52">
        <v>15845</v>
      </c>
      <c r="O136" s="52">
        <v>16357</v>
      </c>
      <c r="P136" s="52">
        <v>16757</v>
      </c>
      <c r="Q136" s="52">
        <v>19130</v>
      </c>
      <c r="R136" s="52">
        <v>17950</v>
      </c>
      <c r="S136" s="52">
        <v>17811</v>
      </c>
      <c r="T136" s="52">
        <v>16769</v>
      </c>
      <c r="U136" s="52">
        <v>18154</v>
      </c>
      <c r="V136" s="52">
        <v>15039</v>
      </c>
      <c r="W136" s="52">
        <v>15116</v>
      </c>
      <c r="X136" s="52">
        <v>16596</v>
      </c>
      <c r="Y136" s="52">
        <v>25944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1285028</v>
      </c>
      <c r="C141" s="36">
        <v>1313335</v>
      </c>
      <c r="D141" s="36">
        <v>1331452</v>
      </c>
      <c r="E141" s="36">
        <v>1342283</v>
      </c>
      <c r="F141" s="36">
        <v>1340596</v>
      </c>
      <c r="G141" s="36">
        <v>1328078</v>
      </c>
      <c r="H141" s="36">
        <v>1306006</v>
      </c>
      <c r="I141" s="36">
        <v>1296892</v>
      </c>
      <c r="J141" s="36">
        <v>1316679</v>
      </c>
      <c r="K141" s="36">
        <v>1342353</v>
      </c>
      <c r="L141" s="36">
        <v>1372042</v>
      </c>
      <c r="M141" s="36">
        <v>1388799</v>
      </c>
      <c r="N141" s="36">
        <v>1406842</v>
      </c>
      <c r="O141" s="36">
        <v>1404919</v>
      </c>
      <c r="P141" s="36">
        <v>1397525</v>
      </c>
      <c r="Q141" s="36">
        <v>1393466</v>
      </c>
      <c r="R141" s="36">
        <v>1392501</v>
      </c>
      <c r="S141" s="36">
        <v>1404377</v>
      </c>
      <c r="T141" s="36">
        <v>1408615</v>
      </c>
      <c r="U141" s="36">
        <v>1428218</v>
      </c>
      <c r="V141" s="36">
        <v>1423217</v>
      </c>
      <c r="W141" s="36">
        <v>1454065</v>
      </c>
      <c r="X141" s="36">
        <v>1496942</v>
      </c>
      <c r="Y141" s="36">
        <v>1520560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144538</v>
      </c>
      <c r="C143" s="120">
        <v>141872</v>
      </c>
      <c r="D143" s="120">
        <v>140775</v>
      </c>
      <c r="E143" s="120">
        <v>139103</v>
      </c>
      <c r="F143" s="120">
        <v>140295</v>
      </c>
      <c r="G143" s="120">
        <v>142606</v>
      </c>
      <c r="H143" s="120">
        <v>146966</v>
      </c>
      <c r="I143" s="120">
        <v>149142</v>
      </c>
      <c r="J143" s="120">
        <v>152567</v>
      </c>
      <c r="K143" s="120">
        <v>156567</v>
      </c>
      <c r="L143" s="120">
        <v>160022</v>
      </c>
      <c r="M143" s="120">
        <v>170837</v>
      </c>
      <c r="N143" s="120">
        <v>181276</v>
      </c>
      <c r="O143" s="120">
        <v>192455</v>
      </c>
      <c r="P143" s="120">
        <v>206360</v>
      </c>
      <c r="Q143" s="120">
        <v>215863</v>
      </c>
      <c r="R143" s="120">
        <v>228329</v>
      </c>
      <c r="S143" s="120">
        <v>243062</v>
      </c>
      <c r="T143" s="120">
        <v>270326</v>
      </c>
      <c r="U143" s="120">
        <v>305394</v>
      </c>
      <c r="V143" s="120">
        <v>352319</v>
      </c>
      <c r="W143" s="120">
        <v>399628</v>
      </c>
      <c r="X143" s="120">
        <v>461701</v>
      </c>
      <c r="Y143" s="120">
        <v>498158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144538</v>
      </c>
      <c r="C145" s="52">
        <v>141872</v>
      </c>
      <c r="D145" s="52">
        <v>140775</v>
      </c>
      <c r="E145" s="52">
        <v>139103</v>
      </c>
      <c r="F145" s="52">
        <v>140295</v>
      </c>
      <c r="G145" s="52">
        <v>142606</v>
      </c>
      <c r="H145" s="52">
        <v>146966</v>
      </c>
      <c r="I145" s="52">
        <v>149142</v>
      </c>
      <c r="J145" s="52">
        <v>152567</v>
      </c>
      <c r="K145" s="52">
        <v>156567</v>
      </c>
      <c r="L145" s="52">
        <v>160022</v>
      </c>
      <c r="M145" s="52">
        <v>170837</v>
      </c>
      <c r="N145" s="52">
        <v>181276</v>
      </c>
      <c r="O145" s="52">
        <v>192455</v>
      </c>
      <c r="P145" s="52">
        <v>206360</v>
      </c>
      <c r="Q145" s="52">
        <v>215863</v>
      </c>
      <c r="R145" s="52">
        <v>228329</v>
      </c>
      <c r="S145" s="52">
        <v>243062</v>
      </c>
      <c r="T145" s="52">
        <v>270326</v>
      </c>
      <c r="U145" s="52">
        <v>305394</v>
      </c>
      <c r="V145" s="52">
        <v>352319</v>
      </c>
      <c r="W145" s="52">
        <v>399628</v>
      </c>
      <c r="X145" s="52">
        <v>461701</v>
      </c>
      <c r="Y145" s="52">
        <v>498158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5949</v>
      </c>
      <c r="C147" s="52">
        <v>6467</v>
      </c>
      <c r="D147" s="52">
        <v>6795</v>
      </c>
      <c r="E147" s="52">
        <v>6626</v>
      </c>
      <c r="F147" s="52">
        <v>6684</v>
      </c>
      <c r="G147" s="52">
        <v>6879</v>
      </c>
      <c r="H147" s="52">
        <v>7476</v>
      </c>
      <c r="I147" s="52">
        <v>8597</v>
      </c>
      <c r="J147" s="52">
        <v>9881</v>
      </c>
      <c r="K147" s="52">
        <v>10946</v>
      </c>
      <c r="L147" s="52">
        <v>12238</v>
      </c>
      <c r="M147" s="52">
        <v>14365</v>
      </c>
      <c r="N147" s="52">
        <v>16840</v>
      </c>
      <c r="O147" s="52">
        <v>19116</v>
      </c>
      <c r="P147" s="52">
        <v>22337</v>
      </c>
      <c r="Q147" s="52">
        <v>25916</v>
      </c>
      <c r="R147" s="52">
        <v>30076</v>
      </c>
      <c r="S147" s="52">
        <v>33953</v>
      </c>
      <c r="T147" s="52">
        <v>39377</v>
      </c>
      <c r="U147" s="52">
        <v>45882</v>
      </c>
      <c r="V147" s="52">
        <v>58343</v>
      </c>
      <c r="W147" s="52">
        <v>69585</v>
      </c>
      <c r="X147" s="52">
        <v>91817</v>
      </c>
      <c r="Y147" s="52">
        <v>115101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15893</v>
      </c>
      <c r="C149" s="52">
        <v>15276</v>
      </c>
      <c r="D149" s="52">
        <v>14670</v>
      </c>
      <c r="E149" s="52">
        <v>14437</v>
      </c>
      <c r="F149" s="52">
        <v>14619</v>
      </c>
      <c r="G149" s="52">
        <v>15054</v>
      </c>
      <c r="H149" s="52">
        <v>15660</v>
      </c>
      <c r="I149" s="52">
        <v>15380</v>
      </c>
      <c r="J149" s="52">
        <v>15054</v>
      </c>
      <c r="K149" s="52">
        <v>14328</v>
      </c>
      <c r="L149" s="52">
        <v>13880</v>
      </c>
      <c r="M149" s="52">
        <v>14572</v>
      </c>
      <c r="N149" s="52">
        <v>14759</v>
      </c>
      <c r="O149" s="52">
        <v>14764</v>
      </c>
      <c r="P149" s="52">
        <v>15470</v>
      </c>
      <c r="Q149" s="52">
        <v>17283</v>
      </c>
      <c r="R149" s="52">
        <v>20036</v>
      </c>
      <c r="S149" s="52">
        <v>23825</v>
      </c>
      <c r="T149" s="52">
        <v>28212</v>
      </c>
      <c r="U149" s="52">
        <v>34852</v>
      </c>
      <c r="V149" s="52">
        <v>43492</v>
      </c>
      <c r="W149" s="52">
        <v>54843</v>
      </c>
      <c r="X149" s="52">
        <v>71500</v>
      </c>
      <c r="Y149" s="52">
        <v>79587</v>
      </c>
      <c r="DA149" s="63" t="s">
        <v>1122</v>
      </c>
    </row>
    <row r="150" spans="1:105" ht="12" customHeight="1" x14ac:dyDescent="0.25">
      <c r="A150" s="97" t="s">
        <v>123</v>
      </c>
      <c r="B150" s="52">
        <v>54</v>
      </c>
      <c r="C150" s="52">
        <v>59</v>
      </c>
      <c r="D150" s="52">
        <v>54</v>
      </c>
      <c r="E150" s="52">
        <v>60</v>
      </c>
      <c r="F150" s="52">
        <v>63</v>
      </c>
      <c r="G150" s="52">
        <v>68</v>
      </c>
      <c r="H150" s="52">
        <v>78</v>
      </c>
      <c r="I150" s="52">
        <v>93</v>
      </c>
      <c r="J150" s="52">
        <v>88</v>
      </c>
      <c r="K150" s="52">
        <v>100</v>
      </c>
      <c r="L150" s="52">
        <v>88</v>
      </c>
      <c r="M150" s="52">
        <v>103</v>
      </c>
      <c r="N150" s="52">
        <v>102</v>
      </c>
      <c r="O150" s="52">
        <v>89</v>
      </c>
      <c r="P150" s="52">
        <v>82</v>
      </c>
      <c r="Q150" s="52">
        <v>101</v>
      </c>
      <c r="R150" s="52">
        <v>121</v>
      </c>
      <c r="S150" s="52">
        <v>158</v>
      </c>
      <c r="T150" s="52">
        <v>177</v>
      </c>
      <c r="U150" s="52">
        <v>241</v>
      </c>
      <c r="V150" s="52">
        <v>277</v>
      </c>
      <c r="W150" s="52">
        <v>340</v>
      </c>
      <c r="X150" s="52">
        <v>826</v>
      </c>
      <c r="Y150" s="52">
        <v>854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90286</v>
      </c>
      <c r="C153" s="52">
        <v>85553</v>
      </c>
      <c r="D153" s="52">
        <v>83275</v>
      </c>
      <c r="E153" s="52">
        <v>79913</v>
      </c>
      <c r="F153" s="52">
        <v>79949</v>
      </c>
      <c r="G153" s="52">
        <v>78322</v>
      </c>
      <c r="H153" s="52">
        <v>77895</v>
      </c>
      <c r="I153" s="52">
        <v>71698</v>
      </c>
      <c r="J153" s="52">
        <v>69172</v>
      </c>
      <c r="K153" s="52">
        <v>65795</v>
      </c>
      <c r="L153" s="52">
        <v>65373</v>
      </c>
      <c r="M153" s="52">
        <v>70629</v>
      </c>
      <c r="N153" s="52">
        <v>77977</v>
      </c>
      <c r="O153" s="52">
        <v>85470</v>
      </c>
      <c r="P153" s="52">
        <v>95531</v>
      </c>
      <c r="Q153" s="52">
        <v>100917</v>
      </c>
      <c r="R153" s="52">
        <v>105176</v>
      </c>
      <c r="S153" s="52">
        <v>109641</v>
      </c>
      <c r="T153" s="52">
        <v>118932</v>
      </c>
      <c r="U153" s="52">
        <v>128226</v>
      </c>
      <c r="V153" s="52">
        <v>146743</v>
      </c>
      <c r="W153" s="52">
        <v>166465</v>
      </c>
      <c r="X153" s="52">
        <v>148535</v>
      </c>
      <c r="Y153" s="52">
        <v>130026</v>
      </c>
      <c r="DA153" s="63" t="s">
        <v>1124</v>
      </c>
    </row>
    <row r="154" spans="1:105" ht="12" customHeight="1" x14ac:dyDescent="0.25">
      <c r="A154" s="97" t="s">
        <v>121</v>
      </c>
      <c r="B154" s="52">
        <v>38305</v>
      </c>
      <c r="C154" s="52">
        <v>40984</v>
      </c>
      <c r="D154" s="52">
        <v>42776</v>
      </c>
      <c r="E154" s="52">
        <v>44693</v>
      </c>
      <c r="F154" s="52">
        <v>45664</v>
      </c>
      <c r="G154" s="52">
        <v>49162</v>
      </c>
      <c r="H154" s="52">
        <v>53333</v>
      </c>
      <c r="I154" s="52">
        <v>61971</v>
      </c>
      <c r="J154" s="52">
        <v>68253</v>
      </c>
      <c r="K154" s="52">
        <v>76344</v>
      </c>
      <c r="L154" s="52">
        <v>80681</v>
      </c>
      <c r="M154" s="52">
        <v>85533</v>
      </c>
      <c r="N154" s="52">
        <v>88438</v>
      </c>
      <c r="O154" s="52">
        <v>92132</v>
      </c>
      <c r="P154" s="52">
        <v>95277</v>
      </c>
      <c r="Q154" s="52">
        <v>97562</v>
      </c>
      <c r="R154" s="52">
        <v>102996</v>
      </c>
      <c r="S154" s="52">
        <v>109438</v>
      </c>
      <c r="T154" s="52">
        <v>123005</v>
      </c>
      <c r="U154" s="52">
        <v>142075</v>
      </c>
      <c r="V154" s="52">
        <v>161807</v>
      </c>
      <c r="W154" s="52">
        <v>177980</v>
      </c>
      <c r="X154" s="52">
        <v>240840</v>
      </c>
      <c r="Y154" s="52">
        <v>287691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1126</v>
      </c>
    </row>
    <row r="159" spans="1:105" ht="12" customHeight="1" x14ac:dyDescent="0.25">
      <c r="A159" s="109" t="s">
        <v>120</v>
      </c>
      <c r="B159" s="36">
        <v>144538</v>
      </c>
      <c r="C159" s="36">
        <v>141872</v>
      </c>
      <c r="D159" s="36">
        <v>140775</v>
      </c>
      <c r="E159" s="36">
        <v>139103</v>
      </c>
      <c r="F159" s="36">
        <v>140295</v>
      </c>
      <c r="G159" s="36">
        <v>142606</v>
      </c>
      <c r="H159" s="36">
        <v>146966</v>
      </c>
      <c r="I159" s="36">
        <v>149142</v>
      </c>
      <c r="J159" s="36">
        <v>152567</v>
      </c>
      <c r="K159" s="36">
        <v>156567</v>
      </c>
      <c r="L159" s="36">
        <v>160022</v>
      </c>
      <c r="M159" s="36">
        <v>170837</v>
      </c>
      <c r="N159" s="36">
        <v>181276</v>
      </c>
      <c r="O159" s="36">
        <v>192455</v>
      </c>
      <c r="P159" s="36">
        <v>206360</v>
      </c>
      <c r="Q159" s="36">
        <v>215863</v>
      </c>
      <c r="R159" s="36">
        <v>228329</v>
      </c>
      <c r="S159" s="36">
        <v>243062</v>
      </c>
      <c r="T159" s="36">
        <v>270326</v>
      </c>
      <c r="U159" s="36">
        <v>305394</v>
      </c>
      <c r="V159" s="36">
        <v>352319</v>
      </c>
      <c r="W159" s="36">
        <v>399628</v>
      </c>
      <c r="X159" s="36">
        <v>461701</v>
      </c>
      <c r="Y159" s="36">
        <v>498158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60303</v>
      </c>
      <c r="C161" s="120">
        <v>53129</v>
      </c>
      <c r="D161" s="120">
        <v>46624</v>
      </c>
      <c r="E161" s="120">
        <v>41395</v>
      </c>
      <c r="F161" s="120">
        <v>38750</v>
      </c>
      <c r="G161" s="120">
        <v>35436</v>
      </c>
      <c r="H161" s="120">
        <v>32781</v>
      </c>
      <c r="I161" s="120">
        <v>29888</v>
      </c>
      <c r="J161" s="120">
        <v>27327</v>
      </c>
      <c r="K161" s="120">
        <v>24889</v>
      </c>
      <c r="L161" s="120">
        <v>22743</v>
      </c>
      <c r="M161" s="120">
        <v>21763</v>
      </c>
      <c r="N161" s="120">
        <v>20978</v>
      </c>
      <c r="O161" s="120">
        <v>26666</v>
      </c>
      <c r="P161" s="120">
        <v>27155</v>
      </c>
      <c r="Q161" s="120">
        <v>27122</v>
      </c>
      <c r="R161" s="120">
        <v>25845</v>
      </c>
      <c r="S161" s="120">
        <v>23238</v>
      </c>
      <c r="T161" s="120">
        <v>21198</v>
      </c>
      <c r="U161" s="120">
        <v>20815</v>
      </c>
      <c r="V161" s="120">
        <v>20865</v>
      </c>
      <c r="W161" s="120">
        <v>20508</v>
      </c>
      <c r="X161" s="120">
        <v>13236</v>
      </c>
      <c r="Y161" s="120">
        <v>4684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60303</v>
      </c>
      <c r="C163" s="52">
        <v>53129</v>
      </c>
      <c r="D163" s="52">
        <v>46624</v>
      </c>
      <c r="E163" s="52">
        <v>41395</v>
      </c>
      <c r="F163" s="52">
        <v>38750</v>
      </c>
      <c r="G163" s="52">
        <v>35436</v>
      </c>
      <c r="H163" s="52">
        <v>32781</v>
      </c>
      <c r="I163" s="52">
        <v>29888</v>
      </c>
      <c r="J163" s="52">
        <v>27327</v>
      </c>
      <c r="K163" s="52">
        <v>24889</v>
      </c>
      <c r="L163" s="52">
        <v>22743</v>
      </c>
      <c r="M163" s="52">
        <v>21763</v>
      </c>
      <c r="N163" s="52">
        <v>20978</v>
      </c>
      <c r="O163" s="52">
        <v>26666</v>
      </c>
      <c r="P163" s="52">
        <v>27155</v>
      </c>
      <c r="Q163" s="52">
        <v>27122</v>
      </c>
      <c r="R163" s="52">
        <v>25845</v>
      </c>
      <c r="S163" s="52">
        <v>23238</v>
      </c>
      <c r="T163" s="52">
        <v>21198</v>
      </c>
      <c r="U163" s="52">
        <v>20815</v>
      </c>
      <c r="V163" s="52">
        <v>20865</v>
      </c>
      <c r="W163" s="52">
        <v>20508</v>
      </c>
      <c r="X163" s="52">
        <v>13236</v>
      </c>
      <c r="Y163" s="52">
        <v>4684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1241</v>
      </c>
      <c r="C165" s="52">
        <v>1305</v>
      </c>
      <c r="D165" s="52">
        <v>1300</v>
      </c>
      <c r="E165" s="52">
        <v>1146</v>
      </c>
      <c r="F165" s="52">
        <v>994</v>
      </c>
      <c r="G165" s="52">
        <v>832</v>
      </c>
      <c r="H165" s="52">
        <v>696</v>
      </c>
      <c r="I165" s="52">
        <v>693</v>
      </c>
      <c r="J165" s="52">
        <v>797</v>
      </c>
      <c r="K165" s="52">
        <v>916</v>
      </c>
      <c r="L165" s="52">
        <v>1114</v>
      </c>
      <c r="M165" s="52">
        <v>1445</v>
      </c>
      <c r="N165" s="52">
        <v>1835</v>
      </c>
      <c r="O165" s="52">
        <v>2332</v>
      </c>
      <c r="P165" s="52">
        <v>2933</v>
      </c>
      <c r="Q165" s="52">
        <v>3361</v>
      </c>
      <c r="R165" s="52">
        <v>3262</v>
      </c>
      <c r="S165" s="52">
        <v>3008</v>
      </c>
      <c r="T165" s="52">
        <v>2655</v>
      </c>
      <c r="U165" s="52">
        <v>2207</v>
      </c>
      <c r="V165" s="52">
        <v>1820</v>
      </c>
      <c r="W165" s="52">
        <v>1345</v>
      </c>
      <c r="X165" s="52">
        <v>1058</v>
      </c>
      <c r="Y165" s="52">
        <v>672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6631</v>
      </c>
      <c r="C167" s="52">
        <v>5806</v>
      </c>
      <c r="D167" s="52">
        <v>5025</v>
      </c>
      <c r="E167" s="52">
        <v>4440</v>
      </c>
      <c r="F167" s="52">
        <v>4160</v>
      </c>
      <c r="G167" s="52">
        <v>3834</v>
      </c>
      <c r="H167" s="52">
        <v>3560</v>
      </c>
      <c r="I167" s="52">
        <v>3183</v>
      </c>
      <c r="J167" s="52">
        <v>2836</v>
      </c>
      <c r="K167" s="52">
        <v>2466</v>
      </c>
      <c r="L167" s="52">
        <v>2146</v>
      </c>
      <c r="M167" s="52">
        <v>1975</v>
      </c>
      <c r="N167" s="52">
        <v>1766</v>
      </c>
      <c r="O167" s="52">
        <v>1998</v>
      </c>
      <c r="P167" s="52">
        <v>2023</v>
      </c>
      <c r="Q167" s="52">
        <v>2106</v>
      </c>
      <c r="R167" s="52">
        <v>2098</v>
      </c>
      <c r="S167" s="52">
        <v>1990</v>
      </c>
      <c r="T167" s="52">
        <v>1898</v>
      </c>
      <c r="U167" s="52">
        <v>2089</v>
      </c>
      <c r="V167" s="52">
        <v>2407</v>
      </c>
      <c r="W167" s="52">
        <v>2810</v>
      </c>
      <c r="X167" s="52">
        <v>1879</v>
      </c>
      <c r="Y167" s="52">
        <v>648</v>
      </c>
      <c r="DA167" s="63" t="s">
        <v>1130</v>
      </c>
    </row>
    <row r="168" spans="1:105" ht="12" customHeight="1" x14ac:dyDescent="0.25">
      <c r="A168" s="97" t="s">
        <v>123</v>
      </c>
      <c r="B168" s="52">
        <v>22</v>
      </c>
      <c r="C168" s="52">
        <v>20</v>
      </c>
      <c r="D168" s="52">
        <v>17</v>
      </c>
      <c r="E168" s="52">
        <v>17</v>
      </c>
      <c r="F168" s="52">
        <v>16</v>
      </c>
      <c r="G168" s="52">
        <v>16</v>
      </c>
      <c r="H168" s="52">
        <v>17</v>
      </c>
      <c r="I168" s="52">
        <v>19</v>
      </c>
      <c r="J168" s="52">
        <v>17</v>
      </c>
      <c r="K168" s="52">
        <v>17</v>
      </c>
      <c r="L168" s="52">
        <v>14</v>
      </c>
      <c r="M168" s="52">
        <v>14</v>
      </c>
      <c r="N168" s="52">
        <v>12</v>
      </c>
      <c r="O168" s="52">
        <v>10</v>
      </c>
      <c r="P168" s="52">
        <v>8</v>
      </c>
      <c r="Q168" s="52">
        <v>7</v>
      </c>
      <c r="R168" s="52">
        <v>6</v>
      </c>
      <c r="S168" s="52">
        <v>4</v>
      </c>
      <c r="T168" s="52">
        <v>3</v>
      </c>
      <c r="U168" s="52">
        <v>5</v>
      </c>
      <c r="V168" s="52">
        <v>6</v>
      </c>
      <c r="W168" s="52">
        <v>9</v>
      </c>
      <c r="X168" s="52">
        <v>8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37669</v>
      </c>
      <c r="C171" s="52">
        <v>32841</v>
      </c>
      <c r="D171" s="52">
        <v>28561</v>
      </c>
      <c r="E171" s="52">
        <v>24828</v>
      </c>
      <c r="F171" s="52">
        <v>22958</v>
      </c>
      <c r="G171" s="52">
        <v>20132</v>
      </c>
      <c r="H171" s="52">
        <v>17679</v>
      </c>
      <c r="I171" s="52">
        <v>15045</v>
      </c>
      <c r="J171" s="52">
        <v>13250</v>
      </c>
      <c r="K171" s="52">
        <v>11478</v>
      </c>
      <c r="L171" s="52">
        <v>10111</v>
      </c>
      <c r="M171" s="52">
        <v>9519</v>
      </c>
      <c r="N171" s="52">
        <v>9276</v>
      </c>
      <c r="O171" s="52">
        <v>12290</v>
      </c>
      <c r="P171" s="52">
        <v>12842</v>
      </c>
      <c r="Q171" s="52">
        <v>12960</v>
      </c>
      <c r="R171" s="52">
        <v>12359</v>
      </c>
      <c r="S171" s="52">
        <v>11092</v>
      </c>
      <c r="T171" s="52">
        <v>9958</v>
      </c>
      <c r="U171" s="52">
        <v>9263</v>
      </c>
      <c r="V171" s="52">
        <v>8958</v>
      </c>
      <c r="W171" s="52">
        <v>8580</v>
      </c>
      <c r="X171" s="52">
        <v>5480</v>
      </c>
      <c r="Y171" s="52">
        <v>1914</v>
      </c>
      <c r="DA171" s="63" t="s">
        <v>1132</v>
      </c>
    </row>
    <row r="172" spans="1:105" ht="12" customHeight="1" x14ac:dyDescent="0.25">
      <c r="A172" s="97" t="s">
        <v>121</v>
      </c>
      <c r="B172" s="52">
        <v>15981</v>
      </c>
      <c r="C172" s="52">
        <v>14462</v>
      </c>
      <c r="D172" s="52">
        <v>13021</v>
      </c>
      <c r="E172" s="52">
        <v>12110</v>
      </c>
      <c r="F172" s="52">
        <v>11616</v>
      </c>
      <c r="G172" s="52">
        <v>11454</v>
      </c>
      <c r="H172" s="52">
        <v>11525</v>
      </c>
      <c r="I172" s="52">
        <v>11641</v>
      </c>
      <c r="J172" s="52">
        <v>11224</v>
      </c>
      <c r="K172" s="52">
        <v>10928</v>
      </c>
      <c r="L172" s="52">
        <v>10472</v>
      </c>
      <c r="M172" s="52">
        <v>10255</v>
      </c>
      <c r="N172" s="52">
        <v>9924</v>
      </c>
      <c r="O172" s="52">
        <v>12368</v>
      </c>
      <c r="P172" s="52">
        <v>12282</v>
      </c>
      <c r="Q172" s="52">
        <v>12049</v>
      </c>
      <c r="R172" s="52">
        <v>11382</v>
      </c>
      <c r="S172" s="52">
        <v>10152</v>
      </c>
      <c r="T172" s="52">
        <v>9339</v>
      </c>
      <c r="U172" s="52">
        <v>9458</v>
      </c>
      <c r="V172" s="52">
        <v>9494</v>
      </c>
      <c r="W172" s="52">
        <v>9109</v>
      </c>
      <c r="X172" s="52">
        <v>5869</v>
      </c>
      <c r="Y172" s="52">
        <v>2122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1134</v>
      </c>
    </row>
    <row r="177" spans="1:105" ht="12" customHeight="1" x14ac:dyDescent="0.25">
      <c r="A177" s="109" t="s">
        <v>120</v>
      </c>
      <c r="B177" s="36">
        <v>60303</v>
      </c>
      <c r="C177" s="36">
        <v>53129</v>
      </c>
      <c r="D177" s="36">
        <v>46624</v>
      </c>
      <c r="E177" s="36">
        <v>41395</v>
      </c>
      <c r="F177" s="36">
        <v>38750</v>
      </c>
      <c r="G177" s="36">
        <v>35436</v>
      </c>
      <c r="H177" s="36">
        <v>32781</v>
      </c>
      <c r="I177" s="36">
        <v>29888</v>
      </c>
      <c r="J177" s="36">
        <v>27327</v>
      </c>
      <c r="K177" s="36">
        <v>24889</v>
      </c>
      <c r="L177" s="36">
        <v>22743</v>
      </c>
      <c r="M177" s="36">
        <v>21763</v>
      </c>
      <c r="N177" s="36">
        <v>20978</v>
      </c>
      <c r="O177" s="36">
        <v>26666</v>
      </c>
      <c r="P177" s="36">
        <v>27155</v>
      </c>
      <c r="Q177" s="36">
        <v>27122</v>
      </c>
      <c r="R177" s="36">
        <v>25845</v>
      </c>
      <c r="S177" s="36">
        <v>23238</v>
      </c>
      <c r="T177" s="36">
        <v>21198</v>
      </c>
      <c r="U177" s="36">
        <v>20815</v>
      </c>
      <c r="V177" s="36">
        <v>20865</v>
      </c>
      <c r="W177" s="36">
        <v>20508</v>
      </c>
      <c r="X177" s="36">
        <v>13236</v>
      </c>
      <c r="Y177" s="36">
        <v>4684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585</v>
      </c>
      <c r="D26" s="52">
        <v>585</v>
      </c>
      <c r="E26" s="52">
        <v>585</v>
      </c>
      <c r="F26" s="52">
        <v>589</v>
      </c>
      <c r="G26" s="52">
        <v>592</v>
      </c>
      <c r="H26" s="52">
        <v>597</v>
      </c>
      <c r="I26" s="52">
        <v>613</v>
      </c>
      <c r="J26" s="52">
        <v>630</v>
      </c>
      <c r="K26" s="52">
        <v>659</v>
      </c>
      <c r="L26" s="52">
        <v>696</v>
      </c>
      <c r="M26" s="52">
        <v>735</v>
      </c>
      <c r="N26" s="52">
        <v>792</v>
      </c>
      <c r="O26" s="52">
        <v>741</v>
      </c>
      <c r="P26" s="52">
        <v>344</v>
      </c>
      <c r="Q26" s="52">
        <v>437</v>
      </c>
      <c r="R26" s="52">
        <v>538</v>
      </c>
      <c r="S26" s="52">
        <v>662</v>
      </c>
      <c r="T26" s="52">
        <v>731</v>
      </c>
      <c r="U26" s="52">
        <v>800</v>
      </c>
      <c r="V26" s="52">
        <v>802</v>
      </c>
      <c r="W26" s="52">
        <v>744</v>
      </c>
      <c r="X26" s="52">
        <v>669</v>
      </c>
      <c r="Y26" s="52">
        <v>584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5</v>
      </c>
      <c r="D29" s="52">
        <v>5</v>
      </c>
      <c r="E29" s="52">
        <v>5</v>
      </c>
      <c r="F29" s="52">
        <v>4</v>
      </c>
      <c r="G29" s="52">
        <v>6</v>
      </c>
      <c r="H29" s="52">
        <v>7</v>
      </c>
      <c r="I29" s="52">
        <v>6</v>
      </c>
      <c r="J29" s="52">
        <v>6</v>
      </c>
      <c r="K29" s="52">
        <v>17</v>
      </c>
      <c r="L29" s="52">
        <v>16</v>
      </c>
      <c r="M29" s="52">
        <v>24</v>
      </c>
      <c r="N29" s="52">
        <v>29</v>
      </c>
      <c r="O29" s="52">
        <v>35</v>
      </c>
      <c r="P29" s="52">
        <v>29</v>
      </c>
      <c r="Q29" s="52">
        <v>23</v>
      </c>
      <c r="R29" s="52">
        <v>15</v>
      </c>
      <c r="S29" s="52">
        <v>18</v>
      </c>
      <c r="T29" s="52">
        <v>24</v>
      </c>
      <c r="U29" s="52">
        <v>28</v>
      </c>
      <c r="V29" s="52">
        <v>42</v>
      </c>
      <c r="W29" s="52">
        <v>35</v>
      </c>
      <c r="X29" s="52">
        <v>39</v>
      </c>
      <c r="Y29" s="52">
        <v>49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129</v>
      </c>
      <c r="D31" s="52">
        <v>128</v>
      </c>
      <c r="E31" s="52">
        <v>130</v>
      </c>
      <c r="F31" s="52">
        <v>132</v>
      </c>
      <c r="G31" s="52">
        <v>141</v>
      </c>
      <c r="H31" s="52">
        <v>153</v>
      </c>
      <c r="I31" s="52">
        <v>97</v>
      </c>
      <c r="J31" s="52">
        <v>99</v>
      </c>
      <c r="K31" s="52">
        <v>116</v>
      </c>
      <c r="L31" s="52">
        <v>145</v>
      </c>
      <c r="M31" s="52">
        <v>162</v>
      </c>
      <c r="N31" s="52">
        <v>173</v>
      </c>
      <c r="O31" s="52">
        <v>154</v>
      </c>
      <c r="P31" s="52">
        <v>85</v>
      </c>
      <c r="Q31" s="52">
        <v>69</v>
      </c>
      <c r="R31" s="52">
        <v>71</v>
      </c>
      <c r="S31" s="52">
        <v>89</v>
      </c>
      <c r="T31" s="52">
        <v>123</v>
      </c>
      <c r="U31" s="52">
        <v>129</v>
      </c>
      <c r="V31" s="52">
        <v>140</v>
      </c>
      <c r="W31" s="52">
        <v>132</v>
      </c>
      <c r="X31" s="52">
        <v>159</v>
      </c>
      <c r="Y31" s="52">
        <v>181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</v>
      </c>
      <c r="E32" s="52">
        <v>0</v>
      </c>
      <c r="F32" s="52">
        <v>1</v>
      </c>
      <c r="G32" s="52">
        <v>0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2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731</v>
      </c>
      <c r="D35" s="52">
        <v>732</v>
      </c>
      <c r="E35" s="52">
        <v>737</v>
      </c>
      <c r="F35" s="52">
        <v>755</v>
      </c>
      <c r="G35" s="52">
        <v>793</v>
      </c>
      <c r="H35" s="52">
        <v>859</v>
      </c>
      <c r="I35" s="52">
        <v>533</v>
      </c>
      <c r="J35" s="52">
        <v>496</v>
      </c>
      <c r="K35" s="52">
        <v>613</v>
      </c>
      <c r="L35" s="52">
        <v>718</v>
      </c>
      <c r="M35" s="52">
        <v>796</v>
      </c>
      <c r="N35" s="52">
        <v>824</v>
      </c>
      <c r="O35" s="52">
        <v>681</v>
      </c>
      <c r="P35" s="52">
        <v>389</v>
      </c>
      <c r="Q35" s="52">
        <v>314</v>
      </c>
      <c r="R35" s="52">
        <v>408</v>
      </c>
      <c r="S35" s="52">
        <v>543</v>
      </c>
      <c r="T35" s="52">
        <v>716</v>
      </c>
      <c r="U35" s="52">
        <v>779</v>
      </c>
      <c r="V35" s="52">
        <v>774</v>
      </c>
      <c r="W35" s="52">
        <v>668</v>
      </c>
      <c r="X35" s="52">
        <v>599</v>
      </c>
      <c r="Y35" s="52">
        <v>615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310</v>
      </c>
      <c r="D36" s="52">
        <v>310</v>
      </c>
      <c r="E36" s="52">
        <v>316</v>
      </c>
      <c r="F36" s="52">
        <v>329</v>
      </c>
      <c r="G36" s="52">
        <v>361</v>
      </c>
      <c r="H36" s="52">
        <v>408</v>
      </c>
      <c r="I36" s="52">
        <v>303</v>
      </c>
      <c r="J36" s="52">
        <v>361</v>
      </c>
      <c r="K36" s="52">
        <v>447</v>
      </c>
      <c r="L36" s="52">
        <v>508</v>
      </c>
      <c r="M36" s="52">
        <v>593</v>
      </c>
      <c r="N36" s="52">
        <v>649</v>
      </c>
      <c r="O36" s="52">
        <v>670</v>
      </c>
      <c r="P36" s="52">
        <v>479</v>
      </c>
      <c r="Q36" s="52">
        <v>516</v>
      </c>
      <c r="R36" s="52">
        <v>495</v>
      </c>
      <c r="S36" s="52">
        <v>598</v>
      </c>
      <c r="T36" s="52">
        <v>650</v>
      </c>
      <c r="U36" s="52">
        <v>670</v>
      </c>
      <c r="V36" s="52">
        <v>672</v>
      </c>
      <c r="W36" s="52">
        <v>681</v>
      </c>
      <c r="X36" s="52">
        <v>656</v>
      </c>
      <c r="Y36" s="52">
        <v>733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1170</v>
      </c>
      <c r="D41" s="36">
        <v>1172</v>
      </c>
      <c r="E41" s="36">
        <v>1185</v>
      </c>
      <c r="F41" s="36">
        <v>1218</v>
      </c>
      <c r="G41" s="36">
        <v>1292</v>
      </c>
      <c r="H41" s="36">
        <v>1424</v>
      </c>
      <c r="I41" s="36">
        <v>927</v>
      </c>
      <c r="J41" s="36">
        <v>958</v>
      </c>
      <c r="K41" s="36">
        <v>1183</v>
      </c>
      <c r="L41" s="36">
        <v>1375</v>
      </c>
      <c r="M41" s="36">
        <v>1562</v>
      </c>
      <c r="N41" s="36">
        <v>1645</v>
      </c>
      <c r="O41" s="36">
        <v>1502</v>
      </c>
      <c r="P41" s="36">
        <v>967</v>
      </c>
      <c r="Q41" s="36">
        <v>882</v>
      </c>
      <c r="R41" s="36">
        <v>980</v>
      </c>
      <c r="S41" s="36">
        <v>1255</v>
      </c>
      <c r="T41" s="36">
        <v>1489</v>
      </c>
      <c r="U41" s="36">
        <v>1576</v>
      </c>
      <c r="V41" s="36">
        <v>1576</v>
      </c>
      <c r="W41" s="36">
        <v>1489</v>
      </c>
      <c r="X41" s="36">
        <v>1424</v>
      </c>
      <c r="Y41" s="36">
        <v>1538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33209</v>
      </c>
      <c r="D45" s="52">
        <v>33214</v>
      </c>
      <c r="E45" s="52">
        <v>33256</v>
      </c>
      <c r="F45" s="52">
        <v>33347</v>
      </c>
      <c r="G45" s="52">
        <v>33512</v>
      </c>
      <c r="H45" s="52">
        <v>33751</v>
      </c>
      <c r="I45" s="52">
        <v>34082</v>
      </c>
      <c r="J45" s="52">
        <v>34518</v>
      </c>
      <c r="K45" s="52">
        <v>35068</v>
      </c>
      <c r="L45" s="52">
        <v>35766</v>
      </c>
      <c r="M45" s="52">
        <v>36632</v>
      </c>
      <c r="N45" s="52">
        <v>37704</v>
      </c>
      <c r="O45" s="52">
        <v>32358</v>
      </c>
      <c r="P45" s="52">
        <v>22092</v>
      </c>
      <c r="Q45" s="52">
        <v>15045</v>
      </c>
      <c r="R45" s="52">
        <v>10464</v>
      </c>
      <c r="S45" s="52">
        <v>8519</v>
      </c>
      <c r="T45" s="52">
        <v>6937</v>
      </c>
      <c r="U45" s="52">
        <v>7559</v>
      </c>
      <c r="V45" s="52">
        <v>8859</v>
      </c>
      <c r="W45" s="52">
        <v>10468</v>
      </c>
      <c r="X45" s="52">
        <v>12201</v>
      </c>
      <c r="Y45" s="52">
        <v>14026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273</v>
      </c>
      <c r="D48" s="52">
        <v>275</v>
      </c>
      <c r="E48" s="52">
        <v>282</v>
      </c>
      <c r="F48" s="52">
        <v>300</v>
      </c>
      <c r="G48" s="52">
        <v>334</v>
      </c>
      <c r="H48" s="52">
        <v>390</v>
      </c>
      <c r="I48" s="52">
        <v>299</v>
      </c>
      <c r="J48" s="52">
        <v>306</v>
      </c>
      <c r="K48" s="52">
        <v>441</v>
      </c>
      <c r="L48" s="52">
        <v>380</v>
      </c>
      <c r="M48" s="52">
        <v>390</v>
      </c>
      <c r="N48" s="52">
        <v>413</v>
      </c>
      <c r="O48" s="52">
        <v>750</v>
      </c>
      <c r="P48" s="52">
        <v>429</v>
      </c>
      <c r="Q48" s="52">
        <v>499</v>
      </c>
      <c r="R48" s="52">
        <v>589</v>
      </c>
      <c r="S48" s="52">
        <v>735</v>
      </c>
      <c r="T48" s="52">
        <v>761</v>
      </c>
      <c r="U48" s="52">
        <v>778</v>
      </c>
      <c r="V48" s="52">
        <v>650</v>
      </c>
      <c r="W48" s="52">
        <v>495</v>
      </c>
      <c r="X48" s="52">
        <v>272</v>
      </c>
      <c r="Y48" s="52">
        <v>199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18411</v>
      </c>
      <c r="D50" s="52">
        <v>18417</v>
      </c>
      <c r="E50" s="52">
        <v>18453</v>
      </c>
      <c r="F50" s="52">
        <v>18548</v>
      </c>
      <c r="G50" s="52">
        <v>18727</v>
      </c>
      <c r="H50" s="52">
        <v>19011</v>
      </c>
      <c r="I50" s="52">
        <v>21270</v>
      </c>
      <c r="J50" s="52">
        <v>32068</v>
      </c>
      <c r="K50" s="52">
        <v>32433</v>
      </c>
      <c r="L50" s="52">
        <v>33283</v>
      </c>
      <c r="M50" s="52">
        <v>34404</v>
      </c>
      <c r="N50" s="52">
        <v>43019</v>
      </c>
      <c r="O50" s="52">
        <v>41235</v>
      </c>
      <c r="P50" s="52">
        <v>39577</v>
      </c>
      <c r="Q50" s="52">
        <v>28247</v>
      </c>
      <c r="R50" s="52">
        <v>21287</v>
      </c>
      <c r="S50" s="52">
        <v>15196</v>
      </c>
      <c r="T50" s="52">
        <v>11368</v>
      </c>
      <c r="U50" s="52">
        <v>16725</v>
      </c>
      <c r="V50" s="52">
        <v>17708</v>
      </c>
      <c r="W50" s="52">
        <v>18691</v>
      </c>
      <c r="X50" s="52">
        <v>12366</v>
      </c>
      <c r="Y50" s="52">
        <v>14621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61</v>
      </c>
      <c r="D51" s="52">
        <v>62</v>
      </c>
      <c r="E51" s="52">
        <v>61</v>
      </c>
      <c r="F51" s="52">
        <v>62</v>
      </c>
      <c r="G51" s="52">
        <v>65</v>
      </c>
      <c r="H51" s="52">
        <v>65</v>
      </c>
      <c r="I51" s="52">
        <v>78</v>
      </c>
      <c r="J51" s="52">
        <v>133</v>
      </c>
      <c r="K51" s="52">
        <v>147</v>
      </c>
      <c r="L51" s="52">
        <v>163</v>
      </c>
      <c r="M51" s="52">
        <v>173</v>
      </c>
      <c r="N51" s="52">
        <v>204</v>
      </c>
      <c r="O51" s="52">
        <v>207</v>
      </c>
      <c r="P51" s="52">
        <v>142</v>
      </c>
      <c r="Q51" s="52">
        <v>104</v>
      </c>
      <c r="R51" s="52">
        <v>96</v>
      </c>
      <c r="S51" s="52">
        <v>109</v>
      </c>
      <c r="T51" s="52">
        <v>75</v>
      </c>
      <c r="U51" s="52">
        <v>72</v>
      </c>
      <c r="V51" s="52">
        <v>81</v>
      </c>
      <c r="W51" s="52">
        <v>90</v>
      </c>
      <c r="X51" s="52">
        <v>96</v>
      </c>
      <c r="Y51" s="52">
        <v>107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20693</v>
      </c>
      <c r="D54" s="52">
        <v>20711</v>
      </c>
      <c r="E54" s="52">
        <v>20829</v>
      </c>
      <c r="F54" s="52">
        <v>21111</v>
      </c>
      <c r="G54" s="52">
        <v>21614</v>
      </c>
      <c r="H54" s="52">
        <v>22410</v>
      </c>
      <c r="I54" s="52">
        <v>11383</v>
      </c>
      <c r="J54" s="52">
        <v>8484</v>
      </c>
      <c r="K54" s="52">
        <v>8170</v>
      </c>
      <c r="L54" s="52">
        <v>6548</v>
      </c>
      <c r="M54" s="52">
        <v>3933</v>
      </c>
      <c r="N54" s="52">
        <v>1724</v>
      </c>
      <c r="O54" s="52">
        <v>2206</v>
      </c>
      <c r="P54" s="52">
        <v>1371</v>
      </c>
      <c r="Q54" s="52">
        <v>222</v>
      </c>
      <c r="R54" s="52">
        <v>162</v>
      </c>
      <c r="S54" s="52">
        <v>91</v>
      </c>
      <c r="T54" s="52">
        <v>105</v>
      </c>
      <c r="U54" s="52">
        <v>281</v>
      </c>
      <c r="V54" s="52">
        <v>534</v>
      </c>
      <c r="W54" s="52">
        <v>734</v>
      </c>
      <c r="X54" s="52">
        <v>306</v>
      </c>
      <c r="Y54" s="52">
        <v>61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8779</v>
      </c>
      <c r="D55" s="52">
        <v>8797</v>
      </c>
      <c r="E55" s="52">
        <v>8900</v>
      </c>
      <c r="F55" s="52">
        <v>9147</v>
      </c>
      <c r="G55" s="52">
        <v>9562</v>
      </c>
      <c r="H55" s="52">
        <v>10201</v>
      </c>
      <c r="I55" s="52">
        <v>6036</v>
      </c>
      <c r="J55" s="52">
        <v>6988</v>
      </c>
      <c r="K55" s="52">
        <v>5575</v>
      </c>
      <c r="L55" s="52">
        <v>3960</v>
      </c>
      <c r="M55" s="52">
        <v>2989</v>
      </c>
      <c r="N55" s="52">
        <v>1293</v>
      </c>
      <c r="O55" s="52">
        <v>1656</v>
      </c>
      <c r="P55" s="52">
        <v>1025</v>
      </c>
      <c r="Q55" s="52">
        <v>194</v>
      </c>
      <c r="R55" s="52">
        <v>137</v>
      </c>
      <c r="S55" s="52">
        <v>83</v>
      </c>
      <c r="T55" s="52">
        <v>84</v>
      </c>
      <c r="U55" s="52">
        <v>238</v>
      </c>
      <c r="V55" s="52">
        <v>452</v>
      </c>
      <c r="W55" s="52">
        <v>622</v>
      </c>
      <c r="X55" s="52">
        <v>250</v>
      </c>
      <c r="Y55" s="52">
        <v>61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66417</v>
      </c>
      <c r="D60" s="36">
        <v>66532</v>
      </c>
      <c r="E60" s="36">
        <v>67306</v>
      </c>
      <c r="F60" s="36">
        <v>69292</v>
      </c>
      <c r="G60" s="36">
        <v>73005</v>
      </c>
      <c r="H60" s="36">
        <v>78951</v>
      </c>
      <c r="I60" s="36">
        <v>47868</v>
      </c>
      <c r="J60" s="36">
        <v>43941</v>
      </c>
      <c r="K60" s="36">
        <v>48685</v>
      </c>
      <c r="L60" s="36">
        <v>44579</v>
      </c>
      <c r="M60" s="36">
        <v>44677</v>
      </c>
      <c r="N60" s="36">
        <v>46230</v>
      </c>
      <c r="O60" s="36">
        <v>42387</v>
      </c>
      <c r="P60" s="36">
        <v>26802</v>
      </c>
      <c r="Q60" s="36">
        <v>25138</v>
      </c>
      <c r="R60" s="36">
        <v>25506</v>
      </c>
      <c r="S60" s="36">
        <v>28109</v>
      </c>
      <c r="T60" s="36">
        <v>25641</v>
      </c>
      <c r="U60" s="36">
        <v>23655</v>
      </c>
      <c r="V60" s="36">
        <v>19650</v>
      </c>
      <c r="W60" s="36">
        <v>16092</v>
      </c>
      <c r="X60" s="36">
        <v>12924</v>
      </c>
      <c r="Y60" s="36">
        <v>15284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30760</v>
      </c>
      <c r="D64" s="52">
        <v>30768</v>
      </c>
      <c r="E64" s="52">
        <v>30824</v>
      </c>
      <c r="F64" s="52">
        <v>30986</v>
      </c>
      <c r="G64" s="52">
        <v>31309</v>
      </c>
      <c r="H64" s="52">
        <v>31843</v>
      </c>
      <c r="I64" s="52">
        <v>32627</v>
      </c>
      <c r="J64" s="52">
        <v>33696</v>
      </c>
      <c r="K64" s="52">
        <v>35077</v>
      </c>
      <c r="L64" s="52">
        <v>36822</v>
      </c>
      <c r="M64" s="52">
        <v>38977</v>
      </c>
      <c r="N64" s="52">
        <v>41618</v>
      </c>
      <c r="O64" s="52">
        <v>38648</v>
      </c>
      <c r="P64" s="52">
        <v>17826</v>
      </c>
      <c r="Q64" s="52">
        <v>22281</v>
      </c>
      <c r="R64" s="52">
        <v>27406</v>
      </c>
      <c r="S64" s="52">
        <v>33252</v>
      </c>
      <c r="T64" s="52">
        <v>33406</v>
      </c>
      <c r="U64" s="52">
        <v>32267</v>
      </c>
      <c r="V64" s="52">
        <v>30669</v>
      </c>
      <c r="W64" s="52">
        <v>30154</v>
      </c>
      <c r="X64" s="52">
        <v>31146</v>
      </c>
      <c r="Y64" s="52">
        <v>33373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253</v>
      </c>
      <c r="D67" s="52">
        <v>254</v>
      </c>
      <c r="E67" s="52">
        <v>263</v>
      </c>
      <c r="F67" s="52">
        <v>282</v>
      </c>
      <c r="G67" s="52">
        <v>331</v>
      </c>
      <c r="H67" s="52">
        <v>405</v>
      </c>
      <c r="I67" s="52">
        <v>385</v>
      </c>
      <c r="J67" s="52">
        <v>478</v>
      </c>
      <c r="K67" s="52">
        <v>743</v>
      </c>
      <c r="L67" s="52">
        <v>843</v>
      </c>
      <c r="M67" s="52">
        <v>1033</v>
      </c>
      <c r="N67" s="52">
        <v>1123</v>
      </c>
      <c r="O67" s="52">
        <v>1389</v>
      </c>
      <c r="P67" s="52">
        <v>1068</v>
      </c>
      <c r="Q67" s="52">
        <v>1094</v>
      </c>
      <c r="R67" s="52">
        <v>1230</v>
      </c>
      <c r="S67" s="52">
        <v>1492</v>
      </c>
      <c r="T67" s="52">
        <v>1726</v>
      </c>
      <c r="U67" s="52">
        <v>1900</v>
      </c>
      <c r="V67" s="52">
        <v>1817</v>
      </c>
      <c r="W67" s="52">
        <v>1728</v>
      </c>
      <c r="X67" s="52">
        <v>1602</v>
      </c>
      <c r="Y67" s="52">
        <v>1798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30007</v>
      </c>
      <c r="D69" s="52">
        <v>30015</v>
      </c>
      <c r="E69" s="52">
        <v>30070</v>
      </c>
      <c r="F69" s="52">
        <v>30230</v>
      </c>
      <c r="G69" s="52">
        <v>30544</v>
      </c>
      <c r="H69" s="52">
        <v>31074</v>
      </c>
      <c r="I69" s="52">
        <v>31934</v>
      </c>
      <c r="J69" s="52">
        <v>33483</v>
      </c>
      <c r="K69" s="52">
        <v>34802</v>
      </c>
      <c r="L69" s="52">
        <v>36520</v>
      </c>
      <c r="M69" s="52">
        <v>38658</v>
      </c>
      <c r="N69" s="52">
        <v>41294</v>
      </c>
      <c r="O69" s="52">
        <v>38312</v>
      </c>
      <c r="P69" s="52">
        <v>17572</v>
      </c>
      <c r="Q69" s="52">
        <v>22006</v>
      </c>
      <c r="R69" s="52">
        <v>27092</v>
      </c>
      <c r="S69" s="52">
        <v>32868</v>
      </c>
      <c r="T69" s="52">
        <v>33034</v>
      </c>
      <c r="U69" s="52">
        <v>31885</v>
      </c>
      <c r="V69" s="52">
        <v>30317</v>
      </c>
      <c r="W69" s="52">
        <v>29792</v>
      </c>
      <c r="X69" s="52">
        <v>30838</v>
      </c>
      <c r="Y69" s="52">
        <v>32911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101</v>
      </c>
      <c r="D70" s="52">
        <v>100</v>
      </c>
      <c r="E70" s="52">
        <v>101</v>
      </c>
      <c r="F70" s="52">
        <v>102</v>
      </c>
      <c r="G70" s="52">
        <v>105</v>
      </c>
      <c r="H70" s="52">
        <v>107</v>
      </c>
      <c r="I70" s="52">
        <v>113</v>
      </c>
      <c r="J70" s="52">
        <v>124</v>
      </c>
      <c r="K70" s="52">
        <v>131</v>
      </c>
      <c r="L70" s="52">
        <v>143</v>
      </c>
      <c r="M70" s="52">
        <v>160</v>
      </c>
      <c r="N70" s="52">
        <v>174</v>
      </c>
      <c r="O70" s="52">
        <v>197</v>
      </c>
      <c r="P70" s="52">
        <v>123</v>
      </c>
      <c r="Q70" s="52">
        <v>161</v>
      </c>
      <c r="R70" s="52">
        <v>189</v>
      </c>
      <c r="S70" s="52">
        <v>241</v>
      </c>
      <c r="T70" s="52">
        <v>234</v>
      </c>
      <c r="U70" s="52">
        <v>243</v>
      </c>
      <c r="V70" s="52">
        <v>223</v>
      </c>
      <c r="W70" s="52">
        <v>224</v>
      </c>
      <c r="X70" s="52">
        <v>236</v>
      </c>
      <c r="Y70" s="52">
        <v>252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916</v>
      </c>
      <c r="D73" s="52">
        <v>917</v>
      </c>
      <c r="E73" s="52">
        <v>923</v>
      </c>
      <c r="F73" s="52">
        <v>943</v>
      </c>
      <c r="G73" s="52">
        <v>986</v>
      </c>
      <c r="H73" s="52">
        <v>1064</v>
      </c>
      <c r="I73" s="52">
        <v>630</v>
      </c>
      <c r="J73" s="52">
        <v>435</v>
      </c>
      <c r="K73" s="52">
        <v>661</v>
      </c>
      <c r="L73" s="52">
        <v>764</v>
      </c>
      <c r="M73" s="52">
        <v>745</v>
      </c>
      <c r="N73" s="52">
        <v>700</v>
      </c>
      <c r="O73" s="52">
        <v>566</v>
      </c>
      <c r="P73" s="52">
        <v>469</v>
      </c>
      <c r="Q73" s="52">
        <v>333</v>
      </c>
      <c r="R73" s="52">
        <v>432</v>
      </c>
      <c r="S73" s="52">
        <v>529</v>
      </c>
      <c r="T73" s="52">
        <v>613</v>
      </c>
      <c r="U73" s="52">
        <v>596</v>
      </c>
      <c r="V73" s="52">
        <v>585</v>
      </c>
      <c r="W73" s="52">
        <v>542</v>
      </c>
      <c r="X73" s="52">
        <v>535</v>
      </c>
      <c r="Y73" s="52">
        <v>529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389</v>
      </c>
      <c r="D74" s="52">
        <v>388</v>
      </c>
      <c r="E74" s="52">
        <v>396</v>
      </c>
      <c r="F74" s="52">
        <v>410</v>
      </c>
      <c r="G74" s="52">
        <v>444</v>
      </c>
      <c r="H74" s="52">
        <v>498</v>
      </c>
      <c r="I74" s="52">
        <v>351</v>
      </c>
      <c r="J74" s="52">
        <v>315</v>
      </c>
      <c r="K74" s="52">
        <v>478</v>
      </c>
      <c r="L74" s="52">
        <v>530</v>
      </c>
      <c r="M74" s="52">
        <v>555</v>
      </c>
      <c r="N74" s="52">
        <v>547</v>
      </c>
      <c r="O74" s="52">
        <v>591</v>
      </c>
      <c r="P74" s="52">
        <v>594</v>
      </c>
      <c r="Q74" s="52">
        <v>596</v>
      </c>
      <c r="R74" s="52">
        <v>588</v>
      </c>
      <c r="S74" s="52">
        <v>638</v>
      </c>
      <c r="T74" s="52">
        <v>564</v>
      </c>
      <c r="U74" s="52">
        <v>495</v>
      </c>
      <c r="V74" s="52">
        <v>507</v>
      </c>
      <c r="W74" s="52">
        <v>547</v>
      </c>
      <c r="X74" s="52">
        <v>576</v>
      </c>
      <c r="Y74" s="52">
        <v>640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9932</v>
      </c>
      <c r="D78" s="52">
        <v>9953</v>
      </c>
      <c r="E78" s="52">
        <v>10096</v>
      </c>
      <c r="F78" s="52">
        <v>10499</v>
      </c>
      <c r="G78" s="52">
        <v>11298</v>
      </c>
      <c r="H78" s="52">
        <v>12625</v>
      </c>
      <c r="I78" s="52">
        <v>8649</v>
      </c>
      <c r="J78" s="52">
        <v>9849</v>
      </c>
      <c r="K78" s="52">
        <v>10864</v>
      </c>
      <c r="L78" s="52">
        <v>11342</v>
      </c>
      <c r="M78" s="52">
        <v>11355</v>
      </c>
      <c r="N78" s="52">
        <v>11341</v>
      </c>
      <c r="O78" s="52">
        <v>10794</v>
      </c>
      <c r="P78" s="52">
        <v>6802</v>
      </c>
      <c r="Q78" s="52">
        <v>8224</v>
      </c>
      <c r="R78" s="52">
        <v>10555</v>
      </c>
      <c r="S78" s="52">
        <v>11841</v>
      </c>
      <c r="T78" s="52">
        <v>11658</v>
      </c>
      <c r="U78" s="52">
        <v>11025</v>
      </c>
      <c r="V78" s="52">
        <v>9824</v>
      </c>
      <c r="W78" s="52">
        <v>8267</v>
      </c>
      <c r="X78" s="52">
        <v>7347</v>
      </c>
      <c r="Y78" s="52">
        <v>8523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51588</v>
      </c>
      <c r="D79" s="36">
        <v>51689</v>
      </c>
      <c r="E79" s="36">
        <v>52422</v>
      </c>
      <c r="F79" s="36">
        <v>54455</v>
      </c>
      <c r="G79" s="36">
        <v>58479</v>
      </c>
      <c r="H79" s="36">
        <v>65174</v>
      </c>
      <c r="I79" s="36">
        <v>44222</v>
      </c>
      <c r="J79" s="36">
        <v>44848</v>
      </c>
      <c r="K79" s="36">
        <v>55510</v>
      </c>
      <c r="L79" s="36">
        <v>57097</v>
      </c>
      <c r="M79" s="36">
        <v>56909</v>
      </c>
      <c r="N79" s="36">
        <v>55968</v>
      </c>
      <c r="O79" s="36">
        <v>52062</v>
      </c>
      <c r="P79" s="36">
        <v>37539</v>
      </c>
      <c r="Q79" s="36">
        <v>45741</v>
      </c>
      <c r="R79" s="36">
        <v>54181</v>
      </c>
      <c r="S79" s="36">
        <v>60773</v>
      </c>
      <c r="T79" s="36">
        <v>60454</v>
      </c>
      <c r="U79" s="36">
        <v>56027</v>
      </c>
      <c r="V79" s="36">
        <v>52096</v>
      </c>
      <c r="W79" s="36">
        <v>48520</v>
      </c>
      <c r="X79" s="36">
        <v>48133</v>
      </c>
      <c r="Y79" s="36">
        <v>55825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19394</v>
      </c>
      <c r="D83" s="52">
        <v>19403</v>
      </c>
      <c r="E83" s="52">
        <v>19471</v>
      </c>
      <c r="F83" s="52">
        <v>19670</v>
      </c>
      <c r="G83" s="52">
        <v>20093</v>
      </c>
      <c r="H83" s="52">
        <v>20827</v>
      </c>
      <c r="I83" s="52">
        <v>22001</v>
      </c>
      <c r="J83" s="52">
        <v>23713</v>
      </c>
      <c r="K83" s="52">
        <v>26093</v>
      </c>
      <c r="L83" s="52">
        <v>29203</v>
      </c>
      <c r="M83" s="52">
        <v>33094</v>
      </c>
      <c r="N83" s="52">
        <v>37794</v>
      </c>
      <c r="O83" s="52">
        <v>39481</v>
      </c>
      <c r="P83" s="52">
        <v>30460</v>
      </c>
      <c r="Q83" s="52">
        <v>37977</v>
      </c>
      <c r="R83" s="52">
        <v>46612</v>
      </c>
      <c r="S83" s="52">
        <v>56464</v>
      </c>
      <c r="T83" s="52">
        <v>60155</v>
      </c>
      <c r="U83" s="52">
        <v>61295</v>
      </c>
      <c r="V83" s="52">
        <v>61202</v>
      </c>
      <c r="W83" s="52">
        <v>59928</v>
      </c>
      <c r="X83" s="52">
        <v>55038</v>
      </c>
      <c r="Y83" s="52">
        <v>49406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160</v>
      </c>
      <c r="D86" s="52">
        <v>160</v>
      </c>
      <c r="E86" s="52">
        <v>167</v>
      </c>
      <c r="F86" s="52">
        <v>187</v>
      </c>
      <c r="G86" s="52">
        <v>230</v>
      </c>
      <c r="H86" s="52">
        <v>319</v>
      </c>
      <c r="I86" s="52">
        <v>387</v>
      </c>
      <c r="J86" s="52">
        <v>587</v>
      </c>
      <c r="K86" s="52">
        <v>1003</v>
      </c>
      <c r="L86" s="52">
        <v>1358</v>
      </c>
      <c r="M86" s="52">
        <v>1913</v>
      </c>
      <c r="N86" s="52">
        <v>2326</v>
      </c>
      <c r="O86" s="52">
        <v>2745</v>
      </c>
      <c r="P86" s="52">
        <v>2645</v>
      </c>
      <c r="Q86" s="52">
        <v>2343</v>
      </c>
      <c r="R86" s="52">
        <v>1872</v>
      </c>
      <c r="S86" s="52">
        <v>1764</v>
      </c>
      <c r="T86" s="52">
        <v>1844</v>
      </c>
      <c r="U86" s="52">
        <v>2241</v>
      </c>
      <c r="V86" s="52">
        <v>2692</v>
      </c>
      <c r="W86" s="52">
        <v>3288</v>
      </c>
      <c r="X86" s="52">
        <v>3715</v>
      </c>
      <c r="Y86" s="52">
        <v>4178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6841</v>
      </c>
      <c r="D88" s="52">
        <v>6846</v>
      </c>
      <c r="E88" s="52">
        <v>6875</v>
      </c>
      <c r="F88" s="52">
        <v>6970</v>
      </c>
      <c r="G88" s="52">
        <v>7168</v>
      </c>
      <c r="H88" s="52">
        <v>7525</v>
      </c>
      <c r="I88" s="52">
        <v>9936</v>
      </c>
      <c r="J88" s="52">
        <v>20344</v>
      </c>
      <c r="K88" s="52">
        <v>21056</v>
      </c>
      <c r="L88" s="52">
        <v>23294</v>
      </c>
      <c r="M88" s="52">
        <v>26365</v>
      </c>
      <c r="N88" s="52">
        <v>30142</v>
      </c>
      <c r="O88" s="52">
        <v>30792</v>
      </c>
      <c r="P88" s="52">
        <v>20995</v>
      </c>
      <c r="Q88" s="52">
        <v>27495</v>
      </c>
      <c r="R88" s="52">
        <v>34841</v>
      </c>
      <c r="S88" s="52">
        <v>42901</v>
      </c>
      <c r="T88" s="52">
        <v>46055</v>
      </c>
      <c r="U88" s="52">
        <v>47516</v>
      </c>
      <c r="V88" s="52">
        <v>48453</v>
      </c>
      <c r="W88" s="52">
        <v>49130</v>
      </c>
      <c r="X88" s="52">
        <v>46816</v>
      </c>
      <c r="Y88" s="52">
        <v>43413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22</v>
      </c>
      <c r="D89" s="52">
        <v>22</v>
      </c>
      <c r="E89" s="52">
        <v>21</v>
      </c>
      <c r="F89" s="52">
        <v>23</v>
      </c>
      <c r="G89" s="52">
        <v>22</v>
      </c>
      <c r="H89" s="52">
        <v>26</v>
      </c>
      <c r="I89" s="52">
        <v>37</v>
      </c>
      <c r="J89" s="52">
        <v>84</v>
      </c>
      <c r="K89" s="52">
        <v>94</v>
      </c>
      <c r="L89" s="52">
        <v>110</v>
      </c>
      <c r="M89" s="52">
        <v>129</v>
      </c>
      <c r="N89" s="52">
        <v>159</v>
      </c>
      <c r="O89" s="52">
        <v>179</v>
      </c>
      <c r="P89" s="52">
        <v>145</v>
      </c>
      <c r="Q89" s="52">
        <v>189</v>
      </c>
      <c r="R89" s="52">
        <v>231</v>
      </c>
      <c r="S89" s="52">
        <v>296</v>
      </c>
      <c r="T89" s="52">
        <v>308</v>
      </c>
      <c r="U89" s="52">
        <v>316</v>
      </c>
      <c r="V89" s="52">
        <v>309</v>
      </c>
      <c r="W89" s="52">
        <v>300</v>
      </c>
      <c r="X89" s="52">
        <v>308</v>
      </c>
      <c r="Y89" s="52">
        <v>283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2756</v>
      </c>
      <c r="D92" s="52">
        <v>2762</v>
      </c>
      <c r="E92" s="52">
        <v>2803</v>
      </c>
      <c r="F92" s="52">
        <v>2929</v>
      </c>
      <c r="G92" s="52">
        <v>3179</v>
      </c>
      <c r="H92" s="52">
        <v>3624</v>
      </c>
      <c r="I92" s="52">
        <v>2672</v>
      </c>
      <c r="J92" s="52">
        <v>2608</v>
      </c>
      <c r="K92" s="52">
        <v>4004</v>
      </c>
      <c r="L92" s="52">
        <v>4494</v>
      </c>
      <c r="M92" s="52">
        <v>4935</v>
      </c>
      <c r="N92" s="52">
        <v>4930</v>
      </c>
      <c r="O92" s="52">
        <v>4655</v>
      </c>
      <c r="P92" s="52">
        <v>3712</v>
      </c>
      <c r="Q92" s="52">
        <v>2483</v>
      </c>
      <c r="R92" s="52">
        <v>2069</v>
      </c>
      <c r="S92" s="52">
        <v>2352</v>
      </c>
      <c r="T92" s="52">
        <v>2840</v>
      </c>
      <c r="U92" s="52">
        <v>3387</v>
      </c>
      <c r="V92" s="52">
        <v>3469</v>
      </c>
      <c r="W92" s="52">
        <v>3490</v>
      </c>
      <c r="X92" s="52">
        <v>3337</v>
      </c>
      <c r="Y92" s="52">
        <v>3203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9</v>
      </c>
      <c r="D93" s="52">
        <v>9</v>
      </c>
      <c r="E93" s="52">
        <v>10</v>
      </c>
      <c r="F93" s="52">
        <v>10</v>
      </c>
      <c r="G93" s="52">
        <v>11</v>
      </c>
      <c r="H93" s="52">
        <v>14</v>
      </c>
      <c r="I93" s="52">
        <v>11</v>
      </c>
      <c r="J93" s="52">
        <v>12</v>
      </c>
      <c r="K93" s="52">
        <v>23</v>
      </c>
      <c r="L93" s="52">
        <v>22</v>
      </c>
      <c r="M93" s="52">
        <v>28</v>
      </c>
      <c r="N93" s="52">
        <v>28</v>
      </c>
      <c r="O93" s="52">
        <v>29</v>
      </c>
      <c r="P93" s="52">
        <v>31</v>
      </c>
      <c r="Q93" s="52">
        <v>26</v>
      </c>
      <c r="R93" s="52">
        <v>10</v>
      </c>
      <c r="S93" s="52">
        <v>17</v>
      </c>
      <c r="T93" s="52">
        <v>15</v>
      </c>
      <c r="U93" s="52">
        <v>21</v>
      </c>
      <c r="V93" s="52">
        <v>17</v>
      </c>
      <c r="W93" s="52">
        <v>20</v>
      </c>
      <c r="X93" s="52">
        <v>24</v>
      </c>
      <c r="Y93" s="52">
        <v>28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15655</v>
      </c>
      <c r="D96" s="52">
        <v>15686</v>
      </c>
      <c r="E96" s="52">
        <v>15909</v>
      </c>
      <c r="F96" s="52">
        <v>16572</v>
      </c>
      <c r="G96" s="52">
        <v>17936</v>
      </c>
      <c r="H96" s="52">
        <v>20298</v>
      </c>
      <c r="I96" s="52">
        <v>14590</v>
      </c>
      <c r="J96" s="52">
        <v>13638</v>
      </c>
      <c r="K96" s="52">
        <v>20666</v>
      </c>
      <c r="L96" s="52">
        <v>23010</v>
      </c>
      <c r="M96" s="52">
        <v>23105</v>
      </c>
      <c r="N96" s="52">
        <v>22782</v>
      </c>
      <c r="O96" s="52">
        <v>20056</v>
      </c>
      <c r="P96" s="52">
        <v>16016</v>
      </c>
      <c r="Q96" s="52">
        <v>10517</v>
      </c>
      <c r="R96" s="52">
        <v>11640</v>
      </c>
      <c r="S96" s="52">
        <v>14094</v>
      </c>
      <c r="T96" s="52">
        <v>17168</v>
      </c>
      <c r="U96" s="52">
        <v>20093</v>
      </c>
      <c r="V96" s="52">
        <v>20877</v>
      </c>
      <c r="W96" s="52">
        <v>19304</v>
      </c>
      <c r="X96" s="52">
        <v>15534</v>
      </c>
      <c r="Y96" s="52">
        <v>11076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6642</v>
      </c>
      <c r="D97" s="52">
        <v>6669</v>
      </c>
      <c r="E97" s="52">
        <v>6868</v>
      </c>
      <c r="F97" s="52">
        <v>7402</v>
      </c>
      <c r="G97" s="52">
        <v>8459</v>
      </c>
      <c r="H97" s="52">
        <v>10205</v>
      </c>
      <c r="I97" s="52">
        <v>8893</v>
      </c>
      <c r="J97" s="52">
        <v>10107</v>
      </c>
      <c r="K97" s="52">
        <v>15459</v>
      </c>
      <c r="L97" s="52">
        <v>16605</v>
      </c>
      <c r="M97" s="52">
        <v>18158</v>
      </c>
      <c r="N97" s="52">
        <v>19259</v>
      </c>
      <c r="O97" s="52">
        <v>21581</v>
      </c>
      <c r="P97" s="52">
        <v>21209</v>
      </c>
      <c r="Q97" s="52">
        <v>20397</v>
      </c>
      <c r="R97" s="52">
        <v>14897</v>
      </c>
      <c r="S97" s="52">
        <v>15232</v>
      </c>
      <c r="T97" s="52">
        <v>15081</v>
      </c>
      <c r="U97" s="52">
        <v>16857</v>
      </c>
      <c r="V97" s="52">
        <v>17988</v>
      </c>
      <c r="W97" s="52">
        <v>18430</v>
      </c>
      <c r="X97" s="52">
        <v>15928</v>
      </c>
      <c r="Y97" s="52">
        <v>13571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38788</v>
      </c>
      <c r="D103" s="36">
        <v>38899</v>
      </c>
      <c r="E103" s="36">
        <v>39704</v>
      </c>
      <c r="F103" s="36">
        <v>42035</v>
      </c>
      <c r="G103" s="36">
        <v>46814</v>
      </c>
      <c r="H103" s="36">
        <v>55097</v>
      </c>
      <c r="I103" s="36">
        <v>44828</v>
      </c>
      <c r="J103" s="36">
        <v>54540</v>
      </c>
      <c r="K103" s="36">
        <v>74373</v>
      </c>
      <c r="L103" s="36">
        <v>85758</v>
      </c>
      <c r="M103" s="36">
        <v>94131</v>
      </c>
      <c r="N103" s="36">
        <v>101430</v>
      </c>
      <c r="O103" s="36">
        <v>103874</v>
      </c>
      <c r="P103" s="36">
        <v>89145</v>
      </c>
      <c r="Q103" s="36">
        <v>88339</v>
      </c>
      <c r="R103" s="36">
        <v>84540</v>
      </c>
      <c r="S103" s="36">
        <v>93025</v>
      </c>
      <c r="T103" s="36">
        <v>101102</v>
      </c>
      <c r="U103" s="36">
        <v>112690</v>
      </c>
      <c r="V103" s="36">
        <v>118941</v>
      </c>
      <c r="W103" s="36">
        <v>121182</v>
      </c>
      <c r="X103" s="36">
        <v>112879</v>
      </c>
      <c r="Y103" s="36">
        <v>103344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100393</v>
      </c>
      <c r="D126" s="52">
        <v>100424</v>
      </c>
      <c r="E126" s="52">
        <v>100640</v>
      </c>
      <c r="F126" s="52">
        <v>101222</v>
      </c>
      <c r="G126" s="52">
        <v>102319</v>
      </c>
      <c r="H126" s="52">
        <v>104090</v>
      </c>
      <c r="I126" s="52">
        <v>106658</v>
      </c>
      <c r="J126" s="52">
        <v>110156</v>
      </c>
      <c r="K126" s="52">
        <v>114729</v>
      </c>
      <c r="L126" s="52">
        <v>120555</v>
      </c>
      <c r="M126" s="52">
        <v>127851</v>
      </c>
      <c r="N126" s="52">
        <v>136826</v>
      </c>
      <c r="O126" s="52">
        <v>127617</v>
      </c>
      <c r="P126" s="52">
        <v>60283</v>
      </c>
      <c r="Q126" s="52">
        <v>75558</v>
      </c>
      <c r="R126" s="52">
        <v>93211</v>
      </c>
      <c r="S126" s="52">
        <v>113373</v>
      </c>
      <c r="T126" s="52">
        <v>110478</v>
      </c>
      <c r="U126" s="52">
        <v>109202</v>
      </c>
      <c r="V126" s="52">
        <v>109184</v>
      </c>
      <c r="W126" s="52">
        <v>111569</v>
      </c>
      <c r="X126" s="52">
        <v>116203</v>
      </c>
      <c r="Y126" s="52">
        <v>123025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826</v>
      </c>
      <c r="D129" s="52">
        <v>831</v>
      </c>
      <c r="E129" s="52">
        <v>858</v>
      </c>
      <c r="F129" s="52">
        <v>935</v>
      </c>
      <c r="G129" s="52">
        <v>1080</v>
      </c>
      <c r="H129" s="52">
        <v>1347</v>
      </c>
      <c r="I129" s="52">
        <v>1267</v>
      </c>
      <c r="J129" s="52">
        <v>1564</v>
      </c>
      <c r="K129" s="52">
        <v>2428</v>
      </c>
      <c r="L129" s="52">
        <v>2678</v>
      </c>
      <c r="M129" s="52">
        <v>3329</v>
      </c>
      <c r="N129" s="52">
        <v>3677</v>
      </c>
      <c r="O129" s="52">
        <v>4800</v>
      </c>
      <c r="P129" s="52">
        <v>3989</v>
      </c>
      <c r="Q129" s="52">
        <v>4255</v>
      </c>
      <c r="R129" s="52">
        <v>4631</v>
      </c>
      <c r="S129" s="52">
        <v>5466</v>
      </c>
      <c r="T129" s="52">
        <v>6029</v>
      </c>
      <c r="U129" s="52">
        <v>6498</v>
      </c>
      <c r="V129" s="52">
        <v>6296</v>
      </c>
      <c r="W129" s="52">
        <v>6076</v>
      </c>
      <c r="X129" s="52">
        <v>5675</v>
      </c>
      <c r="Y129" s="52">
        <v>6253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97131</v>
      </c>
      <c r="D131" s="52">
        <v>97163</v>
      </c>
      <c r="E131" s="52">
        <v>97373</v>
      </c>
      <c r="F131" s="52">
        <v>97933</v>
      </c>
      <c r="G131" s="52">
        <v>99003</v>
      </c>
      <c r="H131" s="52">
        <v>100723</v>
      </c>
      <c r="I131" s="52">
        <v>103655</v>
      </c>
      <c r="J131" s="52">
        <v>109482</v>
      </c>
      <c r="K131" s="52">
        <v>113874</v>
      </c>
      <c r="L131" s="52">
        <v>119474</v>
      </c>
      <c r="M131" s="52">
        <v>126747</v>
      </c>
      <c r="N131" s="52">
        <v>135680</v>
      </c>
      <c r="O131" s="52">
        <v>126507</v>
      </c>
      <c r="P131" s="52">
        <v>59514</v>
      </c>
      <c r="Q131" s="52">
        <v>74736</v>
      </c>
      <c r="R131" s="52">
        <v>92058</v>
      </c>
      <c r="S131" s="52">
        <v>111831</v>
      </c>
      <c r="T131" s="52">
        <v>108658</v>
      </c>
      <c r="U131" s="52">
        <v>107518</v>
      </c>
      <c r="V131" s="52">
        <v>107639</v>
      </c>
      <c r="W131" s="52">
        <v>110191</v>
      </c>
      <c r="X131" s="52">
        <v>114799</v>
      </c>
      <c r="Y131" s="52">
        <v>121511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327</v>
      </c>
      <c r="D132" s="52">
        <v>326</v>
      </c>
      <c r="E132" s="52">
        <v>329</v>
      </c>
      <c r="F132" s="52">
        <v>332</v>
      </c>
      <c r="G132" s="52">
        <v>340</v>
      </c>
      <c r="H132" s="52">
        <v>351</v>
      </c>
      <c r="I132" s="52">
        <v>369</v>
      </c>
      <c r="J132" s="52">
        <v>401</v>
      </c>
      <c r="K132" s="52">
        <v>427</v>
      </c>
      <c r="L132" s="52">
        <v>477</v>
      </c>
      <c r="M132" s="52">
        <v>521</v>
      </c>
      <c r="N132" s="52">
        <v>592</v>
      </c>
      <c r="O132" s="52">
        <v>636</v>
      </c>
      <c r="P132" s="52">
        <v>429</v>
      </c>
      <c r="Q132" s="52">
        <v>533</v>
      </c>
      <c r="R132" s="52">
        <v>668</v>
      </c>
      <c r="S132" s="52">
        <v>810</v>
      </c>
      <c r="T132" s="52">
        <v>772</v>
      </c>
      <c r="U132" s="52">
        <v>794</v>
      </c>
      <c r="V132" s="52">
        <v>788</v>
      </c>
      <c r="W132" s="52">
        <v>824</v>
      </c>
      <c r="X132" s="52">
        <v>872</v>
      </c>
      <c r="Y132" s="52">
        <v>923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4121</v>
      </c>
      <c r="D135" s="52">
        <v>4127</v>
      </c>
      <c r="E135" s="52">
        <v>4171</v>
      </c>
      <c r="F135" s="52">
        <v>4283</v>
      </c>
      <c r="G135" s="52">
        <v>4506</v>
      </c>
      <c r="H135" s="52">
        <v>4877</v>
      </c>
      <c r="I135" s="52">
        <v>3911</v>
      </c>
      <c r="J135" s="52">
        <v>2819</v>
      </c>
      <c r="K135" s="52">
        <v>1836</v>
      </c>
      <c r="L135" s="52">
        <v>2658</v>
      </c>
      <c r="M135" s="52">
        <v>2884</v>
      </c>
      <c r="N135" s="52">
        <v>2809</v>
      </c>
      <c r="O135" s="52">
        <v>2191</v>
      </c>
      <c r="P135" s="52">
        <v>1538</v>
      </c>
      <c r="Q135" s="52">
        <v>1209</v>
      </c>
      <c r="R135" s="52">
        <v>2037</v>
      </c>
      <c r="S135" s="52">
        <v>3128</v>
      </c>
      <c r="T135" s="52">
        <v>4501</v>
      </c>
      <c r="U135" s="52">
        <v>4080</v>
      </c>
      <c r="V135" s="52">
        <v>3771</v>
      </c>
      <c r="W135" s="52">
        <v>1948</v>
      </c>
      <c r="X135" s="52">
        <v>2133</v>
      </c>
      <c r="Y135" s="52">
        <v>2143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1748</v>
      </c>
      <c r="D136" s="52">
        <v>1755</v>
      </c>
      <c r="E136" s="52">
        <v>1790</v>
      </c>
      <c r="F136" s="52">
        <v>1887</v>
      </c>
      <c r="G136" s="52">
        <v>2064</v>
      </c>
      <c r="H136" s="52">
        <v>2348</v>
      </c>
      <c r="I136" s="52">
        <v>2584</v>
      </c>
      <c r="J136" s="52">
        <v>2087</v>
      </c>
      <c r="K136" s="52">
        <v>1210</v>
      </c>
      <c r="L136" s="52">
        <v>1759</v>
      </c>
      <c r="M136" s="52">
        <v>1924</v>
      </c>
      <c r="N136" s="52">
        <v>1819</v>
      </c>
      <c r="O136" s="52">
        <v>1730</v>
      </c>
      <c r="P136" s="52">
        <v>1295</v>
      </c>
      <c r="Q136" s="52">
        <v>1152</v>
      </c>
      <c r="R136" s="52">
        <v>1881</v>
      </c>
      <c r="S136" s="52">
        <v>2880</v>
      </c>
      <c r="T136" s="52">
        <v>4121</v>
      </c>
      <c r="U136" s="52">
        <v>3317</v>
      </c>
      <c r="V136" s="52">
        <v>3115</v>
      </c>
      <c r="W136" s="52">
        <v>1967</v>
      </c>
      <c r="X136" s="52">
        <v>2282</v>
      </c>
      <c r="Y136" s="52">
        <v>2568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200786</v>
      </c>
      <c r="D141" s="36">
        <v>201232</v>
      </c>
      <c r="E141" s="36">
        <v>204347</v>
      </c>
      <c r="F141" s="36">
        <v>212705</v>
      </c>
      <c r="G141" s="36">
        <v>228833</v>
      </c>
      <c r="H141" s="36">
        <v>255227</v>
      </c>
      <c r="I141" s="36">
        <v>173960</v>
      </c>
      <c r="J141" s="36">
        <v>180112</v>
      </c>
      <c r="K141" s="36">
        <v>218807</v>
      </c>
      <c r="L141" s="36">
        <v>217432</v>
      </c>
      <c r="M141" s="36">
        <v>219687</v>
      </c>
      <c r="N141" s="36">
        <v>225715</v>
      </c>
      <c r="O141" s="36">
        <v>220284</v>
      </c>
      <c r="P141" s="36">
        <v>165359</v>
      </c>
      <c r="Q141" s="36">
        <v>198224</v>
      </c>
      <c r="R141" s="36">
        <v>227274</v>
      </c>
      <c r="S141" s="36">
        <v>248311</v>
      </c>
      <c r="T141" s="36">
        <v>241204</v>
      </c>
      <c r="U141" s="36">
        <v>230066</v>
      </c>
      <c r="V141" s="36">
        <v>220066</v>
      </c>
      <c r="W141" s="36">
        <v>205898</v>
      </c>
      <c r="X141" s="36">
        <v>200228</v>
      </c>
      <c r="Y141" s="36">
        <v>222721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11292</v>
      </c>
      <c r="D145" s="52">
        <v>11294</v>
      </c>
      <c r="E145" s="52">
        <v>11310</v>
      </c>
      <c r="F145" s="52">
        <v>11351</v>
      </c>
      <c r="G145" s="52">
        <v>11437</v>
      </c>
      <c r="H145" s="52">
        <v>11581</v>
      </c>
      <c r="I145" s="52">
        <v>11809</v>
      </c>
      <c r="J145" s="52">
        <v>12135</v>
      </c>
      <c r="K145" s="52">
        <v>12590</v>
      </c>
      <c r="L145" s="52">
        <v>13191</v>
      </c>
      <c r="M145" s="52">
        <v>13966</v>
      </c>
      <c r="N145" s="52">
        <v>14930</v>
      </c>
      <c r="O145" s="52">
        <v>13875</v>
      </c>
      <c r="P145" s="52">
        <v>6314</v>
      </c>
      <c r="Q145" s="52">
        <v>8083</v>
      </c>
      <c r="R145" s="52">
        <v>10192</v>
      </c>
      <c r="S145" s="52">
        <v>12673</v>
      </c>
      <c r="T145" s="52">
        <v>13816</v>
      </c>
      <c r="U145" s="52">
        <v>14866</v>
      </c>
      <c r="V145" s="52">
        <v>16274</v>
      </c>
      <c r="W145" s="52">
        <v>17389</v>
      </c>
      <c r="X145" s="52">
        <v>18577</v>
      </c>
      <c r="Y145" s="52">
        <v>19681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930</v>
      </c>
      <c r="D147" s="52">
        <v>931</v>
      </c>
      <c r="E147" s="52">
        <v>953</v>
      </c>
      <c r="F147" s="52">
        <v>1000</v>
      </c>
      <c r="G147" s="52">
        <v>1093</v>
      </c>
      <c r="H147" s="52">
        <v>1240</v>
      </c>
      <c r="I147" s="52">
        <v>894</v>
      </c>
      <c r="J147" s="52">
        <v>833</v>
      </c>
      <c r="K147" s="52">
        <v>1245</v>
      </c>
      <c r="L147" s="52">
        <v>1194</v>
      </c>
      <c r="M147" s="52">
        <v>1227</v>
      </c>
      <c r="N147" s="52">
        <v>1514</v>
      </c>
      <c r="O147" s="52">
        <v>2786</v>
      </c>
      <c r="P147" s="52">
        <v>1825</v>
      </c>
      <c r="Q147" s="52">
        <v>2139</v>
      </c>
      <c r="R147" s="52">
        <v>2490</v>
      </c>
      <c r="S147" s="52">
        <v>3131</v>
      </c>
      <c r="T147" s="52">
        <v>3725</v>
      </c>
      <c r="U147" s="52">
        <v>4430</v>
      </c>
      <c r="V147" s="52">
        <v>5131</v>
      </c>
      <c r="W147" s="52">
        <v>5886</v>
      </c>
      <c r="X147" s="52">
        <v>6623</v>
      </c>
      <c r="Y147" s="52">
        <v>7716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2483</v>
      </c>
      <c r="D149" s="52">
        <v>2488</v>
      </c>
      <c r="E149" s="52">
        <v>2513</v>
      </c>
      <c r="F149" s="52">
        <v>2580</v>
      </c>
      <c r="G149" s="52">
        <v>2725</v>
      </c>
      <c r="H149" s="52">
        <v>2970</v>
      </c>
      <c r="I149" s="52">
        <v>1863</v>
      </c>
      <c r="J149" s="52">
        <v>1819</v>
      </c>
      <c r="K149" s="52">
        <v>2186</v>
      </c>
      <c r="L149" s="52">
        <v>2407</v>
      </c>
      <c r="M149" s="52">
        <v>2680</v>
      </c>
      <c r="N149" s="52">
        <v>2871</v>
      </c>
      <c r="O149" s="52">
        <v>2706</v>
      </c>
      <c r="P149" s="52">
        <v>1763</v>
      </c>
      <c r="Q149" s="52">
        <v>1723</v>
      </c>
      <c r="R149" s="52">
        <v>1971</v>
      </c>
      <c r="S149" s="52">
        <v>2334</v>
      </c>
      <c r="T149" s="52">
        <v>2820</v>
      </c>
      <c r="U149" s="52">
        <v>3264</v>
      </c>
      <c r="V149" s="52">
        <v>3347</v>
      </c>
      <c r="W149" s="52">
        <v>3680</v>
      </c>
      <c r="X149" s="52">
        <v>4452</v>
      </c>
      <c r="Y149" s="52">
        <v>5742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8</v>
      </c>
      <c r="D150" s="52">
        <v>9</v>
      </c>
      <c r="E150" s="52">
        <v>8</v>
      </c>
      <c r="F150" s="52">
        <v>9</v>
      </c>
      <c r="G150" s="52">
        <v>9</v>
      </c>
      <c r="H150" s="52">
        <v>11</v>
      </c>
      <c r="I150" s="52">
        <v>7</v>
      </c>
      <c r="J150" s="52">
        <v>8</v>
      </c>
      <c r="K150" s="52">
        <v>13</v>
      </c>
      <c r="L150" s="52">
        <v>12</v>
      </c>
      <c r="M150" s="52">
        <v>15</v>
      </c>
      <c r="N150" s="52">
        <v>15</v>
      </c>
      <c r="O150" s="52">
        <v>16</v>
      </c>
      <c r="P150" s="52">
        <v>14</v>
      </c>
      <c r="Q150" s="52">
        <v>13</v>
      </c>
      <c r="R150" s="52">
        <v>13</v>
      </c>
      <c r="S150" s="52">
        <v>16</v>
      </c>
      <c r="T150" s="52">
        <v>11</v>
      </c>
      <c r="U150" s="52">
        <v>20</v>
      </c>
      <c r="V150" s="52">
        <v>10</v>
      </c>
      <c r="W150" s="52">
        <v>12</v>
      </c>
      <c r="X150" s="52">
        <v>34</v>
      </c>
      <c r="Y150" s="52">
        <v>42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14107</v>
      </c>
      <c r="D153" s="52">
        <v>14125</v>
      </c>
      <c r="E153" s="52">
        <v>14260</v>
      </c>
      <c r="F153" s="52">
        <v>14637</v>
      </c>
      <c r="G153" s="52">
        <v>15401</v>
      </c>
      <c r="H153" s="52">
        <v>16710</v>
      </c>
      <c r="I153" s="52">
        <v>10273</v>
      </c>
      <c r="J153" s="52">
        <v>9364</v>
      </c>
      <c r="K153" s="52">
        <v>11256</v>
      </c>
      <c r="L153" s="52">
        <v>12305</v>
      </c>
      <c r="M153" s="52">
        <v>12570</v>
      </c>
      <c r="N153" s="52">
        <v>13258</v>
      </c>
      <c r="O153" s="52">
        <v>11740</v>
      </c>
      <c r="P153" s="52">
        <v>7958</v>
      </c>
      <c r="Q153" s="52">
        <v>8103</v>
      </c>
      <c r="R153" s="52">
        <v>10944</v>
      </c>
      <c r="S153" s="52">
        <v>13718</v>
      </c>
      <c r="T153" s="52">
        <v>16611</v>
      </c>
      <c r="U153" s="52">
        <v>18621</v>
      </c>
      <c r="V153" s="52">
        <v>18886</v>
      </c>
      <c r="W153" s="52">
        <v>18055</v>
      </c>
      <c r="X153" s="52">
        <v>17930</v>
      </c>
      <c r="Y153" s="52">
        <v>18509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5985</v>
      </c>
      <c r="D154" s="52">
        <v>6003</v>
      </c>
      <c r="E154" s="52">
        <v>6119</v>
      </c>
      <c r="F154" s="52">
        <v>6429</v>
      </c>
      <c r="G154" s="52">
        <v>7024</v>
      </c>
      <c r="H154" s="52">
        <v>7997</v>
      </c>
      <c r="I154" s="52">
        <v>5882</v>
      </c>
      <c r="J154" s="52">
        <v>6986</v>
      </c>
      <c r="K154" s="52">
        <v>8509</v>
      </c>
      <c r="L154" s="52">
        <v>8890</v>
      </c>
      <c r="M154" s="52">
        <v>9971</v>
      </c>
      <c r="N154" s="52">
        <v>11491</v>
      </c>
      <c r="O154" s="52">
        <v>13121</v>
      </c>
      <c r="P154" s="52">
        <v>11480</v>
      </c>
      <c r="Q154" s="52">
        <v>13883</v>
      </c>
      <c r="R154" s="52">
        <v>14523</v>
      </c>
      <c r="S154" s="52">
        <v>15453</v>
      </c>
      <c r="T154" s="52">
        <v>14958</v>
      </c>
      <c r="U154" s="52">
        <v>15783</v>
      </c>
      <c r="V154" s="52">
        <v>16587</v>
      </c>
      <c r="W154" s="52">
        <v>17988</v>
      </c>
      <c r="X154" s="52">
        <v>19174</v>
      </c>
      <c r="Y154" s="52">
        <v>22073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22584</v>
      </c>
      <c r="D159" s="36">
        <v>22623</v>
      </c>
      <c r="E159" s="36">
        <v>22898</v>
      </c>
      <c r="F159" s="36">
        <v>23659</v>
      </c>
      <c r="G159" s="36">
        <v>25160</v>
      </c>
      <c r="H159" s="36">
        <v>27693</v>
      </c>
      <c r="I159" s="36">
        <v>18030</v>
      </c>
      <c r="J159" s="36">
        <v>18173</v>
      </c>
      <c r="K159" s="36">
        <v>21973</v>
      </c>
      <c r="L159" s="36">
        <v>23607</v>
      </c>
      <c r="M159" s="36">
        <v>25230</v>
      </c>
      <c r="N159" s="36">
        <v>27650</v>
      </c>
      <c r="O159" s="36">
        <v>27579</v>
      </c>
      <c r="P159" s="36">
        <v>21219</v>
      </c>
      <c r="Q159" s="36">
        <v>23742</v>
      </c>
      <c r="R159" s="36">
        <v>27460</v>
      </c>
      <c r="S159" s="36">
        <v>31532</v>
      </c>
      <c r="T159" s="36">
        <v>34417</v>
      </c>
      <c r="U159" s="36">
        <v>37698</v>
      </c>
      <c r="V159" s="36">
        <v>38834</v>
      </c>
      <c r="W159" s="36">
        <v>39773</v>
      </c>
      <c r="X159" s="36">
        <v>41598</v>
      </c>
      <c r="Y159" s="36">
        <v>46411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7174</v>
      </c>
      <c r="D163" s="52">
        <v>6505</v>
      </c>
      <c r="E163" s="52">
        <v>5229</v>
      </c>
      <c r="F163" s="52">
        <v>2645</v>
      </c>
      <c r="G163" s="52">
        <v>3314</v>
      </c>
      <c r="H163" s="52">
        <v>3400</v>
      </c>
      <c r="I163" s="52">
        <v>4711</v>
      </c>
      <c r="J163" s="52">
        <v>4712</v>
      </c>
      <c r="K163" s="52">
        <v>4718</v>
      </c>
      <c r="L163" s="52">
        <v>4731</v>
      </c>
      <c r="M163" s="52">
        <v>4752</v>
      </c>
      <c r="N163" s="52">
        <v>4789</v>
      </c>
      <c r="O163" s="52">
        <v>3905</v>
      </c>
      <c r="P163" s="52">
        <v>218</v>
      </c>
      <c r="Q163" s="52">
        <v>336</v>
      </c>
      <c r="R163" s="52">
        <v>1277</v>
      </c>
      <c r="S163" s="52">
        <v>2607</v>
      </c>
      <c r="T163" s="52">
        <v>2040</v>
      </c>
      <c r="U163" s="52">
        <v>383</v>
      </c>
      <c r="V163" s="52">
        <v>586</v>
      </c>
      <c r="W163" s="52">
        <v>1076</v>
      </c>
      <c r="X163" s="52">
        <v>7272</v>
      </c>
      <c r="Y163" s="52">
        <v>8558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194</v>
      </c>
      <c r="D165" s="52">
        <v>195</v>
      </c>
      <c r="E165" s="52">
        <v>197</v>
      </c>
      <c r="F165" s="52">
        <v>207</v>
      </c>
      <c r="G165" s="52">
        <v>220</v>
      </c>
      <c r="H165" s="52">
        <v>240</v>
      </c>
      <c r="I165" s="52">
        <v>152</v>
      </c>
      <c r="J165" s="52">
        <v>110</v>
      </c>
      <c r="K165" s="52">
        <v>156</v>
      </c>
      <c r="L165" s="52">
        <v>108</v>
      </c>
      <c r="M165" s="52">
        <v>72</v>
      </c>
      <c r="N165" s="52">
        <v>97</v>
      </c>
      <c r="O165" s="52">
        <v>346</v>
      </c>
      <c r="P165" s="52">
        <v>124</v>
      </c>
      <c r="Q165" s="52">
        <v>201</v>
      </c>
      <c r="R165" s="52">
        <v>279</v>
      </c>
      <c r="S165" s="52">
        <v>363</v>
      </c>
      <c r="T165" s="52">
        <v>447</v>
      </c>
      <c r="U165" s="52">
        <v>527</v>
      </c>
      <c r="V165" s="52">
        <v>588</v>
      </c>
      <c r="W165" s="52">
        <v>607</v>
      </c>
      <c r="X165" s="52">
        <v>459</v>
      </c>
      <c r="Y165" s="52">
        <v>405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1036</v>
      </c>
      <c r="D167" s="52">
        <v>1036</v>
      </c>
      <c r="E167" s="52">
        <v>1039</v>
      </c>
      <c r="F167" s="52">
        <v>1049</v>
      </c>
      <c r="G167" s="52">
        <v>1068</v>
      </c>
      <c r="H167" s="52">
        <v>1110</v>
      </c>
      <c r="I167" s="52">
        <v>555</v>
      </c>
      <c r="J167" s="52">
        <v>496</v>
      </c>
      <c r="K167" s="52">
        <v>499</v>
      </c>
      <c r="L167" s="52">
        <v>516</v>
      </c>
      <c r="M167" s="52">
        <v>549</v>
      </c>
      <c r="N167" s="52">
        <v>576</v>
      </c>
      <c r="O167" s="52">
        <v>504</v>
      </c>
      <c r="P167" s="52">
        <v>132</v>
      </c>
      <c r="Q167" s="52">
        <v>179</v>
      </c>
      <c r="R167" s="52">
        <v>224</v>
      </c>
      <c r="S167" s="52">
        <v>306</v>
      </c>
      <c r="T167" s="52">
        <v>332</v>
      </c>
      <c r="U167" s="52">
        <v>373</v>
      </c>
      <c r="V167" s="52">
        <v>371</v>
      </c>
      <c r="W167" s="52">
        <v>388</v>
      </c>
      <c r="X167" s="52">
        <v>944</v>
      </c>
      <c r="Y167" s="52">
        <v>1238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3</v>
      </c>
      <c r="D168" s="52">
        <v>4</v>
      </c>
      <c r="E168" s="52">
        <v>3</v>
      </c>
      <c r="F168" s="52">
        <v>4</v>
      </c>
      <c r="G168" s="52">
        <v>3</v>
      </c>
      <c r="H168" s="52">
        <v>4</v>
      </c>
      <c r="I168" s="52">
        <v>1</v>
      </c>
      <c r="J168" s="52">
        <v>2</v>
      </c>
      <c r="K168" s="52">
        <v>3</v>
      </c>
      <c r="L168" s="52">
        <v>3</v>
      </c>
      <c r="M168" s="52">
        <v>3</v>
      </c>
      <c r="N168" s="52">
        <v>3</v>
      </c>
      <c r="O168" s="52">
        <v>3</v>
      </c>
      <c r="P168" s="52">
        <v>2</v>
      </c>
      <c r="Q168" s="52">
        <v>1</v>
      </c>
      <c r="R168" s="52">
        <v>1</v>
      </c>
      <c r="S168" s="52">
        <v>2</v>
      </c>
      <c r="T168" s="52">
        <v>1</v>
      </c>
      <c r="U168" s="52">
        <v>2</v>
      </c>
      <c r="V168" s="52">
        <v>1</v>
      </c>
      <c r="W168" s="52">
        <v>0</v>
      </c>
      <c r="X168" s="52">
        <v>1</v>
      </c>
      <c r="Y168" s="52">
        <v>8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5886</v>
      </c>
      <c r="D171" s="52">
        <v>5888</v>
      </c>
      <c r="E171" s="52">
        <v>5903</v>
      </c>
      <c r="F171" s="52">
        <v>5951</v>
      </c>
      <c r="G171" s="52">
        <v>6060</v>
      </c>
      <c r="H171" s="52">
        <v>6270</v>
      </c>
      <c r="I171" s="52">
        <v>3095</v>
      </c>
      <c r="J171" s="52">
        <v>2479</v>
      </c>
      <c r="K171" s="52">
        <v>2479</v>
      </c>
      <c r="L171" s="52">
        <v>2558</v>
      </c>
      <c r="M171" s="52">
        <v>2604</v>
      </c>
      <c r="N171" s="52">
        <v>2712</v>
      </c>
      <c r="O171" s="52">
        <v>2225</v>
      </c>
      <c r="P171" s="52">
        <v>623</v>
      </c>
      <c r="Q171" s="52">
        <v>882</v>
      </c>
      <c r="R171" s="52">
        <v>1303</v>
      </c>
      <c r="S171" s="52">
        <v>1849</v>
      </c>
      <c r="T171" s="52">
        <v>2000</v>
      </c>
      <c r="U171" s="52">
        <v>2287</v>
      </c>
      <c r="V171" s="52">
        <v>2480</v>
      </c>
      <c r="W171" s="52">
        <v>2379</v>
      </c>
      <c r="X171" s="52">
        <v>3100</v>
      </c>
      <c r="Y171" s="52">
        <v>3566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2497</v>
      </c>
      <c r="D172" s="52">
        <v>2499</v>
      </c>
      <c r="E172" s="52">
        <v>2512</v>
      </c>
      <c r="F172" s="52">
        <v>2552</v>
      </c>
      <c r="G172" s="52">
        <v>2632</v>
      </c>
      <c r="H172" s="52">
        <v>2782</v>
      </c>
      <c r="I172" s="52">
        <v>1531</v>
      </c>
      <c r="J172" s="52">
        <v>1747</v>
      </c>
      <c r="K172" s="52">
        <v>1788</v>
      </c>
      <c r="L172" s="52">
        <v>1787</v>
      </c>
      <c r="M172" s="52">
        <v>1890</v>
      </c>
      <c r="N172" s="52">
        <v>2050</v>
      </c>
      <c r="O172" s="52">
        <v>2131</v>
      </c>
      <c r="P172" s="52">
        <v>1025</v>
      </c>
      <c r="Q172" s="52">
        <v>1444</v>
      </c>
      <c r="R172" s="52">
        <v>1598</v>
      </c>
      <c r="S172" s="52">
        <v>1941</v>
      </c>
      <c r="T172" s="52">
        <v>1780</v>
      </c>
      <c r="U172" s="52">
        <v>1881</v>
      </c>
      <c r="V172" s="52">
        <v>2052</v>
      </c>
      <c r="W172" s="52">
        <v>2178</v>
      </c>
      <c r="X172" s="52">
        <v>3316</v>
      </c>
      <c r="Y172" s="52">
        <v>3840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9422</v>
      </c>
      <c r="D177" s="36">
        <v>9427</v>
      </c>
      <c r="E177" s="36">
        <v>9459</v>
      </c>
      <c r="F177" s="36">
        <v>9554</v>
      </c>
      <c r="G177" s="36">
        <v>9764</v>
      </c>
      <c r="H177" s="36">
        <v>10166</v>
      </c>
      <c r="I177" s="36">
        <v>5180</v>
      </c>
      <c r="J177" s="36">
        <v>4724</v>
      </c>
      <c r="K177" s="36">
        <v>4769</v>
      </c>
      <c r="L177" s="36">
        <v>4866</v>
      </c>
      <c r="M177" s="36">
        <v>5044</v>
      </c>
      <c r="N177" s="36">
        <v>5348</v>
      </c>
      <c r="O177" s="36">
        <v>4867</v>
      </c>
      <c r="P177" s="36">
        <v>1788</v>
      </c>
      <c r="Q177" s="36">
        <v>2500</v>
      </c>
      <c r="R177" s="36">
        <v>3132</v>
      </c>
      <c r="S177" s="36">
        <v>4088</v>
      </c>
      <c r="T177" s="36">
        <v>4125</v>
      </c>
      <c r="U177" s="36">
        <v>4555</v>
      </c>
      <c r="V177" s="36">
        <v>4902</v>
      </c>
      <c r="W177" s="36">
        <v>4957</v>
      </c>
      <c r="X177" s="36">
        <v>7354</v>
      </c>
      <c r="Y177" s="36">
        <v>8585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282</v>
      </c>
      <c r="D26" s="52">
        <v>414</v>
      </c>
      <c r="E26" s="52">
        <v>763</v>
      </c>
      <c r="F26" s="52">
        <v>1057</v>
      </c>
      <c r="G26" s="52">
        <v>1171</v>
      </c>
      <c r="H26" s="52">
        <v>1078</v>
      </c>
      <c r="I26" s="52">
        <v>585</v>
      </c>
      <c r="J26" s="52">
        <v>198</v>
      </c>
      <c r="K26" s="52">
        <v>243</v>
      </c>
      <c r="L26" s="52">
        <v>703</v>
      </c>
      <c r="M26" s="52">
        <v>742</v>
      </c>
      <c r="N26" s="52">
        <v>841</v>
      </c>
      <c r="O26" s="52">
        <v>814</v>
      </c>
      <c r="P26" s="52">
        <v>408</v>
      </c>
      <c r="Q26" s="52">
        <v>678</v>
      </c>
      <c r="R26" s="52">
        <v>1341</v>
      </c>
      <c r="S26" s="52">
        <v>1402</v>
      </c>
      <c r="T26" s="52">
        <v>975</v>
      </c>
      <c r="U26" s="52">
        <v>640</v>
      </c>
      <c r="V26" s="52">
        <v>795</v>
      </c>
      <c r="W26" s="52">
        <v>953</v>
      </c>
      <c r="X26" s="52">
        <v>1535</v>
      </c>
      <c r="Y26" s="52">
        <v>1253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9</v>
      </c>
      <c r="D29" s="52">
        <v>6</v>
      </c>
      <c r="E29" s="52">
        <v>12</v>
      </c>
      <c r="F29" s="52">
        <v>22</v>
      </c>
      <c r="G29" s="52">
        <v>31</v>
      </c>
      <c r="H29" s="52">
        <v>44</v>
      </c>
      <c r="I29" s="52">
        <v>35</v>
      </c>
      <c r="J29" s="52">
        <v>19</v>
      </c>
      <c r="K29" s="52">
        <v>11</v>
      </c>
      <c r="L29" s="52">
        <v>11</v>
      </c>
      <c r="M29" s="52">
        <v>25</v>
      </c>
      <c r="N29" s="52">
        <v>31</v>
      </c>
      <c r="O29" s="52">
        <v>38</v>
      </c>
      <c r="P29" s="52">
        <v>26</v>
      </c>
      <c r="Q29" s="52">
        <v>30</v>
      </c>
      <c r="R29" s="52">
        <v>48</v>
      </c>
      <c r="S29" s="52">
        <v>65</v>
      </c>
      <c r="T29" s="52">
        <v>82</v>
      </c>
      <c r="U29" s="52">
        <v>50</v>
      </c>
      <c r="V29" s="52">
        <v>64</v>
      </c>
      <c r="W29" s="52">
        <v>33</v>
      </c>
      <c r="X29" s="52">
        <v>96</v>
      </c>
      <c r="Y29" s="52">
        <v>119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81</v>
      </c>
      <c r="D31" s="52">
        <v>87</v>
      </c>
      <c r="E31" s="52">
        <v>147</v>
      </c>
      <c r="F31" s="52">
        <v>188</v>
      </c>
      <c r="G31" s="52">
        <v>216</v>
      </c>
      <c r="H31" s="52">
        <v>212</v>
      </c>
      <c r="I31" s="52">
        <v>71</v>
      </c>
      <c r="J31" s="52">
        <v>37</v>
      </c>
      <c r="K31" s="52">
        <v>41</v>
      </c>
      <c r="L31" s="52">
        <v>99</v>
      </c>
      <c r="M31" s="52">
        <v>146</v>
      </c>
      <c r="N31" s="52">
        <v>136</v>
      </c>
      <c r="O31" s="52">
        <v>108</v>
      </c>
      <c r="P31" s="52">
        <v>66</v>
      </c>
      <c r="Q31" s="52">
        <v>122</v>
      </c>
      <c r="R31" s="52">
        <v>211</v>
      </c>
      <c r="S31" s="52">
        <v>257</v>
      </c>
      <c r="T31" s="52">
        <v>197</v>
      </c>
      <c r="U31" s="52">
        <v>187</v>
      </c>
      <c r="V31" s="52">
        <v>218</v>
      </c>
      <c r="W31" s="52">
        <v>288</v>
      </c>
      <c r="X31" s="52">
        <v>466</v>
      </c>
      <c r="Y31" s="52">
        <v>364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2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0</v>
      </c>
      <c r="U32" s="52">
        <v>0</v>
      </c>
      <c r="V32" s="52">
        <v>0</v>
      </c>
      <c r="W32" s="52">
        <v>0</v>
      </c>
      <c r="X32" s="52">
        <v>5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408</v>
      </c>
      <c r="D35" s="52">
        <v>551</v>
      </c>
      <c r="E35" s="52">
        <v>699</v>
      </c>
      <c r="F35" s="52">
        <v>995</v>
      </c>
      <c r="G35" s="52">
        <v>940</v>
      </c>
      <c r="H35" s="52">
        <v>967</v>
      </c>
      <c r="I35" s="52">
        <v>183</v>
      </c>
      <c r="J35" s="52">
        <v>166</v>
      </c>
      <c r="K35" s="52">
        <v>231</v>
      </c>
      <c r="L35" s="52">
        <v>606</v>
      </c>
      <c r="M35" s="52">
        <v>772</v>
      </c>
      <c r="N35" s="52">
        <v>921</v>
      </c>
      <c r="O35" s="52">
        <v>789</v>
      </c>
      <c r="P35" s="52">
        <v>525</v>
      </c>
      <c r="Q35" s="52">
        <v>461</v>
      </c>
      <c r="R35" s="52">
        <v>675</v>
      </c>
      <c r="S35" s="52">
        <v>772</v>
      </c>
      <c r="T35" s="52">
        <v>725</v>
      </c>
      <c r="U35" s="52">
        <v>540</v>
      </c>
      <c r="V35" s="52">
        <v>709</v>
      </c>
      <c r="W35" s="52">
        <v>750</v>
      </c>
      <c r="X35" s="52">
        <v>0</v>
      </c>
      <c r="Y35" s="52">
        <v>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378</v>
      </c>
      <c r="D36" s="52">
        <v>362</v>
      </c>
      <c r="E36" s="52">
        <v>515</v>
      </c>
      <c r="F36" s="52">
        <v>502</v>
      </c>
      <c r="G36" s="52">
        <v>718</v>
      </c>
      <c r="H36" s="52">
        <v>721</v>
      </c>
      <c r="I36" s="52">
        <v>651</v>
      </c>
      <c r="J36" s="52">
        <v>321</v>
      </c>
      <c r="K36" s="52">
        <v>488</v>
      </c>
      <c r="L36" s="52">
        <v>673</v>
      </c>
      <c r="M36" s="52">
        <v>640</v>
      </c>
      <c r="N36" s="52">
        <v>638</v>
      </c>
      <c r="O36" s="52">
        <v>683</v>
      </c>
      <c r="P36" s="52">
        <v>426</v>
      </c>
      <c r="Q36" s="52">
        <v>557</v>
      </c>
      <c r="R36" s="52">
        <v>891</v>
      </c>
      <c r="S36" s="52">
        <v>939</v>
      </c>
      <c r="T36" s="52">
        <v>811</v>
      </c>
      <c r="U36" s="52">
        <v>691</v>
      </c>
      <c r="V36" s="52">
        <v>652</v>
      </c>
      <c r="W36" s="52">
        <v>652</v>
      </c>
      <c r="X36" s="52">
        <v>1809</v>
      </c>
      <c r="Y36" s="52">
        <v>1834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867</v>
      </c>
      <c r="D41" s="36">
        <v>1001</v>
      </c>
      <c r="E41" s="36">
        <v>1363</v>
      </c>
      <c r="F41" s="36">
        <v>1686</v>
      </c>
      <c r="G41" s="36">
        <v>1871</v>
      </c>
      <c r="H41" s="36">
        <v>1905</v>
      </c>
      <c r="I41" s="36">
        <v>899</v>
      </c>
      <c r="J41" s="36">
        <v>526</v>
      </c>
      <c r="K41" s="36">
        <v>767</v>
      </c>
      <c r="L41" s="36">
        <v>1382</v>
      </c>
      <c r="M41" s="36">
        <v>1569</v>
      </c>
      <c r="N41" s="36">
        <v>1694</v>
      </c>
      <c r="O41" s="36">
        <v>1575</v>
      </c>
      <c r="P41" s="36">
        <v>1031</v>
      </c>
      <c r="Q41" s="36">
        <v>1123</v>
      </c>
      <c r="R41" s="36">
        <v>1783</v>
      </c>
      <c r="S41" s="36">
        <v>1995</v>
      </c>
      <c r="T41" s="36">
        <v>1733</v>
      </c>
      <c r="U41" s="36">
        <v>1416</v>
      </c>
      <c r="V41" s="36">
        <v>1569</v>
      </c>
      <c r="W41" s="36">
        <v>1698</v>
      </c>
      <c r="X41" s="36">
        <v>2290</v>
      </c>
      <c r="Y41" s="36">
        <v>2207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25370</v>
      </c>
      <c r="D45" s="52">
        <v>11957</v>
      </c>
      <c r="E45" s="52">
        <v>8857</v>
      </c>
      <c r="F45" s="52">
        <v>8221</v>
      </c>
      <c r="G45" s="52">
        <v>7823</v>
      </c>
      <c r="H45" s="52">
        <v>6908</v>
      </c>
      <c r="I45" s="52">
        <v>10974</v>
      </c>
      <c r="J45" s="52">
        <v>16373</v>
      </c>
      <c r="K45" s="52">
        <v>20484</v>
      </c>
      <c r="L45" s="52">
        <v>20778</v>
      </c>
      <c r="M45" s="52">
        <v>22108</v>
      </c>
      <c r="N45" s="52">
        <v>18480</v>
      </c>
      <c r="O45" s="52">
        <v>14168</v>
      </c>
      <c r="P45" s="52">
        <v>0</v>
      </c>
      <c r="Q45" s="52">
        <v>0</v>
      </c>
      <c r="R45" s="52">
        <v>2</v>
      </c>
      <c r="S45" s="52">
        <v>2863</v>
      </c>
      <c r="T45" s="52">
        <v>3191</v>
      </c>
      <c r="U45" s="52">
        <v>112</v>
      </c>
      <c r="V45" s="52">
        <v>563</v>
      </c>
      <c r="W45" s="52">
        <v>2241</v>
      </c>
      <c r="X45" s="52">
        <v>10888</v>
      </c>
      <c r="Y45" s="52">
        <v>13656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583</v>
      </c>
      <c r="D48" s="52">
        <v>368</v>
      </c>
      <c r="E48" s="52">
        <v>385</v>
      </c>
      <c r="F48" s="52">
        <v>369</v>
      </c>
      <c r="G48" s="52">
        <v>343</v>
      </c>
      <c r="H48" s="52">
        <v>446</v>
      </c>
      <c r="I48" s="52">
        <v>478</v>
      </c>
      <c r="J48" s="52">
        <v>486</v>
      </c>
      <c r="K48" s="52">
        <v>558</v>
      </c>
      <c r="L48" s="52">
        <v>658</v>
      </c>
      <c r="M48" s="52">
        <v>974</v>
      </c>
      <c r="N48" s="52">
        <v>927</v>
      </c>
      <c r="O48" s="52">
        <v>934</v>
      </c>
      <c r="P48" s="52">
        <v>454</v>
      </c>
      <c r="Q48" s="52">
        <v>246</v>
      </c>
      <c r="R48" s="52">
        <v>99</v>
      </c>
      <c r="S48" s="52">
        <v>131</v>
      </c>
      <c r="T48" s="52">
        <v>217</v>
      </c>
      <c r="U48" s="52">
        <v>208</v>
      </c>
      <c r="V48" s="52">
        <v>243</v>
      </c>
      <c r="W48" s="52">
        <v>89</v>
      </c>
      <c r="X48" s="52">
        <v>465</v>
      </c>
      <c r="Y48" s="52">
        <v>926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22295</v>
      </c>
      <c r="D50" s="52">
        <v>18293</v>
      </c>
      <c r="E50" s="52">
        <v>15894</v>
      </c>
      <c r="F50" s="52">
        <v>14549</v>
      </c>
      <c r="G50" s="52">
        <v>13081</v>
      </c>
      <c r="H50" s="52">
        <v>11311</v>
      </c>
      <c r="I50" s="52">
        <v>15466</v>
      </c>
      <c r="J50" s="52">
        <v>29297</v>
      </c>
      <c r="K50" s="52">
        <v>31364</v>
      </c>
      <c r="L50" s="52">
        <v>28829</v>
      </c>
      <c r="M50" s="52">
        <v>26815</v>
      </c>
      <c r="N50" s="52">
        <v>26996</v>
      </c>
      <c r="O50" s="52">
        <v>24410</v>
      </c>
      <c r="P50" s="52">
        <v>18227</v>
      </c>
      <c r="Q50" s="52">
        <v>13722</v>
      </c>
      <c r="R50" s="52">
        <v>11220</v>
      </c>
      <c r="S50" s="52">
        <v>9780</v>
      </c>
      <c r="T50" s="52">
        <v>7735</v>
      </c>
      <c r="U50" s="52">
        <v>9539</v>
      </c>
      <c r="V50" s="52">
        <v>9748</v>
      </c>
      <c r="W50" s="52">
        <v>10079</v>
      </c>
      <c r="X50" s="52">
        <v>9647</v>
      </c>
      <c r="Y50" s="52">
        <v>11293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193</v>
      </c>
      <c r="D51" s="52">
        <v>103</v>
      </c>
      <c r="E51" s="52">
        <v>112</v>
      </c>
      <c r="F51" s="52">
        <v>77</v>
      </c>
      <c r="G51" s="52">
        <v>106</v>
      </c>
      <c r="H51" s="52">
        <v>67</v>
      </c>
      <c r="I51" s="52">
        <v>192</v>
      </c>
      <c r="J51" s="52">
        <v>231</v>
      </c>
      <c r="K51" s="52">
        <v>377</v>
      </c>
      <c r="L51" s="52">
        <v>137</v>
      </c>
      <c r="M51" s="52">
        <v>160</v>
      </c>
      <c r="N51" s="52">
        <v>20</v>
      </c>
      <c r="O51" s="52">
        <v>44</v>
      </c>
      <c r="P51" s="52">
        <v>0</v>
      </c>
      <c r="Q51" s="52">
        <v>0</v>
      </c>
      <c r="R51" s="52">
        <v>0</v>
      </c>
      <c r="S51" s="52">
        <v>43</v>
      </c>
      <c r="T51" s="52">
        <v>88</v>
      </c>
      <c r="U51" s="52">
        <v>54</v>
      </c>
      <c r="V51" s="52">
        <v>15</v>
      </c>
      <c r="W51" s="52">
        <v>0</v>
      </c>
      <c r="X51" s="52">
        <v>471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9155</v>
      </c>
      <c r="D54" s="52">
        <v>5027</v>
      </c>
      <c r="E54" s="52">
        <v>4511</v>
      </c>
      <c r="F54" s="52">
        <v>6060</v>
      </c>
      <c r="G54" s="52">
        <v>6288</v>
      </c>
      <c r="H54" s="52">
        <v>7705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1421</v>
      </c>
      <c r="P54" s="52">
        <v>996</v>
      </c>
      <c r="Q54" s="52">
        <v>0</v>
      </c>
      <c r="R54" s="52">
        <v>0</v>
      </c>
      <c r="S54" s="52">
        <v>0</v>
      </c>
      <c r="T54" s="52">
        <v>28</v>
      </c>
      <c r="U54" s="52">
        <v>114</v>
      </c>
      <c r="V54" s="52">
        <v>378</v>
      </c>
      <c r="W54" s="52">
        <v>968</v>
      </c>
      <c r="X54" s="52">
        <v>0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8462</v>
      </c>
      <c r="D55" s="52">
        <v>3307</v>
      </c>
      <c r="E55" s="52">
        <v>3327</v>
      </c>
      <c r="F55" s="52">
        <v>3056</v>
      </c>
      <c r="G55" s="52">
        <v>4804</v>
      </c>
      <c r="H55" s="52">
        <v>5761</v>
      </c>
      <c r="I55" s="52">
        <v>1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1239</v>
      </c>
      <c r="P55" s="52">
        <v>800</v>
      </c>
      <c r="Q55" s="52">
        <v>0</v>
      </c>
      <c r="R55" s="52">
        <v>0</v>
      </c>
      <c r="S55" s="52">
        <v>0</v>
      </c>
      <c r="T55" s="52">
        <v>35</v>
      </c>
      <c r="U55" s="52">
        <v>162</v>
      </c>
      <c r="V55" s="52">
        <v>338</v>
      </c>
      <c r="W55" s="52">
        <v>863</v>
      </c>
      <c r="X55" s="52">
        <v>1587</v>
      </c>
      <c r="Y55" s="52">
        <v>3187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58578</v>
      </c>
      <c r="D60" s="36">
        <v>45275</v>
      </c>
      <c r="E60" s="36">
        <v>42907</v>
      </c>
      <c r="F60" s="36">
        <v>44166</v>
      </c>
      <c r="G60" s="36">
        <v>47316</v>
      </c>
      <c r="H60" s="36">
        <v>52108</v>
      </c>
      <c r="I60" s="36">
        <v>24760</v>
      </c>
      <c r="J60" s="36">
        <v>25796</v>
      </c>
      <c r="K60" s="36">
        <v>34101</v>
      </c>
      <c r="L60" s="36">
        <v>29591</v>
      </c>
      <c r="M60" s="36">
        <v>30153</v>
      </c>
      <c r="N60" s="36">
        <v>27006</v>
      </c>
      <c r="O60" s="36">
        <v>24197</v>
      </c>
      <c r="P60" s="36">
        <v>4710</v>
      </c>
      <c r="Q60" s="36">
        <v>10093</v>
      </c>
      <c r="R60" s="36">
        <v>15044</v>
      </c>
      <c r="S60" s="36">
        <v>22453</v>
      </c>
      <c r="T60" s="36">
        <v>21895</v>
      </c>
      <c r="U60" s="36">
        <v>16208</v>
      </c>
      <c r="V60" s="36">
        <v>11354</v>
      </c>
      <c r="W60" s="36">
        <v>7865</v>
      </c>
      <c r="X60" s="36">
        <v>11611</v>
      </c>
      <c r="Y60" s="36">
        <v>14914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32268</v>
      </c>
      <c r="D64" s="52">
        <v>38819</v>
      </c>
      <c r="E64" s="52">
        <v>40412</v>
      </c>
      <c r="F64" s="52">
        <v>34176</v>
      </c>
      <c r="G64" s="52">
        <v>26390</v>
      </c>
      <c r="H64" s="52">
        <v>20772</v>
      </c>
      <c r="I64" s="52">
        <v>20124</v>
      </c>
      <c r="J64" s="52">
        <v>31348</v>
      </c>
      <c r="K64" s="52">
        <v>38320</v>
      </c>
      <c r="L64" s="52">
        <v>45903</v>
      </c>
      <c r="M64" s="52">
        <v>43334</v>
      </c>
      <c r="N64" s="52">
        <v>44760</v>
      </c>
      <c r="O64" s="52">
        <v>35992</v>
      </c>
      <c r="P64" s="52">
        <v>11150</v>
      </c>
      <c r="Q64" s="52">
        <v>17856</v>
      </c>
      <c r="R64" s="52">
        <v>31470</v>
      </c>
      <c r="S64" s="52">
        <v>43339</v>
      </c>
      <c r="T64" s="52">
        <v>44443</v>
      </c>
      <c r="U64" s="52">
        <v>39677</v>
      </c>
      <c r="V64" s="52">
        <v>26378</v>
      </c>
      <c r="W64" s="52">
        <v>9569</v>
      </c>
      <c r="X64" s="52">
        <v>2820</v>
      </c>
      <c r="Y64" s="52">
        <v>13570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609</v>
      </c>
      <c r="D67" s="52">
        <v>463</v>
      </c>
      <c r="E67" s="52">
        <v>846</v>
      </c>
      <c r="F67" s="52">
        <v>1165</v>
      </c>
      <c r="G67" s="52">
        <v>1084</v>
      </c>
      <c r="H67" s="52">
        <v>1229</v>
      </c>
      <c r="I67" s="52">
        <v>1037</v>
      </c>
      <c r="J67" s="52">
        <v>949</v>
      </c>
      <c r="K67" s="52">
        <v>1026</v>
      </c>
      <c r="L67" s="52">
        <v>1288</v>
      </c>
      <c r="M67" s="52">
        <v>1956</v>
      </c>
      <c r="N67" s="52">
        <v>1998</v>
      </c>
      <c r="O67" s="52">
        <v>2117</v>
      </c>
      <c r="P67" s="52">
        <v>1369</v>
      </c>
      <c r="Q67" s="52">
        <v>1258</v>
      </c>
      <c r="R67" s="52">
        <v>1529</v>
      </c>
      <c r="S67" s="52">
        <v>2060</v>
      </c>
      <c r="T67" s="52">
        <v>2791</v>
      </c>
      <c r="U67" s="52">
        <v>2349</v>
      </c>
      <c r="V67" s="52">
        <v>3316</v>
      </c>
      <c r="W67" s="52">
        <v>1529</v>
      </c>
      <c r="X67" s="52">
        <v>1620</v>
      </c>
      <c r="Y67" s="52">
        <v>1182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31838</v>
      </c>
      <c r="D69" s="52">
        <v>38078</v>
      </c>
      <c r="E69" s="52">
        <v>39391</v>
      </c>
      <c r="F69" s="52">
        <v>33313</v>
      </c>
      <c r="G69" s="52">
        <v>25650</v>
      </c>
      <c r="H69" s="52">
        <v>20126</v>
      </c>
      <c r="I69" s="52">
        <v>19502</v>
      </c>
      <c r="J69" s="52">
        <v>30980</v>
      </c>
      <c r="K69" s="52">
        <v>37655</v>
      </c>
      <c r="L69" s="52">
        <v>45385</v>
      </c>
      <c r="M69" s="52">
        <v>43247</v>
      </c>
      <c r="N69" s="52">
        <v>44489</v>
      </c>
      <c r="O69" s="52">
        <v>35958</v>
      </c>
      <c r="P69" s="52">
        <v>11049</v>
      </c>
      <c r="Q69" s="52">
        <v>17707</v>
      </c>
      <c r="R69" s="52">
        <v>31001</v>
      </c>
      <c r="S69" s="52">
        <v>42522</v>
      </c>
      <c r="T69" s="52">
        <v>43842</v>
      </c>
      <c r="U69" s="52">
        <v>38902</v>
      </c>
      <c r="V69" s="52">
        <v>25985</v>
      </c>
      <c r="W69" s="52">
        <v>9307</v>
      </c>
      <c r="X69" s="52">
        <v>1447</v>
      </c>
      <c r="Y69" s="52">
        <v>11863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285</v>
      </c>
      <c r="D70" s="52">
        <v>152</v>
      </c>
      <c r="E70" s="52">
        <v>331</v>
      </c>
      <c r="F70" s="52">
        <v>160</v>
      </c>
      <c r="G70" s="52">
        <v>163</v>
      </c>
      <c r="H70" s="52">
        <v>166</v>
      </c>
      <c r="I70" s="52">
        <v>257</v>
      </c>
      <c r="J70" s="52">
        <v>312</v>
      </c>
      <c r="K70" s="52">
        <v>526</v>
      </c>
      <c r="L70" s="52">
        <v>307</v>
      </c>
      <c r="M70" s="52">
        <v>139</v>
      </c>
      <c r="N70" s="52">
        <v>219</v>
      </c>
      <c r="O70" s="52">
        <v>0</v>
      </c>
      <c r="P70" s="52">
        <v>0</v>
      </c>
      <c r="Q70" s="52">
        <v>0</v>
      </c>
      <c r="R70" s="52">
        <v>182</v>
      </c>
      <c r="S70" s="52">
        <v>457</v>
      </c>
      <c r="T70" s="52">
        <v>258</v>
      </c>
      <c r="U70" s="52">
        <v>487</v>
      </c>
      <c r="V70" s="52">
        <v>317</v>
      </c>
      <c r="W70" s="52">
        <v>0</v>
      </c>
      <c r="X70" s="52">
        <v>1198</v>
      </c>
      <c r="Y70" s="52">
        <v>42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415</v>
      </c>
      <c r="D73" s="52">
        <v>748</v>
      </c>
      <c r="E73" s="52">
        <v>781</v>
      </c>
      <c r="F73" s="52">
        <v>932</v>
      </c>
      <c r="G73" s="52">
        <v>764</v>
      </c>
      <c r="H73" s="52">
        <v>791</v>
      </c>
      <c r="I73" s="52">
        <v>168</v>
      </c>
      <c r="J73" s="52">
        <v>244</v>
      </c>
      <c r="K73" s="52">
        <v>365</v>
      </c>
      <c r="L73" s="52">
        <v>637</v>
      </c>
      <c r="M73" s="52">
        <v>596</v>
      </c>
      <c r="N73" s="52">
        <v>677</v>
      </c>
      <c r="O73" s="52">
        <v>561</v>
      </c>
      <c r="P73" s="52">
        <v>569</v>
      </c>
      <c r="Q73" s="52">
        <v>438</v>
      </c>
      <c r="R73" s="52">
        <v>511</v>
      </c>
      <c r="S73" s="52">
        <v>625</v>
      </c>
      <c r="T73" s="52">
        <v>657</v>
      </c>
      <c r="U73" s="52">
        <v>551</v>
      </c>
      <c r="V73" s="52">
        <v>530</v>
      </c>
      <c r="W73" s="52">
        <v>637</v>
      </c>
      <c r="X73" s="52">
        <v>0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383</v>
      </c>
      <c r="D74" s="52">
        <v>493</v>
      </c>
      <c r="E74" s="52">
        <v>575</v>
      </c>
      <c r="F74" s="52">
        <v>470</v>
      </c>
      <c r="G74" s="52">
        <v>583</v>
      </c>
      <c r="H74" s="52">
        <v>589</v>
      </c>
      <c r="I74" s="52">
        <v>598</v>
      </c>
      <c r="J74" s="52">
        <v>473</v>
      </c>
      <c r="K74" s="52">
        <v>769</v>
      </c>
      <c r="L74" s="52">
        <v>709</v>
      </c>
      <c r="M74" s="52">
        <v>493</v>
      </c>
      <c r="N74" s="52">
        <v>472</v>
      </c>
      <c r="O74" s="52">
        <v>491</v>
      </c>
      <c r="P74" s="52">
        <v>464</v>
      </c>
      <c r="Q74" s="52">
        <v>526</v>
      </c>
      <c r="R74" s="52">
        <v>671</v>
      </c>
      <c r="S74" s="52">
        <v>759</v>
      </c>
      <c r="T74" s="52">
        <v>725</v>
      </c>
      <c r="U74" s="52">
        <v>689</v>
      </c>
      <c r="V74" s="52">
        <v>509</v>
      </c>
      <c r="W74" s="52">
        <v>576</v>
      </c>
      <c r="X74" s="52">
        <v>1214</v>
      </c>
      <c r="Y74" s="52">
        <v>2624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10372</v>
      </c>
      <c r="D78" s="52">
        <v>11590</v>
      </c>
      <c r="E78" s="52">
        <v>11961</v>
      </c>
      <c r="F78" s="52">
        <v>11298</v>
      </c>
      <c r="G78" s="52">
        <v>10717</v>
      </c>
      <c r="H78" s="52">
        <v>10984</v>
      </c>
      <c r="I78" s="52">
        <v>6728</v>
      </c>
      <c r="J78" s="52">
        <v>9381</v>
      </c>
      <c r="K78" s="52">
        <v>11140</v>
      </c>
      <c r="L78" s="52">
        <v>12058</v>
      </c>
      <c r="M78" s="52">
        <v>11551</v>
      </c>
      <c r="N78" s="52">
        <v>11178</v>
      </c>
      <c r="O78" s="52">
        <v>9676</v>
      </c>
      <c r="P78" s="52">
        <v>5019</v>
      </c>
      <c r="Q78" s="52">
        <v>6825</v>
      </c>
      <c r="R78" s="52">
        <v>9740</v>
      </c>
      <c r="S78" s="52">
        <v>11156</v>
      </c>
      <c r="T78" s="52">
        <v>9821</v>
      </c>
      <c r="U78" s="52">
        <v>8319</v>
      </c>
      <c r="V78" s="52">
        <v>9342</v>
      </c>
      <c r="W78" s="52">
        <v>10023</v>
      </c>
      <c r="X78" s="52">
        <v>15829</v>
      </c>
      <c r="Y78" s="52">
        <v>7661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52656</v>
      </c>
      <c r="D79" s="36">
        <v>58103</v>
      </c>
      <c r="E79" s="36">
        <v>60145</v>
      </c>
      <c r="F79" s="36">
        <v>56846</v>
      </c>
      <c r="G79" s="36">
        <v>54141</v>
      </c>
      <c r="H79" s="36">
        <v>55744</v>
      </c>
      <c r="I79" s="36">
        <v>33640</v>
      </c>
      <c r="J79" s="36">
        <v>42968</v>
      </c>
      <c r="K79" s="36">
        <v>58477</v>
      </c>
      <c r="L79" s="36">
        <v>65462</v>
      </c>
      <c r="M79" s="36">
        <v>61070</v>
      </c>
      <c r="N79" s="36">
        <v>59273</v>
      </c>
      <c r="O79" s="36">
        <v>50524</v>
      </c>
      <c r="P79" s="36">
        <v>32646</v>
      </c>
      <c r="Q79" s="36">
        <v>42715</v>
      </c>
      <c r="R79" s="36">
        <v>59060</v>
      </c>
      <c r="S79" s="36">
        <v>71545</v>
      </c>
      <c r="T79" s="36">
        <v>73328</v>
      </c>
      <c r="U79" s="36">
        <v>66143</v>
      </c>
      <c r="V79" s="36">
        <v>48287</v>
      </c>
      <c r="W79" s="36">
        <v>26179</v>
      </c>
      <c r="X79" s="36">
        <v>11325</v>
      </c>
      <c r="Y79" s="36">
        <v>36884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37376</v>
      </c>
      <c r="D83" s="52">
        <v>52536</v>
      </c>
      <c r="E83" s="52">
        <v>58971</v>
      </c>
      <c r="F83" s="52">
        <v>64419</v>
      </c>
      <c r="G83" s="52">
        <v>81124</v>
      </c>
      <c r="H83" s="52">
        <v>81252</v>
      </c>
      <c r="I83" s="52">
        <v>81241</v>
      </c>
      <c r="J83" s="52">
        <v>44766</v>
      </c>
      <c r="K83" s="52">
        <v>31198</v>
      </c>
      <c r="L83" s="52">
        <v>19772</v>
      </c>
      <c r="M83" s="52">
        <v>35431</v>
      </c>
      <c r="N83" s="52">
        <v>44497</v>
      </c>
      <c r="O83" s="52">
        <v>63488</v>
      </c>
      <c r="P83" s="52">
        <v>64548</v>
      </c>
      <c r="Q83" s="52">
        <v>71011</v>
      </c>
      <c r="R83" s="52">
        <v>63036</v>
      </c>
      <c r="S83" s="52">
        <v>49643</v>
      </c>
      <c r="T83" s="52">
        <v>39483</v>
      </c>
      <c r="U83" s="52">
        <v>34532</v>
      </c>
      <c r="V83" s="52">
        <v>35797</v>
      </c>
      <c r="W83" s="52">
        <v>35959</v>
      </c>
      <c r="X83" s="52">
        <v>26014</v>
      </c>
      <c r="Y83" s="52">
        <v>46162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517</v>
      </c>
      <c r="D86" s="52">
        <v>422</v>
      </c>
      <c r="E86" s="52">
        <v>1092</v>
      </c>
      <c r="F86" s="52">
        <v>1763</v>
      </c>
      <c r="G86" s="52">
        <v>2112</v>
      </c>
      <c r="H86" s="52">
        <v>3173</v>
      </c>
      <c r="I86" s="52">
        <v>3348</v>
      </c>
      <c r="J86" s="52">
        <v>2400</v>
      </c>
      <c r="K86" s="52">
        <v>1840</v>
      </c>
      <c r="L86" s="52">
        <v>1238</v>
      </c>
      <c r="M86" s="52">
        <v>1513</v>
      </c>
      <c r="N86" s="52">
        <v>1660</v>
      </c>
      <c r="O86" s="52">
        <v>2430</v>
      </c>
      <c r="P86" s="52">
        <v>2503</v>
      </c>
      <c r="Q86" s="52">
        <v>3807</v>
      </c>
      <c r="R86" s="52">
        <v>4964</v>
      </c>
      <c r="S86" s="52">
        <v>4503</v>
      </c>
      <c r="T86" s="52">
        <v>3940</v>
      </c>
      <c r="U86" s="52">
        <v>2532</v>
      </c>
      <c r="V86" s="52">
        <v>3536</v>
      </c>
      <c r="W86" s="52">
        <v>1931</v>
      </c>
      <c r="X86" s="52">
        <v>3536</v>
      </c>
      <c r="Y86" s="52">
        <v>3934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16668</v>
      </c>
      <c r="D88" s="52">
        <v>25623</v>
      </c>
      <c r="E88" s="52">
        <v>29459</v>
      </c>
      <c r="F88" s="52">
        <v>33921</v>
      </c>
      <c r="G88" s="52">
        <v>43942</v>
      </c>
      <c r="H88" s="52">
        <v>46913</v>
      </c>
      <c r="I88" s="52">
        <v>51719</v>
      </c>
      <c r="J88" s="52">
        <v>45726</v>
      </c>
      <c r="K88" s="52">
        <v>39986</v>
      </c>
      <c r="L88" s="52">
        <v>32996</v>
      </c>
      <c r="M88" s="52">
        <v>39741</v>
      </c>
      <c r="N88" s="52">
        <v>41390</v>
      </c>
      <c r="O88" s="52">
        <v>49579</v>
      </c>
      <c r="P88" s="52">
        <v>48873</v>
      </c>
      <c r="Q88" s="52">
        <v>50556</v>
      </c>
      <c r="R88" s="52">
        <v>49077</v>
      </c>
      <c r="S88" s="52">
        <v>44493</v>
      </c>
      <c r="T88" s="52">
        <v>46377</v>
      </c>
      <c r="U88" s="52">
        <v>58426</v>
      </c>
      <c r="V88" s="52">
        <v>58495</v>
      </c>
      <c r="W88" s="52">
        <v>60317</v>
      </c>
      <c r="X88" s="52">
        <v>41985</v>
      </c>
      <c r="Y88" s="52">
        <v>55309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112</v>
      </c>
      <c r="D89" s="52">
        <v>97</v>
      </c>
      <c r="E89" s="52">
        <v>162</v>
      </c>
      <c r="F89" s="52">
        <v>136</v>
      </c>
      <c r="G89" s="52">
        <v>240</v>
      </c>
      <c r="H89" s="52">
        <v>268</v>
      </c>
      <c r="I89" s="52">
        <v>578</v>
      </c>
      <c r="J89" s="52">
        <v>296</v>
      </c>
      <c r="K89" s="52">
        <v>545</v>
      </c>
      <c r="L89" s="52">
        <v>107</v>
      </c>
      <c r="M89" s="52">
        <v>355</v>
      </c>
      <c r="N89" s="52">
        <v>111</v>
      </c>
      <c r="O89" s="52">
        <v>52</v>
      </c>
      <c r="P89" s="52">
        <v>426</v>
      </c>
      <c r="Q89" s="52">
        <v>144</v>
      </c>
      <c r="R89" s="52">
        <v>407</v>
      </c>
      <c r="S89" s="52">
        <v>384</v>
      </c>
      <c r="T89" s="52">
        <v>171</v>
      </c>
      <c r="U89" s="52">
        <v>616</v>
      </c>
      <c r="V89" s="52">
        <v>510</v>
      </c>
      <c r="W89" s="52">
        <v>418</v>
      </c>
      <c r="X89" s="52">
        <v>1514</v>
      </c>
      <c r="Y89" s="52">
        <v>1046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3104</v>
      </c>
      <c r="D92" s="52">
        <v>3444</v>
      </c>
      <c r="E92" s="52">
        <v>4549</v>
      </c>
      <c r="F92" s="52">
        <v>4959</v>
      </c>
      <c r="G92" s="52">
        <v>6163</v>
      </c>
      <c r="H92" s="52">
        <v>6121</v>
      </c>
      <c r="I92" s="52">
        <v>3374</v>
      </c>
      <c r="J92" s="52">
        <v>1505</v>
      </c>
      <c r="K92" s="52">
        <v>1453</v>
      </c>
      <c r="L92" s="52">
        <v>1813</v>
      </c>
      <c r="M92" s="52">
        <v>3271</v>
      </c>
      <c r="N92" s="52">
        <v>3415</v>
      </c>
      <c r="O92" s="52">
        <v>3614</v>
      </c>
      <c r="P92" s="52">
        <v>3290</v>
      </c>
      <c r="Q92" s="52">
        <v>4625</v>
      </c>
      <c r="R92" s="52">
        <v>3622</v>
      </c>
      <c r="S92" s="52">
        <v>3070</v>
      </c>
      <c r="T92" s="52">
        <v>1668</v>
      </c>
      <c r="U92" s="52">
        <v>324</v>
      </c>
      <c r="V92" s="52">
        <v>935</v>
      </c>
      <c r="W92" s="52">
        <v>1029</v>
      </c>
      <c r="X92" s="52">
        <v>1922</v>
      </c>
      <c r="Y92" s="52">
        <v>2004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22</v>
      </c>
      <c r="D93" s="52">
        <v>8</v>
      </c>
      <c r="E93" s="52">
        <v>28</v>
      </c>
      <c r="F93" s="52">
        <v>21</v>
      </c>
      <c r="G93" s="52">
        <v>28</v>
      </c>
      <c r="H93" s="52">
        <v>39</v>
      </c>
      <c r="I93" s="52">
        <v>51</v>
      </c>
      <c r="J93" s="52">
        <v>4</v>
      </c>
      <c r="K93" s="52">
        <v>26</v>
      </c>
      <c r="L93" s="52">
        <v>0</v>
      </c>
      <c r="M93" s="52">
        <v>29</v>
      </c>
      <c r="N93" s="52">
        <v>17</v>
      </c>
      <c r="O93" s="52">
        <v>7</v>
      </c>
      <c r="P93" s="52">
        <v>15</v>
      </c>
      <c r="Q93" s="52">
        <v>45</v>
      </c>
      <c r="R93" s="52">
        <v>25</v>
      </c>
      <c r="S93" s="52">
        <v>26</v>
      </c>
      <c r="T93" s="52">
        <v>4</v>
      </c>
      <c r="U93" s="52">
        <v>2</v>
      </c>
      <c r="V93" s="52">
        <v>2</v>
      </c>
      <c r="W93" s="52">
        <v>5</v>
      </c>
      <c r="X93" s="52">
        <v>43</v>
      </c>
      <c r="Y93" s="52">
        <v>7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15592</v>
      </c>
      <c r="D96" s="52">
        <v>21685</v>
      </c>
      <c r="E96" s="52">
        <v>21748</v>
      </c>
      <c r="F96" s="52">
        <v>26337</v>
      </c>
      <c r="G96" s="52">
        <v>26891</v>
      </c>
      <c r="H96" s="52">
        <v>27915</v>
      </c>
      <c r="I96" s="52">
        <v>8698</v>
      </c>
      <c r="J96" s="52">
        <v>6911</v>
      </c>
      <c r="K96" s="52">
        <v>7852</v>
      </c>
      <c r="L96" s="52">
        <v>10976</v>
      </c>
      <c r="M96" s="52">
        <v>17289</v>
      </c>
      <c r="N96" s="52">
        <v>23001</v>
      </c>
      <c r="O96" s="52">
        <v>25632</v>
      </c>
      <c r="P96" s="52">
        <v>24065</v>
      </c>
      <c r="Q96" s="52">
        <v>17626</v>
      </c>
      <c r="R96" s="52">
        <v>11669</v>
      </c>
      <c r="S96" s="52">
        <v>9118</v>
      </c>
      <c r="T96" s="52">
        <v>5979</v>
      </c>
      <c r="U96" s="52">
        <v>907</v>
      </c>
      <c r="V96" s="52">
        <v>2935</v>
      </c>
      <c r="W96" s="52">
        <v>2594</v>
      </c>
      <c r="X96" s="52">
        <v>0</v>
      </c>
      <c r="Y96" s="52">
        <v>0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14409</v>
      </c>
      <c r="D97" s="52">
        <v>14270</v>
      </c>
      <c r="E97" s="52">
        <v>16040</v>
      </c>
      <c r="F97" s="52">
        <v>13281</v>
      </c>
      <c r="G97" s="52">
        <v>20542</v>
      </c>
      <c r="H97" s="52">
        <v>20861</v>
      </c>
      <c r="I97" s="52">
        <v>30959</v>
      </c>
      <c r="J97" s="52">
        <v>13404</v>
      </c>
      <c r="K97" s="52">
        <v>16545</v>
      </c>
      <c r="L97" s="52">
        <v>12212</v>
      </c>
      <c r="M97" s="52">
        <v>14372</v>
      </c>
      <c r="N97" s="52">
        <v>16069</v>
      </c>
      <c r="O97" s="52">
        <v>22415</v>
      </c>
      <c r="P97" s="52">
        <v>19527</v>
      </c>
      <c r="Q97" s="52">
        <v>21145</v>
      </c>
      <c r="R97" s="52">
        <v>15312</v>
      </c>
      <c r="S97" s="52">
        <v>10980</v>
      </c>
      <c r="T97" s="52">
        <v>6596</v>
      </c>
      <c r="U97" s="52">
        <v>1152</v>
      </c>
      <c r="V97" s="52">
        <v>2831</v>
      </c>
      <c r="W97" s="52">
        <v>2342</v>
      </c>
      <c r="X97" s="52">
        <v>7459</v>
      </c>
      <c r="Y97" s="52">
        <v>9964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56770</v>
      </c>
      <c r="D103" s="36">
        <v>72032</v>
      </c>
      <c r="E103" s="36">
        <v>79204</v>
      </c>
      <c r="F103" s="36">
        <v>86784</v>
      </c>
      <c r="G103" s="36">
        <v>107845</v>
      </c>
      <c r="H103" s="36">
        <v>115522</v>
      </c>
      <c r="I103" s="36">
        <v>104068</v>
      </c>
      <c r="J103" s="36">
        <v>75593</v>
      </c>
      <c r="K103" s="36">
        <v>79478</v>
      </c>
      <c r="L103" s="36">
        <v>76327</v>
      </c>
      <c r="M103" s="36">
        <v>96468</v>
      </c>
      <c r="N103" s="36">
        <v>108133</v>
      </c>
      <c r="O103" s="36">
        <v>127881</v>
      </c>
      <c r="P103" s="36">
        <v>123233</v>
      </c>
      <c r="Q103" s="36">
        <v>121373</v>
      </c>
      <c r="R103" s="36">
        <v>100964</v>
      </c>
      <c r="S103" s="36">
        <v>86204</v>
      </c>
      <c r="T103" s="36">
        <v>80430</v>
      </c>
      <c r="U103" s="36">
        <v>85927</v>
      </c>
      <c r="V103" s="36">
        <v>93536</v>
      </c>
      <c r="W103" s="36">
        <v>97213</v>
      </c>
      <c r="X103" s="36">
        <v>83855</v>
      </c>
      <c r="Y103" s="36">
        <v>100100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128700</v>
      </c>
      <c r="D126" s="52">
        <v>118541</v>
      </c>
      <c r="E126" s="52">
        <v>111471</v>
      </c>
      <c r="F126" s="52">
        <v>99535</v>
      </c>
      <c r="G126" s="52">
        <v>89801</v>
      </c>
      <c r="H126" s="52">
        <v>82018</v>
      </c>
      <c r="I126" s="52">
        <v>97544</v>
      </c>
      <c r="J126" s="52">
        <v>129943</v>
      </c>
      <c r="K126" s="52">
        <v>140403</v>
      </c>
      <c r="L126" s="52">
        <v>150244</v>
      </c>
      <c r="M126" s="52">
        <v>144608</v>
      </c>
      <c r="N126" s="52">
        <v>154869</v>
      </c>
      <c r="O126" s="52">
        <v>125694</v>
      </c>
      <c r="P126" s="52">
        <v>52889</v>
      </c>
      <c r="Q126" s="52">
        <v>71499</v>
      </c>
      <c r="R126" s="52">
        <v>92246</v>
      </c>
      <c r="S126" s="52">
        <v>125249</v>
      </c>
      <c r="T126" s="52">
        <v>114716</v>
      </c>
      <c r="U126" s="52">
        <v>128805</v>
      </c>
      <c r="V126" s="52">
        <v>104183</v>
      </c>
      <c r="W126" s="52">
        <v>142417</v>
      </c>
      <c r="X126" s="52">
        <v>159080</v>
      </c>
      <c r="Y126" s="52">
        <v>146643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2168</v>
      </c>
      <c r="D129" s="52">
        <v>1500</v>
      </c>
      <c r="E129" s="52">
        <v>2709</v>
      </c>
      <c r="F129" s="52">
        <v>3427</v>
      </c>
      <c r="G129" s="52">
        <v>3282</v>
      </c>
      <c r="H129" s="52">
        <v>4123</v>
      </c>
      <c r="I129" s="52">
        <v>4103</v>
      </c>
      <c r="J129" s="52">
        <v>3924</v>
      </c>
      <c r="K129" s="52">
        <v>4137</v>
      </c>
      <c r="L129" s="52">
        <v>4712</v>
      </c>
      <c r="M129" s="52">
        <v>6724</v>
      </c>
      <c r="N129" s="52">
        <v>6726</v>
      </c>
      <c r="O129" s="52">
        <v>7275</v>
      </c>
      <c r="P129" s="52">
        <v>4950</v>
      </c>
      <c r="Q129" s="52">
        <v>4881</v>
      </c>
      <c r="R129" s="52">
        <v>5709</v>
      </c>
      <c r="S129" s="52">
        <v>6730</v>
      </c>
      <c r="T129" s="52">
        <v>8167</v>
      </c>
      <c r="U129" s="52">
        <v>6833</v>
      </c>
      <c r="V129" s="52">
        <v>10508</v>
      </c>
      <c r="W129" s="52">
        <v>6324</v>
      </c>
      <c r="X129" s="52">
        <v>13110</v>
      </c>
      <c r="Y129" s="52">
        <v>15440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124587</v>
      </c>
      <c r="D131" s="52">
        <v>115892</v>
      </c>
      <c r="E131" s="52">
        <v>108947</v>
      </c>
      <c r="F131" s="52">
        <v>96304</v>
      </c>
      <c r="G131" s="52">
        <v>86272</v>
      </c>
      <c r="H131" s="52">
        <v>80735</v>
      </c>
      <c r="I131" s="52">
        <v>100240</v>
      </c>
      <c r="J131" s="52">
        <v>133368</v>
      </c>
      <c r="K131" s="52">
        <v>141034</v>
      </c>
      <c r="L131" s="52">
        <v>142788</v>
      </c>
      <c r="M131" s="52">
        <v>139132</v>
      </c>
      <c r="N131" s="52">
        <v>148222</v>
      </c>
      <c r="O131" s="52">
        <v>124340</v>
      </c>
      <c r="P131" s="52">
        <v>51562</v>
      </c>
      <c r="Q131" s="52">
        <v>67106</v>
      </c>
      <c r="R131" s="52">
        <v>93861</v>
      </c>
      <c r="S131" s="52">
        <v>124051</v>
      </c>
      <c r="T131" s="52">
        <v>115675</v>
      </c>
      <c r="U131" s="52">
        <v>125610</v>
      </c>
      <c r="V131" s="52">
        <v>109305</v>
      </c>
      <c r="W131" s="52">
        <v>140346</v>
      </c>
      <c r="X131" s="52">
        <v>153166</v>
      </c>
      <c r="Y131" s="52">
        <v>137393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995</v>
      </c>
      <c r="D132" s="52">
        <v>558</v>
      </c>
      <c r="E132" s="52">
        <v>830</v>
      </c>
      <c r="F132" s="52">
        <v>494</v>
      </c>
      <c r="G132" s="52">
        <v>487</v>
      </c>
      <c r="H132" s="52">
        <v>673</v>
      </c>
      <c r="I132" s="52">
        <v>1164</v>
      </c>
      <c r="J132" s="52">
        <v>1208</v>
      </c>
      <c r="K132" s="52">
        <v>1987</v>
      </c>
      <c r="L132" s="52">
        <v>765</v>
      </c>
      <c r="M132" s="52">
        <v>499</v>
      </c>
      <c r="N132" s="52">
        <v>791</v>
      </c>
      <c r="O132" s="52">
        <v>0</v>
      </c>
      <c r="P132" s="52">
        <v>36</v>
      </c>
      <c r="Q132" s="52">
        <v>0</v>
      </c>
      <c r="R132" s="52">
        <v>585</v>
      </c>
      <c r="S132" s="52">
        <v>1458</v>
      </c>
      <c r="T132" s="52">
        <v>744</v>
      </c>
      <c r="U132" s="52">
        <v>1230</v>
      </c>
      <c r="V132" s="52">
        <v>1007</v>
      </c>
      <c r="W132" s="52">
        <v>1125</v>
      </c>
      <c r="X132" s="52">
        <v>6035</v>
      </c>
      <c r="Y132" s="52">
        <v>1454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3146</v>
      </c>
      <c r="D135" s="52">
        <v>3039</v>
      </c>
      <c r="E135" s="52">
        <v>2716</v>
      </c>
      <c r="F135" s="52">
        <v>3956</v>
      </c>
      <c r="G135" s="52">
        <v>3763</v>
      </c>
      <c r="H135" s="52">
        <v>2758</v>
      </c>
      <c r="I135" s="52">
        <v>0</v>
      </c>
      <c r="J135" s="52">
        <v>0</v>
      </c>
      <c r="K135" s="52">
        <v>0</v>
      </c>
      <c r="L135" s="52">
        <v>4972</v>
      </c>
      <c r="M135" s="52">
        <v>5024</v>
      </c>
      <c r="N135" s="52">
        <v>5844</v>
      </c>
      <c r="O135" s="52">
        <v>2559</v>
      </c>
      <c r="P135" s="52">
        <v>2089</v>
      </c>
      <c r="Q135" s="52">
        <v>2940</v>
      </c>
      <c r="R135" s="52">
        <v>532</v>
      </c>
      <c r="S135" s="52">
        <v>2275</v>
      </c>
      <c r="T135" s="52">
        <v>2792</v>
      </c>
      <c r="U135" s="52">
        <v>3770</v>
      </c>
      <c r="V135" s="52">
        <v>0</v>
      </c>
      <c r="W135" s="52">
        <v>2263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2906</v>
      </c>
      <c r="D136" s="52">
        <v>1999</v>
      </c>
      <c r="E136" s="52">
        <v>2001</v>
      </c>
      <c r="F136" s="52">
        <v>1994</v>
      </c>
      <c r="G136" s="52">
        <v>2873</v>
      </c>
      <c r="H136" s="52">
        <v>2061</v>
      </c>
      <c r="I136" s="52">
        <v>1</v>
      </c>
      <c r="J136" s="52">
        <v>0</v>
      </c>
      <c r="K136" s="52">
        <v>0</v>
      </c>
      <c r="L136" s="52">
        <v>5532</v>
      </c>
      <c r="M136" s="52">
        <v>4178</v>
      </c>
      <c r="N136" s="52">
        <v>4086</v>
      </c>
      <c r="O136" s="52">
        <v>2242</v>
      </c>
      <c r="P136" s="52">
        <v>1695</v>
      </c>
      <c r="Q136" s="52">
        <v>3525</v>
      </c>
      <c r="R136" s="52">
        <v>701</v>
      </c>
      <c r="S136" s="52">
        <v>2741</v>
      </c>
      <c r="T136" s="52">
        <v>3079</v>
      </c>
      <c r="U136" s="52">
        <v>4702</v>
      </c>
      <c r="V136" s="52">
        <v>0</v>
      </c>
      <c r="W136" s="52">
        <v>2044</v>
      </c>
      <c r="X136" s="52">
        <v>3762</v>
      </c>
      <c r="Y136" s="52">
        <v>11916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229093</v>
      </c>
      <c r="D141" s="36">
        <v>219349</v>
      </c>
      <c r="E141" s="36">
        <v>215178</v>
      </c>
      <c r="F141" s="36">
        <v>211018</v>
      </c>
      <c r="G141" s="36">
        <v>216315</v>
      </c>
      <c r="H141" s="36">
        <v>233155</v>
      </c>
      <c r="I141" s="36">
        <v>164846</v>
      </c>
      <c r="J141" s="36">
        <v>199899</v>
      </c>
      <c r="K141" s="36">
        <v>244481</v>
      </c>
      <c r="L141" s="36">
        <v>247121</v>
      </c>
      <c r="M141" s="36">
        <v>236444</v>
      </c>
      <c r="N141" s="36">
        <v>243758</v>
      </c>
      <c r="O141" s="36">
        <v>218361</v>
      </c>
      <c r="P141" s="36">
        <v>157965</v>
      </c>
      <c r="Q141" s="36">
        <v>194165</v>
      </c>
      <c r="R141" s="36">
        <v>226309</v>
      </c>
      <c r="S141" s="36">
        <v>260187</v>
      </c>
      <c r="T141" s="36">
        <v>245442</v>
      </c>
      <c r="U141" s="36">
        <v>249669</v>
      </c>
      <c r="V141" s="36">
        <v>215065</v>
      </c>
      <c r="W141" s="36">
        <v>236746</v>
      </c>
      <c r="X141" s="36">
        <v>243105</v>
      </c>
      <c r="Y141" s="36">
        <v>246339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8626</v>
      </c>
      <c r="D145" s="52">
        <v>10197</v>
      </c>
      <c r="E145" s="52">
        <v>9638</v>
      </c>
      <c r="F145" s="52">
        <v>12543</v>
      </c>
      <c r="G145" s="52">
        <v>13748</v>
      </c>
      <c r="H145" s="52">
        <v>15941</v>
      </c>
      <c r="I145" s="52">
        <v>13985</v>
      </c>
      <c r="J145" s="52">
        <v>15560</v>
      </c>
      <c r="K145" s="52">
        <v>16590</v>
      </c>
      <c r="L145" s="52">
        <v>16646</v>
      </c>
      <c r="M145" s="52">
        <v>24781</v>
      </c>
      <c r="N145" s="52">
        <v>25369</v>
      </c>
      <c r="O145" s="52">
        <v>25054</v>
      </c>
      <c r="P145" s="52">
        <v>20219</v>
      </c>
      <c r="Q145" s="52">
        <v>17586</v>
      </c>
      <c r="R145" s="52">
        <v>22658</v>
      </c>
      <c r="S145" s="52">
        <v>27406</v>
      </c>
      <c r="T145" s="52">
        <v>41080</v>
      </c>
      <c r="U145" s="52">
        <v>49934</v>
      </c>
      <c r="V145" s="52">
        <v>63199</v>
      </c>
      <c r="W145" s="52">
        <v>64698</v>
      </c>
      <c r="X145" s="52">
        <v>80650</v>
      </c>
      <c r="Y145" s="52">
        <v>56138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1448</v>
      </c>
      <c r="D147" s="52">
        <v>1259</v>
      </c>
      <c r="E147" s="52">
        <v>784</v>
      </c>
      <c r="F147" s="52">
        <v>1058</v>
      </c>
      <c r="G147" s="52">
        <v>1288</v>
      </c>
      <c r="H147" s="52">
        <v>1837</v>
      </c>
      <c r="I147" s="52">
        <v>2015</v>
      </c>
      <c r="J147" s="52">
        <v>2117</v>
      </c>
      <c r="K147" s="52">
        <v>2310</v>
      </c>
      <c r="L147" s="52">
        <v>2486</v>
      </c>
      <c r="M147" s="52">
        <v>3354</v>
      </c>
      <c r="N147" s="52">
        <v>3989</v>
      </c>
      <c r="O147" s="52">
        <v>5062</v>
      </c>
      <c r="P147" s="52">
        <v>5046</v>
      </c>
      <c r="Q147" s="52">
        <v>5718</v>
      </c>
      <c r="R147" s="52">
        <v>6650</v>
      </c>
      <c r="S147" s="52">
        <v>7008</v>
      </c>
      <c r="T147" s="52">
        <v>9149</v>
      </c>
      <c r="U147" s="52">
        <v>10935</v>
      </c>
      <c r="V147" s="52">
        <v>17592</v>
      </c>
      <c r="W147" s="52">
        <v>17128</v>
      </c>
      <c r="X147" s="52">
        <v>28855</v>
      </c>
      <c r="Y147" s="52">
        <v>31000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1866</v>
      </c>
      <c r="D149" s="52">
        <v>1882</v>
      </c>
      <c r="E149" s="52">
        <v>2280</v>
      </c>
      <c r="F149" s="52">
        <v>2762</v>
      </c>
      <c r="G149" s="52">
        <v>3160</v>
      </c>
      <c r="H149" s="52">
        <v>3576</v>
      </c>
      <c r="I149" s="52">
        <v>1583</v>
      </c>
      <c r="J149" s="52">
        <v>1493</v>
      </c>
      <c r="K149" s="52">
        <v>1460</v>
      </c>
      <c r="L149" s="52">
        <v>1959</v>
      </c>
      <c r="M149" s="52">
        <v>3372</v>
      </c>
      <c r="N149" s="52">
        <v>3058</v>
      </c>
      <c r="O149" s="52">
        <v>2711</v>
      </c>
      <c r="P149" s="52">
        <v>2469</v>
      </c>
      <c r="Q149" s="52">
        <v>3536</v>
      </c>
      <c r="R149" s="52">
        <v>4724</v>
      </c>
      <c r="S149" s="52">
        <v>6123</v>
      </c>
      <c r="T149" s="52">
        <v>7207</v>
      </c>
      <c r="U149" s="52">
        <v>9904</v>
      </c>
      <c r="V149" s="52">
        <v>11987</v>
      </c>
      <c r="W149" s="52">
        <v>15031</v>
      </c>
      <c r="X149" s="52">
        <v>21109</v>
      </c>
      <c r="Y149" s="52">
        <v>13829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13</v>
      </c>
      <c r="D150" s="52">
        <v>4</v>
      </c>
      <c r="E150" s="52">
        <v>14</v>
      </c>
      <c r="F150" s="52">
        <v>12</v>
      </c>
      <c r="G150" s="52">
        <v>14</v>
      </c>
      <c r="H150" s="52">
        <v>21</v>
      </c>
      <c r="I150" s="52">
        <v>22</v>
      </c>
      <c r="J150" s="52">
        <v>3</v>
      </c>
      <c r="K150" s="52">
        <v>25</v>
      </c>
      <c r="L150" s="52">
        <v>0</v>
      </c>
      <c r="M150" s="52">
        <v>30</v>
      </c>
      <c r="N150" s="52">
        <v>14</v>
      </c>
      <c r="O150" s="52">
        <v>3</v>
      </c>
      <c r="P150" s="52">
        <v>7</v>
      </c>
      <c r="Q150" s="52">
        <v>32</v>
      </c>
      <c r="R150" s="52">
        <v>33</v>
      </c>
      <c r="S150" s="52">
        <v>53</v>
      </c>
      <c r="T150" s="52">
        <v>30</v>
      </c>
      <c r="U150" s="52">
        <v>84</v>
      </c>
      <c r="V150" s="52">
        <v>46</v>
      </c>
      <c r="W150" s="52">
        <v>75</v>
      </c>
      <c r="X150" s="52">
        <v>520</v>
      </c>
      <c r="Y150" s="52">
        <v>70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9374</v>
      </c>
      <c r="D153" s="52">
        <v>11847</v>
      </c>
      <c r="E153" s="52">
        <v>10898</v>
      </c>
      <c r="F153" s="52">
        <v>14673</v>
      </c>
      <c r="G153" s="52">
        <v>13774</v>
      </c>
      <c r="H153" s="52">
        <v>16283</v>
      </c>
      <c r="I153" s="52">
        <v>4076</v>
      </c>
      <c r="J153" s="52">
        <v>6838</v>
      </c>
      <c r="K153" s="52">
        <v>7879</v>
      </c>
      <c r="L153" s="52">
        <v>11883</v>
      </c>
      <c r="M153" s="52">
        <v>17826</v>
      </c>
      <c r="N153" s="52">
        <v>20606</v>
      </c>
      <c r="O153" s="52">
        <v>19233</v>
      </c>
      <c r="P153" s="52">
        <v>18019</v>
      </c>
      <c r="Q153" s="52">
        <v>13489</v>
      </c>
      <c r="R153" s="52">
        <v>15203</v>
      </c>
      <c r="S153" s="52">
        <v>18183</v>
      </c>
      <c r="T153" s="52">
        <v>25902</v>
      </c>
      <c r="U153" s="52">
        <v>27915</v>
      </c>
      <c r="V153" s="52">
        <v>37403</v>
      </c>
      <c r="W153" s="52">
        <v>37777</v>
      </c>
      <c r="X153" s="52">
        <v>0</v>
      </c>
      <c r="Y153" s="52">
        <v>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8664</v>
      </c>
      <c r="D154" s="52">
        <v>7795</v>
      </c>
      <c r="E154" s="52">
        <v>8036</v>
      </c>
      <c r="F154" s="52">
        <v>7400</v>
      </c>
      <c r="G154" s="52">
        <v>10522</v>
      </c>
      <c r="H154" s="52">
        <v>12168</v>
      </c>
      <c r="I154" s="52">
        <v>14520</v>
      </c>
      <c r="J154" s="52">
        <v>13268</v>
      </c>
      <c r="K154" s="52">
        <v>16600</v>
      </c>
      <c r="L154" s="52">
        <v>13227</v>
      </c>
      <c r="M154" s="52">
        <v>14823</v>
      </c>
      <c r="N154" s="52">
        <v>14396</v>
      </c>
      <c r="O154" s="52">
        <v>16815</v>
      </c>
      <c r="P154" s="52">
        <v>14625</v>
      </c>
      <c r="Q154" s="52">
        <v>16168</v>
      </c>
      <c r="R154" s="52">
        <v>19957</v>
      </c>
      <c r="S154" s="52">
        <v>21895</v>
      </c>
      <c r="T154" s="52">
        <v>28525</v>
      </c>
      <c r="U154" s="52">
        <v>34853</v>
      </c>
      <c r="V154" s="52">
        <v>36319</v>
      </c>
      <c r="W154" s="52">
        <v>34161</v>
      </c>
      <c r="X154" s="52">
        <v>82034</v>
      </c>
      <c r="Y154" s="52">
        <v>68924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19918</v>
      </c>
      <c r="D159" s="36">
        <v>21526</v>
      </c>
      <c r="E159" s="36">
        <v>21226</v>
      </c>
      <c r="F159" s="36">
        <v>24851</v>
      </c>
      <c r="G159" s="36">
        <v>27471</v>
      </c>
      <c r="H159" s="36">
        <v>32053</v>
      </c>
      <c r="I159" s="36">
        <v>20206</v>
      </c>
      <c r="J159" s="36">
        <v>21598</v>
      </c>
      <c r="K159" s="36">
        <v>25973</v>
      </c>
      <c r="L159" s="36">
        <v>27062</v>
      </c>
      <c r="M159" s="36">
        <v>36045</v>
      </c>
      <c r="N159" s="36">
        <v>38089</v>
      </c>
      <c r="O159" s="36">
        <v>38758</v>
      </c>
      <c r="P159" s="36">
        <v>35124</v>
      </c>
      <c r="Q159" s="36">
        <v>33245</v>
      </c>
      <c r="R159" s="36">
        <v>39926</v>
      </c>
      <c r="S159" s="36">
        <v>46265</v>
      </c>
      <c r="T159" s="36">
        <v>61681</v>
      </c>
      <c r="U159" s="36">
        <v>72766</v>
      </c>
      <c r="V159" s="36">
        <v>85759</v>
      </c>
      <c r="W159" s="36">
        <v>87082</v>
      </c>
      <c r="X159" s="36">
        <v>103671</v>
      </c>
      <c r="Y159" s="36">
        <v>82868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745</v>
      </c>
      <c r="I163" s="52">
        <v>1818</v>
      </c>
      <c r="J163" s="52">
        <v>2151</v>
      </c>
      <c r="K163" s="52">
        <v>2280</v>
      </c>
      <c r="L163" s="52">
        <v>2585</v>
      </c>
      <c r="M163" s="52">
        <v>3772</v>
      </c>
      <c r="N163" s="52">
        <v>4004</v>
      </c>
      <c r="O163" s="52">
        <v>9593</v>
      </c>
      <c r="P163" s="52">
        <v>707</v>
      </c>
      <c r="Q163" s="52">
        <v>303</v>
      </c>
      <c r="R163" s="52">
        <v>0</v>
      </c>
      <c r="S163" s="52">
        <v>0</v>
      </c>
      <c r="T163" s="52">
        <v>0</v>
      </c>
      <c r="U163" s="52">
        <v>0</v>
      </c>
      <c r="V163" s="52">
        <v>636</v>
      </c>
      <c r="W163" s="52">
        <v>719</v>
      </c>
      <c r="X163" s="52">
        <v>0</v>
      </c>
      <c r="Y163" s="52">
        <v>6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258</v>
      </c>
      <c r="D165" s="52">
        <v>190</v>
      </c>
      <c r="E165" s="52">
        <v>43</v>
      </c>
      <c r="F165" s="52">
        <v>55</v>
      </c>
      <c r="G165" s="52">
        <v>58</v>
      </c>
      <c r="H165" s="52">
        <v>104</v>
      </c>
      <c r="I165" s="52">
        <v>149</v>
      </c>
      <c r="J165" s="52">
        <v>214</v>
      </c>
      <c r="K165" s="52">
        <v>275</v>
      </c>
      <c r="L165" s="52">
        <v>306</v>
      </c>
      <c r="M165" s="52">
        <v>403</v>
      </c>
      <c r="N165" s="52">
        <v>487</v>
      </c>
      <c r="O165" s="52">
        <v>843</v>
      </c>
      <c r="P165" s="52">
        <v>725</v>
      </c>
      <c r="Q165" s="52">
        <v>629</v>
      </c>
      <c r="R165" s="52">
        <v>180</v>
      </c>
      <c r="S165" s="52">
        <v>109</v>
      </c>
      <c r="T165" s="52">
        <v>94</v>
      </c>
      <c r="U165" s="52">
        <v>79</v>
      </c>
      <c r="V165" s="52">
        <v>201</v>
      </c>
      <c r="W165" s="52">
        <v>132</v>
      </c>
      <c r="X165" s="52">
        <v>172</v>
      </c>
      <c r="Y165" s="52">
        <v>19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211</v>
      </c>
      <c r="D167" s="52">
        <v>255</v>
      </c>
      <c r="E167" s="52">
        <v>454</v>
      </c>
      <c r="F167" s="52">
        <v>769</v>
      </c>
      <c r="G167" s="52">
        <v>742</v>
      </c>
      <c r="H167" s="52">
        <v>836</v>
      </c>
      <c r="I167" s="52">
        <v>178</v>
      </c>
      <c r="J167" s="52">
        <v>149</v>
      </c>
      <c r="K167" s="52">
        <v>129</v>
      </c>
      <c r="L167" s="52">
        <v>196</v>
      </c>
      <c r="M167" s="52">
        <v>378</v>
      </c>
      <c r="N167" s="52">
        <v>367</v>
      </c>
      <c r="O167" s="52">
        <v>736</v>
      </c>
      <c r="P167" s="52">
        <v>157</v>
      </c>
      <c r="Q167" s="52">
        <v>262</v>
      </c>
      <c r="R167" s="52">
        <v>216</v>
      </c>
      <c r="S167" s="52">
        <v>198</v>
      </c>
      <c r="T167" s="52">
        <v>240</v>
      </c>
      <c r="U167" s="52">
        <v>564</v>
      </c>
      <c r="V167" s="52">
        <v>689</v>
      </c>
      <c r="W167" s="52">
        <v>791</v>
      </c>
      <c r="X167" s="52">
        <v>13</v>
      </c>
      <c r="Y167" s="52">
        <v>7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1</v>
      </c>
      <c r="D168" s="52">
        <v>1</v>
      </c>
      <c r="E168" s="52">
        <v>3</v>
      </c>
      <c r="F168" s="52">
        <v>3</v>
      </c>
      <c r="G168" s="52">
        <v>3</v>
      </c>
      <c r="H168" s="52">
        <v>5</v>
      </c>
      <c r="I168" s="52">
        <v>3</v>
      </c>
      <c r="J168" s="52">
        <v>0</v>
      </c>
      <c r="K168" s="52">
        <v>3</v>
      </c>
      <c r="L168" s="52">
        <v>0</v>
      </c>
      <c r="M168" s="52">
        <v>3</v>
      </c>
      <c r="N168" s="52">
        <v>1</v>
      </c>
      <c r="O168" s="52">
        <v>1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4</v>
      </c>
      <c r="V168" s="52">
        <v>2</v>
      </c>
      <c r="W168" s="52">
        <v>3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1058</v>
      </c>
      <c r="D171" s="52">
        <v>1608</v>
      </c>
      <c r="E171" s="52">
        <v>2170</v>
      </c>
      <c r="F171" s="52">
        <v>4081</v>
      </c>
      <c r="G171" s="52">
        <v>3234</v>
      </c>
      <c r="H171" s="52">
        <v>3817</v>
      </c>
      <c r="I171" s="52">
        <v>461</v>
      </c>
      <c r="J171" s="52">
        <v>684</v>
      </c>
      <c r="K171" s="52">
        <v>707</v>
      </c>
      <c r="L171" s="52">
        <v>1191</v>
      </c>
      <c r="M171" s="52">
        <v>2012</v>
      </c>
      <c r="N171" s="52">
        <v>2469</v>
      </c>
      <c r="O171" s="52">
        <v>5239</v>
      </c>
      <c r="P171" s="52">
        <v>1175</v>
      </c>
      <c r="Q171" s="52">
        <v>1000</v>
      </c>
      <c r="R171" s="52">
        <v>702</v>
      </c>
      <c r="S171" s="52">
        <v>582</v>
      </c>
      <c r="T171" s="52">
        <v>866</v>
      </c>
      <c r="U171" s="52">
        <v>1592</v>
      </c>
      <c r="V171" s="52">
        <v>2175</v>
      </c>
      <c r="W171" s="52">
        <v>2001</v>
      </c>
      <c r="X171" s="52">
        <v>0</v>
      </c>
      <c r="Y171" s="52">
        <v>0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978</v>
      </c>
      <c r="D172" s="52">
        <v>1058</v>
      </c>
      <c r="E172" s="52">
        <v>1601</v>
      </c>
      <c r="F172" s="52">
        <v>2058</v>
      </c>
      <c r="G172" s="52">
        <v>2470</v>
      </c>
      <c r="H172" s="52">
        <v>2853</v>
      </c>
      <c r="I172" s="52">
        <v>1647</v>
      </c>
      <c r="J172" s="52">
        <v>1330</v>
      </c>
      <c r="K172" s="52">
        <v>1492</v>
      </c>
      <c r="L172" s="52">
        <v>1331</v>
      </c>
      <c r="M172" s="52">
        <v>1673</v>
      </c>
      <c r="N172" s="52">
        <v>1719</v>
      </c>
      <c r="O172" s="52">
        <v>4575</v>
      </c>
      <c r="P172" s="52">
        <v>939</v>
      </c>
      <c r="Q172" s="52">
        <v>1211</v>
      </c>
      <c r="R172" s="52">
        <v>931</v>
      </c>
      <c r="S172" s="52">
        <v>711</v>
      </c>
      <c r="T172" s="52">
        <v>967</v>
      </c>
      <c r="U172" s="52">
        <v>2000</v>
      </c>
      <c r="V172" s="52">
        <v>2088</v>
      </c>
      <c r="W172" s="52">
        <v>1793</v>
      </c>
      <c r="X172" s="52">
        <v>76</v>
      </c>
      <c r="Y172" s="52">
        <v>93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2248</v>
      </c>
      <c r="D177" s="36">
        <v>2922</v>
      </c>
      <c r="E177" s="36">
        <v>4230</v>
      </c>
      <c r="F177" s="36">
        <v>6909</v>
      </c>
      <c r="G177" s="36">
        <v>6450</v>
      </c>
      <c r="H177" s="36">
        <v>7511</v>
      </c>
      <c r="I177" s="36">
        <v>2287</v>
      </c>
      <c r="J177" s="36">
        <v>2163</v>
      </c>
      <c r="K177" s="36">
        <v>2331</v>
      </c>
      <c r="L177" s="36">
        <v>2720</v>
      </c>
      <c r="M177" s="36">
        <v>4064</v>
      </c>
      <c r="N177" s="36">
        <v>4563</v>
      </c>
      <c r="O177" s="36">
        <v>10555</v>
      </c>
      <c r="P177" s="36">
        <v>2277</v>
      </c>
      <c r="Q177" s="36">
        <v>2467</v>
      </c>
      <c r="R177" s="36">
        <v>1855</v>
      </c>
      <c r="S177" s="36">
        <v>1481</v>
      </c>
      <c r="T177" s="36">
        <v>2085</v>
      </c>
      <c r="U177" s="36">
        <v>4172</v>
      </c>
      <c r="V177" s="36">
        <v>4952</v>
      </c>
      <c r="W177" s="36">
        <v>4600</v>
      </c>
      <c r="X177" s="36">
        <v>82</v>
      </c>
      <c r="Y177" s="36">
        <v>33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100</v>
      </c>
      <c r="D26" s="52">
        <v>150</v>
      </c>
      <c r="E26" s="52">
        <v>276</v>
      </c>
      <c r="F26" s="52">
        <v>362</v>
      </c>
      <c r="G26" s="52">
        <v>389</v>
      </c>
      <c r="H26" s="52">
        <v>303</v>
      </c>
      <c r="I26" s="52">
        <v>180</v>
      </c>
      <c r="J26" s="52">
        <v>63</v>
      </c>
      <c r="K26" s="52">
        <v>75</v>
      </c>
      <c r="L26" s="52">
        <v>199</v>
      </c>
      <c r="M26" s="52">
        <v>206</v>
      </c>
      <c r="N26" s="52">
        <v>219</v>
      </c>
      <c r="O26" s="52">
        <v>226</v>
      </c>
      <c r="P26" s="52">
        <v>193</v>
      </c>
      <c r="Q26" s="52">
        <v>296</v>
      </c>
      <c r="R26" s="52">
        <v>511</v>
      </c>
      <c r="S26" s="52">
        <v>461</v>
      </c>
      <c r="T26" s="52">
        <v>306</v>
      </c>
      <c r="U26" s="52">
        <v>221</v>
      </c>
      <c r="V26" s="52">
        <v>223</v>
      </c>
      <c r="W26" s="52">
        <v>321</v>
      </c>
      <c r="X26" s="52">
        <v>555</v>
      </c>
      <c r="Y26" s="52">
        <v>412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1</v>
      </c>
      <c r="E29" s="52">
        <v>6</v>
      </c>
      <c r="F29" s="52">
        <v>12</v>
      </c>
      <c r="G29" s="52">
        <v>13</v>
      </c>
      <c r="H29" s="52">
        <v>16</v>
      </c>
      <c r="I29" s="52">
        <v>9</v>
      </c>
      <c r="J29" s="52">
        <v>2</v>
      </c>
      <c r="K29" s="52">
        <v>2</v>
      </c>
      <c r="L29" s="52">
        <v>5</v>
      </c>
      <c r="M29" s="52">
        <v>8</v>
      </c>
      <c r="N29" s="52">
        <v>8</v>
      </c>
      <c r="O29" s="52">
        <v>7</v>
      </c>
      <c r="P29" s="52">
        <v>5</v>
      </c>
      <c r="Q29" s="52">
        <v>9</v>
      </c>
      <c r="R29" s="52">
        <v>20</v>
      </c>
      <c r="S29" s="52">
        <v>16</v>
      </c>
      <c r="T29" s="52">
        <v>12</v>
      </c>
      <c r="U29" s="52">
        <v>4</v>
      </c>
      <c r="V29" s="52">
        <v>13</v>
      </c>
      <c r="W29" s="52">
        <v>8</v>
      </c>
      <c r="X29" s="52">
        <v>35</v>
      </c>
      <c r="Y29" s="52">
        <v>38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9</v>
      </c>
      <c r="D31" s="52">
        <v>13</v>
      </c>
      <c r="E31" s="52">
        <v>30</v>
      </c>
      <c r="F31" s="52">
        <v>40</v>
      </c>
      <c r="G31" s="52">
        <v>45</v>
      </c>
      <c r="H31" s="52">
        <v>34</v>
      </c>
      <c r="I31" s="52">
        <v>14</v>
      </c>
      <c r="J31" s="52">
        <v>4</v>
      </c>
      <c r="K31" s="52">
        <v>4</v>
      </c>
      <c r="L31" s="52">
        <v>14</v>
      </c>
      <c r="M31" s="52">
        <v>19</v>
      </c>
      <c r="N31" s="52">
        <v>18</v>
      </c>
      <c r="O31" s="52">
        <v>16</v>
      </c>
      <c r="P31" s="52">
        <v>14</v>
      </c>
      <c r="Q31" s="52">
        <v>32</v>
      </c>
      <c r="R31" s="52">
        <v>61</v>
      </c>
      <c r="S31" s="52">
        <v>61</v>
      </c>
      <c r="T31" s="52">
        <v>36</v>
      </c>
      <c r="U31" s="52">
        <v>30</v>
      </c>
      <c r="V31" s="52">
        <v>31</v>
      </c>
      <c r="W31" s="52">
        <v>56</v>
      </c>
      <c r="X31" s="52">
        <v>113</v>
      </c>
      <c r="Y31" s="52">
        <v>69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1</v>
      </c>
      <c r="T32" s="52">
        <v>0</v>
      </c>
      <c r="U32" s="52">
        <v>0</v>
      </c>
      <c r="V32" s="52">
        <v>0</v>
      </c>
      <c r="W32" s="52">
        <v>0</v>
      </c>
      <c r="X32" s="52">
        <v>3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47</v>
      </c>
      <c r="D35" s="52">
        <v>83</v>
      </c>
      <c r="E35" s="52">
        <v>142</v>
      </c>
      <c r="F35" s="52">
        <v>214</v>
      </c>
      <c r="G35" s="52">
        <v>195</v>
      </c>
      <c r="H35" s="52">
        <v>154</v>
      </c>
      <c r="I35" s="52">
        <v>36</v>
      </c>
      <c r="J35" s="52">
        <v>20</v>
      </c>
      <c r="K35" s="52">
        <v>23</v>
      </c>
      <c r="L35" s="52">
        <v>88</v>
      </c>
      <c r="M35" s="52">
        <v>102</v>
      </c>
      <c r="N35" s="52">
        <v>118</v>
      </c>
      <c r="O35" s="52">
        <v>112</v>
      </c>
      <c r="P35" s="52">
        <v>99</v>
      </c>
      <c r="Q35" s="52">
        <v>120</v>
      </c>
      <c r="R35" s="52">
        <v>195</v>
      </c>
      <c r="S35" s="52">
        <v>181</v>
      </c>
      <c r="T35" s="52">
        <v>129</v>
      </c>
      <c r="U35" s="52">
        <v>85</v>
      </c>
      <c r="V35" s="52">
        <v>97</v>
      </c>
      <c r="W35" s="52">
        <v>139</v>
      </c>
      <c r="X35" s="52">
        <v>0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44</v>
      </c>
      <c r="D36" s="52">
        <v>54</v>
      </c>
      <c r="E36" s="52">
        <v>104</v>
      </c>
      <c r="F36" s="52">
        <v>108</v>
      </c>
      <c r="G36" s="52">
        <v>149</v>
      </c>
      <c r="H36" s="52">
        <v>115</v>
      </c>
      <c r="I36" s="52">
        <v>130</v>
      </c>
      <c r="J36" s="52">
        <v>39</v>
      </c>
      <c r="K36" s="52">
        <v>48</v>
      </c>
      <c r="L36" s="52">
        <v>97</v>
      </c>
      <c r="M36" s="52">
        <v>85</v>
      </c>
      <c r="N36" s="52">
        <v>83</v>
      </c>
      <c r="O36" s="52">
        <v>98</v>
      </c>
      <c r="P36" s="52">
        <v>80</v>
      </c>
      <c r="Q36" s="52">
        <v>144</v>
      </c>
      <c r="R36" s="52">
        <v>255</v>
      </c>
      <c r="S36" s="52">
        <v>218</v>
      </c>
      <c r="T36" s="52">
        <v>141</v>
      </c>
      <c r="U36" s="52">
        <v>106</v>
      </c>
      <c r="V36" s="52">
        <v>95</v>
      </c>
      <c r="W36" s="52">
        <v>126</v>
      </c>
      <c r="X36" s="52">
        <v>439</v>
      </c>
      <c r="Y36" s="52">
        <v>343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100</v>
      </c>
      <c r="D41" s="36">
        <v>150</v>
      </c>
      <c r="E41" s="36">
        <v>276</v>
      </c>
      <c r="F41" s="36">
        <v>362</v>
      </c>
      <c r="G41" s="36">
        <v>389</v>
      </c>
      <c r="H41" s="36">
        <v>303</v>
      </c>
      <c r="I41" s="36">
        <v>180</v>
      </c>
      <c r="J41" s="36">
        <v>63</v>
      </c>
      <c r="K41" s="36">
        <v>75</v>
      </c>
      <c r="L41" s="36">
        <v>199</v>
      </c>
      <c r="M41" s="36">
        <v>206</v>
      </c>
      <c r="N41" s="36">
        <v>219</v>
      </c>
      <c r="O41" s="36">
        <v>226</v>
      </c>
      <c r="P41" s="36">
        <v>193</v>
      </c>
      <c r="Q41" s="36">
        <v>296</v>
      </c>
      <c r="R41" s="36">
        <v>511</v>
      </c>
      <c r="S41" s="36">
        <v>461</v>
      </c>
      <c r="T41" s="36">
        <v>306</v>
      </c>
      <c r="U41" s="36">
        <v>221</v>
      </c>
      <c r="V41" s="36">
        <v>223</v>
      </c>
      <c r="W41" s="36">
        <v>321</v>
      </c>
      <c r="X41" s="36">
        <v>555</v>
      </c>
      <c r="Y41" s="36">
        <v>412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9078</v>
      </c>
      <c r="D45" s="52">
        <v>4336</v>
      </c>
      <c r="E45" s="52">
        <v>3212</v>
      </c>
      <c r="F45" s="52">
        <v>2818</v>
      </c>
      <c r="G45" s="52">
        <v>2601</v>
      </c>
      <c r="H45" s="52">
        <v>1942</v>
      </c>
      <c r="I45" s="52">
        <v>3389</v>
      </c>
      <c r="J45" s="52">
        <v>5257</v>
      </c>
      <c r="K45" s="52">
        <v>6355</v>
      </c>
      <c r="L45" s="52">
        <v>5904</v>
      </c>
      <c r="M45" s="52">
        <v>6143</v>
      </c>
      <c r="N45" s="52">
        <v>4818</v>
      </c>
      <c r="O45" s="52">
        <v>3946</v>
      </c>
      <c r="P45" s="52">
        <v>0</v>
      </c>
      <c r="Q45" s="52">
        <v>0</v>
      </c>
      <c r="R45" s="52">
        <v>0</v>
      </c>
      <c r="S45" s="52">
        <v>941</v>
      </c>
      <c r="T45" s="52">
        <v>1002</v>
      </c>
      <c r="U45" s="52">
        <v>38</v>
      </c>
      <c r="V45" s="52">
        <v>158</v>
      </c>
      <c r="W45" s="52">
        <v>755</v>
      </c>
      <c r="X45" s="52">
        <v>3940</v>
      </c>
      <c r="Y45" s="52">
        <v>4500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181</v>
      </c>
      <c r="D48" s="52">
        <v>43</v>
      </c>
      <c r="E48" s="52">
        <v>67</v>
      </c>
      <c r="F48" s="52">
        <v>93</v>
      </c>
      <c r="G48" s="52">
        <v>85</v>
      </c>
      <c r="H48" s="52">
        <v>103</v>
      </c>
      <c r="I48" s="52">
        <v>180</v>
      </c>
      <c r="J48" s="52">
        <v>198</v>
      </c>
      <c r="K48" s="52">
        <v>159</v>
      </c>
      <c r="L48" s="52">
        <v>157</v>
      </c>
      <c r="M48" s="52">
        <v>229</v>
      </c>
      <c r="N48" s="52">
        <v>175</v>
      </c>
      <c r="O48" s="52">
        <v>120</v>
      </c>
      <c r="P48" s="52">
        <v>0</v>
      </c>
      <c r="Q48" s="52">
        <v>0</v>
      </c>
      <c r="R48" s="52">
        <v>0</v>
      </c>
      <c r="S48" s="52">
        <v>34</v>
      </c>
      <c r="T48" s="52">
        <v>40</v>
      </c>
      <c r="U48" s="52">
        <v>1</v>
      </c>
      <c r="V48" s="52">
        <v>10</v>
      </c>
      <c r="W48" s="52">
        <v>19</v>
      </c>
      <c r="X48" s="52">
        <v>246</v>
      </c>
      <c r="Y48" s="52">
        <v>424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2750</v>
      </c>
      <c r="D50" s="52">
        <v>1307</v>
      </c>
      <c r="E50" s="52">
        <v>595</v>
      </c>
      <c r="F50" s="52">
        <v>444</v>
      </c>
      <c r="G50" s="52">
        <v>277</v>
      </c>
      <c r="H50" s="52">
        <v>158</v>
      </c>
      <c r="I50" s="52">
        <v>3347</v>
      </c>
      <c r="J50" s="52">
        <v>5216</v>
      </c>
      <c r="K50" s="52">
        <v>6279</v>
      </c>
      <c r="L50" s="52">
        <v>5876</v>
      </c>
      <c r="M50" s="52">
        <v>6106</v>
      </c>
      <c r="N50" s="52">
        <v>4814</v>
      </c>
      <c r="O50" s="52">
        <v>3242</v>
      </c>
      <c r="P50" s="52">
        <v>0</v>
      </c>
      <c r="Q50" s="52">
        <v>0</v>
      </c>
      <c r="R50" s="52">
        <v>0</v>
      </c>
      <c r="S50" s="52">
        <v>937</v>
      </c>
      <c r="T50" s="52">
        <v>970</v>
      </c>
      <c r="U50" s="52">
        <v>34</v>
      </c>
      <c r="V50" s="52">
        <v>127</v>
      </c>
      <c r="W50" s="52">
        <v>493</v>
      </c>
      <c r="X50" s="52">
        <v>3207</v>
      </c>
      <c r="Y50" s="52">
        <v>3450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24</v>
      </c>
      <c r="D51" s="52">
        <v>7</v>
      </c>
      <c r="E51" s="52">
        <v>4</v>
      </c>
      <c r="F51" s="52">
        <v>2</v>
      </c>
      <c r="G51" s="52">
        <v>2</v>
      </c>
      <c r="H51" s="52">
        <v>1</v>
      </c>
      <c r="I51" s="52">
        <v>42</v>
      </c>
      <c r="J51" s="52">
        <v>41</v>
      </c>
      <c r="K51" s="52">
        <v>76</v>
      </c>
      <c r="L51" s="52">
        <v>28</v>
      </c>
      <c r="M51" s="52">
        <v>37</v>
      </c>
      <c r="N51" s="52">
        <v>4</v>
      </c>
      <c r="O51" s="52">
        <v>6</v>
      </c>
      <c r="P51" s="52">
        <v>0</v>
      </c>
      <c r="Q51" s="52">
        <v>0</v>
      </c>
      <c r="R51" s="52">
        <v>0</v>
      </c>
      <c r="S51" s="52">
        <v>4</v>
      </c>
      <c r="T51" s="52">
        <v>12</v>
      </c>
      <c r="U51" s="52">
        <v>0</v>
      </c>
      <c r="V51" s="52">
        <v>0</v>
      </c>
      <c r="W51" s="52">
        <v>0</v>
      </c>
      <c r="X51" s="52">
        <v>158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3276</v>
      </c>
      <c r="D54" s="52">
        <v>1823</v>
      </c>
      <c r="E54" s="52">
        <v>1504</v>
      </c>
      <c r="F54" s="52">
        <v>1577</v>
      </c>
      <c r="G54" s="52">
        <v>1316</v>
      </c>
      <c r="H54" s="52">
        <v>1020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372</v>
      </c>
      <c r="P54" s="52">
        <v>0</v>
      </c>
      <c r="Q54" s="52">
        <v>0</v>
      </c>
      <c r="R54" s="52">
        <v>0</v>
      </c>
      <c r="S54" s="52">
        <v>0</v>
      </c>
      <c r="T54" s="52">
        <v>10</v>
      </c>
      <c r="U54" s="52">
        <v>2</v>
      </c>
      <c r="V54" s="52">
        <v>16</v>
      </c>
      <c r="W54" s="52">
        <v>138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3028</v>
      </c>
      <c r="D55" s="52">
        <v>1199</v>
      </c>
      <c r="E55" s="52">
        <v>1109</v>
      </c>
      <c r="F55" s="52">
        <v>795</v>
      </c>
      <c r="G55" s="52">
        <v>1006</v>
      </c>
      <c r="H55" s="52">
        <v>763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326</v>
      </c>
      <c r="P55" s="52">
        <v>0</v>
      </c>
      <c r="Q55" s="52">
        <v>0</v>
      </c>
      <c r="R55" s="52">
        <v>0</v>
      </c>
      <c r="S55" s="52">
        <v>0</v>
      </c>
      <c r="T55" s="52">
        <v>10</v>
      </c>
      <c r="U55" s="52">
        <v>2</v>
      </c>
      <c r="V55" s="52">
        <v>15</v>
      </c>
      <c r="W55" s="52">
        <v>124</v>
      </c>
      <c r="X55" s="52">
        <v>575</v>
      </c>
      <c r="Y55" s="52">
        <v>1050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9078</v>
      </c>
      <c r="D60" s="36">
        <v>4336</v>
      </c>
      <c r="E60" s="36">
        <v>3212</v>
      </c>
      <c r="F60" s="36">
        <v>2818</v>
      </c>
      <c r="G60" s="36">
        <v>2601</v>
      </c>
      <c r="H60" s="36">
        <v>1942</v>
      </c>
      <c r="I60" s="36">
        <v>3389</v>
      </c>
      <c r="J60" s="36">
        <v>5257</v>
      </c>
      <c r="K60" s="36">
        <v>6355</v>
      </c>
      <c r="L60" s="36">
        <v>5904</v>
      </c>
      <c r="M60" s="36">
        <v>6143</v>
      </c>
      <c r="N60" s="36">
        <v>4818</v>
      </c>
      <c r="O60" s="36">
        <v>3946</v>
      </c>
      <c r="P60" s="36">
        <v>0</v>
      </c>
      <c r="Q60" s="36">
        <v>0</v>
      </c>
      <c r="R60" s="36">
        <v>0</v>
      </c>
      <c r="S60" s="36">
        <v>941</v>
      </c>
      <c r="T60" s="36">
        <v>1002</v>
      </c>
      <c r="U60" s="36">
        <v>38</v>
      </c>
      <c r="V60" s="36">
        <v>158</v>
      </c>
      <c r="W60" s="36">
        <v>755</v>
      </c>
      <c r="X60" s="36">
        <v>3940</v>
      </c>
      <c r="Y60" s="36">
        <v>4500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11546</v>
      </c>
      <c r="D64" s="52">
        <v>14080</v>
      </c>
      <c r="E64" s="52">
        <v>14659</v>
      </c>
      <c r="F64" s="52">
        <v>11718</v>
      </c>
      <c r="G64" s="52">
        <v>8775</v>
      </c>
      <c r="H64" s="52">
        <v>5840</v>
      </c>
      <c r="I64" s="52">
        <v>6215</v>
      </c>
      <c r="J64" s="52">
        <v>10066</v>
      </c>
      <c r="K64" s="52">
        <v>11889</v>
      </c>
      <c r="L64" s="52">
        <v>13045</v>
      </c>
      <c r="M64" s="52">
        <v>12042</v>
      </c>
      <c r="N64" s="52">
        <v>11670</v>
      </c>
      <c r="O64" s="52">
        <v>10024</v>
      </c>
      <c r="P64" s="52">
        <v>5289</v>
      </c>
      <c r="Q64" s="52">
        <v>7805</v>
      </c>
      <c r="R64" s="52">
        <v>12013</v>
      </c>
      <c r="S64" s="52">
        <v>14253</v>
      </c>
      <c r="T64" s="52">
        <v>13964</v>
      </c>
      <c r="U64" s="52">
        <v>13758</v>
      </c>
      <c r="V64" s="52">
        <v>7426</v>
      </c>
      <c r="W64" s="52">
        <v>3227</v>
      </c>
      <c r="X64" s="52">
        <v>1020</v>
      </c>
      <c r="Y64" s="52">
        <v>4472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230</v>
      </c>
      <c r="D67" s="52">
        <v>140</v>
      </c>
      <c r="E67" s="52">
        <v>304</v>
      </c>
      <c r="F67" s="52">
        <v>384</v>
      </c>
      <c r="G67" s="52">
        <v>285</v>
      </c>
      <c r="H67" s="52">
        <v>311</v>
      </c>
      <c r="I67" s="52">
        <v>330</v>
      </c>
      <c r="J67" s="52">
        <v>380</v>
      </c>
      <c r="K67" s="52">
        <v>296</v>
      </c>
      <c r="L67" s="52">
        <v>347</v>
      </c>
      <c r="M67" s="52">
        <v>449</v>
      </c>
      <c r="N67" s="52">
        <v>424</v>
      </c>
      <c r="O67" s="52">
        <v>304</v>
      </c>
      <c r="P67" s="52">
        <v>127</v>
      </c>
      <c r="Q67" s="52">
        <v>244</v>
      </c>
      <c r="R67" s="52">
        <v>470</v>
      </c>
      <c r="S67" s="52">
        <v>513</v>
      </c>
      <c r="T67" s="52">
        <v>551</v>
      </c>
      <c r="U67" s="52">
        <v>292</v>
      </c>
      <c r="V67" s="52">
        <v>461</v>
      </c>
      <c r="W67" s="52">
        <v>79</v>
      </c>
      <c r="X67" s="52">
        <v>64</v>
      </c>
      <c r="Y67" s="52">
        <v>422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11160</v>
      </c>
      <c r="D69" s="52">
        <v>13576</v>
      </c>
      <c r="E69" s="52">
        <v>14049</v>
      </c>
      <c r="F69" s="52">
        <v>11183</v>
      </c>
      <c r="G69" s="52">
        <v>8274</v>
      </c>
      <c r="H69" s="52">
        <v>5407</v>
      </c>
      <c r="I69" s="52">
        <v>5900</v>
      </c>
      <c r="J69" s="52">
        <v>9738</v>
      </c>
      <c r="K69" s="52">
        <v>11377</v>
      </c>
      <c r="L69" s="52">
        <v>12578</v>
      </c>
      <c r="M69" s="52">
        <v>11701</v>
      </c>
      <c r="N69" s="52">
        <v>11314</v>
      </c>
      <c r="O69" s="52">
        <v>9731</v>
      </c>
      <c r="P69" s="52">
        <v>4799</v>
      </c>
      <c r="Q69" s="52">
        <v>7384</v>
      </c>
      <c r="R69" s="52">
        <v>11494</v>
      </c>
      <c r="S69" s="52">
        <v>13651</v>
      </c>
      <c r="T69" s="52">
        <v>13451</v>
      </c>
      <c r="U69" s="52">
        <v>13162</v>
      </c>
      <c r="V69" s="52">
        <v>7047</v>
      </c>
      <c r="W69" s="52">
        <v>2818</v>
      </c>
      <c r="X69" s="52">
        <v>341</v>
      </c>
      <c r="Y69" s="52">
        <v>3593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100</v>
      </c>
      <c r="D70" s="52">
        <v>54</v>
      </c>
      <c r="E70" s="52">
        <v>118</v>
      </c>
      <c r="F70" s="52">
        <v>54</v>
      </c>
      <c r="G70" s="52">
        <v>53</v>
      </c>
      <c r="H70" s="52">
        <v>45</v>
      </c>
      <c r="I70" s="52">
        <v>78</v>
      </c>
      <c r="J70" s="52">
        <v>98</v>
      </c>
      <c r="K70" s="52">
        <v>160</v>
      </c>
      <c r="L70" s="52">
        <v>85</v>
      </c>
      <c r="M70" s="52">
        <v>38</v>
      </c>
      <c r="N70" s="52">
        <v>56</v>
      </c>
      <c r="O70" s="52">
        <v>0</v>
      </c>
      <c r="P70" s="52">
        <v>0</v>
      </c>
      <c r="Q70" s="52">
        <v>0</v>
      </c>
      <c r="R70" s="52">
        <v>69</v>
      </c>
      <c r="S70" s="52">
        <v>147</v>
      </c>
      <c r="T70" s="52">
        <v>79</v>
      </c>
      <c r="U70" s="52">
        <v>166</v>
      </c>
      <c r="V70" s="52">
        <v>87</v>
      </c>
      <c r="W70" s="52">
        <v>0</v>
      </c>
      <c r="X70" s="52">
        <v>287</v>
      </c>
      <c r="Y70" s="52">
        <v>14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149</v>
      </c>
      <c r="D73" s="52">
        <v>271</v>
      </c>
      <c r="E73" s="52">
        <v>283</v>
      </c>
      <c r="F73" s="52">
        <v>320</v>
      </c>
      <c r="G73" s="52">
        <v>254</v>
      </c>
      <c r="H73" s="52">
        <v>222</v>
      </c>
      <c r="I73" s="52">
        <v>52</v>
      </c>
      <c r="J73" s="52">
        <v>78</v>
      </c>
      <c r="K73" s="52">
        <v>113</v>
      </c>
      <c r="L73" s="52">
        <v>181</v>
      </c>
      <c r="M73" s="52">
        <v>165</v>
      </c>
      <c r="N73" s="52">
        <v>177</v>
      </c>
      <c r="O73" s="52">
        <v>156</v>
      </c>
      <c r="P73" s="52">
        <v>270</v>
      </c>
      <c r="Q73" s="52">
        <v>191</v>
      </c>
      <c r="R73" s="52">
        <v>195</v>
      </c>
      <c r="S73" s="52">
        <v>206</v>
      </c>
      <c r="T73" s="52">
        <v>207</v>
      </c>
      <c r="U73" s="52">
        <v>191</v>
      </c>
      <c r="V73" s="52">
        <v>148</v>
      </c>
      <c r="W73" s="52">
        <v>215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137</v>
      </c>
      <c r="D74" s="52">
        <v>179</v>
      </c>
      <c r="E74" s="52">
        <v>209</v>
      </c>
      <c r="F74" s="52">
        <v>161</v>
      </c>
      <c r="G74" s="52">
        <v>194</v>
      </c>
      <c r="H74" s="52">
        <v>166</v>
      </c>
      <c r="I74" s="52">
        <v>185</v>
      </c>
      <c r="J74" s="52">
        <v>152</v>
      </c>
      <c r="K74" s="52">
        <v>239</v>
      </c>
      <c r="L74" s="52">
        <v>201</v>
      </c>
      <c r="M74" s="52">
        <v>138</v>
      </c>
      <c r="N74" s="52">
        <v>123</v>
      </c>
      <c r="O74" s="52">
        <v>137</v>
      </c>
      <c r="P74" s="52">
        <v>220</v>
      </c>
      <c r="Q74" s="52">
        <v>230</v>
      </c>
      <c r="R74" s="52">
        <v>255</v>
      </c>
      <c r="S74" s="52">
        <v>249</v>
      </c>
      <c r="T74" s="52">
        <v>227</v>
      </c>
      <c r="U74" s="52">
        <v>239</v>
      </c>
      <c r="V74" s="52">
        <v>144</v>
      </c>
      <c r="W74" s="52">
        <v>194</v>
      </c>
      <c r="X74" s="52">
        <v>392</v>
      </c>
      <c r="Y74" s="52">
        <v>865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303</v>
      </c>
      <c r="D78" s="52">
        <v>607</v>
      </c>
      <c r="E78" s="52">
        <v>795</v>
      </c>
      <c r="F78" s="52">
        <v>633</v>
      </c>
      <c r="G78" s="52">
        <v>445</v>
      </c>
      <c r="H78" s="52">
        <v>280</v>
      </c>
      <c r="I78" s="52">
        <v>192</v>
      </c>
      <c r="J78" s="52">
        <v>1140</v>
      </c>
      <c r="K78" s="52">
        <v>1172</v>
      </c>
      <c r="L78" s="52">
        <v>1308</v>
      </c>
      <c r="M78" s="52">
        <v>1247</v>
      </c>
      <c r="N78" s="52">
        <v>1180</v>
      </c>
      <c r="O78" s="52">
        <v>888</v>
      </c>
      <c r="P78" s="52">
        <v>277</v>
      </c>
      <c r="Q78" s="52">
        <v>383</v>
      </c>
      <c r="R78" s="52">
        <v>672</v>
      </c>
      <c r="S78" s="52">
        <v>926</v>
      </c>
      <c r="T78" s="52">
        <v>884</v>
      </c>
      <c r="U78" s="52">
        <v>850</v>
      </c>
      <c r="V78" s="52">
        <v>658</v>
      </c>
      <c r="W78" s="52">
        <v>480</v>
      </c>
      <c r="X78" s="52">
        <v>391</v>
      </c>
      <c r="Y78" s="52">
        <v>294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11243</v>
      </c>
      <c r="D79" s="36">
        <v>13473</v>
      </c>
      <c r="E79" s="36">
        <v>13864</v>
      </c>
      <c r="F79" s="36">
        <v>11085</v>
      </c>
      <c r="G79" s="36">
        <v>8330</v>
      </c>
      <c r="H79" s="36">
        <v>5560</v>
      </c>
      <c r="I79" s="36">
        <v>6023</v>
      </c>
      <c r="J79" s="36">
        <v>8926</v>
      </c>
      <c r="K79" s="36">
        <v>10717</v>
      </c>
      <c r="L79" s="36">
        <v>11737</v>
      </c>
      <c r="M79" s="36">
        <v>10795</v>
      </c>
      <c r="N79" s="36">
        <v>10490</v>
      </c>
      <c r="O79" s="36">
        <v>9136</v>
      </c>
      <c r="P79" s="36">
        <v>5012</v>
      </c>
      <c r="Q79" s="36">
        <v>7422</v>
      </c>
      <c r="R79" s="36">
        <v>11341</v>
      </c>
      <c r="S79" s="36">
        <v>13327</v>
      </c>
      <c r="T79" s="36">
        <v>13080</v>
      </c>
      <c r="U79" s="36">
        <v>12908</v>
      </c>
      <c r="V79" s="36">
        <v>6768</v>
      </c>
      <c r="W79" s="36">
        <v>2747</v>
      </c>
      <c r="X79" s="36">
        <v>629</v>
      </c>
      <c r="Y79" s="36">
        <v>4178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13374</v>
      </c>
      <c r="D83" s="52">
        <v>19055</v>
      </c>
      <c r="E83" s="52">
        <v>21391</v>
      </c>
      <c r="F83" s="52">
        <v>22088</v>
      </c>
      <c r="G83" s="52">
        <v>26976</v>
      </c>
      <c r="H83" s="52">
        <v>22845</v>
      </c>
      <c r="I83" s="52">
        <v>25091</v>
      </c>
      <c r="J83" s="52">
        <v>14375</v>
      </c>
      <c r="K83" s="52">
        <v>9679</v>
      </c>
      <c r="L83" s="52">
        <v>5618</v>
      </c>
      <c r="M83" s="52">
        <v>9846</v>
      </c>
      <c r="N83" s="52">
        <v>11601</v>
      </c>
      <c r="O83" s="52">
        <v>17683</v>
      </c>
      <c r="P83" s="52">
        <v>30626</v>
      </c>
      <c r="Q83" s="52">
        <v>31041</v>
      </c>
      <c r="R83" s="52">
        <v>24063</v>
      </c>
      <c r="S83" s="52">
        <v>16327</v>
      </c>
      <c r="T83" s="52">
        <v>12405</v>
      </c>
      <c r="U83" s="52">
        <v>11974</v>
      </c>
      <c r="V83" s="52">
        <v>10078</v>
      </c>
      <c r="W83" s="52">
        <v>12127</v>
      </c>
      <c r="X83" s="52">
        <v>9415</v>
      </c>
      <c r="Y83" s="52">
        <v>15213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267</v>
      </c>
      <c r="D86" s="52">
        <v>189</v>
      </c>
      <c r="E86" s="52">
        <v>443</v>
      </c>
      <c r="F86" s="52">
        <v>723</v>
      </c>
      <c r="G86" s="52">
        <v>877</v>
      </c>
      <c r="H86" s="52">
        <v>1215</v>
      </c>
      <c r="I86" s="52">
        <v>1332</v>
      </c>
      <c r="J86" s="52">
        <v>543</v>
      </c>
      <c r="K86" s="52">
        <v>241</v>
      </c>
      <c r="L86" s="52">
        <v>150</v>
      </c>
      <c r="M86" s="52">
        <v>368</v>
      </c>
      <c r="N86" s="52">
        <v>421</v>
      </c>
      <c r="O86" s="52">
        <v>536</v>
      </c>
      <c r="P86" s="52">
        <v>738</v>
      </c>
      <c r="Q86" s="52">
        <v>970</v>
      </c>
      <c r="R86" s="52">
        <v>942</v>
      </c>
      <c r="S86" s="52">
        <v>587</v>
      </c>
      <c r="T86" s="52">
        <v>490</v>
      </c>
      <c r="U86" s="52">
        <v>254</v>
      </c>
      <c r="V86" s="52">
        <v>626</v>
      </c>
      <c r="W86" s="52">
        <v>298</v>
      </c>
      <c r="X86" s="52">
        <v>587</v>
      </c>
      <c r="Y86" s="52">
        <v>1434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1510</v>
      </c>
      <c r="D88" s="52">
        <v>4744</v>
      </c>
      <c r="E88" s="52">
        <v>5991</v>
      </c>
      <c r="F88" s="52">
        <v>6769</v>
      </c>
      <c r="G88" s="52">
        <v>9094</v>
      </c>
      <c r="H88" s="52">
        <v>7495</v>
      </c>
      <c r="I88" s="52">
        <v>11983</v>
      </c>
      <c r="J88" s="52">
        <v>8300</v>
      </c>
      <c r="K88" s="52">
        <v>4424</v>
      </c>
      <c r="L88" s="52">
        <v>2150</v>
      </c>
      <c r="M88" s="52">
        <v>3509</v>
      </c>
      <c r="N88" s="52">
        <v>3947</v>
      </c>
      <c r="O88" s="52">
        <v>6398</v>
      </c>
      <c r="P88" s="52">
        <v>12489</v>
      </c>
      <c r="Q88" s="52">
        <v>14160</v>
      </c>
      <c r="R88" s="52">
        <v>13158</v>
      </c>
      <c r="S88" s="52">
        <v>9513</v>
      </c>
      <c r="T88" s="52">
        <v>8584</v>
      </c>
      <c r="U88" s="52">
        <v>11182</v>
      </c>
      <c r="V88" s="52">
        <v>8496</v>
      </c>
      <c r="W88" s="52">
        <v>10454</v>
      </c>
      <c r="X88" s="52">
        <v>6770</v>
      </c>
      <c r="Y88" s="52">
        <v>11499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10</v>
      </c>
      <c r="D89" s="52">
        <v>18</v>
      </c>
      <c r="E89" s="52">
        <v>33</v>
      </c>
      <c r="F89" s="52">
        <v>27</v>
      </c>
      <c r="G89" s="52">
        <v>50</v>
      </c>
      <c r="H89" s="52">
        <v>43</v>
      </c>
      <c r="I89" s="52">
        <v>134</v>
      </c>
      <c r="J89" s="52">
        <v>54</v>
      </c>
      <c r="K89" s="52">
        <v>60</v>
      </c>
      <c r="L89" s="52">
        <v>7</v>
      </c>
      <c r="M89" s="52">
        <v>31</v>
      </c>
      <c r="N89" s="52">
        <v>11</v>
      </c>
      <c r="O89" s="52">
        <v>7</v>
      </c>
      <c r="P89" s="52">
        <v>110</v>
      </c>
      <c r="Q89" s="52">
        <v>41</v>
      </c>
      <c r="R89" s="52">
        <v>112</v>
      </c>
      <c r="S89" s="52">
        <v>84</v>
      </c>
      <c r="T89" s="52">
        <v>33</v>
      </c>
      <c r="U89" s="52">
        <v>119</v>
      </c>
      <c r="V89" s="52">
        <v>75</v>
      </c>
      <c r="W89" s="52">
        <v>74</v>
      </c>
      <c r="X89" s="52">
        <v>244</v>
      </c>
      <c r="Y89" s="52">
        <v>219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1111</v>
      </c>
      <c r="D92" s="52">
        <v>1249</v>
      </c>
      <c r="E92" s="52">
        <v>1650</v>
      </c>
      <c r="F92" s="52">
        <v>1701</v>
      </c>
      <c r="G92" s="52">
        <v>2050</v>
      </c>
      <c r="H92" s="52">
        <v>1706</v>
      </c>
      <c r="I92" s="52">
        <v>1015</v>
      </c>
      <c r="J92" s="52">
        <v>415</v>
      </c>
      <c r="K92" s="52">
        <v>292</v>
      </c>
      <c r="L92" s="52">
        <v>251</v>
      </c>
      <c r="M92" s="52">
        <v>590</v>
      </c>
      <c r="N92" s="52">
        <v>614</v>
      </c>
      <c r="O92" s="52">
        <v>789</v>
      </c>
      <c r="P92" s="52">
        <v>1266</v>
      </c>
      <c r="Q92" s="52">
        <v>1793</v>
      </c>
      <c r="R92" s="52">
        <v>1277</v>
      </c>
      <c r="S92" s="52">
        <v>891</v>
      </c>
      <c r="T92" s="52">
        <v>443</v>
      </c>
      <c r="U92" s="52">
        <v>91</v>
      </c>
      <c r="V92" s="52">
        <v>210</v>
      </c>
      <c r="W92" s="52">
        <v>275</v>
      </c>
      <c r="X92" s="52">
        <v>489</v>
      </c>
      <c r="Y92" s="52">
        <v>584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8</v>
      </c>
      <c r="D93" s="52">
        <v>3</v>
      </c>
      <c r="E93" s="52">
        <v>10</v>
      </c>
      <c r="F93" s="52">
        <v>7</v>
      </c>
      <c r="G93" s="52">
        <v>9</v>
      </c>
      <c r="H93" s="52">
        <v>11</v>
      </c>
      <c r="I93" s="52">
        <v>16</v>
      </c>
      <c r="J93" s="52">
        <v>1</v>
      </c>
      <c r="K93" s="52">
        <v>5</v>
      </c>
      <c r="L93" s="52">
        <v>0</v>
      </c>
      <c r="M93" s="52">
        <v>6</v>
      </c>
      <c r="N93" s="52">
        <v>3</v>
      </c>
      <c r="O93" s="52">
        <v>2</v>
      </c>
      <c r="P93" s="52">
        <v>6</v>
      </c>
      <c r="Q93" s="52">
        <v>18</v>
      </c>
      <c r="R93" s="52">
        <v>10</v>
      </c>
      <c r="S93" s="52">
        <v>8</v>
      </c>
      <c r="T93" s="52">
        <v>2</v>
      </c>
      <c r="U93" s="52">
        <v>1</v>
      </c>
      <c r="V93" s="52">
        <v>1</v>
      </c>
      <c r="W93" s="52">
        <v>2</v>
      </c>
      <c r="X93" s="52">
        <v>12</v>
      </c>
      <c r="Y93" s="52">
        <v>3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5579</v>
      </c>
      <c r="D96" s="52">
        <v>7865</v>
      </c>
      <c r="E96" s="52">
        <v>7889</v>
      </c>
      <c r="F96" s="52">
        <v>9030</v>
      </c>
      <c r="G96" s="52">
        <v>8942</v>
      </c>
      <c r="H96" s="52">
        <v>7778</v>
      </c>
      <c r="I96" s="52">
        <v>2619</v>
      </c>
      <c r="J96" s="52">
        <v>1907</v>
      </c>
      <c r="K96" s="52">
        <v>1577</v>
      </c>
      <c r="L96" s="52">
        <v>1520</v>
      </c>
      <c r="M96" s="52">
        <v>3117</v>
      </c>
      <c r="N96" s="52">
        <v>4136</v>
      </c>
      <c r="O96" s="52">
        <v>5593</v>
      </c>
      <c r="P96" s="52">
        <v>9248</v>
      </c>
      <c r="Q96" s="52">
        <v>6834</v>
      </c>
      <c r="R96" s="52">
        <v>4112</v>
      </c>
      <c r="S96" s="52">
        <v>2646</v>
      </c>
      <c r="T96" s="52">
        <v>1591</v>
      </c>
      <c r="U96" s="52">
        <v>258</v>
      </c>
      <c r="V96" s="52">
        <v>657</v>
      </c>
      <c r="W96" s="52">
        <v>694</v>
      </c>
      <c r="X96" s="52">
        <v>0</v>
      </c>
      <c r="Y96" s="52">
        <v>0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5156</v>
      </c>
      <c r="D97" s="52">
        <v>5176</v>
      </c>
      <c r="E97" s="52">
        <v>5818</v>
      </c>
      <c r="F97" s="52">
        <v>4554</v>
      </c>
      <c r="G97" s="52">
        <v>6831</v>
      </c>
      <c r="H97" s="52">
        <v>5812</v>
      </c>
      <c r="I97" s="52">
        <v>9324</v>
      </c>
      <c r="J97" s="52">
        <v>3698</v>
      </c>
      <c r="K97" s="52">
        <v>3321</v>
      </c>
      <c r="L97" s="52">
        <v>1690</v>
      </c>
      <c r="M97" s="52">
        <v>2593</v>
      </c>
      <c r="N97" s="52">
        <v>2890</v>
      </c>
      <c r="O97" s="52">
        <v>4894</v>
      </c>
      <c r="P97" s="52">
        <v>7507</v>
      </c>
      <c r="Q97" s="52">
        <v>8195</v>
      </c>
      <c r="R97" s="52">
        <v>5394</v>
      </c>
      <c r="S97" s="52">
        <v>3185</v>
      </c>
      <c r="T97" s="52">
        <v>1752</v>
      </c>
      <c r="U97" s="52">
        <v>323</v>
      </c>
      <c r="V97" s="52">
        <v>639</v>
      </c>
      <c r="W97" s="52">
        <v>628</v>
      </c>
      <c r="X97" s="52">
        <v>1900</v>
      </c>
      <c r="Y97" s="52">
        <v>2908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13374</v>
      </c>
      <c r="D103" s="36">
        <v>19055</v>
      </c>
      <c r="E103" s="36">
        <v>21391</v>
      </c>
      <c r="F103" s="36">
        <v>22088</v>
      </c>
      <c r="G103" s="36">
        <v>26976</v>
      </c>
      <c r="H103" s="36">
        <v>22845</v>
      </c>
      <c r="I103" s="36">
        <v>25091</v>
      </c>
      <c r="J103" s="36">
        <v>14375</v>
      </c>
      <c r="K103" s="36">
        <v>9679</v>
      </c>
      <c r="L103" s="36">
        <v>5618</v>
      </c>
      <c r="M103" s="36">
        <v>9846</v>
      </c>
      <c r="N103" s="36">
        <v>11601</v>
      </c>
      <c r="O103" s="36">
        <v>17683</v>
      </c>
      <c r="P103" s="36">
        <v>30626</v>
      </c>
      <c r="Q103" s="36">
        <v>31041</v>
      </c>
      <c r="R103" s="36">
        <v>24063</v>
      </c>
      <c r="S103" s="36">
        <v>16327</v>
      </c>
      <c r="T103" s="36">
        <v>12405</v>
      </c>
      <c r="U103" s="36">
        <v>11974</v>
      </c>
      <c r="V103" s="36">
        <v>10078</v>
      </c>
      <c r="W103" s="36">
        <v>12127</v>
      </c>
      <c r="X103" s="36">
        <v>9415</v>
      </c>
      <c r="Y103" s="36">
        <v>15213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46056</v>
      </c>
      <c r="D126" s="52">
        <v>42998</v>
      </c>
      <c r="E126" s="52">
        <v>40440</v>
      </c>
      <c r="F126" s="52">
        <v>34132</v>
      </c>
      <c r="G126" s="52">
        <v>29865</v>
      </c>
      <c r="H126" s="52">
        <v>23064</v>
      </c>
      <c r="I126" s="52">
        <v>30130</v>
      </c>
      <c r="J126" s="52">
        <v>41734</v>
      </c>
      <c r="K126" s="52">
        <v>43567</v>
      </c>
      <c r="L126" s="52">
        <v>42701</v>
      </c>
      <c r="M126" s="52">
        <v>40188</v>
      </c>
      <c r="N126" s="52">
        <v>40383</v>
      </c>
      <c r="O126" s="52">
        <v>35014</v>
      </c>
      <c r="P126" s="52">
        <v>25092</v>
      </c>
      <c r="Q126" s="52">
        <v>31256</v>
      </c>
      <c r="R126" s="52">
        <v>35218</v>
      </c>
      <c r="S126" s="52">
        <v>41196</v>
      </c>
      <c r="T126" s="52">
        <v>36046</v>
      </c>
      <c r="U126" s="52">
        <v>44667</v>
      </c>
      <c r="V126" s="52">
        <v>29334</v>
      </c>
      <c r="W126" s="52">
        <v>48034</v>
      </c>
      <c r="X126" s="52">
        <v>57583</v>
      </c>
      <c r="Y126" s="52">
        <v>48331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918</v>
      </c>
      <c r="D129" s="52">
        <v>427</v>
      </c>
      <c r="E129" s="52">
        <v>838</v>
      </c>
      <c r="F129" s="52">
        <v>1118</v>
      </c>
      <c r="G129" s="52">
        <v>971</v>
      </c>
      <c r="H129" s="52">
        <v>1226</v>
      </c>
      <c r="I129" s="52">
        <v>1600</v>
      </c>
      <c r="J129" s="52">
        <v>1577</v>
      </c>
      <c r="K129" s="52">
        <v>1086</v>
      </c>
      <c r="L129" s="52">
        <v>1134</v>
      </c>
      <c r="M129" s="52">
        <v>1500</v>
      </c>
      <c r="N129" s="52">
        <v>1466</v>
      </c>
      <c r="O129" s="52">
        <v>1062</v>
      </c>
      <c r="P129" s="52">
        <v>604</v>
      </c>
      <c r="Q129" s="52">
        <v>976</v>
      </c>
      <c r="R129" s="52">
        <v>1378</v>
      </c>
      <c r="S129" s="52">
        <v>1481</v>
      </c>
      <c r="T129" s="52">
        <v>1424</v>
      </c>
      <c r="U129" s="52">
        <v>946</v>
      </c>
      <c r="V129" s="52">
        <v>1822</v>
      </c>
      <c r="W129" s="52">
        <v>1183</v>
      </c>
      <c r="X129" s="52">
        <v>3588</v>
      </c>
      <c r="Y129" s="52">
        <v>4558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43542</v>
      </c>
      <c r="D131" s="52">
        <v>40974</v>
      </c>
      <c r="E131" s="52">
        <v>38436</v>
      </c>
      <c r="F131" s="52">
        <v>31928</v>
      </c>
      <c r="G131" s="52">
        <v>27503</v>
      </c>
      <c r="H131" s="52">
        <v>21529</v>
      </c>
      <c r="I131" s="52">
        <v>29784</v>
      </c>
      <c r="J131" s="52">
        <v>41359</v>
      </c>
      <c r="K131" s="52">
        <v>42962</v>
      </c>
      <c r="L131" s="52">
        <v>39504</v>
      </c>
      <c r="M131" s="52">
        <v>37497</v>
      </c>
      <c r="N131" s="52">
        <v>37593</v>
      </c>
      <c r="O131" s="52">
        <v>33676</v>
      </c>
      <c r="P131" s="52">
        <v>23279</v>
      </c>
      <c r="Q131" s="52">
        <v>28430</v>
      </c>
      <c r="R131" s="52">
        <v>34532</v>
      </c>
      <c r="S131" s="52">
        <v>39085</v>
      </c>
      <c r="T131" s="52">
        <v>33981</v>
      </c>
      <c r="U131" s="52">
        <v>41322</v>
      </c>
      <c r="V131" s="52">
        <v>29064</v>
      </c>
      <c r="W131" s="52">
        <v>46208</v>
      </c>
      <c r="X131" s="52">
        <v>54088</v>
      </c>
      <c r="Y131" s="52">
        <v>43936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348</v>
      </c>
      <c r="D132" s="52">
        <v>197</v>
      </c>
      <c r="E132" s="52">
        <v>293</v>
      </c>
      <c r="F132" s="52">
        <v>164</v>
      </c>
      <c r="G132" s="52">
        <v>155</v>
      </c>
      <c r="H132" s="52">
        <v>180</v>
      </c>
      <c r="I132" s="52">
        <v>346</v>
      </c>
      <c r="J132" s="52">
        <v>375</v>
      </c>
      <c r="K132" s="52">
        <v>605</v>
      </c>
      <c r="L132" s="52">
        <v>212</v>
      </c>
      <c r="M132" s="52">
        <v>134</v>
      </c>
      <c r="N132" s="52">
        <v>201</v>
      </c>
      <c r="O132" s="52">
        <v>0</v>
      </c>
      <c r="P132" s="52">
        <v>17</v>
      </c>
      <c r="Q132" s="52">
        <v>0</v>
      </c>
      <c r="R132" s="52">
        <v>216</v>
      </c>
      <c r="S132" s="52">
        <v>461</v>
      </c>
      <c r="T132" s="52">
        <v>220</v>
      </c>
      <c r="U132" s="52">
        <v>407</v>
      </c>
      <c r="V132" s="52">
        <v>270</v>
      </c>
      <c r="W132" s="52">
        <v>373</v>
      </c>
      <c r="X132" s="52">
        <v>2133</v>
      </c>
      <c r="Y132" s="52">
        <v>468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1126</v>
      </c>
      <c r="D135" s="52">
        <v>1102</v>
      </c>
      <c r="E135" s="52">
        <v>985</v>
      </c>
      <c r="F135" s="52">
        <v>1356</v>
      </c>
      <c r="G135" s="52">
        <v>1251</v>
      </c>
      <c r="H135" s="52">
        <v>775</v>
      </c>
      <c r="I135" s="52">
        <v>0</v>
      </c>
      <c r="J135" s="52">
        <v>0</v>
      </c>
      <c r="K135" s="52">
        <v>0</v>
      </c>
      <c r="L135" s="52">
        <v>1413</v>
      </c>
      <c r="M135" s="52">
        <v>1396</v>
      </c>
      <c r="N135" s="52">
        <v>1524</v>
      </c>
      <c r="O135" s="52">
        <v>714</v>
      </c>
      <c r="P135" s="52">
        <v>991</v>
      </c>
      <c r="Q135" s="52">
        <v>1285</v>
      </c>
      <c r="R135" s="52">
        <v>203</v>
      </c>
      <c r="S135" s="52">
        <v>749</v>
      </c>
      <c r="T135" s="52">
        <v>878</v>
      </c>
      <c r="U135" s="52">
        <v>1307</v>
      </c>
      <c r="V135" s="52">
        <v>0</v>
      </c>
      <c r="W135" s="52">
        <v>763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1040</v>
      </c>
      <c r="D136" s="52">
        <v>725</v>
      </c>
      <c r="E136" s="52">
        <v>726</v>
      </c>
      <c r="F136" s="52">
        <v>684</v>
      </c>
      <c r="G136" s="52">
        <v>956</v>
      </c>
      <c r="H136" s="52">
        <v>580</v>
      </c>
      <c r="I136" s="52">
        <v>0</v>
      </c>
      <c r="J136" s="52">
        <v>0</v>
      </c>
      <c r="K136" s="52">
        <v>0</v>
      </c>
      <c r="L136" s="52">
        <v>1572</v>
      </c>
      <c r="M136" s="52">
        <v>1161</v>
      </c>
      <c r="N136" s="52">
        <v>1065</v>
      </c>
      <c r="O136" s="52">
        <v>624</v>
      </c>
      <c r="P136" s="52">
        <v>805</v>
      </c>
      <c r="Q136" s="52">
        <v>1541</v>
      </c>
      <c r="R136" s="52">
        <v>267</v>
      </c>
      <c r="S136" s="52">
        <v>901</v>
      </c>
      <c r="T136" s="52">
        <v>967</v>
      </c>
      <c r="U136" s="52">
        <v>1631</v>
      </c>
      <c r="V136" s="52">
        <v>0</v>
      </c>
      <c r="W136" s="52">
        <v>690</v>
      </c>
      <c r="X136" s="52">
        <v>1362</v>
      </c>
      <c r="Y136" s="52">
        <v>3927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46056</v>
      </c>
      <c r="D141" s="36">
        <v>42998</v>
      </c>
      <c r="E141" s="36">
        <v>40440</v>
      </c>
      <c r="F141" s="36">
        <v>34132</v>
      </c>
      <c r="G141" s="36">
        <v>29865</v>
      </c>
      <c r="H141" s="36">
        <v>23064</v>
      </c>
      <c r="I141" s="36">
        <v>30130</v>
      </c>
      <c r="J141" s="36">
        <v>41734</v>
      </c>
      <c r="K141" s="36">
        <v>43567</v>
      </c>
      <c r="L141" s="36">
        <v>42701</v>
      </c>
      <c r="M141" s="36">
        <v>40188</v>
      </c>
      <c r="N141" s="36">
        <v>40383</v>
      </c>
      <c r="O141" s="36">
        <v>35014</v>
      </c>
      <c r="P141" s="36">
        <v>25092</v>
      </c>
      <c r="Q141" s="36">
        <v>31256</v>
      </c>
      <c r="R141" s="36">
        <v>35218</v>
      </c>
      <c r="S141" s="36">
        <v>41196</v>
      </c>
      <c r="T141" s="36">
        <v>36046</v>
      </c>
      <c r="U141" s="36">
        <v>44667</v>
      </c>
      <c r="V141" s="36">
        <v>29334</v>
      </c>
      <c r="W141" s="36">
        <v>48034</v>
      </c>
      <c r="X141" s="36">
        <v>57583</v>
      </c>
      <c r="Y141" s="36">
        <v>48331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3086</v>
      </c>
      <c r="D145" s="52">
        <v>3698</v>
      </c>
      <c r="E145" s="52">
        <v>3496</v>
      </c>
      <c r="F145" s="52">
        <v>4300</v>
      </c>
      <c r="G145" s="52">
        <v>4571</v>
      </c>
      <c r="H145" s="52">
        <v>4482</v>
      </c>
      <c r="I145" s="52">
        <v>4319</v>
      </c>
      <c r="J145" s="52">
        <v>4996</v>
      </c>
      <c r="K145" s="52">
        <v>5147</v>
      </c>
      <c r="L145" s="52">
        <v>4730</v>
      </c>
      <c r="M145" s="52">
        <v>6886</v>
      </c>
      <c r="N145" s="52">
        <v>6614</v>
      </c>
      <c r="O145" s="52">
        <v>6978</v>
      </c>
      <c r="P145" s="52">
        <v>9592</v>
      </c>
      <c r="Q145" s="52">
        <v>7687</v>
      </c>
      <c r="R145" s="52">
        <v>8649</v>
      </c>
      <c r="S145" s="52">
        <v>9013</v>
      </c>
      <c r="T145" s="52">
        <v>12907</v>
      </c>
      <c r="U145" s="52">
        <v>17315</v>
      </c>
      <c r="V145" s="52">
        <v>17792</v>
      </c>
      <c r="W145" s="52">
        <v>21819</v>
      </c>
      <c r="X145" s="52">
        <v>29191</v>
      </c>
      <c r="Y145" s="52">
        <v>18500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124</v>
      </c>
      <c r="D147" s="52">
        <v>158</v>
      </c>
      <c r="E147" s="52">
        <v>177</v>
      </c>
      <c r="F147" s="52">
        <v>261</v>
      </c>
      <c r="G147" s="52">
        <v>321</v>
      </c>
      <c r="H147" s="52">
        <v>384</v>
      </c>
      <c r="I147" s="52">
        <v>432</v>
      </c>
      <c r="J147" s="52">
        <v>553</v>
      </c>
      <c r="K147" s="52">
        <v>606</v>
      </c>
      <c r="L147" s="52">
        <v>591</v>
      </c>
      <c r="M147" s="52">
        <v>960</v>
      </c>
      <c r="N147" s="52">
        <v>1004</v>
      </c>
      <c r="O147" s="52">
        <v>1143</v>
      </c>
      <c r="P147" s="52">
        <v>1620</v>
      </c>
      <c r="Q147" s="52">
        <v>1381</v>
      </c>
      <c r="R147" s="52">
        <v>1679</v>
      </c>
      <c r="S147" s="52">
        <v>1862</v>
      </c>
      <c r="T147" s="52">
        <v>2896</v>
      </c>
      <c r="U147" s="52">
        <v>3637</v>
      </c>
      <c r="V147" s="52">
        <v>4813</v>
      </c>
      <c r="W147" s="52">
        <v>5337</v>
      </c>
      <c r="X147" s="52">
        <v>9680</v>
      </c>
      <c r="Y147" s="52">
        <v>7029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289</v>
      </c>
      <c r="D149" s="52">
        <v>323</v>
      </c>
      <c r="E149" s="52">
        <v>376</v>
      </c>
      <c r="F149" s="52">
        <v>478</v>
      </c>
      <c r="G149" s="52">
        <v>526</v>
      </c>
      <c r="H149" s="52">
        <v>500</v>
      </c>
      <c r="I149" s="52">
        <v>338</v>
      </c>
      <c r="J149" s="52">
        <v>345</v>
      </c>
      <c r="K149" s="52">
        <v>290</v>
      </c>
      <c r="L149" s="52">
        <v>343</v>
      </c>
      <c r="M149" s="52">
        <v>644</v>
      </c>
      <c r="N149" s="52">
        <v>531</v>
      </c>
      <c r="O149" s="52">
        <v>488</v>
      </c>
      <c r="P149" s="52">
        <v>674</v>
      </c>
      <c r="Q149" s="52">
        <v>818</v>
      </c>
      <c r="R149" s="52">
        <v>1023</v>
      </c>
      <c r="S149" s="52">
        <v>1193</v>
      </c>
      <c r="T149" s="52">
        <v>1509</v>
      </c>
      <c r="U149" s="52">
        <v>2357</v>
      </c>
      <c r="V149" s="52">
        <v>2486</v>
      </c>
      <c r="W149" s="52">
        <v>3764</v>
      </c>
      <c r="X149" s="52">
        <v>5944</v>
      </c>
      <c r="Y149" s="52">
        <v>3087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2</v>
      </c>
      <c r="D150" s="52">
        <v>1</v>
      </c>
      <c r="E150" s="52">
        <v>2</v>
      </c>
      <c r="F150" s="52">
        <v>2</v>
      </c>
      <c r="G150" s="52">
        <v>2</v>
      </c>
      <c r="H150" s="52">
        <v>3</v>
      </c>
      <c r="I150" s="52">
        <v>5</v>
      </c>
      <c r="J150" s="52">
        <v>1</v>
      </c>
      <c r="K150" s="52">
        <v>5</v>
      </c>
      <c r="L150" s="52">
        <v>0</v>
      </c>
      <c r="M150" s="52">
        <v>6</v>
      </c>
      <c r="N150" s="52">
        <v>3</v>
      </c>
      <c r="O150" s="52">
        <v>1</v>
      </c>
      <c r="P150" s="52">
        <v>3</v>
      </c>
      <c r="Q150" s="52">
        <v>8</v>
      </c>
      <c r="R150" s="52">
        <v>8</v>
      </c>
      <c r="S150" s="52">
        <v>11</v>
      </c>
      <c r="T150" s="52">
        <v>7</v>
      </c>
      <c r="U150" s="52">
        <v>21</v>
      </c>
      <c r="V150" s="52">
        <v>11</v>
      </c>
      <c r="W150" s="52">
        <v>21</v>
      </c>
      <c r="X150" s="52">
        <v>148</v>
      </c>
      <c r="Y150" s="52">
        <v>18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1453</v>
      </c>
      <c r="D153" s="52">
        <v>2035</v>
      </c>
      <c r="E153" s="52">
        <v>1795</v>
      </c>
      <c r="F153" s="52">
        <v>2539</v>
      </c>
      <c r="G153" s="52">
        <v>2292</v>
      </c>
      <c r="H153" s="52">
        <v>2277</v>
      </c>
      <c r="I153" s="52">
        <v>872</v>
      </c>
      <c r="J153" s="52">
        <v>1582</v>
      </c>
      <c r="K153" s="52">
        <v>1562</v>
      </c>
      <c r="L153" s="52">
        <v>2077</v>
      </c>
      <c r="M153" s="52">
        <v>3404</v>
      </c>
      <c r="N153" s="52">
        <v>3579</v>
      </c>
      <c r="O153" s="52">
        <v>3461</v>
      </c>
      <c r="P153" s="52">
        <v>4921</v>
      </c>
      <c r="Q153" s="52">
        <v>3120</v>
      </c>
      <c r="R153" s="52">
        <v>3295</v>
      </c>
      <c r="S153" s="52">
        <v>3544</v>
      </c>
      <c r="T153" s="52">
        <v>5422</v>
      </c>
      <c r="U153" s="52">
        <v>6644</v>
      </c>
      <c r="V153" s="52">
        <v>7757</v>
      </c>
      <c r="W153" s="52">
        <v>9468</v>
      </c>
      <c r="X153" s="52">
        <v>0</v>
      </c>
      <c r="Y153" s="52">
        <v>0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1342</v>
      </c>
      <c r="D154" s="52">
        <v>1339</v>
      </c>
      <c r="E154" s="52">
        <v>1323</v>
      </c>
      <c r="F154" s="52">
        <v>1281</v>
      </c>
      <c r="G154" s="52">
        <v>1751</v>
      </c>
      <c r="H154" s="52">
        <v>1702</v>
      </c>
      <c r="I154" s="52">
        <v>3104</v>
      </c>
      <c r="J154" s="52">
        <v>3068</v>
      </c>
      <c r="K154" s="52">
        <v>3290</v>
      </c>
      <c r="L154" s="52">
        <v>2310</v>
      </c>
      <c r="M154" s="52">
        <v>2832</v>
      </c>
      <c r="N154" s="52">
        <v>2501</v>
      </c>
      <c r="O154" s="52">
        <v>3028</v>
      </c>
      <c r="P154" s="52">
        <v>3994</v>
      </c>
      <c r="Q154" s="52">
        <v>3741</v>
      </c>
      <c r="R154" s="52">
        <v>4323</v>
      </c>
      <c r="S154" s="52">
        <v>4265</v>
      </c>
      <c r="T154" s="52">
        <v>5969</v>
      </c>
      <c r="U154" s="52">
        <v>8293</v>
      </c>
      <c r="V154" s="52">
        <v>7538</v>
      </c>
      <c r="W154" s="52">
        <v>8566</v>
      </c>
      <c r="X154" s="52">
        <v>23099</v>
      </c>
      <c r="Y154" s="52">
        <v>15395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3086</v>
      </c>
      <c r="D159" s="36">
        <v>3698</v>
      </c>
      <c r="E159" s="36">
        <v>3496</v>
      </c>
      <c r="F159" s="36">
        <v>4300</v>
      </c>
      <c r="G159" s="36">
        <v>4571</v>
      </c>
      <c r="H159" s="36">
        <v>4482</v>
      </c>
      <c r="I159" s="36">
        <v>4319</v>
      </c>
      <c r="J159" s="36">
        <v>4996</v>
      </c>
      <c r="K159" s="36">
        <v>5147</v>
      </c>
      <c r="L159" s="36">
        <v>4730</v>
      </c>
      <c r="M159" s="36">
        <v>6886</v>
      </c>
      <c r="N159" s="36">
        <v>6614</v>
      </c>
      <c r="O159" s="36">
        <v>6978</v>
      </c>
      <c r="P159" s="36">
        <v>9592</v>
      </c>
      <c r="Q159" s="36">
        <v>7687</v>
      </c>
      <c r="R159" s="36">
        <v>8649</v>
      </c>
      <c r="S159" s="36">
        <v>9013</v>
      </c>
      <c r="T159" s="36">
        <v>12907</v>
      </c>
      <c r="U159" s="36">
        <v>17315</v>
      </c>
      <c r="V159" s="36">
        <v>17792</v>
      </c>
      <c r="W159" s="36">
        <v>21819</v>
      </c>
      <c r="X159" s="36">
        <v>29191</v>
      </c>
      <c r="Y159" s="36">
        <v>18500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209</v>
      </c>
      <c r="I163" s="52">
        <v>561</v>
      </c>
      <c r="J163" s="52">
        <v>690</v>
      </c>
      <c r="K163" s="52">
        <v>707</v>
      </c>
      <c r="L163" s="52">
        <v>734</v>
      </c>
      <c r="M163" s="52">
        <v>1048</v>
      </c>
      <c r="N163" s="52">
        <v>1043</v>
      </c>
      <c r="O163" s="52">
        <v>2671</v>
      </c>
      <c r="P163" s="52">
        <v>335</v>
      </c>
      <c r="Q163" s="52">
        <v>132</v>
      </c>
      <c r="R163" s="52">
        <v>0</v>
      </c>
      <c r="S163" s="52">
        <v>0</v>
      </c>
      <c r="T163" s="52">
        <v>0</v>
      </c>
      <c r="U163" s="52">
        <v>0</v>
      </c>
      <c r="V163" s="52">
        <v>179</v>
      </c>
      <c r="W163" s="52">
        <v>242</v>
      </c>
      <c r="X163" s="52">
        <v>0</v>
      </c>
      <c r="Y163" s="52">
        <v>1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18</v>
      </c>
      <c r="I165" s="52">
        <v>55</v>
      </c>
      <c r="J165" s="52">
        <v>75</v>
      </c>
      <c r="K165" s="52">
        <v>81</v>
      </c>
      <c r="L165" s="52">
        <v>90</v>
      </c>
      <c r="M165" s="52">
        <v>143</v>
      </c>
      <c r="N165" s="52">
        <v>155</v>
      </c>
      <c r="O165" s="52">
        <v>403</v>
      </c>
      <c r="P165" s="52">
        <v>40</v>
      </c>
      <c r="Q165" s="52">
        <v>20</v>
      </c>
      <c r="R165" s="52">
        <v>0</v>
      </c>
      <c r="S165" s="52">
        <v>0</v>
      </c>
      <c r="T165" s="52">
        <v>0</v>
      </c>
      <c r="U165" s="52">
        <v>0</v>
      </c>
      <c r="V165" s="52">
        <v>47</v>
      </c>
      <c r="W165" s="52">
        <v>30</v>
      </c>
      <c r="X165" s="52">
        <v>0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23</v>
      </c>
      <c r="I167" s="52">
        <v>44</v>
      </c>
      <c r="J167" s="52">
        <v>48</v>
      </c>
      <c r="K167" s="52">
        <v>39</v>
      </c>
      <c r="L167" s="52">
        <v>53</v>
      </c>
      <c r="M167" s="52">
        <v>98</v>
      </c>
      <c r="N167" s="52">
        <v>84</v>
      </c>
      <c r="O167" s="52">
        <v>187</v>
      </c>
      <c r="P167" s="52">
        <v>24</v>
      </c>
      <c r="Q167" s="52">
        <v>14</v>
      </c>
      <c r="R167" s="52">
        <v>0</v>
      </c>
      <c r="S167" s="52">
        <v>0</v>
      </c>
      <c r="T167" s="52">
        <v>0</v>
      </c>
      <c r="U167" s="52">
        <v>0</v>
      </c>
      <c r="V167" s="52">
        <v>25</v>
      </c>
      <c r="W167" s="52">
        <v>42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1</v>
      </c>
      <c r="J168" s="52">
        <v>0</v>
      </c>
      <c r="K168" s="52">
        <v>1</v>
      </c>
      <c r="L168" s="52">
        <v>0</v>
      </c>
      <c r="M168" s="52">
        <v>1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106</v>
      </c>
      <c r="I171" s="52">
        <v>113</v>
      </c>
      <c r="J171" s="52">
        <v>218</v>
      </c>
      <c r="K171" s="52">
        <v>215</v>
      </c>
      <c r="L171" s="52">
        <v>322</v>
      </c>
      <c r="M171" s="52">
        <v>518</v>
      </c>
      <c r="N171" s="52">
        <v>565</v>
      </c>
      <c r="O171" s="52">
        <v>1325</v>
      </c>
      <c r="P171" s="52">
        <v>172</v>
      </c>
      <c r="Q171" s="52">
        <v>54</v>
      </c>
      <c r="R171" s="52">
        <v>0</v>
      </c>
      <c r="S171" s="52">
        <v>0</v>
      </c>
      <c r="T171" s="52">
        <v>0</v>
      </c>
      <c r="U171" s="52">
        <v>0</v>
      </c>
      <c r="V171" s="52">
        <v>78</v>
      </c>
      <c r="W171" s="52">
        <v>105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80</v>
      </c>
      <c r="I172" s="52">
        <v>403</v>
      </c>
      <c r="J172" s="52">
        <v>424</v>
      </c>
      <c r="K172" s="52">
        <v>452</v>
      </c>
      <c r="L172" s="52">
        <v>359</v>
      </c>
      <c r="M172" s="52">
        <v>431</v>
      </c>
      <c r="N172" s="52">
        <v>394</v>
      </c>
      <c r="O172" s="52">
        <v>1159</v>
      </c>
      <c r="P172" s="52">
        <v>139</v>
      </c>
      <c r="Q172" s="52">
        <v>64</v>
      </c>
      <c r="R172" s="52">
        <v>0</v>
      </c>
      <c r="S172" s="52">
        <v>0</v>
      </c>
      <c r="T172" s="52">
        <v>0</v>
      </c>
      <c r="U172" s="52">
        <v>0</v>
      </c>
      <c r="V172" s="52">
        <v>76</v>
      </c>
      <c r="W172" s="52">
        <v>95</v>
      </c>
      <c r="X172" s="52">
        <v>0</v>
      </c>
      <c r="Y172" s="52">
        <v>1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209</v>
      </c>
      <c r="I177" s="36">
        <v>561</v>
      </c>
      <c r="J177" s="36">
        <v>690</v>
      </c>
      <c r="K177" s="36">
        <v>707</v>
      </c>
      <c r="L177" s="36">
        <v>734</v>
      </c>
      <c r="M177" s="36">
        <v>1048</v>
      </c>
      <c r="N177" s="36">
        <v>1043</v>
      </c>
      <c r="O177" s="36">
        <v>2671</v>
      </c>
      <c r="P177" s="36">
        <v>335</v>
      </c>
      <c r="Q177" s="36">
        <v>132</v>
      </c>
      <c r="R177" s="36">
        <v>0</v>
      </c>
      <c r="S177" s="36">
        <v>0</v>
      </c>
      <c r="T177" s="36">
        <v>0</v>
      </c>
      <c r="U177" s="36">
        <v>0</v>
      </c>
      <c r="V177" s="36">
        <v>179</v>
      </c>
      <c r="W177" s="36">
        <v>242</v>
      </c>
      <c r="X177" s="36">
        <v>0</v>
      </c>
      <c r="Y177" s="36">
        <v>1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182</v>
      </c>
      <c r="D26" s="52">
        <v>264</v>
      </c>
      <c r="E26" s="52">
        <v>487</v>
      </c>
      <c r="F26" s="52">
        <v>695</v>
      </c>
      <c r="G26" s="52">
        <v>782</v>
      </c>
      <c r="H26" s="52">
        <v>775</v>
      </c>
      <c r="I26" s="52">
        <v>405</v>
      </c>
      <c r="J26" s="52">
        <v>135</v>
      </c>
      <c r="K26" s="52">
        <v>168</v>
      </c>
      <c r="L26" s="52">
        <v>504</v>
      </c>
      <c r="M26" s="52">
        <v>536</v>
      </c>
      <c r="N26" s="52">
        <v>622</v>
      </c>
      <c r="O26" s="52">
        <v>588</v>
      </c>
      <c r="P26" s="52">
        <v>215</v>
      </c>
      <c r="Q26" s="52">
        <v>382</v>
      </c>
      <c r="R26" s="52">
        <v>830</v>
      </c>
      <c r="S26" s="52">
        <v>941</v>
      </c>
      <c r="T26" s="52">
        <v>669</v>
      </c>
      <c r="U26" s="52">
        <v>419</v>
      </c>
      <c r="V26" s="52">
        <v>572</v>
      </c>
      <c r="W26" s="52">
        <v>632</v>
      </c>
      <c r="X26" s="52">
        <v>980</v>
      </c>
      <c r="Y26" s="52">
        <v>841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7</v>
      </c>
      <c r="D29" s="52">
        <v>5</v>
      </c>
      <c r="E29" s="52">
        <v>6</v>
      </c>
      <c r="F29" s="52">
        <v>10</v>
      </c>
      <c r="G29" s="52">
        <v>18</v>
      </c>
      <c r="H29" s="52">
        <v>28</v>
      </c>
      <c r="I29" s="52">
        <v>26</v>
      </c>
      <c r="J29" s="52">
        <v>17</v>
      </c>
      <c r="K29" s="52">
        <v>9</v>
      </c>
      <c r="L29" s="52">
        <v>6</v>
      </c>
      <c r="M29" s="52">
        <v>17</v>
      </c>
      <c r="N29" s="52">
        <v>23</v>
      </c>
      <c r="O29" s="52">
        <v>31</v>
      </c>
      <c r="P29" s="52">
        <v>21</v>
      </c>
      <c r="Q29" s="52">
        <v>21</v>
      </c>
      <c r="R29" s="52">
        <v>28</v>
      </c>
      <c r="S29" s="52">
        <v>49</v>
      </c>
      <c r="T29" s="52">
        <v>70</v>
      </c>
      <c r="U29" s="52">
        <v>46</v>
      </c>
      <c r="V29" s="52">
        <v>51</v>
      </c>
      <c r="W29" s="52">
        <v>25</v>
      </c>
      <c r="X29" s="52">
        <v>61</v>
      </c>
      <c r="Y29" s="52">
        <v>81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72</v>
      </c>
      <c r="D31" s="52">
        <f>RES_hhdet_in!D31-RES_hhdet_in_new!D31</f>
        <v>74</v>
      </c>
      <c r="E31" s="52">
        <f>RES_hhdet_in!E31-RES_hhdet_in_new!E31</f>
        <v>117</v>
      </c>
      <c r="F31" s="52">
        <f>RES_hhdet_in!F31-RES_hhdet_in_new!F31</f>
        <v>148</v>
      </c>
      <c r="G31" s="52">
        <f>RES_hhdet_in!G31-RES_hhdet_in_new!G31</f>
        <v>171</v>
      </c>
      <c r="H31" s="52">
        <f>RES_hhdet_in!H31-RES_hhdet_in_new!H31</f>
        <v>178</v>
      </c>
      <c r="I31" s="52">
        <f>RES_hhdet_in!I31-RES_hhdet_in_new!I31</f>
        <v>57</v>
      </c>
      <c r="J31" s="52">
        <f>RES_hhdet_in!J31-RES_hhdet_in_new!J31</f>
        <v>33</v>
      </c>
      <c r="K31" s="52">
        <f>RES_hhdet_in!K31-RES_hhdet_in_new!K31</f>
        <v>37</v>
      </c>
      <c r="L31" s="52">
        <f>RES_hhdet_in!L31-RES_hhdet_in_new!L31</f>
        <v>85</v>
      </c>
      <c r="M31" s="52">
        <f>RES_hhdet_in!M31-RES_hhdet_in_new!M31</f>
        <v>127</v>
      </c>
      <c r="N31" s="52">
        <f>RES_hhdet_in!N31-RES_hhdet_in_new!N31</f>
        <v>118</v>
      </c>
      <c r="O31" s="52">
        <f>RES_hhdet_in!O31-RES_hhdet_in_new!O31</f>
        <v>92</v>
      </c>
      <c r="P31" s="52">
        <f>RES_hhdet_in!P31-RES_hhdet_in_new!P31</f>
        <v>52</v>
      </c>
      <c r="Q31" s="52">
        <f>RES_hhdet_in!Q31-RES_hhdet_in_new!Q31</f>
        <v>90</v>
      </c>
      <c r="R31" s="52">
        <f>RES_hhdet_in!R31-RES_hhdet_in_new!R31</f>
        <v>150</v>
      </c>
      <c r="S31" s="52">
        <f>RES_hhdet_in!S31-RES_hhdet_in_new!S31</f>
        <v>196</v>
      </c>
      <c r="T31" s="52">
        <f>RES_hhdet_in!T31-RES_hhdet_in_new!T31</f>
        <v>161</v>
      </c>
      <c r="U31" s="52">
        <f>RES_hhdet_in!U31-RES_hhdet_in_new!U31</f>
        <v>157</v>
      </c>
      <c r="V31" s="52">
        <f>RES_hhdet_in!V31-RES_hhdet_in_new!V31</f>
        <v>187</v>
      </c>
      <c r="W31" s="52">
        <f>RES_hhdet_in!W31-RES_hhdet_in_new!W31</f>
        <v>232</v>
      </c>
      <c r="X31" s="52">
        <f>RES_hhdet_in!X31-RES_hhdet_in_new!X31</f>
        <v>353</v>
      </c>
      <c r="Y31" s="52">
        <f>RES_hhdet_in!Y31-RES_hhdet_in_new!Y31</f>
        <v>295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2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1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2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361</v>
      </c>
      <c r="D35" s="52">
        <f>RES_hhdet_in!D35-RES_hhdet_in_new!D35</f>
        <v>468</v>
      </c>
      <c r="E35" s="52">
        <f>RES_hhdet_in!E35-RES_hhdet_in_new!E35</f>
        <v>557</v>
      </c>
      <c r="F35" s="52">
        <f>RES_hhdet_in!F35-RES_hhdet_in_new!F35</f>
        <v>781</v>
      </c>
      <c r="G35" s="52">
        <f>RES_hhdet_in!G35-RES_hhdet_in_new!G35</f>
        <v>745</v>
      </c>
      <c r="H35" s="52">
        <f>RES_hhdet_in!H35-RES_hhdet_in_new!H35</f>
        <v>813</v>
      </c>
      <c r="I35" s="52">
        <f>RES_hhdet_in!I35-RES_hhdet_in_new!I35</f>
        <v>147</v>
      </c>
      <c r="J35" s="52">
        <f>RES_hhdet_in!J35-RES_hhdet_in_new!J35</f>
        <v>146</v>
      </c>
      <c r="K35" s="52">
        <f>RES_hhdet_in!K35-RES_hhdet_in_new!K35</f>
        <v>208</v>
      </c>
      <c r="L35" s="52">
        <f>RES_hhdet_in!L35-RES_hhdet_in_new!L35</f>
        <v>518</v>
      </c>
      <c r="M35" s="52">
        <f>RES_hhdet_in!M35-RES_hhdet_in_new!M35</f>
        <v>670</v>
      </c>
      <c r="N35" s="52">
        <f>RES_hhdet_in!N35-RES_hhdet_in_new!N35</f>
        <v>803</v>
      </c>
      <c r="O35" s="52">
        <f>RES_hhdet_in!O35-RES_hhdet_in_new!O35</f>
        <v>677</v>
      </c>
      <c r="P35" s="52">
        <f>RES_hhdet_in!P35-RES_hhdet_in_new!P35</f>
        <v>426</v>
      </c>
      <c r="Q35" s="52">
        <f>RES_hhdet_in!Q35-RES_hhdet_in_new!Q35</f>
        <v>341</v>
      </c>
      <c r="R35" s="52">
        <f>RES_hhdet_in!R35-RES_hhdet_in_new!R35</f>
        <v>480</v>
      </c>
      <c r="S35" s="52">
        <f>RES_hhdet_in!S35-RES_hhdet_in_new!S35</f>
        <v>591</v>
      </c>
      <c r="T35" s="52">
        <f>RES_hhdet_in!T35-RES_hhdet_in_new!T35</f>
        <v>596</v>
      </c>
      <c r="U35" s="52">
        <f>RES_hhdet_in!U35-RES_hhdet_in_new!U35</f>
        <v>455</v>
      </c>
      <c r="V35" s="52">
        <f>RES_hhdet_in!V35-RES_hhdet_in_new!V35</f>
        <v>612</v>
      </c>
      <c r="W35" s="52">
        <f>RES_hhdet_in!W35-RES_hhdet_in_new!W35</f>
        <v>611</v>
      </c>
      <c r="X35" s="52">
        <f>RES_hhdet_in!X35-RES_hhdet_in_new!X35</f>
        <v>0</v>
      </c>
      <c r="Y35" s="52">
        <f>RES_hhdet_in!Y35-RES_hhdet_in_new!Y35</f>
        <v>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334</v>
      </c>
      <c r="D36" s="52">
        <f>RES_hhdet_in!D36-RES_hhdet_in_new!D36</f>
        <v>308</v>
      </c>
      <c r="E36" s="52">
        <f>RES_hhdet_in!E36-RES_hhdet_in_new!E36</f>
        <v>411</v>
      </c>
      <c r="F36" s="52">
        <f>RES_hhdet_in!F36-RES_hhdet_in_new!F36</f>
        <v>394</v>
      </c>
      <c r="G36" s="52">
        <f>RES_hhdet_in!G36-RES_hhdet_in_new!G36</f>
        <v>569</v>
      </c>
      <c r="H36" s="52">
        <f>RES_hhdet_in!H36-RES_hhdet_in_new!H36</f>
        <v>606</v>
      </c>
      <c r="I36" s="52">
        <f>RES_hhdet_in!I36-RES_hhdet_in_new!I36</f>
        <v>521</v>
      </c>
      <c r="J36" s="52">
        <f>RES_hhdet_in!J36-RES_hhdet_in_new!J36</f>
        <v>282</v>
      </c>
      <c r="K36" s="52">
        <f>RES_hhdet_in!K36-RES_hhdet_in_new!K36</f>
        <v>440</v>
      </c>
      <c r="L36" s="52">
        <f>RES_hhdet_in!L36-RES_hhdet_in_new!L36</f>
        <v>576</v>
      </c>
      <c r="M36" s="52">
        <f>RES_hhdet_in!M36-RES_hhdet_in_new!M36</f>
        <v>555</v>
      </c>
      <c r="N36" s="52">
        <f>RES_hhdet_in!N36-RES_hhdet_in_new!N36</f>
        <v>555</v>
      </c>
      <c r="O36" s="52">
        <f>RES_hhdet_in!O36-RES_hhdet_in_new!O36</f>
        <v>585</v>
      </c>
      <c r="P36" s="52">
        <f>RES_hhdet_in!P36-RES_hhdet_in_new!P36</f>
        <v>346</v>
      </c>
      <c r="Q36" s="52">
        <f>RES_hhdet_in!Q36-RES_hhdet_in_new!Q36</f>
        <v>413</v>
      </c>
      <c r="R36" s="52">
        <f>RES_hhdet_in!R36-RES_hhdet_in_new!R36</f>
        <v>636</v>
      </c>
      <c r="S36" s="52">
        <f>RES_hhdet_in!S36-RES_hhdet_in_new!S36</f>
        <v>721</v>
      </c>
      <c r="T36" s="52">
        <f>RES_hhdet_in!T36-RES_hhdet_in_new!T36</f>
        <v>670</v>
      </c>
      <c r="U36" s="52">
        <f>RES_hhdet_in!U36-RES_hhdet_in_new!U36</f>
        <v>585</v>
      </c>
      <c r="V36" s="52">
        <f>RES_hhdet_in!V36-RES_hhdet_in_new!V36</f>
        <v>557</v>
      </c>
      <c r="W36" s="52">
        <f>RES_hhdet_in!W36-RES_hhdet_in_new!W36</f>
        <v>526</v>
      </c>
      <c r="X36" s="52">
        <f>RES_hhdet_in!X36-RES_hhdet_in_new!X36</f>
        <v>1370</v>
      </c>
      <c r="Y36" s="52">
        <f>RES_hhdet_in!Y36-RES_hhdet_in_new!Y36</f>
        <v>1491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767</v>
      </c>
      <c r="D41" s="36">
        <v>851</v>
      </c>
      <c r="E41" s="36">
        <v>1087</v>
      </c>
      <c r="F41" s="36">
        <v>1324</v>
      </c>
      <c r="G41" s="36">
        <v>1482</v>
      </c>
      <c r="H41" s="36">
        <v>1602</v>
      </c>
      <c r="I41" s="36">
        <v>719</v>
      </c>
      <c r="J41" s="36">
        <v>463</v>
      </c>
      <c r="K41" s="36">
        <v>692</v>
      </c>
      <c r="L41" s="36">
        <v>1183</v>
      </c>
      <c r="M41" s="36">
        <v>1363</v>
      </c>
      <c r="N41" s="36">
        <v>1475</v>
      </c>
      <c r="O41" s="36">
        <v>1349</v>
      </c>
      <c r="P41" s="36">
        <v>838</v>
      </c>
      <c r="Q41" s="36">
        <v>827</v>
      </c>
      <c r="R41" s="36">
        <v>1272</v>
      </c>
      <c r="S41" s="36">
        <v>1534</v>
      </c>
      <c r="T41" s="36">
        <v>1427</v>
      </c>
      <c r="U41" s="36">
        <v>1195</v>
      </c>
      <c r="V41" s="36">
        <v>1346</v>
      </c>
      <c r="W41" s="36">
        <v>1377</v>
      </c>
      <c r="X41" s="36">
        <v>1735</v>
      </c>
      <c r="Y41" s="36">
        <v>1795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16292</v>
      </c>
      <c r="D45" s="52">
        <v>7621</v>
      </c>
      <c r="E45" s="52">
        <v>5645</v>
      </c>
      <c r="F45" s="52">
        <v>5403</v>
      </c>
      <c r="G45" s="52">
        <v>5222</v>
      </c>
      <c r="H45" s="52">
        <v>4966</v>
      </c>
      <c r="I45" s="52">
        <v>7585</v>
      </c>
      <c r="J45" s="52">
        <v>11116</v>
      </c>
      <c r="K45" s="52">
        <v>14129</v>
      </c>
      <c r="L45" s="52">
        <v>14874</v>
      </c>
      <c r="M45" s="52">
        <v>15965</v>
      </c>
      <c r="N45" s="52">
        <v>13662</v>
      </c>
      <c r="O45" s="52">
        <v>10222</v>
      </c>
      <c r="P45" s="52">
        <v>0</v>
      </c>
      <c r="Q45" s="52">
        <v>0</v>
      </c>
      <c r="R45" s="52">
        <v>2</v>
      </c>
      <c r="S45" s="52">
        <v>1922</v>
      </c>
      <c r="T45" s="52">
        <v>2189</v>
      </c>
      <c r="U45" s="52">
        <v>74</v>
      </c>
      <c r="V45" s="52">
        <v>405</v>
      </c>
      <c r="W45" s="52">
        <v>1486</v>
      </c>
      <c r="X45" s="52">
        <v>6948</v>
      </c>
      <c r="Y45" s="52">
        <v>9156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402</v>
      </c>
      <c r="D48" s="52">
        <v>325</v>
      </c>
      <c r="E48" s="52">
        <v>318</v>
      </c>
      <c r="F48" s="52">
        <v>276</v>
      </c>
      <c r="G48" s="52">
        <v>258</v>
      </c>
      <c r="H48" s="52">
        <v>343</v>
      </c>
      <c r="I48" s="52">
        <v>298</v>
      </c>
      <c r="J48" s="52">
        <v>288</v>
      </c>
      <c r="K48" s="52">
        <v>399</v>
      </c>
      <c r="L48" s="52">
        <v>501</v>
      </c>
      <c r="M48" s="52">
        <v>745</v>
      </c>
      <c r="N48" s="52">
        <v>752</v>
      </c>
      <c r="O48" s="52">
        <v>814</v>
      </c>
      <c r="P48" s="52">
        <v>454</v>
      </c>
      <c r="Q48" s="52">
        <v>246</v>
      </c>
      <c r="R48" s="52">
        <v>99</v>
      </c>
      <c r="S48" s="52">
        <v>97</v>
      </c>
      <c r="T48" s="52">
        <v>177</v>
      </c>
      <c r="U48" s="52">
        <v>207</v>
      </c>
      <c r="V48" s="52">
        <v>233</v>
      </c>
      <c r="W48" s="52">
        <v>70</v>
      </c>
      <c r="X48" s="52">
        <v>219</v>
      </c>
      <c r="Y48" s="52">
        <v>502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19545</v>
      </c>
      <c r="D50" s="52">
        <f>RES_hhdet_in!D50-RES_hhdet_in_new!D50</f>
        <v>16986</v>
      </c>
      <c r="E50" s="52">
        <f>RES_hhdet_in!E50-RES_hhdet_in_new!E50</f>
        <v>15299</v>
      </c>
      <c r="F50" s="52">
        <f>RES_hhdet_in!F50-RES_hhdet_in_new!F50</f>
        <v>14105</v>
      </c>
      <c r="G50" s="52">
        <f>RES_hhdet_in!G50-RES_hhdet_in_new!G50</f>
        <v>12804</v>
      </c>
      <c r="H50" s="52">
        <f>RES_hhdet_in!H50-RES_hhdet_in_new!H50</f>
        <v>11153</v>
      </c>
      <c r="I50" s="52">
        <f>RES_hhdet_in!I50-RES_hhdet_in_new!I50</f>
        <v>12119</v>
      </c>
      <c r="J50" s="52">
        <f>RES_hhdet_in!J50-RES_hhdet_in_new!J50</f>
        <v>24081</v>
      </c>
      <c r="K50" s="52">
        <f>RES_hhdet_in!K50-RES_hhdet_in_new!K50</f>
        <v>25085</v>
      </c>
      <c r="L50" s="52">
        <f>RES_hhdet_in!L50-RES_hhdet_in_new!L50</f>
        <v>22953</v>
      </c>
      <c r="M50" s="52">
        <f>RES_hhdet_in!M50-RES_hhdet_in_new!M50</f>
        <v>20709</v>
      </c>
      <c r="N50" s="52">
        <f>RES_hhdet_in!N50-RES_hhdet_in_new!N50</f>
        <v>22182</v>
      </c>
      <c r="O50" s="52">
        <f>RES_hhdet_in!O50-RES_hhdet_in_new!O50</f>
        <v>21168</v>
      </c>
      <c r="P50" s="52">
        <f>RES_hhdet_in!P50-RES_hhdet_in_new!P50</f>
        <v>18227</v>
      </c>
      <c r="Q50" s="52">
        <f>RES_hhdet_in!Q50-RES_hhdet_in_new!Q50</f>
        <v>13722</v>
      </c>
      <c r="R50" s="52">
        <f>RES_hhdet_in!R50-RES_hhdet_in_new!R50</f>
        <v>11220</v>
      </c>
      <c r="S50" s="52">
        <f>RES_hhdet_in!S50-RES_hhdet_in_new!S50</f>
        <v>8843</v>
      </c>
      <c r="T50" s="52">
        <f>RES_hhdet_in!T50-RES_hhdet_in_new!T50</f>
        <v>6765</v>
      </c>
      <c r="U50" s="52">
        <f>RES_hhdet_in!U50-RES_hhdet_in_new!U50</f>
        <v>9505</v>
      </c>
      <c r="V50" s="52">
        <f>RES_hhdet_in!V50-RES_hhdet_in_new!V50</f>
        <v>9621</v>
      </c>
      <c r="W50" s="52">
        <f>RES_hhdet_in!W50-RES_hhdet_in_new!W50</f>
        <v>9586</v>
      </c>
      <c r="X50" s="52">
        <f>RES_hhdet_in!X50-RES_hhdet_in_new!X50</f>
        <v>6440</v>
      </c>
      <c r="Y50" s="52">
        <f>RES_hhdet_in!Y50-RES_hhdet_in_new!Y50</f>
        <v>7843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169</v>
      </c>
      <c r="D51" s="52">
        <f>RES_hhdet_in!D51-RES_hhdet_in_new!D51</f>
        <v>96</v>
      </c>
      <c r="E51" s="52">
        <f>RES_hhdet_in!E51-RES_hhdet_in_new!E51</f>
        <v>108</v>
      </c>
      <c r="F51" s="52">
        <f>RES_hhdet_in!F51-RES_hhdet_in_new!F51</f>
        <v>75</v>
      </c>
      <c r="G51" s="52">
        <f>RES_hhdet_in!G51-RES_hhdet_in_new!G51</f>
        <v>104</v>
      </c>
      <c r="H51" s="52">
        <f>RES_hhdet_in!H51-RES_hhdet_in_new!H51</f>
        <v>66</v>
      </c>
      <c r="I51" s="52">
        <f>RES_hhdet_in!I51-RES_hhdet_in_new!I51</f>
        <v>150</v>
      </c>
      <c r="J51" s="52">
        <f>RES_hhdet_in!J51-RES_hhdet_in_new!J51</f>
        <v>190</v>
      </c>
      <c r="K51" s="52">
        <f>RES_hhdet_in!K51-RES_hhdet_in_new!K51</f>
        <v>301</v>
      </c>
      <c r="L51" s="52">
        <f>RES_hhdet_in!L51-RES_hhdet_in_new!L51</f>
        <v>109</v>
      </c>
      <c r="M51" s="52">
        <f>RES_hhdet_in!M51-RES_hhdet_in_new!M51</f>
        <v>123</v>
      </c>
      <c r="N51" s="52">
        <f>RES_hhdet_in!N51-RES_hhdet_in_new!N51</f>
        <v>16</v>
      </c>
      <c r="O51" s="52">
        <f>RES_hhdet_in!O51-RES_hhdet_in_new!O51</f>
        <v>38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39</v>
      </c>
      <c r="T51" s="52">
        <f>RES_hhdet_in!T51-RES_hhdet_in_new!T51</f>
        <v>76</v>
      </c>
      <c r="U51" s="52">
        <f>RES_hhdet_in!U51-RES_hhdet_in_new!U51</f>
        <v>54</v>
      </c>
      <c r="V51" s="52">
        <f>RES_hhdet_in!V51-RES_hhdet_in_new!V51</f>
        <v>15</v>
      </c>
      <c r="W51" s="52">
        <f>RES_hhdet_in!W51-RES_hhdet_in_new!W51</f>
        <v>0</v>
      </c>
      <c r="X51" s="52">
        <f>RES_hhdet_in!X51-RES_hhdet_in_new!X51</f>
        <v>313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5879</v>
      </c>
      <c r="D54" s="52">
        <f>RES_hhdet_in!D54-RES_hhdet_in_new!D54</f>
        <v>3204</v>
      </c>
      <c r="E54" s="52">
        <f>RES_hhdet_in!E54-RES_hhdet_in_new!E54</f>
        <v>3007</v>
      </c>
      <c r="F54" s="52">
        <f>RES_hhdet_in!F54-RES_hhdet_in_new!F54</f>
        <v>4483</v>
      </c>
      <c r="G54" s="52">
        <f>RES_hhdet_in!G54-RES_hhdet_in_new!G54</f>
        <v>4972</v>
      </c>
      <c r="H54" s="52">
        <f>RES_hhdet_in!H54-RES_hhdet_in_new!H54</f>
        <v>6685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1049</v>
      </c>
      <c r="P54" s="52">
        <f>RES_hhdet_in!P54-RES_hhdet_in_new!P54</f>
        <v>996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18</v>
      </c>
      <c r="U54" s="52">
        <f>RES_hhdet_in!U54-RES_hhdet_in_new!U54</f>
        <v>112</v>
      </c>
      <c r="V54" s="52">
        <f>RES_hhdet_in!V54-RES_hhdet_in_new!V54</f>
        <v>362</v>
      </c>
      <c r="W54" s="52">
        <f>RES_hhdet_in!W54-RES_hhdet_in_new!W54</f>
        <v>830</v>
      </c>
      <c r="X54" s="52">
        <f>RES_hhdet_in!X54-RES_hhdet_in_new!X54</f>
        <v>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5434</v>
      </c>
      <c r="D55" s="52">
        <f>RES_hhdet_in!D55-RES_hhdet_in_new!D55</f>
        <v>2108</v>
      </c>
      <c r="E55" s="52">
        <f>RES_hhdet_in!E55-RES_hhdet_in_new!E55</f>
        <v>2218</v>
      </c>
      <c r="F55" s="52">
        <f>RES_hhdet_in!F55-RES_hhdet_in_new!F55</f>
        <v>2261</v>
      </c>
      <c r="G55" s="52">
        <f>RES_hhdet_in!G55-RES_hhdet_in_new!G55</f>
        <v>3798</v>
      </c>
      <c r="H55" s="52">
        <f>RES_hhdet_in!H55-RES_hhdet_in_new!H55</f>
        <v>4998</v>
      </c>
      <c r="I55" s="52">
        <f>RES_hhdet_in!I55-RES_hhdet_in_new!I55</f>
        <v>1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913</v>
      </c>
      <c r="P55" s="52">
        <f>RES_hhdet_in!P55-RES_hhdet_in_new!P55</f>
        <v>800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25</v>
      </c>
      <c r="U55" s="52">
        <f>RES_hhdet_in!U55-RES_hhdet_in_new!U55</f>
        <v>160</v>
      </c>
      <c r="V55" s="52">
        <f>RES_hhdet_in!V55-RES_hhdet_in_new!V55</f>
        <v>323</v>
      </c>
      <c r="W55" s="52">
        <f>RES_hhdet_in!W55-RES_hhdet_in_new!W55</f>
        <v>739</v>
      </c>
      <c r="X55" s="52">
        <f>RES_hhdet_in!X55-RES_hhdet_in_new!X55</f>
        <v>1012</v>
      </c>
      <c r="Y55" s="52">
        <f>RES_hhdet_in!Y55-RES_hhdet_in_new!Y55</f>
        <v>2137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49500</v>
      </c>
      <c r="D60" s="36">
        <v>40939</v>
      </c>
      <c r="E60" s="36">
        <v>39695</v>
      </c>
      <c r="F60" s="36">
        <v>41348</v>
      </c>
      <c r="G60" s="36">
        <v>44715</v>
      </c>
      <c r="H60" s="36">
        <v>50166</v>
      </c>
      <c r="I60" s="36">
        <v>21371</v>
      </c>
      <c r="J60" s="36">
        <v>20539</v>
      </c>
      <c r="K60" s="36">
        <v>27746</v>
      </c>
      <c r="L60" s="36">
        <v>23687</v>
      </c>
      <c r="M60" s="36">
        <v>24010</v>
      </c>
      <c r="N60" s="36">
        <v>22188</v>
      </c>
      <c r="O60" s="36">
        <v>20251</v>
      </c>
      <c r="P60" s="36">
        <v>4710</v>
      </c>
      <c r="Q60" s="36">
        <v>10093</v>
      </c>
      <c r="R60" s="36">
        <v>15044</v>
      </c>
      <c r="S60" s="36">
        <v>21512</v>
      </c>
      <c r="T60" s="36">
        <v>20893</v>
      </c>
      <c r="U60" s="36">
        <v>16170</v>
      </c>
      <c r="V60" s="36">
        <v>11196</v>
      </c>
      <c r="W60" s="36">
        <v>7110</v>
      </c>
      <c r="X60" s="36">
        <v>7671</v>
      </c>
      <c r="Y60" s="36">
        <v>10414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20722</v>
      </c>
      <c r="D64" s="52">
        <v>24739</v>
      </c>
      <c r="E64" s="52">
        <v>25753</v>
      </c>
      <c r="F64" s="52">
        <v>22458</v>
      </c>
      <c r="G64" s="52">
        <v>17615</v>
      </c>
      <c r="H64" s="52">
        <v>14932</v>
      </c>
      <c r="I64" s="52">
        <v>13909</v>
      </c>
      <c r="J64" s="52">
        <v>21282</v>
      </c>
      <c r="K64" s="52">
        <v>26431</v>
      </c>
      <c r="L64" s="52">
        <v>32858</v>
      </c>
      <c r="M64" s="52">
        <v>31292</v>
      </c>
      <c r="N64" s="52">
        <v>33090</v>
      </c>
      <c r="O64" s="52">
        <v>25968</v>
      </c>
      <c r="P64" s="52">
        <v>5861</v>
      </c>
      <c r="Q64" s="52">
        <v>10051</v>
      </c>
      <c r="R64" s="52">
        <v>19457</v>
      </c>
      <c r="S64" s="52">
        <v>29086</v>
      </c>
      <c r="T64" s="52">
        <v>30479</v>
      </c>
      <c r="U64" s="52">
        <v>25919</v>
      </c>
      <c r="V64" s="52">
        <v>18952</v>
      </c>
      <c r="W64" s="52">
        <v>6342</v>
      </c>
      <c r="X64" s="52">
        <v>1800</v>
      </c>
      <c r="Y64" s="52">
        <v>9098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379</v>
      </c>
      <c r="D67" s="52">
        <v>323</v>
      </c>
      <c r="E67" s="52">
        <v>542</v>
      </c>
      <c r="F67" s="52">
        <v>781</v>
      </c>
      <c r="G67" s="52">
        <v>799</v>
      </c>
      <c r="H67" s="52">
        <v>918</v>
      </c>
      <c r="I67" s="52">
        <v>707</v>
      </c>
      <c r="J67" s="52">
        <v>569</v>
      </c>
      <c r="K67" s="52">
        <v>730</v>
      </c>
      <c r="L67" s="52">
        <v>941</v>
      </c>
      <c r="M67" s="52">
        <v>1507</v>
      </c>
      <c r="N67" s="52">
        <v>1574</v>
      </c>
      <c r="O67" s="52">
        <v>1813</v>
      </c>
      <c r="P67" s="52">
        <v>1242</v>
      </c>
      <c r="Q67" s="52">
        <v>1014</v>
      </c>
      <c r="R67" s="52">
        <v>1059</v>
      </c>
      <c r="S67" s="52">
        <v>1547</v>
      </c>
      <c r="T67" s="52">
        <v>2240</v>
      </c>
      <c r="U67" s="52">
        <v>2057</v>
      </c>
      <c r="V67" s="52">
        <v>2855</v>
      </c>
      <c r="W67" s="52">
        <v>1450</v>
      </c>
      <c r="X67" s="52">
        <v>1556</v>
      </c>
      <c r="Y67" s="52">
        <v>760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20678</v>
      </c>
      <c r="D69" s="52">
        <f>RES_hhdet_in!D69-RES_hhdet_in_new!D69</f>
        <v>24502</v>
      </c>
      <c r="E69" s="52">
        <f>RES_hhdet_in!E69-RES_hhdet_in_new!E69</f>
        <v>25342</v>
      </c>
      <c r="F69" s="52">
        <f>RES_hhdet_in!F69-RES_hhdet_in_new!F69</f>
        <v>22130</v>
      </c>
      <c r="G69" s="52">
        <f>RES_hhdet_in!G69-RES_hhdet_in_new!G69</f>
        <v>17376</v>
      </c>
      <c r="H69" s="52">
        <f>RES_hhdet_in!H69-RES_hhdet_in_new!H69</f>
        <v>14719</v>
      </c>
      <c r="I69" s="52">
        <f>RES_hhdet_in!I69-RES_hhdet_in_new!I69</f>
        <v>13602</v>
      </c>
      <c r="J69" s="52">
        <f>RES_hhdet_in!J69-RES_hhdet_in_new!J69</f>
        <v>21242</v>
      </c>
      <c r="K69" s="52">
        <f>RES_hhdet_in!K69-RES_hhdet_in_new!K69</f>
        <v>26278</v>
      </c>
      <c r="L69" s="52">
        <f>RES_hhdet_in!L69-RES_hhdet_in_new!L69</f>
        <v>32807</v>
      </c>
      <c r="M69" s="52">
        <f>RES_hhdet_in!M69-RES_hhdet_in_new!M69</f>
        <v>31546</v>
      </c>
      <c r="N69" s="52">
        <f>RES_hhdet_in!N69-RES_hhdet_in_new!N69</f>
        <v>33175</v>
      </c>
      <c r="O69" s="52">
        <f>RES_hhdet_in!O69-RES_hhdet_in_new!O69</f>
        <v>26227</v>
      </c>
      <c r="P69" s="52">
        <f>RES_hhdet_in!P69-RES_hhdet_in_new!P69</f>
        <v>6250</v>
      </c>
      <c r="Q69" s="52">
        <f>RES_hhdet_in!Q69-RES_hhdet_in_new!Q69</f>
        <v>10323</v>
      </c>
      <c r="R69" s="52">
        <f>RES_hhdet_in!R69-RES_hhdet_in_new!R69</f>
        <v>19507</v>
      </c>
      <c r="S69" s="52">
        <f>RES_hhdet_in!S69-RES_hhdet_in_new!S69</f>
        <v>28871</v>
      </c>
      <c r="T69" s="52">
        <f>RES_hhdet_in!T69-RES_hhdet_in_new!T69</f>
        <v>30391</v>
      </c>
      <c r="U69" s="52">
        <f>RES_hhdet_in!U69-RES_hhdet_in_new!U69</f>
        <v>25740</v>
      </c>
      <c r="V69" s="52">
        <f>RES_hhdet_in!V69-RES_hhdet_in_new!V69</f>
        <v>18938</v>
      </c>
      <c r="W69" s="52">
        <f>RES_hhdet_in!W69-RES_hhdet_in_new!W69</f>
        <v>6489</v>
      </c>
      <c r="X69" s="52">
        <f>RES_hhdet_in!X69-RES_hhdet_in_new!X69</f>
        <v>1106</v>
      </c>
      <c r="Y69" s="52">
        <f>RES_hhdet_in!Y69-RES_hhdet_in_new!Y69</f>
        <v>8270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185</v>
      </c>
      <c r="D70" s="52">
        <f>RES_hhdet_in!D70-RES_hhdet_in_new!D70</f>
        <v>98</v>
      </c>
      <c r="E70" s="52">
        <f>RES_hhdet_in!E70-RES_hhdet_in_new!E70</f>
        <v>213</v>
      </c>
      <c r="F70" s="52">
        <f>RES_hhdet_in!F70-RES_hhdet_in_new!F70</f>
        <v>106</v>
      </c>
      <c r="G70" s="52">
        <f>RES_hhdet_in!G70-RES_hhdet_in_new!G70</f>
        <v>110</v>
      </c>
      <c r="H70" s="52">
        <f>RES_hhdet_in!H70-RES_hhdet_in_new!H70</f>
        <v>121</v>
      </c>
      <c r="I70" s="52">
        <f>RES_hhdet_in!I70-RES_hhdet_in_new!I70</f>
        <v>179</v>
      </c>
      <c r="J70" s="52">
        <f>RES_hhdet_in!J70-RES_hhdet_in_new!J70</f>
        <v>214</v>
      </c>
      <c r="K70" s="52">
        <f>RES_hhdet_in!K70-RES_hhdet_in_new!K70</f>
        <v>366</v>
      </c>
      <c r="L70" s="52">
        <f>RES_hhdet_in!L70-RES_hhdet_in_new!L70</f>
        <v>222</v>
      </c>
      <c r="M70" s="52">
        <f>RES_hhdet_in!M70-RES_hhdet_in_new!M70</f>
        <v>101</v>
      </c>
      <c r="N70" s="52">
        <f>RES_hhdet_in!N70-RES_hhdet_in_new!N70</f>
        <v>163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113</v>
      </c>
      <c r="S70" s="52">
        <f>RES_hhdet_in!S70-RES_hhdet_in_new!S70</f>
        <v>310</v>
      </c>
      <c r="T70" s="52">
        <f>RES_hhdet_in!T70-RES_hhdet_in_new!T70</f>
        <v>179</v>
      </c>
      <c r="U70" s="52">
        <f>RES_hhdet_in!U70-RES_hhdet_in_new!U70</f>
        <v>321</v>
      </c>
      <c r="V70" s="52">
        <f>RES_hhdet_in!V70-RES_hhdet_in_new!V70</f>
        <v>230</v>
      </c>
      <c r="W70" s="52">
        <f>RES_hhdet_in!W70-RES_hhdet_in_new!W70</f>
        <v>0</v>
      </c>
      <c r="X70" s="52">
        <f>RES_hhdet_in!X70-RES_hhdet_in_new!X70</f>
        <v>911</v>
      </c>
      <c r="Y70" s="52">
        <f>RES_hhdet_in!Y70-RES_hhdet_in_new!Y70</f>
        <v>28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266</v>
      </c>
      <c r="D73" s="52">
        <f>RES_hhdet_in!D73-RES_hhdet_in_new!D73</f>
        <v>477</v>
      </c>
      <c r="E73" s="52">
        <f>RES_hhdet_in!E73-RES_hhdet_in_new!E73</f>
        <v>498</v>
      </c>
      <c r="F73" s="52">
        <f>RES_hhdet_in!F73-RES_hhdet_in_new!F73</f>
        <v>612</v>
      </c>
      <c r="G73" s="52">
        <f>RES_hhdet_in!G73-RES_hhdet_in_new!G73</f>
        <v>510</v>
      </c>
      <c r="H73" s="52">
        <f>RES_hhdet_in!H73-RES_hhdet_in_new!H73</f>
        <v>569</v>
      </c>
      <c r="I73" s="52">
        <f>RES_hhdet_in!I73-RES_hhdet_in_new!I73</f>
        <v>116</v>
      </c>
      <c r="J73" s="52">
        <f>RES_hhdet_in!J73-RES_hhdet_in_new!J73</f>
        <v>166</v>
      </c>
      <c r="K73" s="52">
        <f>RES_hhdet_in!K73-RES_hhdet_in_new!K73</f>
        <v>252</v>
      </c>
      <c r="L73" s="52">
        <f>RES_hhdet_in!L73-RES_hhdet_in_new!L73</f>
        <v>456</v>
      </c>
      <c r="M73" s="52">
        <f>RES_hhdet_in!M73-RES_hhdet_in_new!M73</f>
        <v>431</v>
      </c>
      <c r="N73" s="52">
        <f>RES_hhdet_in!N73-RES_hhdet_in_new!N73</f>
        <v>500</v>
      </c>
      <c r="O73" s="52">
        <f>RES_hhdet_in!O73-RES_hhdet_in_new!O73</f>
        <v>405</v>
      </c>
      <c r="P73" s="52">
        <f>RES_hhdet_in!P73-RES_hhdet_in_new!P73</f>
        <v>299</v>
      </c>
      <c r="Q73" s="52">
        <f>RES_hhdet_in!Q73-RES_hhdet_in_new!Q73</f>
        <v>247</v>
      </c>
      <c r="R73" s="52">
        <f>RES_hhdet_in!R73-RES_hhdet_in_new!R73</f>
        <v>316</v>
      </c>
      <c r="S73" s="52">
        <f>RES_hhdet_in!S73-RES_hhdet_in_new!S73</f>
        <v>419</v>
      </c>
      <c r="T73" s="52">
        <f>RES_hhdet_in!T73-RES_hhdet_in_new!T73</f>
        <v>450</v>
      </c>
      <c r="U73" s="52">
        <f>RES_hhdet_in!U73-RES_hhdet_in_new!U73</f>
        <v>360</v>
      </c>
      <c r="V73" s="52">
        <f>RES_hhdet_in!V73-RES_hhdet_in_new!V73</f>
        <v>382</v>
      </c>
      <c r="W73" s="52">
        <f>RES_hhdet_in!W73-RES_hhdet_in_new!W73</f>
        <v>422</v>
      </c>
      <c r="X73" s="52">
        <f>RES_hhdet_in!X73-RES_hhdet_in_new!X73</f>
        <v>0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246</v>
      </c>
      <c r="D74" s="52">
        <f>RES_hhdet_in!D74-RES_hhdet_in_new!D74</f>
        <v>314</v>
      </c>
      <c r="E74" s="52">
        <f>RES_hhdet_in!E74-RES_hhdet_in_new!E74</f>
        <v>366</v>
      </c>
      <c r="F74" s="52">
        <f>RES_hhdet_in!F74-RES_hhdet_in_new!F74</f>
        <v>309</v>
      </c>
      <c r="G74" s="52">
        <f>RES_hhdet_in!G74-RES_hhdet_in_new!G74</f>
        <v>389</v>
      </c>
      <c r="H74" s="52">
        <f>RES_hhdet_in!H74-RES_hhdet_in_new!H74</f>
        <v>423</v>
      </c>
      <c r="I74" s="52">
        <f>RES_hhdet_in!I74-RES_hhdet_in_new!I74</f>
        <v>413</v>
      </c>
      <c r="J74" s="52">
        <f>RES_hhdet_in!J74-RES_hhdet_in_new!J74</f>
        <v>321</v>
      </c>
      <c r="K74" s="52">
        <f>RES_hhdet_in!K74-RES_hhdet_in_new!K74</f>
        <v>530</v>
      </c>
      <c r="L74" s="52">
        <f>RES_hhdet_in!L74-RES_hhdet_in_new!L74</f>
        <v>508</v>
      </c>
      <c r="M74" s="52">
        <f>RES_hhdet_in!M74-RES_hhdet_in_new!M74</f>
        <v>355</v>
      </c>
      <c r="N74" s="52">
        <f>RES_hhdet_in!N74-RES_hhdet_in_new!N74</f>
        <v>349</v>
      </c>
      <c r="O74" s="52">
        <f>RES_hhdet_in!O74-RES_hhdet_in_new!O74</f>
        <v>354</v>
      </c>
      <c r="P74" s="52">
        <f>RES_hhdet_in!P74-RES_hhdet_in_new!P74</f>
        <v>244</v>
      </c>
      <c r="Q74" s="52">
        <f>RES_hhdet_in!Q74-RES_hhdet_in_new!Q74</f>
        <v>296</v>
      </c>
      <c r="R74" s="52">
        <f>RES_hhdet_in!R74-RES_hhdet_in_new!R74</f>
        <v>416</v>
      </c>
      <c r="S74" s="52">
        <f>RES_hhdet_in!S74-RES_hhdet_in_new!S74</f>
        <v>510</v>
      </c>
      <c r="T74" s="52">
        <f>RES_hhdet_in!T74-RES_hhdet_in_new!T74</f>
        <v>498</v>
      </c>
      <c r="U74" s="52">
        <f>RES_hhdet_in!U74-RES_hhdet_in_new!U74</f>
        <v>450</v>
      </c>
      <c r="V74" s="52">
        <f>RES_hhdet_in!V74-RES_hhdet_in_new!V74</f>
        <v>365</v>
      </c>
      <c r="W74" s="52">
        <f>RES_hhdet_in!W74-RES_hhdet_in_new!W74</f>
        <v>382</v>
      </c>
      <c r="X74" s="52">
        <f>RES_hhdet_in!X74-RES_hhdet_in_new!X74</f>
        <v>822</v>
      </c>
      <c r="Y74" s="52">
        <f>RES_hhdet_in!Y74-RES_hhdet_in_new!Y74</f>
        <v>1759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10069</v>
      </c>
      <c r="D78" s="52">
        <v>10983</v>
      </c>
      <c r="E78" s="52">
        <v>11166</v>
      </c>
      <c r="F78" s="52">
        <v>10665</v>
      </c>
      <c r="G78" s="52">
        <v>10272</v>
      </c>
      <c r="H78" s="52">
        <v>10704</v>
      </c>
      <c r="I78" s="52">
        <v>6536</v>
      </c>
      <c r="J78" s="52">
        <v>8241</v>
      </c>
      <c r="K78" s="52">
        <v>9968</v>
      </c>
      <c r="L78" s="52">
        <v>10750</v>
      </c>
      <c r="M78" s="52">
        <v>10304</v>
      </c>
      <c r="N78" s="52">
        <v>9998</v>
      </c>
      <c r="O78" s="52">
        <v>8788</v>
      </c>
      <c r="P78" s="52">
        <v>4742</v>
      </c>
      <c r="Q78" s="52">
        <v>6442</v>
      </c>
      <c r="R78" s="52">
        <v>9068</v>
      </c>
      <c r="S78" s="52">
        <v>10230</v>
      </c>
      <c r="T78" s="52">
        <v>8937</v>
      </c>
      <c r="U78" s="52">
        <v>7469</v>
      </c>
      <c r="V78" s="52">
        <v>8684</v>
      </c>
      <c r="W78" s="52">
        <v>9543</v>
      </c>
      <c r="X78" s="52">
        <v>15438</v>
      </c>
      <c r="Y78" s="52">
        <v>7367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41413</v>
      </c>
      <c r="D79" s="36">
        <v>44630</v>
      </c>
      <c r="E79" s="36">
        <v>46281</v>
      </c>
      <c r="F79" s="36">
        <v>45761</v>
      </c>
      <c r="G79" s="36">
        <v>45811</v>
      </c>
      <c r="H79" s="36">
        <v>50184</v>
      </c>
      <c r="I79" s="36">
        <v>27617</v>
      </c>
      <c r="J79" s="36">
        <v>34042</v>
      </c>
      <c r="K79" s="36">
        <v>47760</v>
      </c>
      <c r="L79" s="36">
        <v>53725</v>
      </c>
      <c r="M79" s="36">
        <v>50275</v>
      </c>
      <c r="N79" s="36">
        <v>48783</v>
      </c>
      <c r="O79" s="36">
        <v>41388</v>
      </c>
      <c r="P79" s="36">
        <v>27634</v>
      </c>
      <c r="Q79" s="36">
        <v>35293</v>
      </c>
      <c r="R79" s="36">
        <v>47719</v>
      </c>
      <c r="S79" s="36">
        <v>58218</v>
      </c>
      <c r="T79" s="36">
        <v>60248</v>
      </c>
      <c r="U79" s="36">
        <v>53235</v>
      </c>
      <c r="V79" s="36">
        <v>41519</v>
      </c>
      <c r="W79" s="36">
        <v>23432</v>
      </c>
      <c r="X79" s="36">
        <v>10696</v>
      </c>
      <c r="Y79" s="36">
        <v>32706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24002</v>
      </c>
      <c r="D83" s="52">
        <v>33481</v>
      </c>
      <c r="E83" s="52">
        <v>37580</v>
      </c>
      <c r="F83" s="52">
        <v>42331</v>
      </c>
      <c r="G83" s="52">
        <v>54148</v>
      </c>
      <c r="H83" s="52">
        <v>58407</v>
      </c>
      <c r="I83" s="52">
        <v>56150</v>
      </c>
      <c r="J83" s="52">
        <v>30391</v>
      </c>
      <c r="K83" s="52">
        <v>21519</v>
      </c>
      <c r="L83" s="52">
        <v>14154</v>
      </c>
      <c r="M83" s="52">
        <v>25585</v>
      </c>
      <c r="N83" s="52">
        <v>32896</v>
      </c>
      <c r="O83" s="52">
        <v>45805</v>
      </c>
      <c r="P83" s="52">
        <v>33922</v>
      </c>
      <c r="Q83" s="52">
        <v>39970</v>
      </c>
      <c r="R83" s="52">
        <v>38973</v>
      </c>
      <c r="S83" s="52">
        <v>33316</v>
      </c>
      <c r="T83" s="52">
        <v>27078</v>
      </c>
      <c r="U83" s="52">
        <v>22558</v>
      </c>
      <c r="V83" s="52">
        <v>25719</v>
      </c>
      <c r="W83" s="52">
        <v>23832</v>
      </c>
      <c r="X83" s="52">
        <v>16599</v>
      </c>
      <c r="Y83" s="52">
        <v>30949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250</v>
      </c>
      <c r="D86" s="52">
        <v>233</v>
      </c>
      <c r="E86" s="52">
        <v>649</v>
      </c>
      <c r="F86" s="52">
        <v>1040</v>
      </c>
      <c r="G86" s="52">
        <v>1235</v>
      </c>
      <c r="H86" s="52">
        <v>1958</v>
      </c>
      <c r="I86" s="52">
        <v>2016</v>
      </c>
      <c r="J86" s="52">
        <v>1857</v>
      </c>
      <c r="K86" s="52">
        <v>1599</v>
      </c>
      <c r="L86" s="52">
        <v>1088</v>
      </c>
      <c r="M86" s="52">
        <v>1145</v>
      </c>
      <c r="N86" s="52">
        <v>1239</v>
      </c>
      <c r="O86" s="52">
        <v>1894</v>
      </c>
      <c r="P86" s="52">
        <v>1765</v>
      </c>
      <c r="Q86" s="52">
        <v>2837</v>
      </c>
      <c r="R86" s="52">
        <v>4022</v>
      </c>
      <c r="S86" s="52">
        <v>3916</v>
      </c>
      <c r="T86" s="52">
        <v>3450</v>
      </c>
      <c r="U86" s="52">
        <v>2278</v>
      </c>
      <c r="V86" s="52">
        <v>2910</v>
      </c>
      <c r="W86" s="52">
        <v>1633</v>
      </c>
      <c r="X86" s="52">
        <v>2949</v>
      </c>
      <c r="Y86" s="52">
        <v>2500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15158</v>
      </c>
      <c r="D88" s="52">
        <f>RES_hhdet_in!D88-RES_hhdet_in_new!D88</f>
        <v>20879</v>
      </c>
      <c r="E88" s="52">
        <f>RES_hhdet_in!E88-RES_hhdet_in_new!E88</f>
        <v>23468</v>
      </c>
      <c r="F88" s="52">
        <f>RES_hhdet_in!F88-RES_hhdet_in_new!F88</f>
        <v>27152</v>
      </c>
      <c r="G88" s="52">
        <f>RES_hhdet_in!G88-RES_hhdet_in_new!G88</f>
        <v>34848</v>
      </c>
      <c r="H88" s="52">
        <f>RES_hhdet_in!H88-RES_hhdet_in_new!H88</f>
        <v>39418</v>
      </c>
      <c r="I88" s="52">
        <f>RES_hhdet_in!I88-RES_hhdet_in_new!I88</f>
        <v>39736</v>
      </c>
      <c r="J88" s="52">
        <f>RES_hhdet_in!J88-RES_hhdet_in_new!J88</f>
        <v>37426</v>
      </c>
      <c r="K88" s="52">
        <f>RES_hhdet_in!K88-RES_hhdet_in_new!K88</f>
        <v>35562</v>
      </c>
      <c r="L88" s="52">
        <f>RES_hhdet_in!L88-RES_hhdet_in_new!L88</f>
        <v>30846</v>
      </c>
      <c r="M88" s="52">
        <f>RES_hhdet_in!M88-RES_hhdet_in_new!M88</f>
        <v>36232</v>
      </c>
      <c r="N88" s="52">
        <f>RES_hhdet_in!N88-RES_hhdet_in_new!N88</f>
        <v>37443</v>
      </c>
      <c r="O88" s="52">
        <f>RES_hhdet_in!O88-RES_hhdet_in_new!O88</f>
        <v>43181</v>
      </c>
      <c r="P88" s="52">
        <f>RES_hhdet_in!P88-RES_hhdet_in_new!P88</f>
        <v>36384</v>
      </c>
      <c r="Q88" s="52">
        <f>RES_hhdet_in!Q88-RES_hhdet_in_new!Q88</f>
        <v>36396</v>
      </c>
      <c r="R88" s="52">
        <f>RES_hhdet_in!R88-RES_hhdet_in_new!R88</f>
        <v>35919</v>
      </c>
      <c r="S88" s="52">
        <f>RES_hhdet_in!S88-RES_hhdet_in_new!S88</f>
        <v>34980</v>
      </c>
      <c r="T88" s="52">
        <f>RES_hhdet_in!T88-RES_hhdet_in_new!T88</f>
        <v>37793</v>
      </c>
      <c r="U88" s="52">
        <f>RES_hhdet_in!U88-RES_hhdet_in_new!U88</f>
        <v>47244</v>
      </c>
      <c r="V88" s="52">
        <f>RES_hhdet_in!V88-RES_hhdet_in_new!V88</f>
        <v>49999</v>
      </c>
      <c r="W88" s="52">
        <f>RES_hhdet_in!W88-RES_hhdet_in_new!W88</f>
        <v>49863</v>
      </c>
      <c r="X88" s="52">
        <f>RES_hhdet_in!X88-RES_hhdet_in_new!X88</f>
        <v>35215</v>
      </c>
      <c r="Y88" s="52">
        <f>RES_hhdet_in!Y88-RES_hhdet_in_new!Y88</f>
        <v>43810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102</v>
      </c>
      <c r="D89" s="52">
        <f>RES_hhdet_in!D89-RES_hhdet_in_new!D89</f>
        <v>79</v>
      </c>
      <c r="E89" s="52">
        <f>RES_hhdet_in!E89-RES_hhdet_in_new!E89</f>
        <v>129</v>
      </c>
      <c r="F89" s="52">
        <f>RES_hhdet_in!F89-RES_hhdet_in_new!F89</f>
        <v>109</v>
      </c>
      <c r="G89" s="52">
        <f>RES_hhdet_in!G89-RES_hhdet_in_new!G89</f>
        <v>190</v>
      </c>
      <c r="H89" s="52">
        <f>RES_hhdet_in!H89-RES_hhdet_in_new!H89</f>
        <v>225</v>
      </c>
      <c r="I89" s="52">
        <f>RES_hhdet_in!I89-RES_hhdet_in_new!I89</f>
        <v>444</v>
      </c>
      <c r="J89" s="52">
        <f>RES_hhdet_in!J89-RES_hhdet_in_new!J89</f>
        <v>242</v>
      </c>
      <c r="K89" s="52">
        <f>RES_hhdet_in!K89-RES_hhdet_in_new!K89</f>
        <v>485</v>
      </c>
      <c r="L89" s="52">
        <f>RES_hhdet_in!L89-RES_hhdet_in_new!L89</f>
        <v>100</v>
      </c>
      <c r="M89" s="52">
        <f>RES_hhdet_in!M89-RES_hhdet_in_new!M89</f>
        <v>324</v>
      </c>
      <c r="N89" s="52">
        <f>RES_hhdet_in!N89-RES_hhdet_in_new!N89</f>
        <v>100</v>
      </c>
      <c r="O89" s="52">
        <f>RES_hhdet_in!O89-RES_hhdet_in_new!O89</f>
        <v>45</v>
      </c>
      <c r="P89" s="52">
        <f>RES_hhdet_in!P89-RES_hhdet_in_new!P89</f>
        <v>316</v>
      </c>
      <c r="Q89" s="52">
        <f>RES_hhdet_in!Q89-RES_hhdet_in_new!Q89</f>
        <v>103</v>
      </c>
      <c r="R89" s="52">
        <f>RES_hhdet_in!R89-RES_hhdet_in_new!R89</f>
        <v>295</v>
      </c>
      <c r="S89" s="52">
        <f>RES_hhdet_in!S89-RES_hhdet_in_new!S89</f>
        <v>300</v>
      </c>
      <c r="T89" s="52">
        <f>RES_hhdet_in!T89-RES_hhdet_in_new!T89</f>
        <v>138</v>
      </c>
      <c r="U89" s="52">
        <f>RES_hhdet_in!U89-RES_hhdet_in_new!U89</f>
        <v>497</v>
      </c>
      <c r="V89" s="52">
        <f>RES_hhdet_in!V89-RES_hhdet_in_new!V89</f>
        <v>435</v>
      </c>
      <c r="W89" s="52">
        <f>RES_hhdet_in!W89-RES_hhdet_in_new!W89</f>
        <v>344</v>
      </c>
      <c r="X89" s="52">
        <f>RES_hhdet_in!X89-RES_hhdet_in_new!X89</f>
        <v>1270</v>
      </c>
      <c r="Y89" s="52">
        <f>RES_hhdet_in!Y89-RES_hhdet_in_new!Y89</f>
        <v>827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1993</v>
      </c>
      <c r="D92" s="52">
        <f>RES_hhdet_in!D92-RES_hhdet_in_new!D92</f>
        <v>2195</v>
      </c>
      <c r="E92" s="52">
        <f>RES_hhdet_in!E92-RES_hhdet_in_new!E92</f>
        <v>2899</v>
      </c>
      <c r="F92" s="52">
        <f>RES_hhdet_in!F92-RES_hhdet_in_new!F92</f>
        <v>3258</v>
      </c>
      <c r="G92" s="52">
        <f>RES_hhdet_in!G92-RES_hhdet_in_new!G92</f>
        <v>4113</v>
      </c>
      <c r="H92" s="52">
        <f>RES_hhdet_in!H92-RES_hhdet_in_new!H92</f>
        <v>4415</v>
      </c>
      <c r="I92" s="52">
        <f>RES_hhdet_in!I92-RES_hhdet_in_new!I92</f>
        <v>2359</v>
      </c>
      <c r="J92" s="52">
        <f>RES_hhdet_in!J92-RES_hhdet_in_new!J92</f>
        <v>1090</v>
      </c>
      <c r="K92" s="52">
        <f>RES_hhdet_in!K92-RES_hhdet_in_new!K92</f>
        <v>1161</v>
      </c>
      <c r="L92" s="52">
        <f>RES_hhdet_in!L92-RES_hhdet_in_new!L92</f>
        <v>1562</v>
      </c>
      <c r="M92" s="52">
        <f>RES_hhdet_in!M92-RES_hhdet_in_new!M92</f>
        <v>2681</v>
      </c>
      <c r="N92" s="52">
        <f>RES_hhdet_in!N92-RES_hhdet_in_new!N92</f>
        <v>2801</v>
      </c>
      <c r="O92" s="52">
        <f>RES_hhdet_in!O92-RES_hhdet_in_new!O92</f>
        <v>2825</v>
      </c>
      <c r="P92" s="52">
        <f>RES_hhdet_in!P92-RES_hhdet_in_new!P92</f>
        <v>2024</v>
      </c>
      <c r="Q92" s="52">
        <f>RES_hhdet_in!Q92-RES_hhdet_in_new!Q92</f>
        <v>2832</v>
      </c>
      <c r="R92" s="52">
        <f>RES_hhdet_in!R92-RES_hhdet_in_new!R92</f>
        <v>2345</v>
      </c>
      <c r="S92" s="52">
        <f>RES_hhdet_in!S92-RES_hhdet_in_new!S92</f>
        <v>2179</v>
      </c>
      <c r="T92" s="52">
        <f>RES_hhdet_in!T92-RES_hhdet_in_new!T92</f>
        <v>1225</v>
      </c>
      <c r="U92" s="52">
        <f>RES_hhdet_in!U92-RES_hhdet_in_new!U92</f>
        <v>233</v>
      </c>
      <c r="V92" s="52">
        <f>RES_hhdet_in!V92-RES_hhdet_in_new!V92</f>
        <v>725</v>
      </c>
      <c r="W92" s="52">
        <f>RES_hhdet_in!W92-RES_hhdet_in_new!W92</f>
        <v>754</v>
      </c>
      <c r="X92" s="52">
        <f>RES_hhdet_in!X92-RES_hhdet_in_new!X92</f>
        <v>1433</v>
      </c>
      <c r="Y92" s="52">
        <f>RES_hhdet_in!Y92-RES_hhdet_in_new!Y92</f>
        <v>1420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14</v>
      </c>
      <c r="D93" s="52">
        <f>RES_hhdet_in!D93-RES_hhdet_in_new!D93</f>
        <v>5</v>
      </c>
      <c r="E93" s="52">
        <f>RES_hhdet_in!E93-RES_hhdet_in_new!E93</f>
        <v>18</v>
      </c>
      <c r="F93" s="52">
        <f>RES_hhdet_in!F93-RES_hhdet_in_new!F93</f>
        <v>14</v>
      </c>
      <c r="G93" s="52">
        <f>RES_hhdet_in!G93-RES_hhdet_in_new!G93</f>
        <v>19</v>
      </c>
      <c r="H93" s="52">
        <f>RES_hhdet_in!H93-RES_hhdet_in_new!H93</f>
        <v>28</v>
      </c>
      <c r="I93" s="52">
        <f>RES_hhdet_in!I93-RES_hhdet_in_new!I93</f>
        <v>35</v>
      </c>
      <c r="J93" s="52">
        <f>RES_hhdet_in!J93-RES_hhdet_in_new!J93</f>
        <v>3</v>
      </c>
      <c r="K93" s="52">
        <f>RES_hhdet_in!K93-RES_hhdet_in_new!K93</f>
        <v>21</v>
      </c>
      <c r="L93" s="52">
        <f>RES_hhdet_in!L93-RES_hhdet_in_new!L93</f>
        <v>0</v>
      </c>
      <c r="M93" s="52">
        <f>RES_hhdet_in!M93-RES_hhdet_in_new!M93</f>
        <v>23</v>
      </c>
      <c r="N93" s="52">
        <f>RES_hhdet_in!N93-RES_hhdet_in_new!N93</f>
        <v>14</v>
      </c>
      <c r="O93" s="52">
        <f>RES_hhdet_in!O93-RES_hhdet_in_new!O93</f>
        <v>5</v>
      </c>
      <c r="P93" s="52">
        <f>RES_hhdet_in!P93-RES_hhdet_in_new!P93</f>
        <v>9</v>
      </c>
      <c r="Q93" s="52">
        <f>RES_hhdet_in!Q93-RES_hhdet_in_new!Q93</f>
        <v>27</v>
      </c>
      <c r="R93" s="52">
        <f>RES_hhdet_in!R93-RES_hhdet_in_new!R93</f>
        <v>15</v>
      </c>
      <c r="S93" s="52">
        <f>RES_hhdet_in!S93-RES_hhdet_in_new!S93</f>
        <v>18</v>
      </c>
      <c r="T93" s="52">
        <f>RES_hhdet_in!T93-RES_hhdet_in_new!T93</f>
        <v>2</v>
      </c>
      <c r="U93" s="52">
        <f>RES_hhdet_in!U93-RES_hhdet_in_new!U93</f>
        <v>1</v>
      </c>
      <c r="V93" s="52">
        <f>RES_hhdet_in!V93-RES_hhdet_in_new!V93</f>
        <v>1</v>
      </c>
      <c r="W93" s="52">
        <f>RES_hhdet_in!W93-RES_hhdet_in_new!W93</f>
        <v>3</v>
      </c>
      <c r="X93" s="52">
        <f>RES_hhdet_in!X93-RES_hhdet_in_new!X93</f>
        <v>31</v>
      </c>
      <c r="Y93" s="52">
        <f>RES_hhdet_in!Y93-RES_hhdet_in_new!Y93</f>
        <v>4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10013</v>
      </c>
      <c r="D96" s="52">
        <f>RES_hhdet_in!D96-RES_hhdet_in_new!D96</f>
        <v>13820</v>
      </c>
      <c r="E96" s="52">
        <f>RES_hhdet_in!E96-RES_hhdet_in_new!E96</f>
        <v>13859</v>
      </c>
      <c r="F96" s="52">
        <f>RES_hhdet_in!F96-RES_hhdet_in_new!F96</f>
        <v>17307</v>
      </c>
      <c r="G96" s="52">
        <f>RES_hhdet_in!G96-RES_hhdet_in_new!G96</f>
        <v>17949</v>
      </c>
      <c r="H96" s="52">
        <f>RES_hhdet_in!H96-RES_hhdet_in_new!H96</f>
        <v>20137</v>
      </c>
      <c r="I96" s="52">
        <f>RES_hhdet_in!I96-RES_hhdet_in_new!I96</f>
        <v>6079</v>
      </c>
      <c r="J96" s="52">
        <f>RES_hhdet_in!J96-RES_hhdet_in_new!J96</f>
        <v>5004</v>
      </c>
      <c r="K96" s="52">
        <f>RES_hhdet_in!K96-RES_hhdet_in_new!K96</f>
        <v>6275</v>
      </c>
      <c r="L96" s="52">
        <f>RES_hhdet_in!L96-RES_hhdet_in_new!L96</f>
        <v>9456</v>
      </c>
      <c r="M96" s="52">
        <f>RES_hhdet_in!M96-RES_hhdet_in_new!M96</f>
        <v>14172</v>
      </c>
      <c r="N96" s="52">
        <f>RES_hhdet_in!N96-RES_hhdet_in_new!N96</f>
        <v>18865</v>
      </c>
      <c r="O96" s="52">
        <f>RES_hhdet_in!O96-RES_hhdet_in_new!O96</f>
        <v>20039</v>
      </c>
      <c r="P96" s="52">
        <f>RES_hhdet_in!P96-RES_hhdet_in_new!P96</f>
        <v>14817</v>
      </c>
      <c r="Q96" s="52">
        <f>RES_hhdet_in!Q96-RES_hhdet_in_new!Q96</f>
        <v>10792</v>
      </c>
      <c r="R96" s="52">
        <f>RES_hhdet_in!R96-RES_hhdet_in_new!R96</f>
        <v>7557</v>
      </c>
      <c r="S96" s="52">
        <f>RES_hhdet_in!S96-RES_hhdet_in_new!S96</f>
        <v>6472</v>
      </c>
      <c r="T96" s="52">
        <f>RES_hhdet_in!T96-RES_hhdet_in_new!T96</f>
        <v>4388</v>
      </c>
      <c r="U96" s="52">
        <f>RES_hhdet_in!U96-RES_hhdet_in_new!U96</f>
        <v>649</v>
      </c>
      <c r="V96" s="52">
        <f>RES_hhdet_in!V96-RES_hhdet_in_new!V96</f>
        <v>2278</v>
      </c>
      <c r="W96" s="52">
        <f>RES_hhdet_in!W96-RES_hhdet_in_new!W96</f>
        <v>1900</v>
      </c>
      <c r="X96" s="52">
        <f>RES_hhdet_in!X96-RES_hhdet_in_new!X96</f>
        <v>0</v>
      </c>
      <c r="Y96" s="52">
        <f>RES_hhdet_in!Y96-RES_hhdet_in_new!Y96</f>
        <v>0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9253</v>
      </c>
      <c r="D97" s="52">
        <f>RES_hhdet_in!D97-RES_hhdet_in_new!D97</f>
        <v>9094</v>
      </c>
      <c r="E97" s="52">
        <f>RES_hhdet_in!E97-RES_hhdet_in_new!E97</f>
        <v>10222</v>
      </c>
      <c r="F97" s="52">
        <f>RES_hhdet_in!F97-RES_hhdet_in_new!F97</f>
        <v>8727</v>
      </c>
      <c r="G97" s="52">
        <f>RES_hhdet_in!G97-RES_hhdet_in_new!G97</f>
        <v>13711</v>
      </c>
      <c r="H97" s="52">
        <f>RES_hhdet_in!H97-RES_hhdet_in_new!H97</f>
        <v>15049</v>
      </c>
      <c r="I97" s="52">
        <f>RES_hhdet_in!I97-RES_hhdet_in_new!I97</f>
        <v>21635</v>
      </c>
      <c r="J97" s="52">
        <f>RES_hhdet_in!J97-RES_hhdet_in_new!J97</f>
        <v>9706</v>
      </c>
      <c r="K97" s="52">
        <f>RES_hhdet_in!K97-RES_hhdet_in_new!K97</f>
        <v>13224</v>
      </c>
      <c r="L97" s="52">
        <f>RES_hhdet_in!L97-RES_hhdet_in_new!L97</f>
        <v>10522</v>
      </c>
      <c r="M97" s="52">
        <f>RES_hhdet_in!M97-RES_hhdet_in_new!M97</f>
        <v>11779</v>
      </c>
      <c r="N97" s="52">
        <f>RES_hhdet_in!N97-RES_hhdet_in_new!N97</f>
        <v>13179</v>
      </c>
      <c r="O97" s="52">
        <f>RES_hhdet_in!O97-RES_hhdet_in_new!O97</f>
        <v>17521</v>
      </c>
      <c r="P97" s="52">
        <f>RES_hhdet_in!P97-RES_hhdet_in_new!P97</f>
        <v>12020</v>
      </c>
      <c r="Q97" s="52">
        <f>RES_hhdet_in!Q97-RES_hhdet_in_new!Q97</f>
        <v>12950</v>
      </c>
      <c r="R97" s="52">
        <f>RES_hhdet_in!R97-RES_hhdet_in_new!R97</f>
        <v>9918</v>
      </c>
      <c r="S97" s="52">
        <f>RES_hhdet_in!S97-RES_hhdet_in_new!S97</f>
        <v>7795</v>
      </c>
      <c r="T97" s="52">
        <f>RES_hhdet_in!T97-RES_hhdet_in_new!T97</f>
        <v>4844</v>
      </c>
      <c r="U97" s="52">
        <f>RES_hhdet_in!U97-RES_hhdet_in_new!U97</f>
        <v>829</v>
      </c>
      <c r="V97" s="52">
        <f>RES_hhdet_in!V97-RES_hhdet_in_new!V97</f>
        <v>2192</v>
      </c>
      <c r="W97" s="52">
        <f>RES_hhdet_in!W97-RES_hhdet_in_new!W97</f>
        <v>1714</v>
      </c>
      <c r="X97" s="52">
        <f>RES_hhdet_in!X97-RES_hhdet_in_new!X97</f>
        <v>5559</v>
      </c>
      <c r="Y97" s="52">
        <f>RES_hhdet_in!Y97-RES_hhdet_in_new!Y97</f>
        <v>7056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43396</v>
      </c>
      <c r="D103" s="36">
        <v>52977</v>
      </c>
      <c r="E103" s="36">
        <v>57813</v>
      </c>
      <c r="F103" s="36">
        <v>64696</v>
      </c>
      <c r="G103" s="36">
        <v>80869</v>
      </c>
      <c r="H103" s="36">
        <v>92677</v>
      </c>
      <c r="I103" s="36">
        <v>78977</v>
      </c>
      <c r="J103" s="36">
        <v>61218</v>
      </c>
      <c r="K103" s="36">
        <v>69799</v>
      </c>
      <c r="L103" s="36">
        <v>70709</v>
      </c>
      <c r="M103" s="36">
        <v>86622</v>
      </c>
      <c r="N103" s="36">
        <v>96532</v>
      </c>
      <c r="O103" s="36">
        <v>110198</v>
      </c>
      <c r="P103" s="36">
        <v>92607</v>
      </c>
      <c r="Q103" s="36">
        <v>90332</v>
      </c>
      <c r="R103" s="36">
        <v>76901</v>
      </c>
      <c r="S103" s="36">
        <v>69877</v>
      </c>
      <c r="T103" s="36">
        <v>68025</v>
      </c>
      <c r="U103" s="36">
        <v>73953</v>
      </c>
      <c r="V103" s="36">
        <v>83458</v>
      </c>
      <c r="W103" s="36">
        <v>85086</v>
      </c>
      <c r="X103" s="36">
        <v>74440</v>
      </c>
      <c r="Y103" s="36">
        <v>84887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82644</v>
      </c>
      <c r="D126" s="52">
        <v>75543</v>
      </c>
      <c r="E126" s="52">
        <v>71031</v>
      </c>
      <c r="F126" s="52">
        <v>65403</v>
      </c>
      <c r="G126" s="52">
        <v>59936</v>
      </c>
      <c r="H126" s="52">
        <v>58954</v>
      </c>
      <c r="I126" s="52">
        <v>67414</v>
      </c>
      <c r="J126" s="52">
        <v>88209</v>
      </c>
      <c r="K126" s="52">
        <v>96836</v>
      </c>
      <c r="L126" s="52">
        <v>107543</v>
      </c>
      <c r="M126" s="52">
        <v>104420</v>
      </c>
      <c r="N126" s="52">
        <v>114486</v>
      </c>
      <c r="O126" s="52">
        <v>90680</v>
      </c>
      <c r="P126" s="52">
        <v>27797</v>
      </c>
      <c r="Q126" s="52">
        <v>40243</v>
      </c>
      <c r="R126" s="52">
        <v>57028</v>
      </c>
      <c r="S126" s="52">
        <v>84053</v>
      </c>
      <c r="T126" s="52">
        <v>78670</v>
      </c>
      <c r="U126" s="52">
        <v>84138</v>
      </c>
      <c r="V126" s="52">
        <v>74849</v>
      </c>
      <c r="W126" s="52">
        <v>94383</v>
      </c>
      <c r="X126" s="52">
        <v>101497</v>
      </c>
      <c r="Y126" s="52">
        <v>98312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1250</v>
      </c>
      <c r="D129" s="52">
        <v>1073</v>
      </c>
      <c r="E129" s="52">
        <v>1871</v>
      </c>
      <c r="F129" s="52">
        <v>2309</v>
      </c>
      <c r="G129" s="52">
        <v>2311</v>
      </c>
      <c r="H129" s="52">
        <v>2897</v>
      </c>
      <c r="I129" s="52">
        <v>2503</v>
      </c>
      <c r="J129" s="52">
        <v>2347</v>
      </c>
      <c r="K129" s="52">
        <v>3051</v>
      </c>
      <c r="L129" s="52">
        <v>3578</v>
      </c>
      <c r="M129" s="52">
        <v>5224</v>
      </c>
      <c r="N129" s="52">
        <v>5260</v>
      </c>
      <c r="O129" s="52">
        <v>6213</v>
      </c>
      <c r="P129" s="52">
        <v>4346</v>
      </c>
      <c r="Q129" s="52">
        <v>3905</v>
      </c>
      <c r="R129" s="52">
        <v>4331</v>
      </c>
      <c r="S129" s="52">
        <v>5249</v>
      </c>
      <c r="T129" s="52">
        <v>6743</v>
      </c>
      <c r="U129" s="52">
        <v>5887</v>
      </c>
      <c r="V129" s="52">
        <v>8686</v>
      </c>
      <c r="W129" s="52">
        <v>5141</v>
      </c>
      <c r="X129" s="52">
        <v>9522</v>
      </c>
      <c r="Y129" s="52">
        <v>10882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81045</v>
      </c>
      <c r="D131" s="52">
        <f>RES_hhdet_in!D131-RES_hhdet_in_new!D131</f>
        <v>74918</v>
      </c>
      <c r="E131" s="52">
        <f>RES_hhdet_in!E131-RES_hhdet_in_new!E131</f>
        <v>70511</v>
      </c>
      <c r="F131" s="52">
        <f>RES_hhdet_in!F131-RES_hhdet_in_new!F131</f>
        <v>64376</v>
      </c>
      <c r="G131" s="52">
        <f>RES_hhdet_in!G131-RES_hhdet_in_new!G131</f>
        <v>58769</v>
      </c>
      <c r="H131" s="52">
        <f>RES_hhdet_in!H131-RES_hhdet_in_new!H131</f>
        <v>59206</v>
      </c>
      <c r="I131" s="52">
        <f>RES_hhdet_in!I131-RES_hhdet_in_new!I131</f>
        <v>70456</v>
      </c>
      <c r="J131" s="52">
        <f>RES_hhdet_in!J131-RES_hhdet_in_new!J131</f>
        <v>92009</v>
      </c>
      <c r="K131" s="52">
        <f>RES_hhdet_in!K131-RES_hhdet_in_new!K131</f>
        <v>98072</v>
      </c>
      <c r="L131" s="52">
        <f>RES_hhdet_in!L131-RES_hhdet_in_new!L131</f>
        <v>103284</v>
      </c>
      <c r="M131" s="52">
        <f>RES_hhdet_in!M131-RES_hhdet_in_new!M131</f>
        <v>101635</v>
      </c>
      <c r="N131" s="52">
        <f>RES_hhdet_in!N131-RES_hhdet_in_new!N131</f>
        <v>110629</v>
      </c>
      <c r="O131" s="52">
        <f>RES_hhdet_in!O131-RES_hhdet_in_new!O131</f>
        <v>90664</v>
      </c>
      <c r="P131" s="52">
        <f>RES_hhdet_in!P131-RES_hhdet_in_new!P131</f>
        <v>28283</v>
      </c>
      <c r="Q131" s="52">
        <f>RES_hhdet_in!Q131-RES_hhdet_in_new!Q131</f>
        <v>38676</v>
      </c>
      <c r="R131" s="52">
        <f>RES_hhdet_in!R131-RES_hhdet_in_new!R131</f>
        <v>59329</v>
      </c>
      <c r="S131" s="52">
        <f>RES_hhdet_in!S131-RES_hhdet_in_new!S131</f>
        <v>84966</v>
      </c>
      <c r="T131" s="52">
        <f>RES_hhdet_in!T131-RES_hhdet_in_new!T131</f>
        <v>81694</v>
      </c>
      <c r="U131" s="52">
        <f>RES_hhdet_in!U131-RES_hhdet_in_new!U131</f>
        <v>84288</v>
      </c>
      <c r="V131" s="52">
        <f>RES_hhdet_in!V131-RES_hhdet_in_new!V131</f>
        <v>80241</v>
      </c>
      <c r="W131" s="52">
        <f>RES_hhdet_in!W131-RES_hhdet_in_new!W131</f>
        <v>94138</v>
      </c>
      <c r="X131" s="52">
        <f>RES_hhdet_in!X131-RES_hhdet_in_new!X131</f>
        <v>99078</v>
      </c>
      <c r="Y131" s="52">
        <f>RES_hhdet_in!Y131-RES_hhdet_in_new!Y131</f>
        <v>93457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647</v>
      </c>
      <c r="D132" s="52">
        <f>RES_hhdet_in!D132-RES_hhdet_in_new!D132</f>
        <v>361</v>
      </c>
      <c r="E132" s="52">
        <f>RES_hhdet_in!E132-RES_hhdet_in_new!E132</f>
        <v>537</v>
      </c>
      <c r="F132" s="52">
        <f>RES_hhdet_in!F132-RES_hhdet_in_new!F132</f>
        <v>330</v>
      </c>
      <c r="G132" s="52">
        <f>RES_hhdet_in!G132-RES_hhdet_in_new!G132</f>
        <v>332</v>
      </c>
      <c r="H132" s="52">
        <f>RES_hhdet_in!H132-RES_hhdet_in_new!H132</f>
        <v>493</v>
      </c>
      <c r="I132" s="52">
        <f>RES_hhdet_in!I132-RES_hhdet_in_new!I132</f>
        <v>818</v>
      </c>
      <c r="J132" s="52">
        <f>RES_hhdet_in!J132-RES_hhdet_in_new!J132</f>
        <v>833</v>
      </c>
      <c r="K132" s="52">
        <f>RES_hhdet_in!K132-RES_hhdet_in_new!K132</f>
        <v>1382</v>
      </c>
      <c r="L132" s="52">
        <f>RES_hhdet_in!L132-RES_hhdet_in_new!L132</f>
        <v>553</v>
      </c>
      <c r="M132" s="52">
        <f>RES_hhdet_in!M132-RES_hhdet_in_new!M132</f>
        <v>365</v>
      </c>
      <c r="N132" s="52">
        <f>RES_hhdet_in!N132-RES_hhdet_in_new!N132</f>
        <v>590</v>
      </c>
      <c r="O132" s="52">
        <f>RES_hhdet_in!O132-RES_hhdet_in_new!O132</f>
        <v>0</v>
      </c>
      <c r="P132" s="52">
        <f>RES_hhdet_in!P132-RES_hhdet_in_new!P132</f>
        <v>19</v>
      </c>
      <c r="Q132" s="52">
        <f>RES_hhdet_in!Q132-RES_hhdet_in_new!Q132</f>
        <v>0</v>
      </c>
      <c r="R132" s="52">
        <f>RES_hhdet_in!R132-RES_hhdet_in_new!R132</f>
        <v>369</v>
      </c>
      <c r="S132" s="52">
        <f>RES_hhdet_in!S132-RES_hhdet_in_new!S132</f>
        <v>997</v>
      </c>
      <c r="T132" s="52">
        <f>RES_hhdet_in!T132-RES_hhdet_in_new!T132</f>
        <v>524</v>
      </c>
      <c r="U132" s="52">
        <f>RES_hhdet_in!U132-RES_hhdet_in_new!U132</f>
        <v>823</v>
      </c>
      <c r="V132" s="52">
        <f>RES_hhdet_in!V132-RES_hhdet_in_new!V132</f>
        <v>737</v>
      </c>
      <c r="W132" s="52">
        <f>RES_hhdet_in!W132-RES_hhdet_in_new!W132</f>
        <v>752</v>
      </c>
      <c r="X132" s="52">
        <f>RES_hhdet_in!X132-RES_hhdet_in_new!X132</f>
        <v>3902</v>
      </c>
      <c r="Y132" s="52">
        <f>RES_hhdet_in!Y132-RES_hhdet_in_new!Y132</f>
        <v>986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2020</v>
      </c>
      <c r="D135" s="52">
        <f>RES_hhdet_in!D135-RES_hhdet_in_new!D135</f>
        <v>1937</v>
      </c>
      <c r="E135" s="52">
        <f>RES_hhdet_in!E135-RES_hhdet_in_new!E135</f>
        <v>1731</v>
      </c>
      <c r="F135" s="52">
        <f>RES_hhdet_in!F135-RES_hhdet_in_new!F135</f>
        <v>2600</v>
      </c>
      <c r="G135" s="52">
        <f>RES_hhdet_in!G135-RES_hhdet_in_new!G135</f>
        <v>2512</v>
      </c>
      <c r="H135" s="52">
        <f>RES_hhdet_in!H135-RES_hhdet_in_new!H135</f>
        <v>1983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3559</v>
      </c>
      <c r="M135" s="52">
        <f>RES_hhdet_in!M135-RES_hhdet_in_new!M135</f>
        <v>3628</v>
      </c>
      <c r="N135" s="52">
        <f>RES_hhdet_in!N135-RES_hhdet_in_new!N135</f>
        <v>4320</v>
      </c>
      <c r="O135" s="52">
        <f>RES_hhdet_in!O135-RES_hhdet_in_new!O135</f>
        <v>1845</v>
      </c>
      <c r="P135" s="52">
        <f>RES_hhdet_in!P135-RES_hhdet_in_new!P135</f>
        <v>1098</v>
      </c>
      <c r="Q135" s="52">
        <f>RES_hhdet_in!Q135-RES_hhdet_in_new!Q135</f>
        <v>1655</v>
      </c>
      <c r="R135" s="52">
        <f>RES_hhdet_in!R135-RES_hhdet_in_new!R135</f>
        <v>329</v>
      </c>
      <c r="S135" s="52">
        <f>RES_hhdet_in!S135-RES_hhdet_in_new!S135</f>
        <v>1526</v>
      </c>
      <c r="T135" s="52">
        <f>RES_hhdet_in!T135-RES_hhdet_in_new!T135</f>
        <v>1914</v>
      </c>
      <c r="U135" s="52">
        <f>RES_hhdet_in!U135-RES_hhdet_in_new!U135</f>
        <v>2463</v>
      </c>
      <c r="V135" s="52">
        <f>RES_hhdet_in!V135-RES_hhdet_in_new!V135</f>
        <v>0</v>
      </c>
      <c r="W135" s="52">
        <f>RES_hhdet_in!W135-RES_hhdet_in_new!W135</f>
        <v>1500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1866</v>
      </c>
      <c r="D136" s="52">
        <f>RES_hhdet_in!D136-RES_hhdet_in_new!D136</f>
        <v>1274</v>
      </c>
      <c r="E136" s="52">
        <f>RES_hhdet_in!E136-RES_hhdet_in_new!E136</f>
        <v>1275</v>
      </c>
      <c r="F136" s="52">
        <f>RES_hhdet_in!F136-RES_hhdet_in_new!F136</f>
        <v>1310</v>
      </c>
      <c r="G136" s="52">
        <f>RES_hhdet_in!G136-RES_hhdet_in_new!G136</f>
        <v>1917</v>
      </c>
      <c r="H136" s="52">
        <f>RES_hhdet_in!H136-RES_hhdet_in_new!H136</f>
        <v>1481</v>
      </c>
      <c r="I136" s="52">
        <f>RES_hhdet_in!I136-RES_hhdet_in_new!I136</f>
        <v>1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3960</v>
      </c>
      <c r="M136" s="52">
        <f>RES_hhdet_in!M136-RES_hhdet_in_new!M136</f>
        <v>3017</v>
      </c>
      <c r="N136" s="52">
        <f>RES_hhdet_in!N136-RES_hhdet_in_new!N136</f>
        <v>3021</v>
      </c>
      <c r="O136" s="52">
        <f>RES_hhdet_in!O136-RES_hhdet_in_new!O136</f>
        <v>1618</v>
      </c>
      <c r="P136" s="52">
        <f>RES_hhdet_in!P136-RES_hhdet_in_new!P136</f>
        <v>890</v>
      </c>
      <c r="Q136" s="52">
        <f>RES_hhdet_in!Q136-RES_hhdet_in_new!Q136</f>
        <v>1984</v>
      </c>
      <c r="R136" s="52">
        <f>RES_hhdet_in!R136-RES_hhdet_in_new!R136</f>
        <v>434</v>
      </c>
      <c r="S136" s="52">
        <f>RES_hhdet_in!S136-RES_hhdet_in_new!S136</f>
        <v>1840</v>
      </c>
      <c r="T136" s="52">
        <f>RES_hhdet_in!T136-RES_hhdet_in_new!T136</f>
        <v>2112</v>
      </c>
      <c r="U136" s="52">
        <f>RES_hhdet_in!U136-RES_hhdet_in_new!U136</f>
        <v>3071</v>
      </c>
      <c r="V136" s="52">
        <f>RES_hhdet_in!V136-RES_hhdet_in_new!V136</f>
        <v>0</v>
      </c>
      <c r="W136" s="52">
        <f>RES_hhdet_in!W136-RES_hhdet_in_new!W136</f>
        <v>1354</v>
      </c>
      <c r="X136" s="52">
        <f>RES_hhdet_in!X136-RES_hhdet_in_new!X136</f>
        <v>2400</v>
      </c>
      <c r="Y136" s="52">
        <f>RES_hhdet_in!Y136-RES_hhdet_in_new!Y136</f>
        <v>7989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183037</v>
      </c>
      <c r="D141" s="36">
        <v>176351</v>
      </c>
      <c r="E141" s="36">
        <v>174738</v>
      </c>
      <c r="F141" s="36">
        <v>176886</v>
      </c>
      <c r="G141" s="36">
        <v>186450</v>
      </c>
      <c r="H141" s="36">
        <v>210091</v>
      </c>
      <c r="I141" s="36">
        <v>134716</v>
      </c>
      <c r="J141" s="36">
        <v>158165</v>
      </c>
      <c r="K141" s="36">
        <v>200914</v>
      </c>
      <c r="L141" s="36">
        <v>204420</v>
      </c>
      <c r="M141" s="36">
        <v>196256</v>
      </c>
      <c r="N141" s="36">
        <v>203375</v>
      </c>
      <c r="O141" s="36">
        <v>183347</v>
      </c>
      <c r="P141" s="36">
        <v>132873</v>
      </c>
      <c r="Q141" s="36">
        <v>162909</v>
      </c>
      <c r="R141" s="36">
        <v>191091</v>
      </c>
      <c r="S141" s="36">
        <v>218991</v>
      </c>
      <c r="T141" s="36">
        <v>209396</v>
      </c>
      <c r="U141" s="36">
        <v>205002</v>
      </c>
      <c r="V141" s="36">
        <v>185731</v>
      </c>
      <c r="W141" s="36">
        <v>188712</v>
      </c>
      <c r="X141" s="36">
        <v>185522</v>
      </c>
      <c r="Y141" s="36">
        <v>198008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5540</v>
      </c>
      <c r="D145" s="52">
        <v>6499</v>
      </c>
      <c r="E145" s="52">
        <v>6142</v>
      </c>
      <c r="F145" s="52">
        <v>8243</v>
      </c>
      <c r="G145" s="52">
        <v>9177</v>
      </c>
      <c r="H145" s="52">
        <v>11459</v>
      </c>
      <c r="I145" s="52">
        <v>9666</v>
      </c>
      <c r="J145" s="52">
        <v>10564</v>
      </c>
      <c r="K145" s="52">
        <v>11443</v>
      </c>
      <c r="L145" s="52">
        <v>11916</v>
      </c>
      <c r="M145" s="52">
        <v>17895</v>
      </c>
      <c r="N145" s="52">
        <v>18755</v>
      </c>
      <c r="O145" s="52">
        <v>18076</v>
      </c>
      <c r="P145" s="52">
        <v>10627</v>
      </c>
      <c r="Q145" s="52">
        <v>9899</v>
      </c>
      <c r="R145" s="52">
        <v>14009</v>
      </c>
      <c r="S145" s="52">
        <v>18393</v>
      </c>
      <c r="T145" s="52">
        <v>28173</v>
      </c>
      <c r="U145" s="52">
        <v>32619</v>
      </c>
      <c r="V145" s="52">
        <v>45407</v>
      </c>
      <c r="W145" s="52">
        <v>42879</v>
      </c>
      <c r="X145" s="52">
        <v>51459</v>
      </c>
      <c r="Y145" s="52">
        <v>37638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1324</v>
      </c>
      <c r="D147" s="52">
        <v>1101</v>
      </c>
      <c r="E147" s="52">
        <v>607</v>
      </c>
      <c r="F147" s="52">
        <v>797</v>
      </c>
      <c r="G147" s="52">
        <v>967</v>
      </c>
      <c r="H147" s="52">
        <v>1453</v>
      </c>
      <c r="I147" s="52">
        <v>1583</v>
      </c>
      <c r="J147" s="52">
        <v>1564</v>
      </c>
      <c r="K147" s="52">
        <v>1704</v>
      </c>
      <c r="L147" s="52">
        <v>1895</v>
      </c>
      <c r="M147" s="52">
        <v>2394</v>
      </c>
      <c r="N147" s="52">
        <v>2985</v>
      </c>
      <c r="O147" s="52">
        <v>3919</v>
      </c>
      <c r="P147" s="52">
        <v>3426</v>
      </c>
      <c r="Q147" s="52">
        <v>4337</v>
      </c>
      <c r="R147" s="52">
        <v>4971</v>
      </c>
      <c r="S147" s="52">
        <v>5146</v>
      </c>
      <c r="T147" s="52">
        <v>6253</v>
      </c>
      <c r="U147" s="52">
        <v>7298</v>
      </c>
      <c r="V147" s="52">
        <v>12779</v>
      </c>
      <c r="W147" s="52">
        <v>11791</v>
      </c>
      <c r="X147" s="52">
        <v>19175</v>
      </c>
      <c r="Y147" s="52">
        <v>23971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1577</v>
      </c>
      <c r="D149" s="52">
        <f>RES_hhdet_in!D149-RES_hhdet_in_new!D149</f>
        <v>1559</v>
      </c>
      <c r="E149" s="52">
        <f>RES_hhdet_in!E149-RES_hhdet_in_new!E149</f>
        <v>1904</v>
      </c>
      <c r="F149" s="52">
        <f>RES_hhdet_in!F149-RES_hhdet_in_new!F149</f>
        <v>2284</v>
      </c>
      <c r="G149" s="52">
        <f>RES_hhdet_in!G149-RES_hhdet_in_new!G149</f>
        <v>2634</v>
      </c>
      <c r="H149" s="52">
        <f>RES_hhdet_in!H149-RES_hhdet_in_new!H149</f>
        <v>3076</v>
      </c>
      <c r="I149" s="52">
        <f>RES_hhdet_in!I149-RES_hhdet_in_new!I149</f>
        <v>1245</v>
      </c>
      <c r="J149" s="52">
        <f>RES_hhdet_in!J149-RES_hhdet_in_new!J149</f>
        <v>1148</v>
      </c>
      <c r="K149" s="52">
        <f>RES_hhdet_in!K149-RES_hhdet_in_new!K149</f>
        <v>1170</v>
      </c>
      <c r="L149" s="52">
        <f>RES_hhdet_in!L149-RES_hhdet_in_new!L149</f>
        <v>1616</v>
      </c>
      <c r="M149" s="52">
        <f>RES_hhdet_in!M149-RES_hhdet_in_new!M149</f>
        <v>2728</v>
      </c>
      <c r="N149" s="52">
        <f>RES_hhdet_in!N149-RES_hhdet_in_new!N149</f>
        <v>2527</v>
      </c>
      <c r="O149" s="52">
        <f>RES_hhdet_in!O149-RES_hhdet_in_new!O149</f>
        <v>2223</v>
      </c>
      <c r="P149" s="52">
        <f>RES_hhdet_in!P149-RES_hhdet_in_new!P149</f>
        <v>1795</v>
      </c>
      <c r="Q149" s="52">
        <f>RES_hhdet_in!Q149-RES_hhdet_in_new!Q149</f>
        <v>2718</v>
      </c>
      <c r="R149" s="52">
        <f>RES_hhdet_in!R149-RES_hhdet_in_new!R149</f>
        <v>3701</v>
      </c>
      <c r="S149" s="52">
        <f>RES_hhdet_in!S149-RES_hhdet_in_new!S149</f>
        <v>4930</v>
      </c>
      <c r="T149" s="52">
        <f>RES_hhdet_in!T149-RES_hhdet_in_new!T149</f>
        <v>5698</v>
      </c>
      <c r="U149" s="52">
        <f>RES_hhdet_in!U149-RES_hhdet_in_new!U149</f>
        <v>7547</v>
      </c>
      <c r="V149" s="52">
        <f>RES_hhdet_in!V149-RES_hhdet_in_new!V149</f>
        <v>9501</v>
      </c>
      <c r="W149" s="52">
        <f>RES_hhdet_in!W149-RES_hhdet_in_new!W149</f>
        <v>11267</v>
      </c>
      <c r="X149" s="52">
        <f>RES_hhdet_in!X149-RES_hhdet_in_new!X149</f>
        <v>15165</v>
      </c>
      <c r="Y149" s="52">
        <f>RES_hhdet_in!Y149-RES_hhdet_in_new!Y149</f>
        <v>10742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11</v>
      </c>
      <c r="D150" s="52">
        <f>RES_hhdet_in!D150-RES_hhdet_in_new!D150</f>
        <v>3</v>
      </c>
      <c r="E150" s="52">
        <f>RES_hhdet_in!E150-RES_hhdet_in_new!E150</f>
        <v>12</v>
      </c>
      <c r="F150" s="52">
        <f>RES_hhdet_in!F150-RES_hhdet_in_new!F150</f>
        <v>10</v>
      </c>
      <c r="G150" s="52">
        <f>RES_hhdet_in!G150-RES_hhdet_in_new!G150</f>
        <v>12</v>
      </c>
      <c r="H150" s="52">
        <f>RES_hhdet_in!H150-RES_hhdet_in_new!H150</f>
        <v>18</v>
      </c>
      <c r="I150" s="52">
        <f>RES_hhdet_in!I150-RES_hhdet_in_new!I150</f>
        <v>17</v>
      </c>
      <c r="J150" s="52">
        <f>RES_hhdet_in!J150-RES_hhdet_in_new!J150</f>
        <v>2</v>
      </c>
      <c r="K150" s="52">
        <f>RES_hhdet_in!K150-RES_hhdet_in_new!K150</f>
        <v>20</v>
      </c>
      <c r="L150" s="52">
        <f>RES_hhdet_in!L150-RES_hhdet_in_new!L150</f>
        <v>0</v>
      </c>
      <c r="M150" s="52">
        <f>RES_hhdet_in!M150-RES_hhdet_in_new!M150</f>
        <v>24</v>
      </c>
      <c r="N150" s="52">
        <f>RES_hhdet_in!N150-RES_hhdet_in_new!N150</f>
        <v>11</v>
      </c>
      <c r="O150" s="52">
        <f>RES_hhdet_in!O150-RES_hhdet_in_new!O150</f>
        <v>2</v>
      </c>
      <c r="P150" s="52">
        <f>RES_hhdet_in!P150-RES_hhdet_in_new!P150</f>
        <v>4</v>
      </c>
      <c r="Q150" s="52">
        <f>RES_hhdet_in!Q150-RES_hhdet_in_new!Q150</f>
        <v>24</v>
      </c>
      <c r="R150" s="52">
        <f>RES_hhdet_in!R150-RES_hhdet_in_new!R150</f>
        <v>25</v>
      </c>
      <c r="S150" s="52">
        <f>RES_hhdet_in!S150-RES_hhdet_in_new!S150</f>
        <v>42</v>
      </c>
      <c r="T150" s="52">
        <f>RES_hhdet_in!T150-RES_hhdet_in_new!T150</f>
        <v>23</v>
      </c>
      <c r="U150" s="52">
        <f>RES_hhdet_in!U150-RES_hhdet_in_new!U150</f>
        <v>63</v>
      </c>
      <c r="V150" s="52">
        <f>RES_hhdet_in!V150-RES_hhdet_in_new!V150</f>
        <v>35</v>
      </c>
      <c r="W150" s="52">
        <f>RES_hhdet_in!W150-RES_hhdet_in_new!W150</f>
        <v>54</v>
      </c>
      <c r="X150" s="52">
        <f>RES_hhdet_in!X150-RES_hhdet_in_new!X150</f>
        <v>372</v>
      </c>
      <c r="Y150" s="52">
        <f>RES_hhdet_in!Y150-RES_hhdet_in_new!Y150</f>
        <v>52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7921</v>
      </c>
      <c r="D153" s="52">
        <f>RES_hhdet_in!D153-RES_hhdet_in_new!D153</f>
        <v>9812</v>
      </c>
      <c r="E153" s="52">
        <f>RES_hhdet_in!E153-RES_hhdet_in_new!E153</f>
        <v>9103</v>
      </c>
      <c r="F153" s="52">
        <f>RES_hhdet_in!F153-RES_hhdet_in_new!F153</f>
        <v>12134</v>
      </c>
      <c r="G153" s="52">
        <f>RES_hhdet_in!G153-RES_hhdet_in_new!G153</f>
        <v>11482</v>
      </c>
      <c r="H153" s="52">
        <f>RES_hhdet_in!H153-RES_hhdet_in_new!H153</f>
        <v>14006</v>
      </c>
      <c r="I153" s="52">
        <f>RES_hhdet_in!I153-RES_hhdet_in_new!I153</f>
        <v>3204</v>
      </c>
      <c r="J153" s="52">
        <f>RES_hhdet_in!J153-RES_hhdet_in_new!J153</f>
        <v>5256</v>
      </c>
      <c r="K153" s="52">
        <f>RES_hhdet_in!K153-RES_hhdet_in_new!K153</f>
        <v>6317</v>
      </c>
      <c r="L153" s="52">
        <f>RES_hhdet_in!L153-RES_hhdet_in_new!L153</f>
        <v>9806</v>
      </c>
      <c r="M153" s="52">
        <f>RES_hhdet_in!M153-RES_hhdet_in_new!M153</f>
        <v>14422</v>
      </c>
      <c r="N153" s="52">
        <f>RES_hhdet_in!N153-RES_hhdet_in_new!N153</f>
        <v>17027</v>
      </c>
      <c r="O153" s="52">
        <f>RES_hhdet_in!O153-RES_hhdet_in_new!O153</f>
        <v>15772</v>
      </c>
      <c r="P153" s="52">
        <f>RES_hhdet_in!P153-RES_hhdet_in_new!P153</f>
        <v>13098</v>
      </c>
      <c r="Q153" s="52">
        <f>RES_hhdet_in!Q153-RES_hhdet_in_new!Q153</f>
        <v>10369</v>
      </c>
      <c r="R153" s="52">
        <f>RES_hhdet_in!R153-RES_hhdet_in_new!R153</f>
        <v>11908</v>
      </c>
      <c r="S153" s="52">
        <f>RES_hhdet_in!S153-RES_hhdet_in_new!S153</f>
        <v>14639</v>
      </c>
      <c r="T153" s="52">
        <f>RES_hhdet_in!T153-RES_hhdet_in_new!T153</f>
        <v>20480</v>
      </c>
      <c r="U153" s="52">
        <f>RES_hhdet_in!U153-RES_hhdet_in_new!U153</f>
        <v>21271</v>
      </c>
      <c r="V153" s="52">
        <f>RES_hhdet_in!V153-RES_hhdet_in_new!V153</f>
        <v>29646</v>
      </c>
      <c r="W153" s="52">
        <f>RES_hhdet_in!W153-RES_hhdet_in_new!W153</f>
        <v>28309</v>
      </c>
      <c r="X153" s="52">
        <f>RES_hhdet_in!X153-RES_hhdet_in_new!X153</f>
        <v>0</v>
      </c>
      <c r="Y153" s="52">
        <f>RES_hhdet_in!Y153-RES_hhdet_in_new!Y153</f>
        <v>0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7322</v>
      </c>
      <c r="D154" s="52">
        <f>RES_hhdet_in!D154-RES_hhdet_in_new!D154</f>
        <v>6456</v>
      </c>
      <c r="E154" s="52">
        <f>RES_hhdet_in!E154-RES_hhdet_in_new!E154</f>
        <v>6713</v>
      </c>
      <c r="F154" s="52">
        <f>RES_hhdet_in!F154-RES_hhdet_in_new!F154</f>
        <v>6119</v>
      </c>
      <c r="G154" s="52">
        <f>RES_hhdet_in!G154-RES_hhdet_in_new!G154</f>
        <v>8771</v>
      </c>
      <c r="H154" s="52">
        <f>RES_hhdet_in!H154-RES_hhdet_in_new!H154</f>
        <v>10466</v>
      </c>
      <c r="I154" s="52">
        <f>RES_hhdet_in!I154-RES_hhdet_in_new!I154</f>
        <v>11416</v>
      </c>
      <c r="J154" s="52">
        <f>RES_hhdet_in!J154-RES_hhdet_in_new!J154</f>
        <v>10200</v>
      </c>
      <c r="K154" s="52">
        <f>RES_hhdet_in!K154-RES_hhdet_in_new!K154</f>
        <v>13310</v>
      </c>
      <c r="L154" s="52">
        <f>RES_hhdet_in!L154-RES_hhdet_in_new!L154</f>
        <v>10917</v>
      </c>
      <c r="M154" s="52">
        <f>RES_hhdet_in!M154-RES_hhdet_in_new!M154</f>
        <v>11991</v>
      </c>
      <c r="N154" s="52">
        <f>RES_hhdet_in!N154-RES_hhdet_in_new!N154</f>
        <v>11895</v>
      </c>
      <c r="O154" s="52">
        <f>RES_hhdet_in!O154-RES_hhdet_in_new!O154</f>
        <v>13787</v>
      </c>
      <c r="P154" s="52">
        <f>RES_hhdet_in!P154-RES_hhdet_in_new!P154</f>
        <v>10631</v>
      </c>
      <c r="Q154" s="52">
        <f>RES_hhdet_in!Q154-RES_hhdet_in_new!Q154</f>
        <v>12427</v>
      </c>
      <c r="R154" s="52">
        <f>RES_hhdet_in!R154-RES_hhdet_in_new!R154</f>
        <v>15634</v>
      </c>
      <c r="S154" s="52">
        <f>RES_hhdet_in!S154-RES_hhdet_in_new!S154</f>
        <v>17630</v>
      </c>
      <c r="T154" s="52">
        <f>RES_hhdet_in!T154-RES_hhdet_in_new!T154</f>
        <v>22556</v>
      </c>
      <c r="U154" s="52">
        <f>RES_hhdet_in!U154-RES_hhdet_in_new!U154</f>
        <v>26560</v>
      </c>
      <c r="V154" s="52">
        <f>RES_hhdet_in!V154-RES_hhdet_in_new!V154</f>
        <v>28781</v>
      </c>
      <c r="W154" s="52">
        <f>RES_hhdet_in!W154-RES_hhdet_in_new!W154</f>
        <v>25595</v>
      </c>
      <c r="X154" s="52">
        <f>RES_hhdet_in!X154-RES_hhdet_in_new!X154</f>
        <v>58935</v>
      </c>
      <c r="Y154" s="52">
        <f>RES_hhdet_in!Y154-RES_hhdet_in_new!Y154</f>
        <v>53529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16832</v>
      </c>
      <c r="D159" s="36">
        <v>17828</v>
      </c>
      <c r="E159" s="36">
        <v>17730</v>
      </c>
      <c r="F159" s="36">
        <v>20551</v>
      </c>
      <c r="G159" s="36">
        <v>22900</v>
      </c>
      <c r="H159" s="36">
        <v>27571</v>
      </c>
      <c r="I159" s="36">
        <v>15887</v>
      </c>
      <c r="J159" s="36">
        <v>16602</v>
      </c>
      <c r="K159" s="36">
        <v>20826</v>
      </c>
      <c r="L159" s="36">
        <v>22332</v>
      </c>
      <c r="M159" s="36">
        <v>29159</v>
      </c>
      <c r="N159" s="36">
        <v>31475</v>
      </c>
      <c r="O159" s="36">
        <v>31780</v>
      </c>
      <c r="P159" s="36">
        <v>25532</v>
      </c>
      <c r="Q159" s="36">
        <v>25558</v>
      </c>
      <c r="R159" s="36">
        <v>31277</v>
      </c>
      <c r="S159" s="36">
        <v>37252</v>
      </c>
      <c r="T159" s="36">
        <v>48774</v>
      </c>
      <c r="U159" s="36">
        <v>55451</v>
      </c>
      <c r="V159" s="36">
        <v>67967</v>
      </c>
      <c r="W159" s="36">
        <v>65263</v>
      </c>
      <c r="X159" s="36">
        <v>74480</v>
      </c>
      <c r="Y159" s="36">
        <v>64368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536</v>
      </c>
      <c r="I163" s="52">
        <v>1257</v>
      </c>
      <c r="J163" s="52">
        <v>1461</v>
      </c>
      <c r="K163" s="52">
        <v>1573</v>
      </c>
      <c r="L163" s="52">
        <v>1851</v>
      </c>
      <c r="M163" s="52">
        <v>2724</v>
      </c>
      <c r="N163" s="52">
        <v>2961</v>
      </c>
      <c r="O163" s="52">
        <v>6922</v>
      </c>
      <c r="P163" s="52">
        <v>372</v>
      </c>
      <c r="Q163" s="52">
        <v>171</v>
      </c>
      <c r="R163" s="52">
        <v>0</v>
      </c>
      <c r="S163" s="52">
        <v>0</v>
      </c>
      <c r="T163" s="52">
        <v>0</v>
      </c>
      <c r="U163" s="52">
        <v>0</v>
      </c>
      <c r="V163" s="52">
        <v>457</v>
      </c>
      <c r="W163" s="52">
        <v>477</v>
      </c>
      <c r="X163" s="52">
        <v>0</v>
      </c>
      <c r="Y163" s="52">
        <v>5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258</v>
      </c>
      <c r="D165" s="52">
        <v>190</v>
      </c>
      <c r="E165" s="52">
        <v>43</v>
      </c>
      <c r="F165" s="52">
        <v>55</v>
      </c>
      <c r="G165" s="52">
        <v>58</v>
      </c>
      <c r="H165" s="52">
        <v>86</v>
      </c>
      <c r="I165" s="52">
        <v>94</v>
      </c>
      <c r="J165" s="52">
        <v>139</v>
      </c>
      <c r="K165" s="52">
        <v>194</v>
      </c>
      <c r="L165" s="52">
        <v>216</v>
      </c>
      <c r="M165" s="52">
        <v>260</v>
      </c>
      <c r="N165" s="52">
        <v>332</v>
      </c>
      <c r="O165" s="52">
        <v>440</v>
      </c>
      <c r="P165" s="52">
        <v>685</v>
      </c>
      <c r="Q165" s="52">
        <v>609</v>
      </c>
      <c r="R165" s="52">
        <v>180</v>
      </c>
      <c r="S165" s="52">
        <v>109</v>
      </c>
      <c r="T165" s="52">
        <v>94</v>
      </c>
      <c r="U165" s="52">
        <v>79</v>
      </c>
      <c r="V165" s="52">
        <v>154</v>
      </c>
      <c r="W165" s="52">
        <v>102</v>
      </c>
      <c r="X165" s="52">
        <v>172</v>
      </c>
      <c r="Y165" s="52">
        <v>19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211</v>
      </c>
      <c r="D167" s="52">
        <f>RES_hhdet_in!D167-RES_hhdet_in_new!D167</f>
        <v>255</v>
      </c>
      <c r="E167" s="52">
        <f>RES_hhdet_in!E167-RES_hhdet_in_new!E167</f>
        <v>454</v>
      </c>
      <c r="F167" s="52">
        <f>RES_hhdet_in!F167-RES_hhdet_in_new!F167</f>
        <v>769</v>
      </c>
      <c r="G167" s="52">
        <f>RES_hhdet_in!G167-RES_hhdet_in_new!G167</f>
        <v>742</v>
      </c>
      <c r="H167" s="52">
        <f>RES_hhdet_in!H167-RES_hhdet_in_new!H167</f>
        <v>813</v>
      </c>
      <c r="I167" s="52">
        <f>RES_hhdet_in!I167-RES_hhdet_in_new!I167</f>
        <v>134</v>
      </c>
      <c r="J167" s="52">
        <f>RES_hhdet_in!J167-RES_hhdet_in_new!J167</f>
        <v>101</v>
      </c>
      <c r="K167" s="52">
        <f>RES_hhdet_in!K167-RES_hhdet_in_new!K167</f>
        <v>90</v>
      </c>
      <c r="L167" s="52">
        <f>RES_hhdet_in!L167-RES_hhdet_in_new!L167</f>
        <v>143</v>
      </c>
      <c r="M167" s="52">
        <f>RES_hhdet_in!M167-RES_hhdet_in_new!M167</f>
        <v>280</v>
      </c>
      <c r="N167" s="52">
        <f>RES_hhdet_in!N167-RES_hhdet_in_new!N167</f>
        <v>283</v>
      </c>
      <c r="O167" s="52">
        <f>RES_hhdet_in!O167-RES_hhdet_in_new!O167</f>
        <v>549</v>
      </c>
      <c r="P167" s="52">
        <f>RES_hhdet_in!P167-RES_hhdet_in_new!P167</f>
        <v>133</v>
      </c>
      <c r="Q167" s="52">
        <f>RES_hhdet_in!Q167-RES_hhdet_in_new!Q167</f>
        <v>248</v>
      </c>
      <c r="R167" s="52">
        <f>RES_hhdet_in!R167-RES_hhdet_in_new!R167</f>
        <v>216</v>
      </c>
      <c r="S167" s="52">
        <f>RES_hhdet_in!S167-RES_hhdet_in_new!S167</f>
        <v>198</v>
      </c>
      <c r="T167" s="52">
        <f>RES_hhdet_in!T167-RES_hhdet_in_new!T167</f>
        <v>240</v>
      </c>
      <c r="U167" s="52">
        <f>RES_hhdet_in!U167-RES_hhdet_in_new!U167</f>
        <v>564</v>
      </c>
      <c r="V167" s="52">
        <f>RES_hhdet_in!V167-RES_hhdet_in_new!V167</f>
        <v>664</v>
      </c>
      <c r="W167" s="52">
        <f>RES_hhdet_in!W167-RES_hhdet_in_new!W167</f>
        <v>749</v>
      </c>
      <c r="X167" s="52">
        <f>RES_hhdet_in!X167-RES_hhdet_in_new!X167</f>
        <v>13</v>
      </c>
      <c r="Y167" s="52">
        <f>RES_hhdet_in!Y167-RES_hhdet_in_new!Y167</f>
        <v>7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</v>
      </c>
      <c r="D168" s="52">
        <f>RES_hhdet_in!D168-RES_hhdet_in_new!D168</f>
        <v>1</v>
      </c>
      <c r="E168" s="52">
        <f>RES_hhdet_in!E168-RES_hhdet_in_new!E168</f>
        <v>3</v>
      </c>
      <c r="F168" s="52">
        <f>RES_hhdet_in!F168-RES_hhdet_in_new!F168</f>
        <v>3</v>
      </c>
      <c r="G168" s="52">
        <f>RES_hhdet_in!G168-RES_hhdet_in_new!G168</f>
        <v>3</v>
      </c>
      <c r="H168" s="52">
        <f>RES_hhdet_in!H168-RES_hhdet_in_new!H168</f>
        <v>5</v>
      </c>
      <c r="I168" s="52">
        <f>RES_hhdet_in!I168-RES_hhdet_in_new!I168</f>
        <v>2</v>
      </c>
      <c r="J168" s="52">
        <f>RES_hhdet_in!J168-RES_hhdet_in_new!J168</f>
        <v>0</v>
      </c>
      <c r="K168" s="52">
        <f>RES_hhdet_in!K168-RES_hhdet_in_new!K168</f>
        <v>2</v>
      </c>
      <c r="L168" s="52">
        <f>RES_hhdet_in!L168-RES_hhdet_in_new!L168</f>
        <v>0</v>
      </c>
      <c r="M168" s="52">
        <f>RES_hhdet_in!M168-RES_hhdet_in_new!M168</f>
        <v>2</v>
      </c>
      <c r="N168" s="52">
        <f>RES_hhdet_in!N168-RES_hhdet_in_new!N168</f>
        <v>1</v>
      </c>
      <c r="O168" s="52">
        <f>RES_hhdet_in!O168-RES_hhdet_in_new!O168</f>
        <v>1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4</v>
      </c>
      <c r="V168" s="52">
        <f>RES_hhdet_in!V168-RES_hhdet_in_new!V168</f>
        <v>2</v>
      </c>
      <c r="W168" s="52">
        <f>RES_hhdet_in!W168-RES_hhdet_in_new!W168</f>
        <v>3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1058</v>
      </c>
      <c r="D171" s="52">
        <f>RES_hhdet_in!D171-RES_hhdet_in_new!D171</f>
        <v>1608</v>
      </c>
      <c r="E171" s="52">
        <f>RES_hhdet_in!E171-RES_hhdet_in_new!E171</f>
        <v>2170</v>
      </c>
      <c r="F171" s="52">
        <f>RES_hhdet_in!F171-RES_hhdet_in_new!F171</f>
        <v>4081</v>
      </c>
      <c r="G171" s="52">
        <f>RES_hhdet_in!G171-RES_hhdet_in_new!G171</f>
        <v>3234</v>
      </c>
      <c r="H171" s="52">
        <f>RES_hhdet_in!H171-RES_hhdet_in_new!H171</f>
        <v>3711</v>
      </c>
      <c r="I171" s="52">
        <f>RES_hhdet_in!I171-RES_hhdet_in_new!I171</f>
        <v>348</v>
      </c>
      <c r="J171" s="52">
        <f>RES_hhdet_in!J171-RES_hhdet_in_new!J171</f>
        <v>466</v>
      </c>
      <c r="K171" s="52">
        <f>RES_hhdet_in!K171-RES_hhdet_in_new!K171</f>
        <v>492</v>
      </c>
      <c r="L171" s="52">
        <f>RES_hhdet_in!L171-RES_hhdet_in_new!L171</f>
        <v>869</v>
      </c>
      <c r="M171" s="52">
        <f>RES_hhdet_in!M171-RES_hhdet_in_new!M171</f>
        <v>1494</v>
      </c>
      <c r="N171" s="52">
        <f>RES_hhdet_in!N171-RES_hhdet_in_new!N171</f>
        <v>1904</v>
      </c>
      <c r="O171" s="52">
        <f>RES_hhdet_in!O171-RES_hhdet_in_new!O171</f>
        <v>3914</v>
      </c>
      <c r="P171" s="52">
        <f>RES_hhdet_in!P171-RES_hhdet_in_new!P171</f>
        <v>1003</v>
      </c>
      <c r="Q171" s="52">
        <f>RES_hhdet_in!Q171-RES_hhdet_in_new!Q171</f>
        <v>946</v>
      </c>
      <c r="R171" s="52">
        <f>RES_hhdet_in!R171-RES_hhdet_in_new!R171</f>
        <v>702</v>
      </c>
      <c r="S171" s="52">
        <f>RES_hhdet_in!S171-RES_hhdet_in_new!S171</f>
        <v>582</v>
      </c>
      <c r="T171" s="52">
        <f>RES_hhdet_in!T171-RES_hhdet_in_new!T171</f>
        <v>866</v>
      </c>
      <c r="U171" s="52">
        <f>RES_hhdet_in!U171-RES_hhdet_in_new!U171</f>
        <v>1592</v>
      </c>
      <c r="V171" s="52">
        <f>RES_hhdet_in!V171-RES_hhdet_in_new!V171</f>
        <v>2097</v>
      </c>
      <c r="W171" s="52">
        <f>RES_hhdet_in!W171-RES_hhdet_in_new!W171</f>
        <v>1896</v>
      </c>
      <c r="X171" s="52">
        <f>RES_hhdet_in!X171-RES_hhdet_in_new!X171</f>
        <v>0</v>
      </c>
      <c r="Y171" s="52">
        <f>RES_hhdet_in!Y171-RES_hhdet_in_new!Y171</f>
        <v>0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978</v>
      </c>
      <c r="D172" s="52">
        <f>RES_hhdet_in!D172-RES_hhdet_in_new!D172</f>
        <v>1058</v>
      </c>
      <c r="E172" s="52">
        <f>RES_hhdet_in!E172-RES_hhdet_in_new!E172</f>
        <v>1601</v>
      </c>
      <c r="F172" s="52">
        <f>RES_hhdet_in!F172-RES_hhdet_in_new!F172</f>
        <v>2058</v>
      </c>
      <c r="G172" s="52">
        <f>RES_hhdet_in!G172-RES_hhdet_in_new!G172</f>
        <v>2470</v>
      </c>
      <c r="H172" s="52">
        <f>RES_hhdet_in!H172-RES_hhdet_in_new!H172</f>
        <v>2773</v>
      </c>
      <c r="I172" s="52">
        <f>RES_hhdet_in!I172-RES_hhdet_in_new!I172</f>
        <v>1244</v>
      </c>
      <c r="J172" s="52">
        <f>RES_hhdet_in!J172-RES_hhdet_in_new!J172</f>
        <v>906</v>
      </c>
      <c r="K172" s="52">
        <f>RES_hhdet_in!K172-RES_hhdet_in_new!K172</f>
        <v>1040</v>
      </c>
      <c r="L172" s="52">
        <f>RES_hhdet_in!L172-RES_hhdet_in_new!L172</f>
        <v>972</v>
      </c>
      <c r="M172" s="52">
        <f>RES_hhdet_in!M172-RES_hhdet_in_new!M172</f>
        <v>1242</v>
      </c>
      <c r="N172" s="52">
        <f>RES_hhdet_in!N172-RES_hhdet_in_new!N172</f>
        <v>1325</v>
      </c>
      <c r="O172" s="52">
        <f>RES_hhdet_in!O172-RES_hhdet_in_new!O172</f>
        <v>3416</v>
      </c>
      <c r="P172" s="52">
        <f>RES_hhdet_in!P172-RES_hhdet_in_new!P172</f>
        <v>800</v>
      </c>
      <c r="Q172" s="52">
        <f>RES_hhdet_in!Q172-RES_hhdet_in_new!Q172</f>
        <v>1147</v>
      </c>
      <c r="R172" s="52">
        <f>RES_hhdet_in!R172-RES_hhdet_in_new!R172</f>
        <v>931</v>
      </c>
      <c r="S172" s="52">
        <f>RES_hhdet_in!S172-RES_hhdet_in_new!S172</f>
        <v>711</v>
      </c>
      <c r="T172" s="52">
        <f>RES_hhdet_in!T172-RES_hhdet_in_new!T172</f>
        <v>967</v>
      </c>
      <c r="U172" s="52">
        <f>RES_hhdet_in!U172-RES_hhdet_in_new!U172</f>
        <v>2000</v>
      </c>
      <c r="V172" s="52">
        <f>RES_hhdet_in!V172-RES_hhdet_in_new!V172</f>
        <v>2012</v>
      </c>
      <c r="W172" s="52">
        <f>RES_hhdet_in!W172-RES_hhdet_in_new!W172</f>
        <v>1698</v>
      </c>
      <c r="X172" s="52">
        <f>RES_hhdet_in!X172-RES_hhdet_in_new!X172</f>
        <v>76</v>
      </c>
      <c r="Y172" s="52">
        <f>RES_hhdet_in!Y172-RES_hhdet_in_new!Y172</f>
        <v>92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2248</v>
      </c>
      <c r="D177" s="36">
        <v>2922</v>
      </c>
      <c r="E177" s="36">
        <v>4230</v>
      </c>
      <c r="F177" s="36">
        <v>6909</v>
      </c>
      <c r="G177" s="36">
        <v>6450</v>
      </c>
      <c r="H177" s="36">
        <v>7302</v>
      </c>
      <c r="I177" s="36">
        <v>1726</v>
      </c>
      <c r="J177" s="36">
        <v>1473</v>
      </c>
      <c r="K177" s="36">
        <v>1624</v>
      </c>
      <c r="L177" s="36">
        <v>1986</v>
      </c>
      <c r="M177" s="36">
        <v>3016</v>
      </c>
      <c r="N177" s="36">
        <v>3520</v>
      </c>
      <c r="O177" s="36">
        <v>7884</v>
      </c>
      <c r="P177" s="36">
        <v>1942</v>
      </c>
      <c r="Q177" s="36">
        <v>2335</v>
      </c>
      <c r="R177" s="36">
        <v>1855</v>
      </c>
      <c r="S177" s="36">
        <v>1481</v>
      </c>
      <c r="T177" s="36">
        <v>2085</v>
      </c>
      <c r="U177" s="36">
        <v>4172</v>
      </c>
      <c r="V177" s="36">
        <v>4773</v>
      </c>
      <c r="W177" s="36">
        <v>4358</v>
      </c>
      <c r="X177" s="36">
        <v>82</v>
      </c>
      <c r="Y177" s="36">
        <v>32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34</v>
      </c>
      <c r="K26" s="52">
        <v>80</v>
      </c>
      <c r="L26" s="52">
        <v>325</v>
      </c>
      <c r="M26" s="52">
        <v>429</v>
      </c>
      <c r="N26" s="52">
        <v>568</v>
      </c>
      <c r="O26" s="52">
        <v>616</v>
      </c>
      <c r="P26" s="52">
        <v>336</v>
      </c>
      <c r="Q26" s="52">
        <v>594</v>
      </c>
      <c r="R26" s="52">
        <v>1229</v>
      </c>
      <c r="S26" s="52">
        <v>1330</v>
      </c>
      <c r="T26" s="52">
        <v>946</v>
      </c>
      <c r="U26" s="52">
        <v>633</v>
      </c>
      <c r="V26" s="52">
        <v>792</v>
      </c>
      <c r="W26" s="52">
        <v>951</v>
      </c>
      <c r="X26" s="52">
        <v>1535</v>
      </c>
      <c r="Y26" s="52">
        <v>1253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16</v>
      </c>
      <c r="S29" s="52">
        <v>38</v>
      </c>
      <c r="T29" s="52">
        <v>63</v>
      </c>
      <c r="U29" s="52">
        <v>45</v>
      </c>
      <c r="V29" s="52">
        <v>61</v>
      </c>
      <c r="W29" s="52">
        <v>33</v>
      </c>
      <c r="X29" s="52">
        <v>96</v>
      </c>
      <c r="Y29" s="52">
        <v>119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68</v>
      </c>
      <c r="S31" s="52">
        <v>144</v>
      </c>
      <c r="T31" s="52">
        <v>147</v>
      </c>
      <c r="U31" s="52">
        <v>157</v>
      </c>
      <c r="V31" s="52">
        <v>204</v>
      </c>
      <c r="W31" s="52">
        <v>281</v>
      </c>
      <c r="X31" s="52">
        <v>466</v>
      </c>
      <c r="Y31" s="52">
        <v>364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0</v>
      </c>
      <c r="U32" s="52">
        <v>0</v>
      </c>
      <c r="V32" s="52">
        <v>0</v>
      </c>
      <c r="W32" s="52">
        <v>0</v>
      </c>
      <c r="X32" s="52">
        <v>5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214</v>
      </c>
      <c r="S35" s="52">
        <v>433</v>
      </c>
      <c r="T35" s="52">
        <v>528</v>
      </c>
      <c r="U35" s="52">
        <v>449</v>
      </c>
      <c r="V35" s="52">
        <v>642</v>
      </c>
      <c r="W35" s="52">
        <v>725</v>
      </c>
      <c r="X35" s="52">
        <v>0</v>
      </c>
      <c r="Y35" s="52">
        <v>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280</v>
      </c>
      <c r="S36" s="52">
        <v>526</v>
      </c>
      <c r="T36" s="52">
        <v>585</v>
      </c>
      <c r="U36" s="52">
        <v>571</v>
      </c>
      <c r="V36" s="52">
        <v>596</v>
      </c>
      <c r="W36" s="52">
        <v>638</v>
      </c>
      <c r="X36" s="52">
        <v>1792</v>
      </c>
      <c r="Y36" s="52">
        <v>1834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566</v>
      </c>
      <c r="S41" s="36">
        <v>1111</v>
      </c>
      <c r="T41" s="36">
        <v>1248</v>
      </c>
      <c r="U41" s="36">
        <v>1170</v>
      </c>
      <c r="V41" s="36">
        <v>1425</v>
      </c>
      <c r="W41" s="36">
        <v>1645</v>
      </c>
      <c r="X41" s="36">
        <v>2279</v>
      </c>
      <c r="Y41" s="36">
        <v>2207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2881</v>
      </c>
      <c r="K45" s="52">
        <v>6760</v>
      </c>
      <c r="L45" s="52">
        <v>9632</v>
      </c>
      <c r="M45" s="52">
        <v>12781</v>
      </c>
      <c r="N45" s="52">
        <v>12475</v>
      </c>
      <c r="O45" s="52">
        <v>10709</v>
      </c>
      <c r="P45" s="52">
        <v>0</v>
      </c>
      <c r="Q45" s="52">
        <v>0</v>
      </c>
      <c r="R45" s="52">
        <v>2</v>
      </c>
      <c r="S45" s="52">
        <v>2712</v>
      </c>
      <c r="T45" s="52">
        <v>3095</v>
      </c>
      <c r="U45" s="52">
        <v>110</v>
      </c>
      <c r="V45" s="52">
        <v>561</v>
      </c>
      <c r="W45" s="52">
        <v>2239</v>
      </c>
      <c r="X45" s="52">
        <v>10886</v>
      </c>
      <c r="Y45" s="52">
        <v>13656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22</v>
      </c>
      <c r="S48" s="52">
        <v>62</v>
      </c>
      <c r="T48" s="52">
        <v>149</v>
      </c>
      <c r="U48" s="52">
        <v>174</v>
      </c>
      <c r="V48" s="52">
        <v>216</v>
      </c>
      <c r="W48" s="52">
        <v>85</v>
      </c>
      <c r="X48" s="52">
        <v>462</v>
      </c>
      <c r="Y48" s="52">
        <v>926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1412</v>
      </c>
      <c r="K50" s="52">
        <v>2764</v>
      </c>
      <c r="L50" s="52">
        <v>3421</v>
      </c>
      <c r="M50" s="52">
        <v>4038</v>
      </c>
      <c r="N50" s="52">
        <v>4933</v>
      </c>
      <c r="O50" s="52">
        <v>4767</v>
      </c>
      <c r="P50" s="52">
        <v>3633</v>
      </c>
      <c r="Q50" s="52">
        <v>3506</v>
      </c>
      <c r="R50" s="52">
        <v>3527</v>
      </c>
      <c r="S50" s="52">
        <v>4070</v>
      </c>
      <c r="T50" s="52">
        <v>3783</v>
      </c>
      <c r="U50" s="52">
        <v>5156</v>
      </c>
      <c r="V50" s="52">
        <v>6464</v>
      </c>
      <c r="W50" s="52">
        <v>8311</v>
      </c>
      <c r="X50" s="52">
        <v>9105</v>
      </c>
      <c r="Y50" s="52">
        <v>11293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12</v>
      </c>
      <c r="K51" s="52">
        <v>60</v>
      </c>
      <c r="L51" s="52">
        <v>35</v>
      </c>
      <c r="M51" s="52">
        <v>55</v>
      </c>
      <c r="N51" s="52">
        <v>12</v>
      </c>
      <c r="O51" s="52">
        <v>26</v>
      </c>
      <c r="P51" s="52">
        <v>0</v>
      </c>
      <c r="Q51" s="52">
        <v>0</v>
      </c>
      <c r="R51" s="52">
        <v>0</v>
      </c>
      <c r="S51" s="52">
        <v>36</v>
      </c>
      <c r="T51" s="52">
        <v>68</v>
      </c>
      <c r="U51" s="52">
        <v>41</v>
      </c>
      <c r="V51" s="52">
        <v>15</v>
      </c>
      <c r="W51" s="52">
        <v>0</v>
      </c>
      <c r="X51" s="52">
        <v>462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23</v>
      </c>
      <c r="U54" s="52">
        <v>94</v>
      </c>
      <c r="V54" s="52">
        <v>349</v>
      </c>
      <c r="W54" s="52">
        <v>940</v>
      </c>
      <c r="X54" s="52">
        <v>0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30</v>
      </c>
      <c r="U55" s="52">
        <v>137</v>
      </c>
      <c r="V55" s="52">
        <v>310</v>
      </c>
      <c r="W55" s="52">
        <v>839</v>
      </c>
      <c r="X55" s="52">
        <v>1585</v>
      </c>
      <c r="Y55" s="52">
        <v>3187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4405</v>
      </c>
      <c r="S60" s="36">
        <v>11601</v>
      </c>
      <c r="T60" s="36">
        <v>15429</v>
      </c>
      <c r="U60" s="36">
        <v>13023</v>
      </c>
      <c r="V60" s="36">
        <v>10020</v>
      </c>
      <c r="W60" s="36">
        <v>7520</v>
      </c>
      <c r="X60" s="36">
        <v>11587</v>
      </c>
      <c r="Y60" s="36">
        <v>14914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5517</v>
      </c>
      <c r="K64" s="52">
        <v>12649</v>
      </c>
      <c r="L64" s="52">
        <v>21282</v>
      </c>
      <c r="M64" s="52">
        <v>25051</v>
      </c>
      <c r="N64" s="52">
        <v>30215</v>
      </c>
      <c r="O64" s="52">
        <v>27205</v>
      </c>
      <c r="P64" s="52">
        <v>9163</v>
      </c>
      <c r="Q64" s="52">
        <v>15625</v>
      </c>
      <c r="R64" s="52">
        <v>28834</v>
      </c>
      <c r="S64" s="52">
        <v>41053</v>
      </c>
      <c r="T64" s="52">
        <v>43086</v>
      </c>
      <c r="U64" s="52">
        <v>39057</v>
      </c>
      <c r="V64" s="52">
        <v>26203</v>
      </c>
      <c r="W64" s="52">
        <v>9552</v>
      </c>
      <c r="X64" s="52">
        <v>2820</v>
      </c>
      <c r="Y64" s="52">
        <v>13570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467</v>
      </c>
      <c r="S67" s="52">
        <v>1159</v>
      </c>
      <c r="T67" s="52">
        <v>2078</v>
      </c>
      <c r="U67" s="52">
        <v>2037</v>
      </c>
      <c r="V67" s="52">
        <v>3116</v>
      </c>
      <c r="W67" s="52">
        <v>1502</v>
      </c>
      <c r="X67" s="52">
        <v>1612</v>
      </c>
      <c r="Y67" s="52">
        <v>1182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4975</v>
      </c>
      <c r="K69" s="52">
        <v>11633</v>
      </c>
      <c r="L69" s="52">
        <v>20079</v>
      </c>
      <c r="M69" s="52">
        <v>24091</v>
      </c>
      <c r="N69" s="52">
        <v>29159</v>
      </c>
      <c r="O69" s="52">
        <v>26452</v>
      </c>
      <c r="P69" s="52">
        <v>8548</v>
      </c>
      <c r="Q69" s="52">
        <v>15283</v>
      </c>
      <c r="R69" s="52">
        <v>28383</v>
      </c>
      <c r="S69" s="52">
        <v>40267</v>
      </c>
      <c r="T69" s="52">
        <v>42495</v>
      </c>
      <c r="U69" s="52">
        <v>38291</v>
      </c>
      <c r="V69" s="52">
        <v>25813</v>
      </c>
      <c r="W69" s="52">
        <v>9289</v>
      </c>
      <c r="X69" s="52">
        <v>1447</v>
      </c>
      <c r="Y69" s="52">
        <v>11863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50</v>
      </c>
      <c r="K70" s="52">
        <v>163</v>
      </c>
      <c r="L70" s="52">
        <v>134</v>
      </c>
      <c r="M70" s="52">
        <v>79</v>
      </c>
      <c r="N70" s="52">
        <v>145</v>
      </c>
      <c r="O70" s="52">
        <v>0</v>
      </c>
      <c r="P70" s="52">
        <v>0</v>
      </c>
      <c r="Q70" s="52">
        <v>0</v>
      </c>
      <c r="R70" s="52">
        <v>167</v>
      </c>
      <c r="S70" s="52">
        <v>436</v>
      </c>
      <c r="T70" s="52">
        <v>252</v>
      </c>
      <c r="U70" s="52">
        <v>481</v>
      </c>
      <c r="V70" s="52">
        <v>315</v>
      </c>
      <c r="W70" s="52">
        <v>0</v>
      </c>
      <c r="X70" s="52">
        <v>1198</v>
      </c>
      <c r="Y70" s="52">
        <v>42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169</v>
      </c>
      <c r="S73" s="52">
        <v>363</v>
      </c>
      <c r="T73" s="52">
        <v>497</v>
      </c>
      <c r="U73" s="52">
        <v>484</v>
      </c>
      <c r="V73" s="52">
        <v>504</v>
      </c>
      <c r="W73" s="52">
        <v>630</v>
      </c>
      <c r="X73" s="52">
        <v>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220</v>
      </c>
      <c r="S74" s="52">
        <v>441</v>
      </c>
      <c r="T74" s="52">
        <v>549</v>
      </c>
      <c r="U74" s="52">
        <v>606</v>
      </c>
      <c r="V74" s="52">
        <v>483</v>
      </c>
      <c r="W74" s="52">
        <v>570</v>
      </c>
      <c r="X74" s="52">
        <v>1212</v>
      </c>
      <c r="Y74" s="52">
        <v>2624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2768</v>
      </c>
      <c r="S78" s="52">
        <v>5716</v>
      </c>
      <c r="T78" s="52">
        <v>6722</v>
      </c>
      <c r="U78" s="52">
        <v>6692</v>
      </c>
      <c r="V78" s="52">
        <v>8378</v>
      </c>
      <c r="W78" s="52">
        <v>9573</v>
      </c>
      <c r="X78" s="52">
        <v>15762</v>
      </c>
      <c r="Y78" s="52">
        <v>7661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18851</v>
      </c>
      <c r="S79" s="36">
        <v>40401</v>
      </c>
      <c r="T79" s="36">
        <v>54252</v>
      </c>
      <c r="U79" s="36">
        <v>56568</v>
      </c>
      <c r="V79" s="36">
        <v>44407</v>
      </c>
      <c r="W79" s="36">
        <v>24992</v>
      </c>
      <c r="X79" s="36">
        <v>11255</v>
      </c>
      <c r="Y79" s="36">
        <v>36884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7880</v>
      </c>
      <c r="K83" s="52">
        <v>10299</v>
      </c>
      <c r="L83" s="52">
        <v>9167</v>
      </c>
      <c r="M83" s="52">
        <v>20483</v>
      </c>
      <c r="N83" s="52">
        <v>30037</v>
      </c>
      <c r="O83" s="52">
        <v>47987</v>
      </c>
      <c r="P83" s="52">
        <v>53061</v>
      </c>
      <c r="Q83" s="52">
        <v>62135</v>
      </c>
      <c r="R83" s="52">
        <v>57757</v>
      </c>
      <c r="S83" s="52">
        <v>47027</v>
      </c>
      <c r="T83" s="52">
        <v>38277</v>
      </c>
      <c r="U83" s="52">
        <v>33994</v>
      </c>
      <c r="V83" s="52">
        <v>35562</v>
      </c>
      <c r="W83" s="52">
        <v>35887</v>
      </c>
      <c r="X83" s="52">
        <v>26010</v>
      </c>
      <c r="Y83" s="52">
        <v>46162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1554</v>
      </c>
      <c r="S86" s="52">
        <v>2498</v>
      </c>
      <c r="T86" s="52">
        <v>2854</v>
      </c>
      <c r="U86" s="52">
        <v>2132</v>
      </c>
      <c r="V86" s="52">
        <v>3235</v>
      </c>
      <c r="W86" s="52">
        <v>1879</v>
      </c>
      <c r="X86" s="52">
        <v>3506</v>
      </c>
      <c r="Y86" s="52">
        <v>3934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2906</v>
      </c>
      <c r="K88" s="52">
        <v>3618</v>
      </c>
      <c r="L88" s="52">
        <v>2981</v>
      </c>
      <c r="M88" s="52">
        <v>6664</v>
      </c>
      <c r="N88" s="52">
        <v>9971</v>
      </c>
      <c r="O88" s="52">
        <v>17765</v>
      </c>
      <c r="P88" s="52">
        <v>23906</v>
      </c>
      <c r="Q88" s="52">
        <v>33515</v>
      </c>
      <c r="R88" s="52">
        <v>39938</v>
      </c>
      <c r="S88" s="52">
        <v>38499</v>
      </c>
      <c r="T88" s="52">
        <v>41858</v>
      </c>
      <c r="U88" s="52">
        <v>54103</v>
      </c>
      <c r="V88" s="52">
        <v>55782</v>
      </c>
      <c r="W88" s="52">
        <v>58877</v>
      </c>
      <c r="X88" s="52">
        <v>41680</v>
      </c>
      <c r="Y88" s="52">
        <v>55309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18</v>
      </c>
      <c r="K89" s="52">
        <v>49</v>
      </c>
      <c r="L89" s="52">
        <v>10</v>
      </c>
      <c r="M89" s="52">
        <v>63</v>
      </c>
      <c r="N89" s="52">
        <v>28</v>
      </c>
      <c r="O89" s="52">
        <v>21</v>
      </c>
      <c r="P89" s="52">
        <v>215</v>
      </c>
      <c r="Q89" s="52">
        <v>102</v>
      </c>
      <c r="R89" s="52">
        <v>335</v>
      </c>
      <c r="S89" s="52">
        <v>337</v>
      </c>
      <c r="T89" s="52">
        <v>160</v>
      </c>
      <c r="U89" s="52">
        <v>574</v>
      </c>
      <c r="V89" s="52">
        <v>489</v>
      </c>
      <c r="W89" s="52">
        <v>410</v>
      </c>
      <c r="X89" s="52">
        <v>1504</v>
      </c>
      <c r="Y89" s="52">
        <v>1046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1170</v>
      </c>
      <c r="S92" s="52">
        <v>1740</v>
      </c>
      <c r="T92" s="52">
        <v>1240</v>
      </c>
      <c r="U92" s="52">
        <v>280</v>
      </c>
      <c r="V92" s="52">
        <v>871</v>
      </c>
      <c r="W92" s="52">
        <v>1005</v>
      </c>
      <c r="X92" s="52">
        <v>1908</v>
      </c>
      <c r="Y92" s="52">
        <v>2004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7</v>
      </c>
      <c r="S93" s="52">
        <v>18</v>
      </c>
      <c r="T93" s="52">
        <v>4</v>
      </c>
      <c r="U93" s="52">
        <v>2</v>
      </c>
      <c r="V93" s="52">
        <v>2</v>
      </c>
      <c r="W93" s="52">
        <v>5</v>
      </c>
      <c r="X93" s="52">
        <v>43</v>
      </c>
      <c r="Y93" s="52">
        <v>7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3766</v>
      </c>
      <c r="S96" s="52">
        <v>5163</v>
      </c>
      <c r="T96" s="52">
        <v>4430</v>
      </c>
      <c r="U96" s="52">
        <v>779</v>
      </c>
      <c r="V96" s="52">
        <v>2728</v>
      </c>
      <c r="W96" s="52">
        <v>2523</v>
      </c>
      <c r="X96" s="52">
        <v>0</v>
      </c>
      <c r="Y96" s="52">
        <v>0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4943</v>
      </c>
      <c r="S97" s="52">
        <v>6213</v>
      </c>
      <c r="T97" s="52">
        <v>4882</v>
      </c>
      <c r="U97" s="52">
        <v>988</v>
      </c>
      <c r="V97" s="52">
        <v>2631</v>
      </c>
      <c r="W97" s="52">
        <v>2276</v>
      </c>
      <c r="X97" s="52">
        <v>7400</v>
      </c>
      <c r="Y97" s="52">
        <v>9964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31717</v>
      </c>
      <c r="S103" s="36">
        <v>46714</v>
      </c>
      <c r="T103" s="36">
        <v>55999</v>
      </c>
      <c r="U103" s="36">
        <v>69032</v>
      </c>
      <c r="V103" s="36">
        <v>82655</v>
      </c>
      <c r="W103" s="36">
        <v>92279</v>
      </c>
      <c r="X103" s="36">
        <v>83229</v>
      </c>
      <c r="Y103" s="36">
        <v>100100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22874</v>
      </c>
      <c r="K126" s="52">
        <v>46344</v>
      </c>
      <c r="L126" s="52">
        <v>69656</v>
      </c>
      <c r="M126" s="52">
        <v>83602</v>
      </c>
      <c r="N126" s="52">
        <v>104543</v>
      </c>
      <c r="O126" s="52">
        <v>95006</v>
      </c>
      <c r="P126" s="52">
        <v>43477</v>
      </c>
      <c r="Q126" s="52">
        <v>62561</v>
      </c>
      <c r="R126" s="52">
        <v>84521</v>
      </c>
      <c r="S126" s="52">
        <v>118644</v>
      </c>
      <c r="T126" s="52">
        <v>111216</v>
      </c>
      <c r="U126" s="52">
        <v>126794</v>
      </c>
      <c r="V126" s="52">
        <v>103498</v>
      </c>
      <c r="W126" s="52">
        <v>142140</v>
      </c>
      <c r="X126" s="52">
        <v>159041</v>
      </c>
      <c r="Y126" s="52">
        <v>146643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1768</v>
      </c>
      <c r="S129" s="52">
        <v>3757</v>
      </c>
      <c r="T129" s="52">
        <v>6022</v>
      </c>
      <c r="U129" s="52">
        <v>5885</v>
      </c>
      <c r="V129" s="52">
        <v>9829</v>
      </c>
      <c r="W129" s="52">
        <v>6202</v>
      </c>
      <c r="X129" s="52">
        <v>13060</v>
      </c>
      <c r="Y129" s="52">
        <v>15440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22663</v>
      </c>
      <c r="K131" s="52">
        <v>45693</v>
      </c>
      <c r="L131" s="52">
        <v>61338</v>
      </c>
      <c r="M131" s="52">
        <v>75904</v>
      </c>
      <c r="N131" s="52">
        <v>95812</v>
      </c>
      <c r="O131" s="52">
        <v>91210</v>
      </c>
      <c r="P131" s="52">
        <v>41023</v>
      </c>
      <c r="Q131" s="52">
        <v>58660</v>
      </c>
      <c r="R131" s="52">
        <v>85901</v>
      </c>
      <c r="S131" s="52">
        <v>117342</v>
      </c>
      <c r="T131" s="52">
        <v>111849</v>
      </c>
      <c r="U131" s="52">
        <v>123518</v>
      </c>
      <c r="V131" s="52">
        <v>108518</v>
      </c>
      <c r="W131" s="52">
        <v>140069</v>
      </c>
      <c r="X131" s="52">
        <v>153126</v>
      </c>
      <c r="Y131" s="52">
        <v>137393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205</v>
      </c>
      <c r="K132" s="52">
        <v>645</v>
      </c>
      <c r="L132" s="52">
        <v>329</v>
      </c>
      <c r="M132" s="52">
        <v>273</v>
      </c>
      <c r="N132" s="52">
        <v>511</v>
      </c>
      <c r="O132" s="52">
        <v>0</v>
      </c>
      <c r="P132" s="52">
        <v>31</v>
      </c>
      <c r="Q132" s="52">
        <v>0</v>
      </c>
      <c r="R132" s="52">
        <v>537</v>
      </c>
      <c r="S132" s="52">
        <v>1383</v>
      </c>
      <c r="T132" s="52">
        <v>723</v>
      </c>
      <c r="U132" s="52">
        <v>1215</v>
      </c>
      <c r="V132" s="52">
        <v>1003</v>
      </c>
      <c r="W132" s="52">
        <v>1123</v>
      </c>
      <c r="X132" s="52">
        <v>6034</v>
      </c>
      <c r="Y132" s="52">
        <v>1454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174</v>
      </c>
      <c r="S135" s="52">
        <v>1317</v>
      </c>
      <c r="T135" s="52">
        <v>2111</v>
      </c>
      <c r="U135" s="52">
        <v>3299</v>
      </c>
      <c r="V135" s="52">
        <v>0</v>
      </c>
      <c r="W135" s="52">
        <v>2230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232</v>
      </c>
      <c r="S136" s="52">
        <v>1585</v>
      </c>
      <c r="T136" s="52">
        <v>2327</v>
      </c>
      <c r="U136" s="52">
        <v>4113</v>
      </c>
      <c r="V136" s="52">
        <v>0</v>
      </c>
      <c r="W136" s="52">
        <v>2014</v>
      </c>
      <c r="X136" s="52">
        <v>3757</v>
      </c>
      <c r="Y136" s="52">
        <v>11916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71477</v>
      </c>
      <c r="S141" s="36">
        <v>145401</v>
      </c>
      <c r="T141" s="36">
        <v>179299</v>
      </c>
      <c r="U141" s="36">
        <v>211191</v>
      </c>
      <c r="V141" s="36">
        <v>196165</v>
      </c>
      <c r="W141" s="36">
        <v>228470</v>
      </c>
      <c r="X141" s="36">
        <v>242218</v>
      </c>
      <c r="Y141" s="36">
        <v>246339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2738</v>
      </c>
      <c r="K145" s="52">
        <v>5475</v>
      </c>
      <c r="L145" s="52">
        <v>7718</v>
      </c>
      <c r="M145" s="52">
        <v>14327</v>
      </c>
      <c r="N145" s="52">
        <v>17126</v>
      </c>
      <c r="O145" s="52">
        <v>18937</v>
      </c>
      <c r="P145" s="52">
        <v>16622</v>
      </c>
      <c r="Q145" s="52">
        <v>15388</v>
      </c>
      <c r="R145" s="52">
        <v>20761</v>
      </c>
      <c r="S145" s="52">
        <v>25961</v>
      </c>
      <c r="T145" s="52">
        <v>39828</v>
      </c>
      <c r="U145" s="52">
        <v>49154</v>
      </c>
      <c r="V145" s="52">
        <v>62782</v>
      </c>
      <c r="W145" s="52">
        <v>64571</v>
      </c>
      <c r="X145" s="52">
        <v>80632</v>
      </c>
      <c r="Y145" s="52">
        <v>56138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2051</v>
      </c>
      <c r="S147" s="52">
        <v>3864</v>
      </c>
      <c r="T147" s="52">
        <v>6695</v>
      </c>
      <c r="U147" s="52">
        <v>9419</v>
      </c>
      <c r="V147" s="52">
        <v>16469</v>
      </c>
      <c r="W147" s="52">
        <v>16831</v>
      </c>
      <c r="X147" s="52">
        <v>28772</v>
      </c>
      <c r="Y147" s="52">
        <v>31000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1522</v>
      </c>
      <c r="S149" s="52">
        <v>3470</v>
      </c>
      <c r="T149" s="52">
        <v>5351</v>
      </c>
      <c r="U149" s="52">
        <v>8510</v>
      </c>
      <c r="V149" s="52">
        <v>11187</v>
      </c>
      <c r="W149" s="52">
        <v>14674</v>
      </c>
      <c r="X149" s="52">
        <v>21044</v>
      </c>
      <c r="Y149" s="52">
        <v>13829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9</v>
      </c>
      <c r="S150" s="52">
        <v>34</v>
      </c>
      <c r="T150" s="52">
        <v>26</v>
      </c>
      <c r="U150" s="52">
        <v>76</v>
      </c>
      <c r="V150" s="52">
        <v>44</v>
      </c>
      <c r="W150" s="52">
        <v>75</v>
      </c>
      <c r="X150" s="52">
        <v>520</v>
      </c>
      <c r="Y150" s="52">
        <v>70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4899</v>
      </c>
      <c r="S153" s="52">
        <v>10288</v>
      </c>
      <c r="T153" s="52">
        <v>19191</v>
      </c>
      <c r="U153" s="52">
        <v>23961</v>
      </c>
      <c r="V153" s="52">
        <v>34856</v>
      </c>
      <c r="W153" s="52">
        <v>36831</v>
      </c>
      <c r="X153" s="52">
        <v>0</v>
      </c>
      <c r="Y153" s="52">
        <v>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6424</v>
      </c>
      <c r="S154" s="52">
        <v>12377</v>
      </c>
      <c r="T154" s="52">
        <v>21132</v>
      </c>
      <c r="U154" s="52">
        <v>29901</v>
      </c>
      <c r="V154" s="52">
        <v>33853</v>
      </c>
      <c r="W154" s="52">
        <v>33324</v>
      </c>
      <c r="X154" s="52">
        <v>81756</v>
      </c>
      <c r="Y154" s="52">
        <v>68924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12870</v>
      </c>
      <c r="S159" s="36">
        <v>26149</v>
      </c>
      <c r="T159" s="36">
        <v>45670</v>
      </c>
      <c r="U159" s="36">
        <v>62413</v>
      </c>
      <c r="V159" s="36">
        <v>79936</v>
      </c>
      <c r="W159" s="36">
        <v>84922</v>
      </c>
      <c r="X159" s="36">
        <v>103330</v>
      </c>
      <c r="Y159" s="36">
        <v>82868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137</v>
      </c>
      <c r="K163" s="52">
        <v>270</v>
      </c>
      <c r="L163" s="52">
        <v>380</v>
      </c>
      <c r="M163" s="52">
        <v>648</v>
      </c>
      <c r="N163" s="52">
        <v>772</v>
      </c>
      <c r="O163" s="52">
        <v>1922</v>
      </c>
      <c r="P163" s="52">
        <v>144</v>
      </c>
      <c r="Q163" s="52">
        <v>62</v>
      </c>
      <c r="R163" s="52">
        <v>0</v>
      </c>
      <c r="S163" s="52">
        <v>0</v>
      </c>
      <c r="T163" s="52">
        <v>0</v>
      </c>
      <c r="U163" s="52">
        <v>0</v>
      </c>
      <c r="V163" s="52">
        <v>159</v>
      </c>
      <c r="W163" s="52">
        <v>184</v>
      </c>
      <c r="X163" s="52">
        <v>0</v>
      </c>
      <c r="Y163" s="52">
        <v>6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56</v>
      </c>
      <c r="S165" s="52">
        <v>60</v>
      </c>
      <c r="T165" s="52">
        <v>68</v>
      </c>
      <c r="U165" s="52">
        <v>67</v>
      </c>
      <c r="V165" s="52">
        <v>159</v>
      </c>
      <c r="W165" s="52">
        <v>98</v>
      </c>
      <c r="X165" s="52">
        <v>145</v>
      </c>
      <c r="Y165" s="52">
        <v>19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29</v>
      </c>
      <c r="S167" s="52">
        <v>42</v>
      </c>
      <c r="T167" s="52">
        <v>53</v>
      </c>
      <c r="U167" s="52">
        <v>135</v>
      </c>
      <c r="V167" s="52">
        <v>174</v>
      </c>
      <c r="W167" s="52">
        <v>205</v>
      </c>
      <c r="X167" s="52">
        <v>3</v>
      </c>
      <c r="Y167" s="52">
        <v>7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92</v>
      </c>
      <c r="S171" s="52">
        <v>127</v>
      </c>
      <c r="T171" s="52">
        <v>203</v>
      </c>
      <c r="U171" s="52">
        <v>395</v>
      </c>
      <c r="V171" s="52">
        <v>563</v>
      </c>
      <c r="W171" s="52">
        <v>534</v>
      </c>
      <c r="X171" s="52">
        <v>0</v>
      </c>
      <c r="Y171" s="52">
        <v>0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122</v>
      </c>
      <c r="S172" s="52">
        <v>150</v>
      </c>
      <c r="T172" s="52">
        <v>223</v>
      </c>
      <c r="U172" s="52">
        <v>489</v>
      </c>
      <c r="V172" s="52">
        <v>538</v>
      </c>
      <c r="W172" s="52">
        <v>481</v>
      </c>
      <c r="X172" s="52">
        <v>26</v>
      </c>
      <c r="Y172" s="52">
        <v>93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247</v>
      </c>
      <c r="S177" s="36">
        <v>323</v>
      </c>
      <c r="T177" s="36">
        <v>492</v>
      </c>
      <c r="U177" s="36">
        <v>1030</v>
      </c>
      <c r="V177" s="36">
        <v>1294</v>
      </c>
      <c r="W177" s="36">
        <v>1236</v>
      </c>
      <c r="X177" s="36">
        <v>29</v>
      </c>
      <c r="Y177" s="36">
        <v>33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1573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1574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1576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1577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13.385060293193369</v>
      </c>
      <c r="C24" s="117">
        <f t="shared" si="7"/>
        <v>13.569941986126345</v>
      </c>
      <c r="D24" s="117">
        <f t="shared" si="7"/>
        <v>11.837659749916561</v>
      </c>
      <c r="E24" s="117">
        <f t="shared" si="7"/>
        <v>12.696401172847214</v>
      </c>
      <c r="F24" s="117">
        <f t="shared" si="7"/>
        <v>13.533531371764134</v>
      </c>
      <c r="G24" s="117">
        <f t="shared" si="7"/>
        <v>14.434125469534832</v>
      </c>
      <c r="H24" s="117">
        <f t="shared" si="7"/>
        <v>16.082218076946845</v>
      </c>
      <c r="I24" s="117">
        <f t="shared" si="7"/>
        <v>15.997791018529318</v>
      </c>
      <c r="J24" s="117">
        <f t="shared" si="7"/>
        <v>14.307784676258127</v>
      </c>
      <c r="K24" s="117">
        <f t="shared" si="7"/>
        <v>12.653630490510695</v>
      </c>
      <c r="L24" s="117">
        <f t="shared" si="7"/>
        <v>14.933634210552942</v>
      </c>
      <c r="M24" s="117">
        <f t="shared" si="7"/>
        <v>14.471834097140395</v>
      </c>
      <c r="N24" s="117">
        <f t="shared" si="7"/>
        <v>13.624287386548428</v>
      </c>
      <c r="O24" s="117">
        <f t="shared" si="7"/>
        <v>12.869409436953278</v>
      </c>
      <c r="P24" s="117">
        <f t="shared" si="7"/>
        <v>10.133888015477812</v>
      </c>
      <c r="Q24" s="117">
        <f t="shared" si="7"/>
        <v>13.824322131917775</v>
      </c>
      <c r="R24" s="117">
        <f t="shared" ref="R24:V24" si="8">R25+R28+R30+R39</f>
        <v>15.251732079334465</v>
      </c>
      <c r="S24" s="117">
        <f t="shared" si="8"/>
        <v>16.281078501546116</v>
      </c>
      <c r="T24" s="117">
        <f t="shared" si="8"/>
        <v>16.316200343168944</v>
      </c>
      <c r="U24" s="117">
        <f t="shared" si="8"/>
        <v>14.858537923865859</v>
      </c>
      <c r="V24" s="117">
        <f t="shared" si="8"/>
        <v>14.087634451217667</v>
      </c>
      <c r="W24" s="117">
        <f t="shared" ref="W24:Y24" si="9">W25+W28+W30+W39</f>
        <v>14.353021930310284</v>
      </c>
      <c r="X24" s="117">
        <f t="shared" si="9"/>
        <v>15.243169250541214</v>
      </c>
      <c r="Y24" s="117">
        <f t="shared" si="9"/>
        <v>16.17011181414393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12.337836585354452</v>
      </c>
      <c r="C25" s="122">
        <f t="shared" si="10"/>
        <v>12.621582939704627</v>
      </c>
      <c r="D25" s="122">
        <f t="shared" si="10"/>
        <v>10.91053373248478</v>
      </c>
      <c r="E25" s="122">
        <f t="shared" si="10"/>
        <v>11.7708285681136</v>
      </c>
      <c r="F25" s="122">
        <f t="shared" si="10"/>
        <v>12.530630684043233</v>
      </c>
      <c r="G25" s="122">
        <f t="shared" si="10"/>
        <v>13.34267049981381</v>
      </c>
      <c r="H25" s="122">
        <f t="shared" si="10"/>
        <v>14.908320731779085</v>
      </c>
      <c r="I25" s="122">
        <f t="shared" si="10"/>
        <v>14.878830597819912</v>
      </c>
      <c r="J25" s="122">
        <f t="shared" si="10"/>
        <v>13.229170425312265</v>
      </c>
      <c r="K25" s="122">
        <f t="shared" si="10"/>
        <v>11.674148586478013</v>
      </c>
      <c r="L25" s="122">
        <f t="shared" si="10"/>
        <v>13.793748526478337</v>
      </c>
      <c r="M25" s="122">
        <f t="shared" si="10"/>
        <v>13.296252931110343</v>
      </c>
      <c r="N25" s="122">
        <f t="shared" si="10"/>
        <v>12.448518296444242</v>
      </c>
      <c r="O25" s="122">
        <f t="shared" si="10"/>
        <v>11.601025394428863</v>
      </c>
      <c r="P25" s="122">
        <f t="shared" si="10"/>
        <v>8.9011959470468387</v>
      </c>
      <c r="Q25" s="122">
        <f t="shared" si="10"/>
        <v>12.498139995440175</v>
      </c>
      <c r="R25" s="122">
        <f t="shared" ref="R25:V25" si="11">SUM(R26:R27)</f>
        <v>13.805674537622226</v>
      </c>
      <c r="S25" s="122">
        <f t="shared" si="11"/>
        <v>14.803964715784812</v>
      </c>
      <c r="T25" s="122">
        <f t="shared" si="11"/>
        <v>14.815142328880381</v>
      </c>
      <c r="U25" s="122">
        <f t="shared" si="11"/>
        <v>13.381470003709786</v>
      </c>
      <c r="V25" s="122">
        <f t="shared" si="11"/>
        <v>12.629601581724103</v>
      </c>
      <c r="W25" s="122">
        <f t="shared" ref="W25:Y25" si="12">SUM(W26:W27)</f>
        <v>12.885394054232027</v>
      </c>
      <c r="X25" s="122">
        <f t="shared" si="12"/>
        <v>14.213098417879195</v>
      </c>
      <c r="Y25" s="122">
        <f t="shared" si="12"/>
        <v>15.085146809131437</v>
      </c>
      <c r="DA25" s="130" t="s">
        <v>1593</v>
      </c>
    </row>
    <row r="26" spans="1:105" ht="12" customHeight="1" x14ac:dyDescent="0.25">
      <c r="A26" s="97" t="s">
        <v>74</v>
      </c>
      <c r="B26" s="98">
        <v>12.220569424192117</v>
      </c>
      <c r="C26" s="98">
        <v>12.501191892256779</v>
      </c>
      <c r="D26" s="98">
        <v>10.808274316848626</v>
      </c>
      <c r="E26" s="98">
        <v>11.659685847058761</v>
      </c>
      <c r="F26" s="98">
        <v>12.411664620165714</v>
      </c>
      <c r="G26" s="98">
        <v>13.214631302555036</v>
      </c>
      <c r="H26" s="98">
        <v>14.763906608231139</v>
      </c>
      <c r="I26" s="98">
        <v>14.734052624386889</v>
      </c>
      <c r="J26" s="98">
        <v>13.101293723722614</v>
      </c>
      <c r="K26" s="98">
        <v>11.561555592646837</v>
      </c>
      <c r="L26" s="98">
        <v>13.655477399887261</v>
      </c>
      <c r="M26" s="98">
        <v>13.16397774132842</v>
      </c>
      <c r="N26" s="98">
        <v>12.323479570341391</v>
      </c>
      <c r="O26" s="98">
        <v>11.482964483229081</v>
      </c>
      <c r="P26" s="98">
        <v>8.8119441855815417</v>
      </c>
      <c r="Q26" s="98">
        <v>12.368877137341405</v>
      </c>
      <c r="R26" s="98">
        <v>13.659426361738731</v>
      </c>
      <c r="S26" s="98">
        <v>14.643590382255839</v>
      </c>
      <c r="T26" s="98">
        <v>14.652163943823428</v>
      </c>
      <c r="U26" s="98">
        <v>13.23372504060378</v>
      </c>
      <c r="V26" s="98">
        <v>12.487704213241607</v>
      </c>
      <c r="W26" s="98">
        <v>12.738215343460395</v>
      </c>
      <c r="X26" s="98">
        <v>14.059969427725234</v>
      </c>
      <c r="Y26" s="98">
        <v>14.919098117894331</v>
      </c>
      <c r="DA26" s="63" t="s">
        <v>1594</v>
      </c>
    </row>
    <row r="27" spans="1:105" ht="12" customHeight="1" x14ac:dyDescent="0.25">
      <c r="A27" s="97" t="s">
        <v>53</v>
      </c>
      <c r="B27" s="98">
        <v>0.11726716116233495</v>
      </c>
      <c r="C27" s="98">
        <v>0.12039104744784751</v>
      </c>
      <c r="D27" s="98">
        <v>0.10225941563615372</v>
      </c>
      <c r="E27" s="98">
        <v>0.11114272105484034</v>
      </c>
      <c r="F27" s="98">
        <v>0.11896606387751961</v>
      </c>
      <c r="G27" s="98">
        <v>0.12803919725877316</v>
      </c>
      <c r="H27" s="98">
        <v>0.14441412354794625</v>
      </c>
      <c r="I27" s="98">
        <v>0.14477797343302259</v>
      </c>
      <c r="J27" s="98">
        <v>0.12787670158965164</v>
      </c>
      <c r="K27" s="98">
        <v>0.11259299383117692</v>
      </c>
      <c r="L27" s="98">
        <v>0.13827112659107674</v>
      </c>
      <c r="M27" s="98">
        <v>0.13227518978192412</v>
      </c>
      <c r="N27" s="98">
        <v>0.12503872610285072</v>
      </c>
      <c r="O27" s="98">
        <v>0.11806091119978249</v>
      </c>
      <c r="P27" s="98">
        <v>8.9251761465296592E-2</v>
      </c>
      <c r="Q27" s="98">
        <v>0.12926285809876928</v>
      </c>
      <c r="R27" s="98">
        <v>0.14624817588349515</v>
      </c>
      <c r="S27" s="98">
        <v>0.16037433352897257</v>
      </c>
      <c r="T27" s="98">
        <v>0.16297838505695292</v>
      </c>
      <c r="U27" s="98">
        <v>0.14774496310600649</v>
      </c>
      <c r="V27" s="98">
        <v>0.14189736848249684</v>
      </c>
      <c r="W27" s="98">
        <v>0.14717871077163164</v>
      </c>
      <c r="X27" s="98">
        <v>0.1531289901539607</v>
      </c>
      <c r="Y27" s="98">
        <v>0.16604869123710686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4.8175662778334588E-4</v>
      </c>
      <c r="C28" s="122">
        <f t="shared" si="13"/>
        <v>5.4276656238555683E-4</v>
      </c>
      <c r="D28" s="122">
        <f t="shared" si="13"/>
        <v>5.4862027759130529E-4</v>
      </c>
      <c r="E28" s="122">
        <f t="shared" si="13"/>
        <v>6.335141546884868E-4</v>
      </c>
      <c r="F28" s="122">
        <f t="shared" si="13"/>
        <v>8.6364141212638332E-4</v>
      </c>
      <c r="G28" s="122">
        <f t="shared" si="13"/>
        <v>1.1728878764276762E-3</v>
      </c>
      <c r="H28" s="122">
        <f t="shared" si="13"/>
        <v>1.6405765651435959E-3</v>
      </c>
      <c r="I28" s="122">
        <f t="shared" si="13"/>
        <v>2.0232823597490959E-3</v>
      </c>
      <c r="J28" s="122">
        <f t="shared" si="13"/>
        <v>2.2260626987124599E-3</v>
      </c>
      <c r="K28" s="122">
        <f t="shared" si="13"/>
        <v>2.1751239251718208E-3</v>
      </c>
      <c r="L28" s="122">
        <f t="shared" si="13"/>
        <v>2.1725576807840549E-3</v>
      </c>
      <c r="M28" s="122">
        <f t="shared" si="13"/>
        <v>2.1176619369403832E-3</v>
      </c>
      <c r="N28" s="122">
        <f t="shared" si="13"/>
        <v>2.0863388497475697E-3</v>
      </c>
      <c r="O28" s="122">
        <f t="shared" si="13"/>
        <v>2.0327271459634291E-3</v>
      </c>
      <c r="P28" s="122">
        <f t="shared" si="13"/>
        <v>1.9437129772698276E-3</v>
      </c>
      <c r="Q28" s="122">
        <f t="shared" si="13"/>
        <v>1.9340444250521864E-3</v>
      </c>
      <c r="R28" s="122">
        <f t="shared" si="13"/>
        <v>2.2931378603821806E-3</v>
      </c>
      <c r="S28" s="122">
        <f t="shared" si="13"/>
        <v>2.7131431945615955E-3</v>
      </c>
      <c r="T28" s="122">
        <f t="shared" si="13"/>
        <v>3.7995311507336318E-3</v>
      </c>
      <c r="U28" s="122">
        <f t="shared" si="13"/>
        <v>3.4487523779208472E-3</v>
      </c>
      <c r="V28" s="122">
        <f t="shared" si="13"/>
        <v>3.5039856630258953E-3</v>
      </c>
      <c r="W28" s="122">
        <f t="shared" si="13"/>
        <v>3.4543852716025082E-3</v>
      </c>
      <c r="X28" s="122">
        <f t="shared" si="13"/>
        <v>3.4956205141800419E-3</v>
      </c>
      <c r="Y28" s="122">
        <f t="shared" si="13"/>
        <v>3.5719104105406069E-3</v>
      </c>
      <c r="DA28" s="130" t="s">
        <v>1596</v>
      </c>
    </row>
    <row r="29" spans="1:105" ht="12" customHeight="1" x14ac:dyDescent="0.25">
      <c r="A29" s="97" t="s">
        <v>53</v>
      </c>
      <c r="B29" s="98">
        <v>4.8175662778334588E-4</v>
      </c>
      <c r="C29" s="98">
        <v>5.4276656238555683E-4</v>
      </c>
      <c r="D29" s="98">
        <v>5.4862027759130529E-4</v>
      </c>
      <c r="E29" s="98">
        <v>6.335141546884868E-4</v>
      </c>
      <c r="F29" s="98">
        <v>8.6364141212638332E-4</v>
      </c>
      <c r="G29" s="98">
        <v>1.1728878764276762E-3</v>
      </c>
      <c r="H29" s="98">
        <v>1.6405765651435959E-3</v>
      </c>
      <c r="I29" s="98">
        <v>2.0232823597490959E-3</v>
      </c>
      <c r="J29" s="98">
        <v>2.2260626987124599E-3</v>
      </c>
      <c r="K29" s="98">
        <v>2.1751239251718208E-3</v>
      </c>
      <c r="L29" s="98">
        <v>2.1725576807840549E-3</v>
      </c>
      <c r="M29" s="98">
        <v>2.1176619369403832E-3</v>
      </c>
      <c r="N29" s="98">
        <v>2.0863388497475697E-3</v>
      </c>
      <c r="O29" s="98">
        <v>2.0327271459634291E-3</v>
      </c>
      <c r="P29" s="98">
        <v>1.9437129772698276E-3</v>
      </c>
      <c r="Q29" s="98">
        <v>1.9340444250521864E-3</v>
      </c>
      <c r="R29" s="98">
        <v>2.2931378603821806E-3</v>
      </c>
      <c r="S29" s="98">
        <v>2.7131431945615955E-3</v>
      </c>
      <c r="T29" s="98">
        <v>3.7995311507336318E-3</v>
      </c>
      <c r="U29" s="98">
        <v>3.4487523779208472E-3</v>
      </c>
      <c r="V29" s="98">
        <v>3.5039856630258953E-3</v>
      </c>
      <c r="W29" s="98">
        <v>3.4543852716025082E-3</v>
      </c>
      <c r="X29" s="98">
        <v>3.4956205141800419E-3</v>
      </c>
      <c r="Y29" s="98">
        <v>3.5719104105406069E-3</v>
      </c>
      <c r="DA29" s="63" t="s">
        <v>1597</v>
      </c>
    </row>
    <row r="30" spans="1:105" ht="12" customHeight="1" x14ac:dyDescent="0.25">
      <c r="A30" s="121" t="s">
        <v>55</v>
      </c>
      <c r="B30" s="122">
        <v>0.86062064794589399</v>
      </c>
      <c r="C30" s="122">
        <v>0.77276645359633012</v>
      </c>
      <c r="D30" s="122">
        <v>0.75334056033857588</v>
      </c>
      <c r="E30" s="122">
        <v>0.74879840183556068</v>
      </c>
      <c r="F30" s="122">
        <v>0.81387220428265061</v>
      </c>
      <c r="G30" s="122">
        <v>0.88522286994282917</v>
      </c>
      <c r="H30" s="122">
        <v>0.94876384583181361</v>
      </c>
      <c r="I30" s="122">
        <v>0.89667082747905558</v>
      </c>
      <c r="J30" s="122">
        <v>0.8626134021543802</v>
      </c>
      <c r="K30" s="122">
        <v>0.77311967887610189</v>
      </c>
      <c r="L30" s="122">
        <v>0.91012679814328545</v>
      </c>
      <c r="M30" s="122">
        <v>0.95086897683565852</v>
      </c>
      <c r="N30" s="122">
        <v>0.95122454930713896</v>
      </c>
      <c r="O30" s="122">
        <v>1.0265974540805303</v>
      </c>
      <c r="P30" s="122">
        <v>0.98618844518974413</v>
      </c>
      <c r="Q30" s="122">
        <v>1.0688729302925934</v>
      </c>
      <c r="R30" s="122">
        <v>1.1574917117389409</v>
      </c>
      <c r="S30" s="122">
        <v>1.1758083861083435</v>
      </c>
      <c r="T30" s="122">
        <v>1.1936680468614447</v>
      </c>
      <c r="U30" s="122">
        <v>1.1778901783302675</v>
      </c>
      <c r="V30" s="122">
        <v>1.1466222567627207</v>
      </c>
      <c r="W30" s="122">
        <v>1.1446461172742617</v>
      </c>
      <c r="X30" s="122">
        <v>0.81070020502272921</v>
      </c>
      <c r="Y30" s="122">
        <v>0.83056821616861409</v>
      </c>
      <c r="DA30" s="130" t="s">
        <v>1598</v>
      </c>
    </row>
    <row r="31" spans="1:105" ht="12" customHeight="1" x14ac:dyDescent="0.25">
      <c r="A31" s="97" t="s">
        <v>141</v>
      </c>
      <c r="B31" s="98">
        <v>0.10739672550701539</v>
      </c>
      <c r="C31" s="98">
        <v>9.8665823640057257E-2</v>
      </c>
      <c r="D31" s="98">
        <v>8.5864178622592227E-2</v>
      </c>
      <c r="E31" s="98">
        <v>9.0355404495444838E-2</v>
      </c>
      <c r="F31" s="98">
        <v>9.9051468839610274E-2</v>
      </c>
      <c r="G31" s="98">
        <v>0.10635936530855786</v>
      </c>
      <c r="H31" s="98">
        <v>0.11927470482746279</v>
      </c>
      <c r="I31" s="98">
        <v>0.11648999609964834</v>
      </c>
      <c r="J31" s="98">
        <v>0.10260871312687588</v>
      </c>
      <c r="K31" s="98">
        <v>8.9831495448501053E-2</v>
      </c>
      <c r="L31" s="98">
        <v>9.3918682774935008E-2</v>
      </c>
      <c r="M31" s="98">
        <v>0.10384778532051039</v>
      </c>
      <c r="N31" s="98">
        <v>9.7855759647129975E-2</v>
      </c>
      <c r="O31" s="98">
        <v>8.8999596266693584E-2</v>
      </c>
      <c r="P31" s="98">
        <v>7.5508195805409406E-2</v>
      </c>
      <c r="Q31" s="98">
        <v>9.3740242591555056E-2</v>
      </c>
      <c r="R31" s="98">
        <v>0.1110409939009475</v>
      </c>
      <c r="S31" s="98">
        <v>0.12822852365606738</v>
      </c>
      <c r="T31" s="98">
        <v>0.12753125190035916</v>
      </c>
      <c r="U31" s="98">
        <v>0.13636792087519262</v>
      </c>
      <c r="V31" s="98">
        <v>0.13455091490899773</v>
      </c>
      <c r="W31" s="98">
        <v>0.14801449314166726</v>
      </c>
      <c r="X31" s="98">
        <v>0.13592314689259219</v>
      </c>
      <c r="Y31" s="98">
        <v>0.131822449834544</v>
      </c>
      <c r="DA31" s="63" t="s">
        <v>1599</v>
      </c>
    </row>
    <row r="32" spans="1:105" ht="12" customHeight="1" x14ac:dyDescent="0.25">
      <c r="A32" s="97" t="s">
        <v>140</v>
      </c>
      <c r="B32" s="98">
        <v>3.304410913603795E-4</v>
      </c>
      <c r="C32" s="98">
        <v>3.2215307620836014E-4</v>
      </c>
      <c r="D32" s="98">
        <v>1.9880932493570683E-4</v>
      </c>
      <c r="E32" s="98">
        <v>2.0554461838170985E-4</v>
      </c>
      <c r="F32" s="98">
        <v>1.0577825937201681E-4</v>
      </c>
      <c r="G32" s="98">
        <v>1.0536071977623533E-4</v>
      </c>
      <c r="H32" s="98">
        <v>2.1570275899065718E-4</v>
      </c>
      <c r="I32" s="98">
        <v>2.1685248758500472E-4</v>
      </c>
      <c r="J32" s="98">
        <v>2.0375681017724214E-4</v>
      </c>
      <c r="K32" s="98">
        <v>1.9244046139091226E-4</v>
      </c>
      <c r="L32" s="98">
        <v>2.2115256726245322E-4</v>
      </c>
      <c r="M32" s="98">
        <v>2.5196194772599147E-4</v>
      </c>
      <c r="N32" s="98">
        <v>2.5285548612580472E-4</v>
      </c>
      <c r="O32" s="98">
        <v>0</v>
      </c>
      <c r="P32" s="98">
        <v>0</v>
      </c>
      <c r="Q32" s="98">
        <v>0</v>
      </c>
      <c r="R32" s="98">
        <v>0</v>
      </c>
      <c r="S32" s="98">
        <v>2.225764534569061E-4</v>
      </c>
      <c r="T32" s="98">
        <v>2.1153581863801176E-4</v>
      </c>
      <c r="U32" s="98">
        <v>2.2015680921901428E-4</v>
      </c>
      <c r="V32" s="98">
        <v>2.0717608914884274E-4</v>
      </c>
      <c r="W32" s="98">
        <v>2.0636205166109798E-4</v>
      </c>
      <c r="X32" s="98">
        <v>5.1033912141554305E-4</v>
      </c>
      <c r="Y32" s="98">
        <v>4.5719764757728385E-4</v>
      </c>
      <c r="DA32" s="63" t="s">
        <v>1600</v>
      </c>
    </row>
    <row r="33" spans="1:105" ht="12" customHeight="1" x14ac:dyDescent="0.25">
      <c r="A33" s="100" t="s">
        <v>50</v>
      </c>
      <c r="B33" s="101">
        <v>2.2339377993252748E-4</v>
      </c>
      <c r="C33" s="101">
        <v>2.1469174097818032E-4</v>
      </c>
      <c r="D33" s="101">
        <v>1.3348525153454157E-4</v>
      </c>
      <c r="E33" s="101">
        <v>1.3657862387824772E-4</v>
      </c>
      <c r="F33" s="101">
        <v>7.0032976425115983E-5</v>
      </c>
      <c r="G33" s="101">
        <v>7.0529205596693684E-5</v>
      </c>
      <c r="H33" s="101">
        <v>1.4191059016956377E-4</v>
      </c>
      <c r="I33" s="101">
        <v>1.408600581887243E-4</v>
      </c>
      <c r="J33" s="101">
        <v>1.289268101316173E-4</v>
      </c>
      <c r="K33" s="101">
        <v>1.1303949187496896E-4</v>
      </c>
      <c r="L33" s="101">
        <v>1.4532975685273641E-4</v>
      </c>
      <c r="M33" s="101">
        <v>1.6432535256261872E-4</v>
      </c>
      <c r="N33" s="101">
        <v>1.6212299160209292E-4</v>
      </c>
      <c r="O33" s="101">
        <v>0</v>
      </c>
      <c r="P33" s="101">
        <v>0</v>
      </c>
      <c r="Q33" s="101">
        <v>0</v>
      </c>
      <c r="R33" s="101">
        <v>0</v>
      </c>
      <c r="S33" s="101">
        <v>1.3104533187875098E-4</v>
      </c>
      <c r="T33" s="101">
        <v>1.2518650753726935E-4</v>
      </c>
      <c r="U33" s="101">
        <v>1.3244443313414482E-4</v>
      </c>
      <c r="V33" s="101">
        <v>1.245175174365336E-4</v>
      </c>
      <c r="W33" s="101">
        <v>1.3066428477596361E-4</v>
      </c>
      <c r="X33" s="101">
        <v>2.3235669705424822E-4</v>
      </c>
      <c r="Y33" s="101">
        <v>2.5425145257997582E-4</v>
      </c>
      <c r="DA33" s="131" t="s">
        <v>1601</v>
      </c>
    </row>
    <row r="34" spans="1:105" ht="12" customHeight="1" x14ac:dyDescent="0.25">
      <c r="A34" s="103" t="s">
        <v>52</v>
      </c>
      <c r="B34" s="104">
        <v>1.0704731142785203E-4</v>
      </c>
      <c r="C34" s="104">
        <v>1.0746133523017982E-4</v>
      </c>
      <c r="D34" s="104">
        <v>6.5324073401165259E-5</v>
      </c>
      <c r="E34" s="104">
        <v>6.8965994503462127E-5</v>
      </c>
      <c r="F34" s="104">
        <v>3.5745282946900838E-5</v>
      </c>
      <c r="G34" s="104">
        <v>3.4831514179541642E-5</v>
      </c>
      <c r="H34" s="104">
        <v>7.379216882109339E-5</v>
      </c>
      <c r="I34" s="104">
        <v>7.5992429396280428E-5</v>
      </c>
      <c r="J34" s="104">
        <v>7.483000004562484E-5</v>
      </c>
      <c r="K34" s="104">
        <v>7.9400969515943295E-5</v>
      </c>
      <c r="L34" s="104">
        <v>7.5822810409716825E-5</v>
      </c>
      <c r="M34" s="104">
        <v>8.763659516337274E-5</v>
      </c>
      <c r="N34" s="104">
        <v>9.0732494523711773E-5</v>
      </c>
      <c r="O34" s="104">
        <v>0</v>
      </c>
      <c r="P34" s="104">
        <v>0</v>
      </c>
      <c r="Q34" s="104">
        <v>0</v>
      </c>
      <c r="R34" s="104">
        <v>0</v>
      </c>
      <c r="S34" s="104">
        <v>9.1531121578155124E-5</v>
      </c>
      <c r="T34" s="104">
        <v>8.6349311100742413E-5</v>
      </c>
      <c r="U34" s="104">
        <v>8.7712376084869454E-5</v>
      </c>
      <c r="V34" s="104">
        <v>8.2658571712309134E-5</v>
      </c>
      <c r="W34" s="104">
        <v>7.5697766885134365E-5</v>
      </c>
      <c r="X34" s="104">
        <v>2.7798242436129482E-4</v>
      </c>
      <c r="Y34" s="104">
        <v>2.0294619499730803E-4</v>
      </c>
      <c r="DA34" s="132" t="s">
        <v>1602</v>
      </c>
    </row>
    <row r="35" spans="1:105" ht="12" customHeight="1" x14ac:dyDescent="0.25">
      <c r="A35" s="106" t="s">
        <v>122</v>
      </c>
      <c r="B35" s="101">
        <v>0.54836364528292525</v>
      </c>
      <c r="C35" s="101">
        <v>0.47696413278822691</v>
      </c>
      <c r="D35" s="101">
        <v>0.46252355988553584</v>
      </c>
      <c r="E35" s="101">
        <v>0.44221632968061797</v>
      </c>
      <c r="F35" s="101">
        <v>0.47721278735187767</v>
      </c>
      <c r="G35" s="101">
        <v>0.50117184770909984</v>
      </c>
      <c r="H35" s="101">
        <v>0.51737494939903561</v>
      </c>
      <c r="I35" s="101">
        <v>0.45269447084462044</v>
      </c>
      <c r="J35" s="101">
        <v>0.42916801377635089</v>
      </c>
      <c r="K35" s="101">
        <v>0.36906105817691359</v>
      </c>
      <c r="L35" s="101">
        <v>0.42045782479320537</v>
      </c>
      <c r="M35" s="101">
        <v>0.43197152210287115</v>
      </c>
      <c r="N35" s="101">
        <v>0.44164467948163144</v>
      </c>
      <c r="O35" s="101">
        <v>0.48886013985239085</v>
      </c>
      <c r="P35" s="101">
        <v>0.48723239343995628</v>
      </c>
      <c r="Q35" s="101">
        <v>0.52727865638448246</v>
      </c>
      <c r="R35" s="101">
        <v>0.55625436342763179</v>
      </c>
      <c r="S35" s="101">
        <v>0.55042568870823927</v>
      </c>
      <c r="T35" s="101">
        <v>0.54944292762896974</v>
      </c>
      <c r="U35" s="101">
        <v>0.51906850906576485</v>
      </c>
      <c r="V35" s="101">
        <v>0.49948599648777697</v>
      </c>
      <c r="W35" s="101">
        <v>0.49523070835090055</v>
      </c>
      <c r="X35" s="101">
        <v>0.2784343166971634</v>
      </c>
      <c r="Y35" s="101">
        <v>0.22775782539706213</v>
      </c>
      <c r="DA35" s="131" t="s">
        <v>1603</v>
      </c>
    </row>
    <row r="36" spans="1:105" ht="12" customHeight="1" x14ac:dyDescent="0.25">
      <c r="A36" s="107" t="s">
        <v>121</v>
      </c>
      <c r="B36" s="104">
        <v>0.20452983606459302</v>
      </c>
      <c r="C36" s="104">
        <v>0.19681434409183757</v>
      </c>
      <c r="D36" s="104">
        <v>0.20475401250551201</v>
      </c>
      <c r="E36" s="104">
        <v>0.21602112304111618</v>
      </c>
      <c r="F36" s="104">
        <v>0.23750216983179062</v>
      </c>
      <c r="G36" s="104">
        <v>0.27758629620539521</v>
      </c>
      <c r="H36" s="104">
        <v>0.31189848884632454</v>
      </c>
      <c r="I36" s="104">
        <v>0.32726950804720184</v>
      </c>
      <c r="J36" s="104">
        <v>0.3306329184409762</v>
      </c>
      <c r="K36" s="104">
        <v>0.3140346847892963</v>
      </c>
      <c r="L36" s="104">
        <v>0.39552913800788259</v>
      </c>
      <c r="M36" s="104">
        <v>0.41479770746455102</v>
      </c>
      <c r="N36" s="104">
        <v>0.41147125469225182</v>
      </c>
      <c r="O36" s="104">
        <v>0.44873771796144568</v>
      </c>
      <c r="P36" s="104">
        <v>0.4234478559443785</v>
      </c>
      <c r="Q36" s="104">
        <v>0.44785403131655588</v>
      </c>
      <c r="R36" s="104">
        <v>0.4901963544103618</v>
      </c>
      <c r="S36" s="104">
        <v>0.4969315972905799</v>
      </c>
      <c r="T36" s="104">
        <v>0.51648233151347767</v>
      </c>
      <c r="U36" s="104">
        <v>0.52223359158009097</v>
      </c>
      <c r="V36" s="104">
        <v>0.51237816927679725</v>
      </c>
      <c r="W36" s="104">
        <v>0.50119455373003285</v>
      </c>
      <c r="X36" s="104">
        <v>0.39583240231155803</v>
      </c>
      <c r="Y36" s="104">
        <v>0.47053074328943068</v>
      </c>
      <c r="DA36" s="132" t="s">
        <v>1604</v>
      </c>
    </row>
    <row r="37" spans="1:105" ht="12" customHeight="1" x14ac:dyDescent="0.25">
      <c r="A37" s="108" t="s">
        <v>53</v>
      </c>
      <c r="B37" s="98">
        <v>0.13280989283339234</v>
      </c>
      <c r="C37" s="98">
        <v>0.1254912870337023</v>
      </c>
      <c r="D37" s="98">
        <v>0.13148590584908026</v>
      </c>
      <c r="E37" s="98">
        <v>0.13673020495586774</v>
      </c>
      <c r="F37" s="98">
        <v>0.14939495707365344</v>
      </c>
      <c r="G37" s="98">
        <v>0.17650385063718829</v>
      </c>
      <c r="H37" s="98">
        <v>0.19817409790184395</v>
      </c>
      <c r="I37" s="98">
        <v>0.20493034464786025</v>
      </c>
      <c r="J37" s="98">
        <v>0.20137751242198007</v>
      </c>
      <c r="K37" s="98">
        <v>0.1761735209323872</v>
      </c>
      <c r="L37" s="98">
        <v>0.25003912039016785</v>
      </c>
      <c r="M37" s="98">
        <v>0.25973557236860451</v>
      </c>
      <c r="N37" s="98">
        <v>0.25237477765914984</v>
      </c>
      <c r="O37" s="98">
        <v>0.28715754269848337</v>
      </c>
      <c r="P37" s="98">
        <v>0.26100521879999761</v>
      </c>
      <c r="Q37" s="98">
        <v>0.28107147979241365</v>
      </c>
      <c r="R37" s="98">
        <v>0.30643347772205198</v>
      </c>
      <c r="S37" s="98">
        <v>0.2972171177010644</v>
      </c>
      <c r="T37" s="98">
        <v>0.30948977382255438</v>
      </c>
      <c r="U37" s="98">
        <v>0.31625965046024074</v>
      </c>
      <c r="V37" s="98">
        <v>0.30872024740352377</v>
      </c>
      <c r="W37" s="98">
        <v>0.31648253002192123</v>
      </c>
      <c r="X37" s="98">
        <v>0.17865783091697032</v>
      </c>
      <c r="Y37" s="98">
        <v>0.2614685620523528</v>
      </c>
      <c r="DA37" s="63" t="s">
        <v>1605</v>
      </c>
    </row>
    <row r="38" spans="1:105" ht="12" customHeight="1" x14ac:dyDescent="0.25">
      <c r="A38" s="108" t="s">
        <v>52</v>
      </c>
      <c r="B38" s="98">
        <v>7.1719943231200692E-2</v>
      </c>
      <c r="C38" s="98">
        <v>7.132305705813527E-2</v>
      </c>
      <c r="D38" s="98">
        <v>7.3268106656431728E-2</v>
      </c>
      <c r="E38" s="98">
        <v>7.9290918085248435E-2</v>
      </c>
      <c r="F38" s="98">
        <v>8.8107212758137196E-2</v>
      </c>
      <c r="G38" s="98">
        <v>0.10108244556820693</v>
      </c>
      <c r="H38" s="98">
        <v>0.11372439094448057</v>
      </c>
      <c r="I38" s="98">
        <v>0.12233916339934159</v>
      </c>
      <c r="J38" s="98">
        <v>0.12925540601899613</v>
      </c>
      <c r="K38" s="98">
        <v>0.13786116385690911</v>
      </c>
      <c r="L38" s="98">
        <v>0.14549001761771477</v>
      </c>
      <c r="M38" s="98">
        <v>0.15506213509594652</v>
      </c>
      <c r="N38" s="98">
        <v>0.15909647703310198</v>
      </c>
      <c r="O38" s="98">
        <v>0.16158017526296231</v>
      </c>
      <c r="P38" s="98">
        <v>0.16244263714438087</v>
      </c>
      <c r="Q38" s="98">
        <v>0.16678255152414226</v>
      </c>
      <c r="R38" s="98">
        <v>0.18376287668830979</v>
      </c>
      <c r="S38" s="98">
        <v>0.19971447958951552</v>
      </c>
      <c r="T38" s="98">
        <v>0.20699255769092323</v>
      </c>
      <c r="U38" s="98">
        <v>0.20597394111985023</v>
      </c>
      <c r="V38" s="98">
        <v>0.2036579218732735</v>
      </c>
      <c r="W38" s="98">
        <v>0.18471202370811168</v>
      </c>
      <c r="X38" s="98">
        <v>0.21717457139458768</v>
      </c>
      <c r="Y38" s="98">
        <v>0.20906218123707787</v>
      </c>
      <c r="DA38" s="63" t="s">
        <v>1606</v>
      </c>
    </row>
    <row r="39" spans="1:105" ht="12" customHeight="1" x14ac:dyDescent="0.25">
      <c r="A39" s="121" t="s">
        <v>54</v>
      </c>
      <c r="B39" s="122">
        <v>0.18612130326524018</v>
      </c>
      <c r="C39" s="122">
        <v>0.17504982626300331</v>
      </c>
      <c r="D39" s="122">
        <v>0.17323683681561589</v>
      </c>
      <c r="E39" s="122">
        <v>0.17614068874336247</v>
      </c>
      <c r="F39" s="122">
        <v>0.1881648420261231</v>
      </c>
      <c r="G39" s="122">
        <v>0.20505921190176624</v>
      </c>
      <c r="H39" s="122">
        <v>0.22349292277080315</v>
      </c>
      <c r="I39" s="122">
        <v>0.22026631087060022</v>
      </c>
      <c r="J39" s="122">
        <v>0.21377478609276945</v>
      </c>
      <c r="K39" s="122">
        <v>0.20418710123140746</v>
      </c>
      <c r="L39" s="122">
        <v>0.22758632825053715</v>
      </c>
      <c r="M39" s="122">
        <v>0.2225945272574501</v>
      </c>
      <c r="N39" s="122">
        <v>0.22245820194730029</v>
      </c>
      <c r="O39" s="122">
        <v>0.23975386129792248</v>
      </c>
      <c r="P39" s="122">
        <v>0.24455991026395979</v>
      </c>
      <c r="Q39" s="122">
        <v>0.2553751617599529</v>
      </c>
      <c r="R39" s="122">
        <v>0.28627269211291428</v>
      </c>
      <c r="S39" s="122">
        <v>0.29859225645839721</v>
      </c>
      <c r="T39" s="122">
        <v>0.30359043627638566</v>
      </c>
      <c r="U39" s="122">
        <v>0.29572898944788384</v>
      </c>
      <c r="V39" s="122">
        <v>0.30790662706781985</v>
      </c>
      <c r="W39" s="122">
        <v>0.31952737353239274</v>
      </c>
      <c r="X39" s="122">
        <v>0.2158750071251094</v>
      </c>
      <c r="Y39" s="122">
        <v>0.25082487843333795</v>
      </c>
      <c r="DA39" s="130" t="s">
        <v>1607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1608</v>
      </c>
    </row>
    <row r="41" spans="1:105" ht="12" customHeight="1" x14ac:dyDescent="0.25">
      <c r="A41" s="109" t="s">
        <v>120</v>
      </c>
      <c r="B41" s="33">
        <v>0.18612130326524018</v>
      </c>
      <c r="C41" s="33">
        <v>0.17504982626300331</v>
      </c>
      <c r="D41" s="33">
        <v>0.17323683681561589</v>
      </c>
      <c r="E41" s="33">
        <v>0.17614068874336247</v>
      </c>
      <c r="F41" s="33">
        <v>0.1881648420261231</v>
      </c>
      <c r="G41" s="33">
        <v>0.20505921190176624</v>
      </c>
      <c r="H41" s="33">
        <v>0.22349292277080315</v>
      </c>
      <c r="I41" s="33">
        <v>0.22026631087060022</v>
      </c>
      <c r="J41" s="33">
        <v>0.21377478609276945</v>
      </c>
      <c r="K41" s="33">
        <v>0.20418710123140746</v>
      </c>
      <c r="L41" s="33">
        <v>0.22758632825053715</v>
      </c>
      <c r="M41" s="33">
        <v>0.2225945272574501</v>
      </c>
      <c r="N41" s="33">
        <v>0.22245820194730029</v>
      </c>
      <c r="O41" s="33">
        <v>0.23975386129792248</v>
      </c>
      <c r="P41" s="33">
        <v>0.24455991026395979</v>
      </c>
      <c r="Q41" s="33">
        <v>0.2553751617599529</v>
      </c>
      <c r="R41" s="33">
        <v>0.28627269211291428</v>
      </c>
      <c r="S41" s="33">
        <v>0.29859225645839721</v>
      </c>
      <c r="T41" s="33">
        <v>0.30359043627638566</v>
      </c>
      <c r="U41" s="33">
        <v>0.29572898944788384</v>
      </c>
      <c r="V41" s="33">
        <v>0.30790662706781985</v>
      </c>
      <c r="W41" s="33">
        <v>0.31952737353239274</v>
      </c>
      <c r="X41" s="33">
        <v>0.2158750071251094</v>
      </c>
      <c r="Y41" s="33">
        <v>0.25082487843333795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797.10843306704271</v>
      </c>
      <c r="C43" s="117">
        <f t="shared" si="14"/>
        <v>823.88906302374562</v>
      </c>
      <c r="D43" s="117">
        <f t="shared" si="14"/>
        <v>762.54258874677453</v>
      </c>
      <c r="E43" s="117">
        <f t="shared" si="14"/>
        <v>710.88430984174204</v>
      </c>
      <c r="F43" s="117">
        <f t="shared" si="14"/>
        <v>663.00258729963161</v>
      </c>
      <c r="G43" s="117">
        <f t="shared" si="14"/>
        <v>629.11325295504082</v>
      </c>
      <c r="H43" s="117">
        <f t="shared" si="14"/>
        <v>563.15546720058398</v>
      </c>
      <c r="I43" s="117">
        <f t="shared" si="14"/>
        <v>511.98448718323129</v>
      </c>
      <c r="J43" s="117">
        <f t="shared" si="14"/>
        <v>480.93368579273255</v>
      </c>
      <c r="K43" s="117">
        <f t="shared" si="14"/>
        <v>454.506607677224</v>
      </c>
      <c r="L43" s="117">
        <f t="shared" si="14"/>
        <v>472.94590015875053</v>
      </c>
      <c r="M43" s="117">
        <f t="shared" si="14"/>
        <v>392.97075078955288</v>
      </c>
      <c r="N43" s="117">
        <f t="shared" si="14"/>
        <v>336.39894465398373</v>
      </c>
      <c r="O43" s="117">
        <f t="shared" si="14"/>
        <v>313.88524344834616</v>
      </c>
      <c r="P43" s="117">
        <f t="shared" si="14"/>
        <v>228.27525858405727</v>
      </c>
      <c r="Q43" s="117">
        <f t="shared" si="14"/>
        <v>229.58208314493876</v>
      </c>
      <c r="R43" s="117">
        <f t="shared" ref="R43:V43" si="15">R44+R47+R49+R58</f>
        <v>220.04645127934126</v>
      </c>
      <c r="S43" s="117">
        <f t="shared" si="15"/>
        <v>203.54560244616346</v>
      </c>
      <c r="T43" s="117">
        <f t="shared" si="15"/>
        <v>206.60420719488164</v>
      </c>
      <c r="U43" s="117">
        <f t="shared" si="15"/>
        <v>187.75804364911195</v>
      </c>
      <c r="V43" s="117">
        <f t="shared" si="15"/>
        <v>160.77260448496199</v>
      </c>
      <c r="W43" s="117">
        <f t="shared" ref="W43:Y43" si="16">W44+W47+W49+W58</f>
        <v>141.78228383652237</v>
      </c>
      <c r="X43" s="117">
        <f t="shared" si="16"/>
        <v>144.69648953444621</v>
      </c>
      <c r="Y43" s="117">
        <f t="shared" si="16"/>
        <v>131.27235375426383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731.47571146550968</v>
      </c>
      <c r="C44" s="122">
        <f t="shared" si="17"/>
        <v>761.69599205126337</v>
      </c>
      <c r="D44" s="122">
        <f t="shared" si="17"/>
        <v>702.40648504187186</v>
      </c>
      <c r="E44" s="122">
        <f t="shared" si="17"/>
        <v>655.87200205024101</v>
      </c>
      <c r="F44" s="122">
        <f t="shared" si="17"/>
        <v>609.86663635217781</v>
      </c>
      <c r="G44" s="122">
        <f t="shared" si="17"/>
        <v>578.84436031513667</v>
      </c>
      <c r="H44" s="122">
        <f t="shared" si="17"/>
        <v>517.08663869544012</v>
      </c>
      <c r="I44" s="122">
        <f t="shared" si="17"/>
        <v>471.93166146895794</v>
      </c>
      <c r="J44" s="122">
        <f t="shared" si="17"/>
        <v>441.81138557146966</v>
      </c>
      <c r="K44" s="122">
        <f t="shared" si="17"/>
        <v>417.62778140993134</v>
      </c>
      <c r="L44" s="122">
        <f t="shared" si="17"/>
        <v>432.4791577066602</v>
      </c>
      <c r="M44" s="122">
        <f t="shared" si="17"/>
        <v>353.69216506931673</v>
      </c>
      <c r="N44" s="122">
        <f t="shared" si="17"/>
        <v>302.02226754973555</v>
      </c>
      <c r="O44" s="122">
        <f t="shared" si="17"/>
        <v>280.65104657406937</v>
      </c>
      <c r="P44" s="122">
        <f t="shared" si="17"/>
        <v>202.10259193700509</v>
      </c>
      <c r="Q44" s="122">
        <f t="shared" si="17"/>
        <v>205.46328904801507</v>
      </c>
      <c r="R44" s="122">
        <f t="shared" ref="R44:V44" si="18">SUM(R45:R46)</f>
        <v>197.67398326182902</v>
      </c>
      <c r="S44" s="122">
        <f t="shared" si="18"/>
        <v>183.20266809527197</v>
      </c>
      <c r="T44" s="122">
        <f t="shared" si="18"/>
        <v>186.46597052629519</v>
      </c>
      <c r="U44" s="122">
        <f t="shared" si="18"/>
        <v>168.93985257193356</v>
      </c>
      <c r="V44" s="122">
        <f t="shared" si="18"/>
        <v>144.08718306307972</v>
      </c>
      <c r="W44" s="122">
        <f t="shared" ref="W44:Y44" si="19">SUM(W45:W46)</f>
        <v>127.74222160559849</v>
      </c>
      <c r="X44" s="122">
        <f t="shared" si="19"/>
        <v>134.67843367959668</v>
      </c>
      <c r="Y44" s="122">
        <f t="shared" si="19"/>
        <v>122.65005410952467</v>
      </c>
      <c r="DA44" s="130" t="s">
        <v>1611</v>
      </c>
    </row>
    <row r="45" spans="1:105" ht="12" customHeight="1" x14ac:dyDescent="0.25">
      <c r="A45" s="97" t="s">
        <v>211</v>
      </c>
      <c r="B45" s="98">
        <v>724.86423338796101</v>
      </c>
      <c r="C45" s="98">
        <v>754.77143150345148</v>
      </c>
      <c r="D45" s="98">
        <v>696.14987251206514</v>
      </c>
      <c r="E45" s="98">
        <v>650.03677708446992</v>
      </c>
      <c r="F45" s="98">
        <v>604.47489145003442</v>
      </c>
      <c r="G45" s="98">
        <v>573.73113595683662</v>
      </c>
      <c r="H45" s="98">
        <v>512.51837278010885</v>
      </c>
      <c r="I45" s="98">
        <v>467.75207848132601</v>
      </c>
      <c r="J45" s="98">
        <v>437.90574976610731</v>
      </c>
      <c r="K45" s="98">
        <v>413.91512905277631</v>
      </c>
      <c r="L45" s="98">
        <v>428.45978692763856</v>
      </c>
      <c r="M45" s="98">
        <v>350.39827060235541</v>
      </c>
      <c r="N45" s="98">
        <v>299.14701076494754</v>
      </c>
      <c r="O45" s="98">
        <v>277.90392383610191</v>
      </c>
      <c r="P45" s="98">
        <v>200.16456618769615</v>
      </c>
      <c r="Q45" s="98">
        <v>203.45676396153149</v>
      </c>
      <c r="R45" s="98">
        <v>195.74075706493568</v>
      </c>
      <c r="S45" s="98">
        <v>181.39891971853979</v>
      </c>
      <c r="T45" s="98">
        <v>184.62125961164983</v>
      </c>
      <c r="U45" s="98">
        <v>167.28237973741642</v>
      </c>
      <c r="V45" s="98">
        <v>142.66625163455168</v>
      </c>
      <c r="W45" s="98">
        <v>126.47165116038957</v>
      </c>
      <c r="X45" s="98">
        <v>133.40678667300082</v>
      </c>
      <c r="Y45" s="98">
        <v>121.44594884835591</v>
      </c>
      <c r="DA45" s="63" t="s">
        <v>1612</v>
      </c>
    </row>
    <row r="46" spans="1:105" ht="12" customHeight="1" x14ac:dyDescent="0.25">
      <c r="A46" s="97" t="s">
        <v>53</v>
      </c>
      <c r="B46" s="98">
        <v>6.6114780775487194</v>
      </c>
      <c r="C46" s="98">
        <v>6.9245605478118808</v>
      </c>
      <c r="D46" s="98">
        <v>6.2566125298067412</v>
      </c>
      <c r="E46" s="98">
        <v>5.8352249657711228</v>
      </c>
      <c r="F46" s="98">
        <v>5.3917449021433574</v>
      </c>
      <c r="G46" s="98">
        <v>5.1132243583000285</v>
      </c>
      <c r="H46" s="98">
        <v>4.5682659153313203</v>
      </c>
      <c r="I46" s="98">
        <v>4.1795829876319477</v>
      </c>
      <c r="J46" s="98">
        <v>3.9056358053623716</v>
      </c>
      <c r="K46" s="98">
        <v>3.7126523571550223</v>
      </c>
      <c r="L46" s="98">
        <v>4.0193707790216209</v>
      </c>
      <c r="M46" s="98">
        <v>3.2938944669613046</v>
      </c>
      <c r="N46" s="98">
        <v>2.8752567847880135</v>
      </c>
      <c r="O46" s="98">
        <v>2.7471227379674721</v>
      </c>
      <c r="P46" s="98">
        <v>1.9380257493089277</v>
      </c>
      <c r="Q46" s="98">
        <v>2.0065250864835824</v>
      </c>
      <c r="R46" s="98">
        <v>1.9332261968933386</v>
      </c>
      <c r="S46" s="98">
        <v>1.8037483767321789</v>
      </c>
      <c r="T46" s="98">
        <v>1.8447109146453622</v>
      </c>
      <c r="U46" s="98">
        <v>1.6574728345171248</v>
      </c>
      <c r="V46" s="98">
        <v>1.4209314285280445</v>
      </c>
      <c r="W46" s="98">
        <v>1.2705704452089113</v>
      </c>
      <c r="X46" s="98">
        <v>1.2716470065958612</v>
      </c>
      <c r="Y46" s="98">
        <v>1.2041052611687675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2.7180398128808774E-2</v>
      </c>
      <c r="C47" s="122">
        <f t="shared" si="20"/>
        <v>3.173889369788141E-2</v>
      </c>
      <c r="D47" s="122">
        <f t="shared" si="20"/>
        <v>3.2589441826240878E-2</v>
      </c>
      <c r="E47" s="122">
        <f t="shared" si="20"/>
        <v>3.3864695009923486E-2</v>
      </c>
      <c r="F47" s="122">
        <f t="shared" si="20"/>
        <v>3.4645713126804839E-2</v>
      </c>
      <c r="G47" s="122">
        <f t="shared" si="20"/>
        <v>3.4211330043618732E-2</v>
      </c>
      <c r="H47" s="122">
        <f t="shared" si="20"/>
        <v>3.3995442114661593E-2</v>
      </c>
      <c r="I47" s="122">
        <f t="shared" si="20"/>
        <v>3.576885012884546E-2</v>
      </c>
      <c r="J47" s="122">
        <f t="shared" si="20"/>
        <v>3.7854746693725475E-2</v>
      </c>
      <c r="K47" s="122">
        <f t="shared" si="20"/>
        <v>3.8562730724436237E-2</v>
      </c>
      <c r="L47" s="122">
        <f t="shared" si="20"/>
        <v>4.2202506728594491E-2</v>
      </c>
      <c r="M47" s="122">
        <f t="shared" si="20"/>
        <v>4.7739139149788175E-2</v>
      </c>
      <c r="N47" s="122">
        <f t="shared" si="20"/>
        <v>5.3535667920954481E-2</v>
      </c>
      <c r="O47" s="122">
        <f t="shared" si="20"/>
        <v>5.468217297881213E-2</v>
      </c>
      <c r="P47" s="122">
        <f t="shared" si="20"/>
        <v>5.6033413323007299E-2</v>
      </c>
      <c r="Q47" s="122">
        <f t="shared" si="20"/>
        <v>5.2835069225328553E-2</v>
      </c>
      <c r="R47" s="122">
        <f t="shared" si="20"/>
        <v>4.8418240085008439E-2</v>
      </c>
      <c r="S47" s="122">
        <f t="shared" si="20"/>
        <v>4.025513279709949E-2</v>
      </c>
      <c r="T47" s="122">
        <f t="shared" si="20"/>
        <v>3.8383747737500237E-2</v>
      </c>
      <c r="U47" s="122">
        <f t="shared" si="20"/>
        <v>2.5099080751646304E-2</v>
      </c>
      <c r="V47" s="122">
        <f t="shared" si="20"/>
        <v>1.9026203280657333E-2</v>
      </c>
      <c r="W47" s="122">
        <f t="shared" si="20"/>
        <v>1.3965019531952998E-2</v>
      </c>
      <c r="X47" s="122">
        <f t="shared" si="20"/>
        <v>1.3444712079135619E-2</v>
      </c>
      <c r="Y47" s="122">
        <f t="shared" si="20"/>
        <v>1.6117472108147308E-2</v>
      </c>
      <c r="DA47" s="130" t="s">
        <v>1614</v>
      </c>
    </row>
    <row r="48" spans="1:105" ht="12" customHeight="1" x14ac:dyDescent="0.25">
      <c r="A48" s="97" t="s">
        <v>53</v>
      </c>
      <c r="B48" s="98">
        <v>2.7180398128808774E-2</v>
      </c>
      <c r="C48" s="98">
        <v>3.173889369788141E-2</v>
      </c>
      <c r="D48" s="98">
        <v>3.2589441826240878E-2</v>
      </c>
      <c r="E48" s="98">
        <v>3.3864695009923486E-2</v>
      </c>
      <c r="F48" s="98">
        <v>3.4645713126804839E-2</v>
      </c>
      <c r="G48" s="98">
        <v>3.4211330043618732E-2</v>
      </c>
      <c r="H48" s="98">
        <v>3.3995442114661593E-2</v>
      </c>
      <c r="I48" s="98">
        <v>3.576885012884546E-2</v>
      </c>
      <c r="J48" s="98">
        <v>3.7854746693725475E-2</v>
      </c>
      <c r="K48" s="98">
        <v>3.8562730724436237E-2</v>
      </c>
      <c r="L48" s="98">
        <v>4.2202506728594491E-2</v>
      </c>
      <c r="M48" s="98">
        <v>4.7739139149788175E-2</v>
      </c>
      <c r="N48" s="98">
        <v>5.3535667920954481E-2</v>
      </c>
      <c r="O48" s="98">
        <v>5.468217297881213E-2</v>
      </c>
      <c r="P48" s="98">
        <v>5.6033413323007299E-2</v>
      </c>
      <c r="Q48" s="98">
        <v>5.2835069225328553E-2</v>
      </c>
      <c r="R48" s="98">
        <v>4.8418240085008439E-2</v>
      </c>
      <c r="S48" s="98">
        <v>4.025513279709949E-2</v>
      </c>
      <c r="T48" s="98">
        <v>3.8383747737500237E-2</v>
      </c>
      <c r="U48" s="98">
        <v>2.5099080751646304E-2</v>
      </c>
      <c r="V48" s="98">
        <v>1.9026203280657333E-2</v>
      </c>
      <c r="W48" s="98">
        <v>1.3965019531952998E-2</v>
      </c>
      <c r="X48" s="98">
        <v>1.3444712079135619E-2</v>
      </c>
      <c r="Y48" s="98">
        <v>1.6117472108147308E-2</v>
      </c>
      <c r="DA48" s="63" t="s">
        <v>1615</v>
      </c>
    </row>
    <row r="49" spans="1:105" ht="12" customHeight="1" x14ac:dyDescent="0.25">
      <c r="A49" s="121" t="s">
        <v>55</v>
      </c>
      <c r="B49" s="122">
        <v>55.042871476080848</v>
      </c>
      <c r="C49" s="122">
        <v>52.00247310732297</v>
      </c>
      <c r="D49" s="122">
        <v>50.325153113449474</v>
      </c>
      <c r="E49" s="122">
        <v>45.869805027720354</v>
      </c>
      <c r="F49" s="122">
        <v>44.574219084444003</v>
      </c>
      <c r="G49" s="122">
        <v>42.233357880667633</v>
      </c>
      <c r="H49" s="122">
        <v>38.491981664092677</v>
      </c>
      <c r="I49" s="122">
        <v>33.151184902602395</v>
      </c>
      <c r="J49" s="122">
        <v>32.545200893162459</v>
      </c>
      <c r="K49" s="122">
        <v>30.647130088338976</v>
      </c>
      <c r="L49" s="122">
        <v>33.960557316479431</v>
      </c>
      <c r="M49" s="122">
        <v>33.322469473874754</v>
      </c>
      <c r="N49" s="122">
        <v>28.991801248665372</v>
      </c>
      <c r="O49" s="122">
        <v>28.03039324200568</v>
      </c>
      <c r="P49" s="122">
        <v>21.568978740757544</v>
      </c>
      <c r="Q49" s="122">
        <v>19.915497521001672</v>
      </c>
      <c r="R49" s="122">
        <v>18.407774294487261</v>
      </c>
      <c r="S49" s="122">
        <v>16.702661284013544</v>
      </c>
      <c r="T49" s="122">
        <v>16.65212310514325</v>
      </c>
      <c r="U49" s="122">
        <v>15.612617072219791</v>
      </c>
      <c r="V49" s="122">
        <v>13.609575426021575</v>
      </c>
      <c r="W49" s="122">
        <v>11.170623880547007</v>
      </c>
      <c r="X49" s="122">
        <v>8.2455956696451995</v>
      </c>
      <c r="Y49" s="122">
        <v>6.6872847504981774</v>
      </c>
      <c r="DA49" s="130" t="s">
        <v>1616</v>
      </c>
    </row>
    <row r="50" spans="1:105" ht="12" customHeight="1" x14ac:dyDescent="0.25">
      <c r="A50" s="97" t="s">
        <v>138</v>
      </c>
      <c r="B50" s="98">
        <v>33.640526588970154</v>
      </c>
      <c r="C50" s="98">
        <v>33.295271568650776</v>
      </c>
      <c r="D50" s="98">
        <v>33.613481756021976</v>
      </c>
      <c r="E50" s="98">
        <v>31.977862725071148</v>
      </c>
      <c r="F50" s="98">
        <v>32.597411256674597</v>
      </c>
      <c r="G50" s="98">
        <v>32.218867686067476</v>
      </c>
      <c r="H50" s="98">
        <v>30.518690970161963</v>
      </c>
      <c r="I50" s="98">
        <v>27.394590441880208</v>
      </c>
      <c r="J50" s="98">
        <v>28.225726477690554</v>
      </c>
      <c r="K50" s="98">
        <v>27.874806894429909</v>
      </c>
      <c r="L50" s="98">
        <v>31.890994357126527</v>
      </c>
      <c r="M50" s="98">
        <v>32.007627056733178</v>
      </c>
      <c r="N50" s="98">
        <v>28.071679363577296</v>
      </c>
      <c r="O50" s="98">
        <v>27.225095238859012</v>
      </c>
      <c r="P50" s="98">
        <v>20.9095093137696</v>
      </c>
      <c r="Q50" s="98">
        <v>19.28880036954493</v>
      </c>
      <c r="R50" s="98">
        <v>17.829711102938191</v>
      </c>
      <c r="S50" s="98">
        <v>16.183139723098016</v>
      </c>
      <c r="T50" s="98">
        <v>16.138961509815047</v>
      </c>
      <c r="U50" s="98">
        <v>15.126961300207627</v>
      </c>
      <c r="V50" s="98">
        <v>13.178296799332694</v>
      </c>
      <c r="W50" s="98">
        <v>10.721665022994603</v>
      </c>
      <c r="X50" s="98">
        <v>7.8596105879130214</v>
      </c>
      <c r="Y50" s="98">
        <v>6.1165718558285835</v>
      </c>
      <c r="DA50" s="63" t="s">
        <v>1617</v>
      </c>
    </row>
    <row r="51" spans="1:105" ht="12" customHeight="1" x14ac:dyDescent="0.25">
      <c r="A51" s="97" t="s">
        <v>137</v>
      </c>
      <c r="B51" s="98">
        <v>9.1557905943091128E-2</v>
      </c>
      <c r="C51" s="98">
        <v>0.10335233790465506</v>
      </c>
      <c r="D51" s="98">
        <v>0.1094270109205166</v>
      </c>
      <c r="E51" s="98">
        <v>0.11038403945500372</v>
      </c>
      <c r="F51" s="98">
        <v>0.11610582886703033</v>
      </c>
      <c r="G51" s="98">
        <v>0.12286069655359161</v>
      </c>
      <c r="H51" s="98">
        <v>0.12085025829244951</v>
      </c>
      <c r="I51" s="98">
        <v>0.1226937422190105</v>
      </c>
      <c r="J51" s="98">
        <v>0.13793030371435133</v>
      </c>
      <c r="K51" s="98">
        <v>0.15821558149993109</v>
      </c>
      <c r="L51" s="98">
        <v>0.18955740496625262</v>
      </c>
      <c r="M51" s="98">
        <v>0.19664502967370209</v>
      </c>
      <c r="N51" s="98">
        <v>0.16552230846740892</v>
      </c>
      <c r="O51" s="98">
        <v>0.15894913807713884</v>
      </c>
      <c r="P51" s="98">
        <v>0.12304643239927435</v>
      </c>
      <c r="Q51" s="98">
        <v>0.11531594830847991</v>
      </c>
      <c r="R51" s="98">
        <v>0.1045455433828591</v>
      </c>
      <c r="S51" s="98">
        <v>9.077986873923645E-2</v>
      </c>
      <c r="T51" s="98">
        <v>9.4927448336619646E-2</v>
      </c>
      <c r="U51" s="98">
        <v>9.3575410451732538E-2</v>
      </c>
      <c r="V51" s="98">
        <v>8.1053723542597364E-2</v>
      </c>
      <c r="W51" s="98">
        <v>6.4068316367145106E-2</v>
      </c>
      <c r="X51" s="98">
        <v>7.3143210845514686E-2</v>
      </c>
      <c r="Y51" s="98">
        <v>5.4629067900822885E-2</v>
      </c>
      <c r="DA51" s="63" t="s">
        <v>1618</v>
      </c>
    </row>
    <row r="52" spans="1:105" ht="12" customHeight="1" x14ac:dyDescent="0.25">
      <c r="A52" s="100" t="s">
        <v>211</v>
      </c>
      <c r="B52" s="101">
        <v>6.3941656774905223E-2</v>
      </c>
      <c r="C52" s="101">
        <v>7.1044133400788204E-2</v>
      </c>
      <c r="D52" s="101">
        <v>7.5682705257448663E-2</v>
      </c>
      <c r="E52" s="101">
        <v>7.5471970338351249E-2</v>
      </c>
      <c r="F52" s="101">
        <v>7.9030053394133215E-2</v>
      </c>
      <c r="G52" s="101">
        <v>8.43901662105246E-2</v>
      </c>
      <c r="H52" s="101">
        <v>8.2970643538215996E-2</v>
      </c>
      <c r="I52" s="101">
        <v>8.299573715496783E-2</v>
      </c>
      <c r="J52" s="101">
        <v>9.0879732126173243E-2</v>
      </c>
      <c r="K52" s="101">
        <v>9.6908420807647264E-2</v>
      </c>
      <c r="L52" s="101">
        <v>0.12875439881218928</v>
      </c>
      <c r="M52" s="101">
        <v>0.1321934845057075</v>
      </c>
      <c r="N52" s="101">
        <v>0.10925484138050157</v>
      </c>
      <c r="O52" s="101">
        <v>0.10872813054186137</v>
      </c>
      <c r="P52" s="101">
        <v>8.1642469299466461E-2</v>
      </c>
      <c r="Q52" s="101">
        <v>7.7909443644076135E-2</v>
      </c>
      <c r="R52" s="101">
        <v>7.0632434017852547E-2</v>
      </c>
      <c r="S52" s="101">
        <v>5.9041160253713837E-2</v>
      </c>
      <c r="T52" s="101">
        <v>6.1446978276982853E-2</v>
      </c>
      <c r="U52" s="101">
        <v>6.09943020148693E-2</v>
      </c>
      <c r="V52" s="101">
        <v>5.2614076863669187E-2</v>
      </c>
      <c r="W52" s="101">
        <v>4.3399207845204416E-2</v>
      </c>
      <c r="X52" s="101">
        <v>3.5666367632923086E-2</v>
      </c>
      <c r="Y52" s="101">
        <v>3.1718332788756548E-2</v>
      </c>
      <c r="DA52" s="131" t="s">
        <v>1619</v>
      </c>
    </row>
    <row r="53" spans="1:105" ht="12" customHeight="1" x14ac:dyDescent="0.25">
      <c r="A53" s="103" t="s">
        <v>52</v>
      </c>
      <c r="B53" s="104">
        <v>2.7616249168185898E-2</v>
      </c>
      <c r="C53" s="104">
        <v>3.2308204503866858E-2</v>
      </c>
      <c r="D53" s="104">
        <v>3.3744305663067936E-2</v>
      </c>
      <c r="E53" s="104">
        <v>3.4912069116652469E-2</v>
      </c>
      <c r="F53" s="104">
        <v>3.7075775472897116E-2</v>
      </c>
      <c r="G53" s="104">
        <v>3.8470530343067001E-2</v>
      </c>
      <c r="H53" s="104">
        <v>3.7879614754233515E-2</v>
      </c>
      <c r="I53" s="104">
        <v>3.9698005064042675E-2</v>
      </c>
      <c r="J53" s="104">
        <v>4.7050571588178089E-2</v>
      </c>
      <c r="K53" s="104">
        <v>6.1307160692283834E-2</v>
      </c>
      <c r="L53" s="104">
        <v>6.0803006154063338E-2</v>
      </c>
      <c r="M53" s="104">
        <v>6.4451545167994589E-2</v>
      </c>
      <c r="N53" s="104">
        <v>5.6267467086907358E-2</v>
      </c>
      <c r="O53" s="104">
        <v>5.0221007535277487E-2</v>
      </c>
      <c r="P53" s="104">
        <v>4.1403963099807886E-2</v>
      </c>
      <c r="Q53" s="104">
        <v>3.7406504664403768E-2</v>
      </c>
      <c r="R53" s="104">
        <v>3.3913109365006557E-2</v>
      </c>
      <c r="S53" s="104">
        <v>3.1738708485522613E-2</v>
      </c>
      <c r="T53" s="104">
        <v>3.3480470059636794E-2</v>
      </c>
      <c r="U53" s="104">
        <v>3.2581108436863238E-2</v>
      </c>
      <c r="V53" s="104">
        <v>2.8439646678928173E-2</v>
      </c>
      <c r="W53" s="104">
        <v>2.0669108521940691E-2</v>
      </c>
      <c r="X53" s="104">
        <v>3.74768432125916E-2</v>
      </c>
      <c r="Y53" s="104">
        <v>2.2910735112066337E-2</v>
      </c>
      <c r="DA53" s="132" t="s">
        <v>1620</v>
      </c>
    </row>
    <row r="54" spans="1:105" ht="12" customHeight="1" x14ac:dyDescent="0.25">
      <c r="A54" s="106" t="s">
        <v>122</v>
      </c>
      <c r="B54" s="101">
        <v>15.521304649279772</v>
      </c>
      <c r="C54" s="101">
        <v>13.244698661113176</v>
      </c>
      <c r="D54" s="101">
        <v>11.690364083511691</v>
      </c>
      <c r="E54" s="101">
        <v>9.5620335222033273</v>
      </c>
      <c r="F54" s="101">
        <v>8.1280997877513226</v>
      </c>
      <c r="G54" s="101">
        <v>6.547996168228674</v>
      </c>
      <c r="H54" s="101">
        <v>4.9196917020729902</v>
      </c>
      <c r="I54" s="101">
        <v>3.4316043765648501</v>
      </c>
      <c r="J54" s="101">
        <v>2.6011779588890405</v>
      </c>
      <c r="K54" s="101">
        <v>1.6315813686883731</v>
      </c>
      <c r="L54" s="101">
        <v>1.1253922157972265</v>
      </c>
      <c r="M54" s="101">
        <v>0.67136337099220778</v>
      </c>
      <c r="N54" s="101">
        <v>0.45378832709228423</v>
      </c>
      <c r="O54" s="101">
        <v>0.3741778312716405</v>
      </c>
      <c r="P54" s="101">
        <v>0.30464021353523907</v>
      </c>
      <c r="Q54" s="101">
        <v>0.29034797039373539</v>
      </c>
      <c r="R54" s="101">
        <v>0.26882115435787163</v>
      </c>
      <c r="S54" s="101">
        <v>0.24440246798926465</v>
      </c>
      <c r="T54" s="101">
        <v>0.23731117562371662</v>
      </c>
      <c r="U54" s="101">
        <v>0.21795500641968485</v>
      </c>
      <c r="V54" s="101">
        <v>0.19252748394405325</v>
      </c>
      <c r="W54" s="101">
        <v>0.20737577992389192</v>
      </c>
      <c r="X54" s="101">
        <v>0.11134010823481236</v>
      </c>
      <c r="Y54" s="101">
        <v>0.1057015672018726</v>
      </c>
      <c r="DA54" s="131" t="s">
        <v>1621</v>
      </c>
    </row>
    <row r="55" spans="1:105" ht="12" customHeight="1" x14ac:dyDescent="0.25">
      <c r="A55" s="107" t="s">
        <v>121</v>
      </c>
      <c r="B55" s="104">
        <v>5.7894823318878341</v>
      </c>
      <c r="C55" s="104">
        <v>5.3591505396543644</v>
      </c>
      <c r="D55" s="104">
        <v>4.9118802629952896</v>
      </c>
      <c r="E55" s="104">
        <v>4.2195247409908676</v>
      </c>
      <c r="F55" s="104">
        <v>3.7326022111510508</v>
      </c>
      <c r="G55" s="104">
        <v>3.3436333298178877</v>
      </c>
      <c r="H55" s="104">
        <v>2.9327487335652744</v>
      </c>
      <c r="I55" s="104">
        <v>2.2022963419383279</v>
      </c>
      <c r="J55" s="104">
        <v>1.5803661528685107</v>
      </c>
      <c r="K55" s="104">
        <v>0.98252624372076269</v>
      </c>
      <c r="L55" s="104">
        <v>0.75461333858941904</v>
      </c>
      <c r="M55" s="104">
        <v>0.44683401647566412</v>
      </c>
      <c r="N55" s="104">
        <v>0.30081124952838367</v>
      </c>
      <c r="O55" s="104">
        <v>0.27217103379788632</v>
      </c>
      <c r="P55" s="104">
        <v>0.23178278105342906</v>
      </c>
      <c r="Q55" s="104">
        <v>0.22103323275452669</v>
      </c>
      <c r="R55" s="104">
        <v>0.20469649380833674</v>
      </c>
      <c r="S55" s="104">
        <v>0.184339224187029</v>
      </c>
      <c r="T55" s="104">
        <v>0.180922971367867</v>
      </c>
      <c r="U55" s="104">
        <v>0.1741253551407469</v>
      </c>
      <c r="V55" s="104">
        <v>0.15769741920223018</v>
      </c>
      <c r="W55" s="104">
        <v>0.17751476126136684</v>
      </c>
      <c r="X55" s="104">
        <v>0.20150176265185116</v>
      </c>
      <c r="Y55" s="104">
        <v>0.41038225956689833</v>
      </c>
      <c r="DA55" s="132" t="s">
        <v>1622</v>
      </c>
    </row>
    <row r="56" spans="1:105" ht="12" customHeight="1" x14ac:dyDescent="0.25">
      <c r="A56" s="108" t="s">
        <v>53</v>
      </c>
      <c r="B56" s="98">
        <v>3.7593563015227449</v>
      </c>
      <c r="C56" s="98">
        <v>3.4182692020901966</v>
      </c>
      <c r="D56" s="98">
        <v>3.1584071193160592</v>
      </c>
      <c r="E56" s="98">
        <v>2.6774376883008437</v>
      </c>
      <c r="F56" s="98">
        <v>2.3552152972187996</v>
      </c>
      <c r="G56" s="98">
        <v>2.1320662055994357</v>
      </c>
      <c r="H56" s="98">
        <v>1.865824402777573</v>
      </c>
      <c r="I56" s="98">
        <v>1.3798891987127027</v>
      </c>
      <c r="J56" s="98">
        <v>0.96299488548584411</v>
      </c>
      <c r="K56" s="98">
        <v>0.55160093954814404</v>
      </c>
      <c r="L56" s="98">
        <v>0.47762564120575324</v>
      </c>
      <c r="M56" s="98">
        <v>0.28040816096709503</v>
      </c>
      <c r="N56" s="98">
        <v>0.18522592417837214</v>
      </c>
      <c r="O56" s="98">
        <v>0.17390912266674996</v>
      </c>
      <c r="P56" s="98">
        <v>0.1416160945984016</v>
      </c>
      <c r="Q56" s="98">
        <v>0.13799741504132026</v>
      </c>
      <c r="R56" s="98">
        <v>0.12791432321105534</v>
      </c>
      <c r="S56" s="98">
        <v>0.11084030519771387</v>
      </c>
      <c r="T56" s="98">
        <v>0.10952300609807579</v>
      </c>
      <c r="U56" s="98">
        <v>0.10668388669309689</v>
      </c>
      <c r="V56" s="98">
        <v>9.5769806800476642E-2</v>
      </c>
      <c r="W56" s="98">
        <v>0.11151690646867692</v>
      </c>
      <c r="X56" s="98">
        <v>8.9995347113649704E-2</v>
      </c>
      <c r="Y56" s="98">
        <v>0.22633745690954271</v>
      </c>
      <c r="DA56" s="63" t="s">
        <v>1623</v>
      </c>
    </row>
    <row r="57" spans="1:105" ht="12" customHeight="1" x14ac:dyDescent="0.25">
      <c r="A57" s="108" t="s">
        <v>52</v>
      </c>
      <c r="B57" s="98">
        <v>2.0301260303650897</v>
      </c>
      <c r="C57" s="98">
        <v>1.940881337564168</v>
      </c>
      <c r="D57" s="98">
        <v>1.7534731436792299</v>
      </c>
      <c r="E57" s="98">
        <v>1.5420870526900239</v>
      </c>
      <c r="F57" s="98">
        <v>1.3773869139322512</v>
      </c>
      <c r="G57" s="98">
        <v>1.211567124218452</v>
      </c>
      <c r="H57" s="98">
        <v>1.0669243307877014</v>
      </c>
      <c r="I57" s="98">
        <v>0.82240714322562503</v>
      </c>
      <c r="J57" s="98">
        <v>0.61737126738266657</v>
      </c>
      <c r="K57" s="98">
        <v>0.43092530417261865</v>
      </c>
      <c r="L57" s="98">
        <v>0.2769876973836658</v>
      </c>
      <c r="M57" s="98">
        <v>0.16642585550856906</v>
      </c>
      <c r="N57" s="98">
        <v>0.11558532535001155</v>
      </c>
      <c r="O57" s="98">
        <v>9.8261911131136331E-2</v>
      </c>
      <c r="P57" s="98">
        <v>9.0166686455027456E-2</v>
      </c>
      <c r="Q57" s="98">
        <v>8.3035817713206422E-2</v>
      </c>
      <c r="R57" s="98">
        <v>7.6782170597281402E-2</v>
      </c>
      <c r="S57" s="98">
        <v>7.3498918989315126E-2</v>
      </c>
      <c r="T57" s="98">
        <v>7.1399965269791227E-2</v>
      </c>
      <c r="U57" s="98">
        <v>6.7441468447650005E-2</v>
      </c>
      <c r="V57" s="98">
        <v>6.1927612401753533E-2</v>
      </c>
      <c r="W57" s="98">
        <v>6.5997854792689936E-2</v>
      </c>
      <c r="X57" s="98">
        <v>0.11150641553820145</v>
      </c>
      <c r="Y57" s="98">
        <v>0.18404480265735562</v>
      </c>
      <c r="DA57" s="63" t="s">
        <v>1624</v>
      </c>
    </row>
    <row r="58" spans="1:105" ht="12" customHeight="1" x14ac:dyDescent="0.25">
      <c r="A58" s="121" t="s">
        <v>54</v>
      </c>
      <c r="B58" s="122">
        <v>10.562669727323415</v>
      </c>
      <c r="C58" s="122">
        <v>10.158858971461322</v>
      </c>
      <c r="D58" s="122">
        <v>9.778361149627024</v>
      </c>
      <c r="E58" s="122">
        <v>9.1086380687708424</v>
      </c>
      <c r="F58" s="122">
        <v>8.5270861498829973</v>
      </c>
      <c r="G58" s="122">
        <v>8.0013234291928761</v>
      </c>
      <c r="H58" s="122">
        <v>7.5428513989364792</v>
      </c>
      <c r="I58" s="122">
        <v>6.8658719615421733</v>
      </c>
      <c r="J58" s="122">
        <v>6.5392445814067059</v>
      </c>
      <c r="K58" s="122">
        <v>6.1931334482292142</v>
      </c>
      <c r="L58" s="122">
        <v>6.4639826288823325</v>
      </c>
      <c r="M58" s="122">
        <v>5.9083771072115923</v>
      </c>
      <c r="N58" s="122">
        <v>5.3313401876618638</v>
      </c>
      <c r="O58" s="122">
        <v>5.149121459292286</v>
      </c>
      <c r="P58" s="122">
        <v>4.5476544929716054</v>
      </c>
      <c r="Q58" s="122">
        <v>4.1504615066967032</v>
      </c>
      <c r="R58" s="122">
        <v>3.9162754829399704</v>
      </c>
      <c r="S58" s="122">
        <v>3.6000179340808662</v>
      </c>
      <c r="T58" s="122">
        <v>3.4477298157056846</v>
      </c>
      <c r="U58" s="122">
        <v>3.1804749242069468</v>
      </c>
      <c r="V58" s="122">
        <v>3.0568197925800606</v>
      </c>
      <c r="W58" s="122">
        <v>2.855473330844903</v>
      </c>
      <c r="X58" s="122">
        <v>1.759015473125179</v>
      </c>
      <c r="Y58" s="122">
        <v>1.9188974221328392</v>
      </c>
      <c r="DA58" s="130" t="s">
        <v>1625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1626</v>
      </c>
    </row>
    <row r="60" spans="1:105" ht="12" customHeight="1" x14ac:dyDescent="0.25">
      <c r="A60" s="109" t="s">
        <v>120</v>
      </c>
      <c r="B60" s="33">
        <v>10.562669727323415</v>
      </c>
      <c r="C60" s="33">
        <v>10.158858971461322</v>
      </c>
      <c r="D60" s="33">
        <v>9.778361149627024</v>
      </c>
      <c r="E60" s="33">
        <v>9.1086380687708424</v>
      </c>
      <c r="F60" s="33">
        <v>8.5270861498829973</v>
      </c>
      <c r="G60" s="33">
        <v>8.0013234291928761</v>
      </c>
      <c r="H60" s="33">
        <v>7.5428513989364792</v>
      </c>
      <c r="I60" s="33">
        <v>6.8658719615421733</v>
      </c>
      <c r="J60" s="33">
        <v>6.5392445814067059</v>
      </c>
      <c r="K60" s="33">
        <v>6.1931334482292142</v>
      </c>
      <c r="L60" s="33">
        <v>6.4639826288823325</v>
      </c>
      <c r="M60" s="33">
        <v>5.9083771072115923</v>
      </c>
      <c r="N60" s="33">
        <v>5.3313401876618638</v>
      </c>
      <c r="O60" s="33">
        <v>5.149121459292286</v>
      </c>
      <c r="P60" s="33">
        <v>4.5476544929716054</v>
      </c>
      <c r="Q60" s="33">
        <v>4.1504615066967032</v>
      </c>
      <c r="R60" s="33">
        <v>3.9162754829399704</v>
      </c>
      <c r="S60" s="33">
        <v>3.6000179340808662</v>
      </c>
      <c r="T60" s="33">
        <v>3.4477298157056846</v>
      </c>
      <c r="U60" s="33">
        <v>3.1804749242069468</v>
      </c>
      <c r="V60" s="33">
        <v>3.0568197925800606</v>
      </c>
      <c r="W60" s="33">
        <v>2.855473330844903</v>
      </c>
      <c r="X60" s="33">
        <v>1.759015473125179</v>
      </c>
      <c r="Y60" s="33">
        <v>1.9188974221328392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673.75203069855456</v>
      </c>
      <c r="C62" s="117">
        <f t="shared" si="21"/>
        <v>714.43517804382122</v>
      </c>
      <c r="D62" s="117">
        <f t="shared" si="21"/>
        <v>686.13515489183158</v>
      </c>
      <c r="E62" s="117">
        <f t="shared" si="21"/>
        <v>733.08220108590922</v>
      </c>
      <c r="F62" s="117">
        <f t="shared" si="21"/>
        <v>729.19523195425074</v>
      </c>
      <c r="G62" s="117">
        <f t="shared" si="21"/>
        <v>721.20645734936954</v>
      </c>
      <c r="H62" s="117">
        <f t="shared" si="21"/>
        <v>698.63714513772106</v>
      </c>
      <c r="I62" s="117">
        <f t="shared" si="21"/>
        <v>649.7088544700822</v>
      </c>
      <c r="J62" s="117">
        <f t="shared" si="21"/>
        <v>648.5809052327578</v>
      </c>
      <c r="K62" s="117">
        <f t="shared" si="21"/>
        <v>652.91785620448366</v>
      </c>
      <c r="L62" s="117">
        <f t="shared" si="21"/>
        <v>769.23809286199594</v>
      </c>
      <c r="M62" s="117">
        <f t="shared" si="21"/>
        <v>666.15016983040607</v>
      </c>
      <c r="N62" s="117">
        <f t="shared" si="21"/>
        <v>666.79103293355024</v>
      </c>
      <c r="O62" s="117">
        <f t="shared" si="21"/>
        <v>667.54925036777786</v>
      </c>
      <c r="P62" s="117">
        <f t="shared" si="21"/>
        <v>584.83285381056669</v>
      </c>
      <c r="Q62" s="117">
        <f t="shared" si="21"/>
        <v>611.84894196180676</v>
      </c>
      <c r="R62" s="117">
        <f t="shared" ref="R62:V62" si="22">R63+R66+R68+R77</f>
        <v>641.36664503501481</v>
      </c>
      <c r="S62" s="117">
        <f t="shared" si="22"/>
        <v>640.16476670720431</v>
      </c>
      <c r="T62" s="117">
        <f t="shared" si="22"/>
        <v>633.49885344366419</v>
      </c>
      <c r="U62" s="117">
        <f t="shared" si="22"/>
        <v>634.47046374575723</v>
      </c>
      <c r="V62" s="117">
        <f t="shared" si="22"/>
        <v>611.15431087359957</v>
      </c>
      <c r="W62" s="117">
        <f t="shared" ref="W62:Y62" si="23">W63+W66+W68+W77</f>
        <v>597.53150930525453</v>
      </c>
      <c r="X62" s="117">
        <f t="shared" si="23"/>
        <v>483.51231320847035</v>
      </c>
      <c r="Y62" s="117">
        <f t="shared" si="23"/>
        <v>454.99585352688746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609.14622850220337</v>
      </c>
      <c r="C63" s="122">
        <f t="shared" si="24"/>
        <v>651.96084060976</v>
      </c>
      <c r="D63" s="122">
        <f t="shared" si="24"/>
        <v>623.73849487487041</v>
      </c>
      <c r="E63" s="122">
        <f t="shared" si="24"/>
        <v>668.71594427644231</v>
      </c>
      <c r="F63" s="122">
        <f t="shared" si="24"/>
        <v>663.12398964637464</v>
      </c>
      <c r="G63" s="122">
        <f t="shared" si="24"/>
        <v>656.38956620462125</v>
      </c>
      <c r="H63" s="122">
        <f t="shared" si="24"/>
        <v>635.30562937959348</v>
      </c>
      <c r="I63" s="122">
        <f t="shared" si="24"/>
        <v>593.79017142756584</v>
      </c>
      <c r="J63" s="122">
        <f t="shared" si="24"/>
        <v>591.01836188802997</v>
      </c>
      <c r="K63" s="122">
        <f t="shared" si="24"/>
        <v>596.17113273323116</v>
      </c>
      <c r="L63" s="122">
        <f t="shared" si="24"/>
        <v>700.61342162818539</v>
      </c>
      <c r="M63" s="122">
        <f t="shared" si="24"/>
        <v>597.76390449140217</v>
      </c>
      <c r="N63" s="122">
        <f t="shared" si="24"/>
        <v>597.78710462721506</v>
      </c>
      <c r="O63" s="122">
        <f t="shared" si="24"/>
        <v>596.2946940089613</v>
      </c>
      <c r="P63" s="122">
        <f t="shared" si="24"/>
        <v>517.32548330154441</v>
      </c>
      <c r="Q63" s="122">
        <f t="shared" si="24"/>
        <v>545.85947503247303</v>
      </c>
      <c r="R63" s="122">
        <f t="shared" ref="R63:V63" si="25">SUM(R64:R65)</f>
        <v>573.66753231705627</v>
      </c>
      <c r="S63" s="122">
        <f t="shared" si="25"/>
        <v>573.19559671841091</v>
      </c>
      <c r="T63" s="122">
        <f t="shared" si="25"/>
        <v>567.4668501623305</v>
      </c>
      <c r="U63" s="122">
        <f t="shared" si="25"/>
        <v>565.94152331648763</v>
      </c>
      <c r="V63" s="122">
        <f t="shared" si="25"/>
        <v>542.73762643748978</v>
      </c>
      <c r="W63" s="122">
        <f t="shared" ref="W63:Y63" si="26">SUM(W64:W65)</f>
        <v>534.23492576920728</v>
      </c>
      <c r="X63" s="122">
        <f t="shared" si="26"/>
        <v>445.97051959867156</v>
      </c>
      <c r="Y63" s="122">
        <f t="shared" si="26"/>
        <v>421.16629956678548</v>
      </c>
      <c r="DA63" s="130" t="s">
        <v>1629</v>
      </c>
    </row>
    <row r="64" spans="1:105" ht="12" customHeight="1" x14ac:dyDescent="0.25">
      <c r="A64" s="97" t="s">
        <v>212</v>
      </c>
      <c r="B64" s="98">
        <v>603.08041932530284</v>
      </c>
      <c r="C64" s="98">
        <v>645.42237365407811</v>
      </c>
      <c r="D64" s="98">
        <v>617.57371672759359</v>
      </c>
      <c r="E64" s="98">
        <v>662.07027445859455</v>
      </c>
      <c r="F64" s="98">
        <v>656.54042958738773</v>
      </c>
      <c r="G64" s="98">
        <v>649.85403357599694</v>
      </c>
      <c r="H64" s="98">
        <v>628.96191016475836</v>
      </c>
      <c r="I64" s="98">
        <v>587.84327801246957</v>
      </c>
      <c r="J64" s="98">
        <v>585.1126417617221</v>
      </c>
      <c r="K64" s="98">
        <v>590.19583552506742</v>
      </c>
      <c r="L64" s="98">
        <v>693.30042788099206</v>
      </c>
      <c r="M64" s="98">
        <v>591.56392516904987</v>
      </c>
      <c r="N64" s="98">
        <v>591.52106969910324</v>
      </c>
      <c r="O64" s="98">
        <v>589.96397629238515</v>
      </c>
      <c r="P64" s="98">
        <v>511.92500736631752</v>
      </c>
      <c r="Q64" s="98">
        <v>540.00521172592346</v>
      </c>
      <c r="R64" s="98">
        <v>567.41308628733293</v>
      </c>
      <c r="S64" s="98">
        <v>566.80446507750924</v>
      </c>
      <c r="T64" s="98">
        <v>561.00149777070635</v>
      </c>
      <c r="U64" s="98">
        <v>559.42913224966242</v>
      </c>
      <c r="V64" s="98">
        <v>536.38165994928647</v>
      </c>
      <c r="W64" s="98">
        <v>527.90154733049712</v>
      </c>
      <c r="X64" s="98">
        <v>441.00617538553263</v>
      </c>
      <c r="Y64" s="98">
        <v>416.35147028390992</v>
      </c>
      <c r="DA64" s="63" t="s">
        <v>1630</v>
      </c>
    </row>
    <row r="65" spans="1:105" ht="12" customHeight="1" x14ac:dyDescent="0.25">
      <c r="A65" s="97" t="s">
        <v>53</v>
      </c>
      <c r="B65" s="98">
        <v>6.065809176900502</v>
      </c>
      <c r="C65" s="98">
        <v>6.5384669556819155</v>
      </c>
      <c r="D65" s="98">
        <v>6.1647781472767686</v>
      </c>
      <c r="E65" s="98">
        <v>6.6456698178477787</v>
      </c>
      <c r="F65" s="98">
        <v>6.5835600589869445</v>
      </c>
      <c r="G65" s="98">
        <v>6.5355326286242708</v>
      </c>
      <c r="H65" s="98">
        <v>6.3437192148351338</v>
      </c>
      <c r="I65" s="98">
        <v>5.9468934150962216</v>
      </c>
      <c r="J65" s="98">
        <v>5.9057201263078447</v>
      </c>
      <c r="K65" s="98">
        <v>5.9752972081637887</v>
      </c>
      <c r="L65" s="98">
        <v>7.3129937471933584</v>
      </c>
      <c r="M65" s="98">
        <v>6.1999793223523421</v>
      </c>
      <c r="N65" s="98">
        <v>6.2660349281118775</v>
      </c>
      <c r="O65" s="98">
        <v>6.3307177165761646</v>
      </c>
      <c r="P65" s="98">
        <v>5.400475935226889</v>
      </c>
      <c r="Q65" s="98">
        <v>5.8542633065495284</v>
      </c>
      <c r="R65" s="98">
        <v>6.254446029723308</v>
      </c>
      <c r="S65" s="98">
        <v>6.3911316409016932</v>
      </c>
      <c r="T65" s="98">
        <v>6.465352391624136</v>
      </c>
      <c r="U65" s="98">
        <v>6.5123910668252556</v>
      </c>
      <c r="V65" s="98">
        <v>6.3559664882032934</v>
      </c>
      <c r="W65" s="98">
        <v>6.3333784387101009</v>
      </c>
      <c r="X65" s="98">
        <v>4.9643442131389142</v>
      </c>
      <c r="Y65" s="98">
        <v>4.814829282875543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2.5175668935774852E-2</v>
      </c>
      <c r="C66" s="122">
        <f t="shared" si="27"/>
        <v>3.0281569454593819E-2</v>
      </c>
      <c r="D66" s="122">
        <f t="shared" si="27"/>
        <v>3.2638535583409914E-2</v>
      </c>
      <c r="E66" s="122">
        <f t="shared" si="27"/>
        <v>4.0010165115238236E-2</v>
      </c>
      <c r="F66" s="122">
        <f t="shared" si="27"/>
        <v>5.136648735957472E-2</v>
      </c>
      <c r="G66" s="122">
        <f t="shared" si="27"/>
        <v>6.1015041819857445E-2</v>
      </c>
      <c r="H66" s="122">
        <f t="shared" si="27"/>
        <v>7.1706414927253811E-2</v>
      </c>
      <c r="I66" s="122">
        <f t="shared" si="27"/>
        <v>8.0474755682188273E-2</v>
      </c>
      <c r="J66" s="122">
        <f t="shared" si="27"/>
        <v>8.6983698615451549E-2</v>
      </c>
      <c r="K66" s="122">
        <f t="shared" si="27"/>
        <v>9.0367013199523394E-2</v>
      </c>
      <c r="L66" s="122">
        <f t="shared" si="27"/>
        <v>9.6879966174146598E-2</v>
      </c>
      <c r="M66" s="122">
        <f t="shared" si="27"/>
        <v>0.10424497264429766</v>
      </c>
      <c r="N66" s="122">
        <f t="shared" si="27"/>
        <v>0.11286764041808718</v>
      </c>
      <c r="O66" s="122">
        <f t="shared" si="27"/>
        <v>0.11919805323764307</v>
      </c>
      <c r="P66" s="122">
        <f t="shared" si="27"/>
        <v>0.12373442682325009</v>
      </c>
      <c r="Q66" s="122">
        <f t="shared" si="27"/>
        <v>0.12375261050070772</v>
      </c>
      <c r="R66" s="122">
        <f t="shared" si="27"/>
        <v>0.12851941635551403</v>
      </c>
      <c r="S66" s="122">
        <f t="shared" si="27"/>
        <v>0.13031290540763937</v>
      </c>
      <c r="T66" s="122">
        <f t="shared" si="27"/>
        <v>0.16041917155880739</v>
      </c>
      <c r="U66" s="122">
        <f t="shared" si="27"/>
        <v>0.13835543805390746</v>
      </c>
      <c r="V66" s="122">
        <f t="shared" si="27"/>
        <v>0.1458321233717367</v>
      </c>
      <c r="W66" s="122">
        <f t="shared" si="27"/>
        <v>0.14210539328289667</v>
      </c>
      <c r="X66" s="122">
        <f t="shared" si="27"/>
        <v>0.12890238446337438</v>
      </c>
      <c r="Y66" s="122">
        <f t="shared" si="27"/>
        <v>0.11424481168406694</v>
      </c>
      <c r="DA66" s="130" t="s">
        <v>1632</v>
      </c>
    </row>
    <row r="67" spans="1:105" ht="12" customHeight="1" x14ac:dyDescent="0.25">
      <c r="A67" s="97" t="s">
        <v>53</v>
      </c>
      <c r="B67" s="98">
        <v>2.5175668935774852E-2</v>
      </c>
      <c r="C67" s="98">
        <v>3.0281569454593819E-2</v>
      </c>
      <c r="D67" s="98">
        <v>3.2638535583409914E-2</v>
      </c>
      <c r="E67" s="98">
        <v>4.0010165115238236E-2</v>
      </c>
      <c r="F67" s="98">
        <v>5.136648735957472E-2</v>
      </c>
      <c r="G67" s="98">
        <v>6.1015041819857445E-2</v>
      </c>
      <c r="H67" s="98">
        <v>7.1706414927253811E-2</v>
      </c>
      <c r="I67" s="98">
        <v>8.0474755682188273E-2</v>
      </c>
      <c r="J67" s="98">
        <v>8.6983698615451549E-2</v>
      </c>
      <c r="K67" s="98">
        <v>9.0367013199523394E-2</v>
      </c>
      <c r="L67" s="98">
        <v>9.6879966174146598E-2</v>
      </c>
      <c r="M67" s="98">
        <v>0.10424497264429766</v>
      </c>
      <c r="N67" s="98">
        <v>0.11286764041808718</v>
      </c>
      <c r="O67" s="98">
        <v>0.11919805323764307</v>
      </c>
      <c r="P67" s="98">
        <v>0.12373442682325009</v>
      </c>
      <c r="Q67" s="98">
        <v>0.12375261050070772</v>
      </c>
      <c r="R67" s="98">
        <v>0.12851941635551403</v>
      </c>
      <c r="S67" s="98">
        <v>0.13031290540763937</v>
      </c>
      <c r="T67" s="98">
        <v>0.16041917155880739</v>
      </c>
      <c r="U67" s="98">
        <v>0.13835543805390746</v>
      </c>
      <c r="V67" s="98">
        <v>0.1458321233717367</v>
      </c>
      <c r="W67" s="98">
        <v>0.14210539328289667</v>
      </c>
      <c r="X67" s="98">
        <v>0.12890238446337438</v>
      </c>
      <c r="Y67" s="98">
        <v>0.11424481168406694</v>
      </c>
      <c r="DA67" s="63" t="s">
        <v>1633</v>
      </c>
    </row>
    <row r="68" spans="1:105" ht="12" customHeight="1" x14ac:dyDescent="0.25">
      <c r="A68" s="121" t="s">
        <v>55</v>
      </c>
      <c r="B68" s="122">
        <v>54.423700668073458</v>
      </c>
      <c r="C68" s="122">
        <v>52.444660634629322</v>
      </c>
      <c r="D68" s="122">
        <v>52.055314006574484</v>
      </c>
      <c r="E68" s="122">
        <v>53.783661274628429</v>
      </c>
      <c r="F68" s="122">
        <v>55.352714096941099</v>
      </c>
      <c r="G68" s="122">
        <v>54.069246626912154</v>
      </c>
      <c r="H68" s="122">
        <v>52.553782520522681</v>
      </c>
      <c r="I68" s="122">
        <v>45.655323608117072</v>
      </c>
      <c r="J68" s="122">
        <v>47.107288468553257</v>
      </c>
      <c r="K68" s="122">
        <v>46.124634855082661</v>
      </c>
      <c r="L68" s="122">
        <v>56.511454119611365</v>
      </c>
      <c r="M68" s="122">
        <v>56.433229363619645</v>
      </c>
      <c r="N68" s="122">
        <v>56.981030336586876</v>
      </c>
      <c r="O68" s="122">
        <v>58.481553434476602</v>
      </c>
      <c r="P68" s="122">
        <v>54.841579960237986</v>
      </c>
      <c r="Q68" s="122">
        <v>53.299189676248616</v>
      </c>
      <c r="R68" s="122">
        <v>54.563745694885171</v>
      </c>
      <c r="S68" s="122">
        <v>53.93380681419562</v>
      </c>
      <c r="T68" s="122">
        <v>52.758375052698824</v>
      </c>
      <c r="U68" s="122">
        <v>55.223531495757349</v>
      </c>
      <c r="V68" s="122">
        <v>54.850759993319457</v>
      </c>
      <c r="W68" s="122">
        <v>50.184894042043446</v>
      </c>
      <c r="X68" s="122">
        <v>29.267203165153632</v>
      </c>
      <c r="Y68" s="122">
        <v>25.7307312591327</v>
      </c>
      <c r="DA68" s="130" t="s">
        <v>1634</v>
      </c>
    </row>
    <row r="69" spans="1:105" ht="12" customHeight="1" x14ac:dyDescent="0.25">
      <c r="A69" s="97" t="s">
        <v>134</v>
      </c>
      <c r="B69" s="98">
        <v>53.3326293288128</v>
      </c>
      <c r="C69" s="98">
        <v>51.458828641583466</v>
      </c>
      <c r="D69" s="98">
        <v>51.066023026014349</v>
      </c>
      <c r="E69" s="98">
        <v>52.796527495687712</v>
      </c>
      <c r="F69" s="98">
        <v>54.333208964907932</v>
      </c>
      <c r="G69" s="98">
        <v>53.040887166147556</v>
      </c>
      <c r="H69" s="98">
        <v>51.533185567998295</v>
      </c>
      <c r="I69" s="98">
        <v>44.713340494367088</v>
      </c>
      <c r="J69" s="98">
        <v>46.126791371049052</v>
      </c>
      <c r="K69" s="98">
        <v>45.161490689380194</v>
      </c>
      <c r="L69" s="98">
        <v>55.328854562234149</v>
      </c>
      <c r="M69" s="98">
        <v>55.249596474680907</v>
      </c>
      <c r="N69" s="98">
        <v>55.802977857230566</v>
      </c>
      <c r="O69" s="98">
        <v>57.252598903854881</v>
      </c>
      <c r="P69" s="98">
        <v>53.68583667731248</v>
      </c>
      <c r="Q69" s="98">
        <v>52.123312867361861</v>
      </c>
      <c r="R69" s="98">
        <v>53.373033882517234</v>
      </c>
      <c r="S69" s="98">
        <v>52.762111364893585</v>
      </c>
      <c r="T69" s="98">
        <v>51.574219998355929</v>
      </c>
      <c r="U69" s="98">
        <v>53.984166847174812</v>
      </c>
      <c r="V69" s="98">
        <v>53.620372611285831</v>
      </c>
      <c r="W69" s="98">
        <v>48.99447684853952</v>
      </c>
      <c r="X69" s="98">
        <v>28.446262733754171</v>
      </c>
      <c r="Y69" s="98">
        <v>24.847901552339643</v>
      </c>
      <c r="DA69" s="63" t="s">
        <v>1635</v>
      </c>
    </row>
    <row r="70" spans="1:105" ht="12" customHeight="1" x14ac:dyDescent="0.25">
      <c r="A70" s="97" t="s">
        <v>133</v>
      </c>
      <c r="B70" s="98">
        <v>0.14769196695075837</v>
      </c>
      <c r="C70" s="98">
        <v>0.16048626788027931</v>
      </c>
      <c r="D70" s="98">
        <v>0.16246093678373238</v>
      </c>
      <c r="E70" s="98">
        <v>0.18788829784603339</v>
      </c>
      <c r="F70" s="98">
        <v>0.19868461601578244</v>
      </c>
      <c r="G70" s="98">
        <v>0.20378284865437324</v>
      </c>
      <c r="H70" s="98">
        <v>0.21034690393992034</v>
      </c>
      <c r="I70" s="98">
        <v>0.20180663892818923</v>
      </c>
      <c r="J70" s="98">
        <v>0.22776021975761601</v>
      </c>
      <c r="K70" s="98">
        <v>0.25611902968151296</v>
      </c>
      <c r="L70" s="98">
        <v>0.33865123974997907</v>
      </c>
      <c r="M70" s="98">
        <v>0.33553609772373105</v>
      </c>
      <c r="N70" s="98">
        <v>0.34503178754967279</v>
      </c>
      <c r="O70" s="98">
        <v>0.34062249885003998</v>
      </c>
      <c r="P70" s="98">
        <v>0.30880223892871184</v>
      </c>
      <c r="Q70" s="98">
        <v>0.28776573180809772</v>
      </c>
      <c r="R70" s="98">
        <v>0.29270274322378309</v>
      </c>
      <c r="S70" s="98">
        <v>0.30575022435887067</v>
      </c>
      <c r="T70" s="98">
        <v>0.2967284620064693</v>
      </c>
      <c r="U70" s="98">
        <v>0.33459446845179996</v>
      </c>
      <c r="V70" s="98">
        <v>0.347606838116021</v>
      </c>
      <c r="W70" s="98">
        <v>0.31234203883929346</v>
      </c>
      <c r="X70" s="98">
        <v>0.25286405639361853</v>
      </c>
      <c r="Y70" s="98">
        <v>0.22624337161890867</v>
      </c>
      <c r="DA70" s="63" t="s">
        <v>1636</v>
      </c>
    </row>
    <row r="71" spans="1:105" ht="12" customHeight="1" x14ac:dyDescent="0.25">
      <c r="A71" s="100" t="s">
        <v>212</v>
      </c>
      <c r="B71" s="101">
        <v>0.10205306718046878</v>
      </c>
      <c r="C71" s="101">
        <v>0.10875401238216126</v>
      </c>
      <c r="D71" s="101">
        <v>0.11058242538282936</v>
      </c>
      <c r="E71" s="101">
        <v>0.12587253130766468</v>
      </c>
      <c r="F71" s="101">
        <v>0.1322278251731919</v>
      </c>
      <c r="G71" s="101">
        <v>0.13667370156063408</v>
      </c>
      <c r="H71" s="101">
        <v>0.14072901798613388</v>
      </c>
      <c r="I71" s="101">
        <v>0.13263931521167674</v>
      </c>
      <c r="J71" s="101">
        <v>0.14528385047433251</v>
      </c>
      <c r="K71" s="101">
        <v>0.15070902433591571</v>
      </c>
      <c r="L71" s="101">
        <v>0.22212418421564981</v>
      </c>
      <c r="M71" s="101">
        <v>0.21747417248852174</v>
      </c>
      <c r="N71" s="101">
        <v>0.21881511079884108</v>
      </c>
      <c r="O71" s="101">
        <v>0.2245948624045368</v>
      </c>
      <c r="P71" s="101">
        <v>0.19689890433746399</v>
      </c>
      <c r="Q71" s="101">
        <v>0.18692450759166984</v>
      </c>
      <c r="R71" s="101">
        <v>0.18915110336578542</v>
      </c>
      <c r="S71" s="101">
        <v>0.18815698377449719</v>
      </c>
      <c r="T71" s="101">
        <v>0.18194918421960354</v>
      </c>
      <c r="U71" s="101">
        <v>0.20572259037009877</v>
      </c>
      <c r="V71" s="101">
        <v>0.21187782444704503</v>
      </c>
      <c r="W71" s="101">
        <v>0.19946641043493385</v>
      </c>
      <c r="X71" s="101">
        <v>0.11552786905723728</v>
      </c>
      <c r="Y71" s="101">
        <v>0.12580252125510813</v>
      </c>
      <c r="DA71" s="131" t="s">
        <v>1637</v>
      </c>
    </row>
    <row r="72" spans="1:105" ht="12" customHeight="1" x14ac:dyDescent="0.25">
      <c r="A72" s="103" t="s">
        <v>52</v>
      </c>
      <c r="B72" s="104">
        <v>4.5638899770289607E-2</v>
      </c>
      <c r="C72" s="104">
        <v>5.1732255498118052E-2</v>
      </c>
      <c r="D72" s="104">
        <v>5.1878511400903021E-2</v>
      </c>
      <c r="E72" s="104">
        <v>6.2015766538368718E-2</v>
      </c>
      <c r="F72" s="104">
        <v>6.6456790842590541E-2</v>
      </c>
      <c r="G72" s="104">
        <v>6.7109147093739149E-2</v>
      </c>
      <c r="H72" s="104">
        <v>6.9617885953786471E-2</v>
      </c>
      <c r="I72" s="104">
        <v>6.9167323716512477E-2</v>
      </c>
      <c r="J72" s="104">
        <v>8.2476369283283488E-2</v>
      </c>
      <c r="K72" s="104">
        <v>0.10541000534559723</v>
      </c>
      <c r="L72" s="104">
        <v>0.11652705553432927</v>
      </c>
      <c r="M72" s="104">
        <v>0.11806192523520934</v>
      </c>
      <c r="N72" s="104">
        <v>0.12621667675083173</v>
      </c>
      <c r="O72" s="104">
        <v>0.11602763644550318</v>
      </c>
      <c r="P72" s="104">
        <v>0.11190333459124786</v>
      </c>
      <c r="Q72" s="104">
        <v>0.10084122421642788</v>
      </c>
      <c r="R72" s="104">
        <v>0.10355163985799766</v>
      </c>
      <c r="S72" s="104">
        <v>0.11759324058437348</v>
      </c>
      <c r="T72" s="104">
        <v>0.11477927778686574</v>
      </c>
      <c r="U72" s="104">
        <v>0.12887187808170117</v>
      </c>
      <c r="V72" s="104">
        <v>0.13572901366897597</v>
      </c>
      <c r="W72" s="104">
        <v>0.11287562840435961</v>
      </c>
      <c r="X72" s="104">
        <v>0.13733618733638125</v>
      </c>
      <c r="Y72" s="104">
        <v>0.10044085036380056</v>
      </c>
      <c r="DA72" s="132" t="s">
        <v>1638</v>
      </c>
    </row>
    <row r="73" spans="1:105" ht="12" customHeight="1" x14ac:dyDescent="0.25">
      <c r="A73" s="106" t="s">
        <v>122</v>
      </c>
      <c r="B73" s="101">
        <v>0.68712461044962403</v>
      </c>
      <c r="C73" s="101">
        <v>0.58738169297448606</v>
      </c>
      <c r="D73" s="101">
        <v>0.57529318878313263</v>
      </c>
      <c r="E73" s="101">
        <v>0.5400131792411228</v>
      </c>
      <c r="F73" s="101">
        <v>0.5499260707686896</v>
      </c>
      <c r="G73" s="101">
        <v>0.53423661126736222</v>
      </c>
      <c r="H73" s="101">
        <v>0.50763775549389789</v>
      </c>
      <c r="I73" s="101">
        <v>0.43130078714811587</v>
      </c>
      <c r="J73" s="101">
        <v>0.42215632109478041</v>
      </c>
      <c r="K73" s="101">
        <v>0.37098491732757077</v>
      </c>
      <c r="L73" s="101">
        <v>0.42063630403303059</v>
      </c>
      <c r="M73" s="101">
        <v>0.41660351832972958</v>
      </c>
      <c r="N73" s="101">
        <v>0.41176060994350583</v>
      </c>
      <c r="O73" s="101">
        <v>0.44210660433411259</v>
      </c>
      <c r="P73" s="101">
        <v>0.43582685363903084</v>
      </c>
      <c r="Q73" s="101">
        <v>0.46721407568774437</v>
      </c>
      <c r="R73" s="101">
        <v>0.47196413007263205</v>
      </c>
      <c r="S73" s="101">
        <v>0.45432372997602755</v>
      </c>
      <c r="T73" s="101">
        <v>0.45726748672930595</v>
      </c>
      <c r="U73" s="101">
        <v>0.4505341869358267</v>
      </c>
      <c r="V73" s="101">
        <v>0.43461659023531707</v>
      </c>
      <c r="W73" s="101">
        <v>0.43372299501586514</v>
      </c>
      <c r="X73" s="101">
        <v>0.24323296630049746</v>
      </c>
      <c r="Y73" s="101">
        <v>0.19987536288247251</v>
      </c>
      <c r="DA73" s="131" t="s">
        <v>1639</v>
      </c>
    </row>
    <row r="74" spans="1:105" ht="12" customHeight="1" x14ac:dyDescent="0.25">
      <c r="A74" s="107" t="s">
        <v>121</v>
      </c>
      <c r="B74" s="104">
        <v>0.25625476186027346</v>
      </c>
      <c r="C74" s="104">
        <v>0.23796403219108908</v>
      </c>
      <c r="D74" s="104">
        <v>0.25153685499326861</v>
      </c>
      <c r="E74" s="104">
        <v>0.25923230185355728</v>
      </c>
      <c r="F74" s="104">
        <v>0.27089444524869388</v>
      </c>
      <c r="G74" s="104">
        <v>0.29034000084286982</v>
      </c>
      <c r="H74" s="104">
        <v>0.30261229309056858</v>
      </c>
      <c r="I74" s="104">
        <v>0.30887568767367723</v>
      </c>
      <c r="J74" s="104">
        <v>0.33058055665180991</v>
      </c>
      <c r="K74" s="104">
        <v>0.33604021869338446</v>
      </c>
      <c r="L74" s="104">
        <v>0.42331201359420534</v>
      </c>
      <c r="M74" s="104">
        <v>0.43149327288527356</v>
      </c>
      <c r="N74" s="104">
        <v>0.42126008186312819</v>
      </c>
      <c r="O74" s="104">
        <v>0.44622542743756677</v>
      </c>
      <c r="P74" s="104">
        <v>0.41111419035776448</v>
      </c>
      <c r="Q74" s="104">
        <v>0.42089700139091002</v>
      </c>
      <c r="R74" s="104">
        <v>0.42604493907151841</v>
      </c>
      <c r="S74" s="104">
        <v>0.41162149496714207</v>
      </c>
      <c r="T74" s="104">
        <v>0.4301591056071204</v>
      </c>
      <c r="U74" s="104">
        <v>0.4542359931949162</v>
      </c>
      <c r="V74" s="104">
        <v>0.44816395368228978</v>
      </c>
      <c r="W74" s="104">
        <v>0.44435215964877417</v>
      </c>
      <c r="X74" s="104">
        <v>0.3248434087053455</v>
      </c>
      <c r="Y74" s="104">
        <v>0.45671097229167529</v>
      </c>
      <c r="DA74" s="132" t="s">
        <v>1640</v>
      </c>
    </row>
    <row r="75" spans="1:105" ht="12" customHeight="1" x14ac:dyDescent="0.25">
      <c r="A75" s="108" t="s">
        <v>53</v>
      </c>
      <c r="B75" s="98">
        <v>0.16639707983710164</v>
      </c>
      <c r="C75" s="98">
        <v>0.1517776968568908</v>
      </c>
      <c r="D75" s="98">
        <v>0.16154913758968223</v>
      </c>
      <c r="E75" s="98">
        <v>0.16411817580962995</v>
      </c>
      <c r="F75" s="98">
        <v>0.17046638031297986</v>
      </c>
      <c r="G75" s="98">
        <v>0.18470031452160801</v>
      </c>
      <c r="H75" s="98">
        <v>0.19232913982941879</v>
      </c>
      <c r="I75" s="98">
        <v>0.19343781397136636</v>
      </c>
      <c r="J75" s="98">
        <v>0.20134767733477357</v>
      </c>
      <c r="K75" s="98">
        <v>0.18847308786833875</v>
      </c>
      <c r="L75" s="98">
        <v>0.26754842900678799</v>
      </c>
      <c r="M75" s="98">
        <v>0.27019521222765919</v>
      </c>
      <c r="N75" s="98">
        <v>0.25849618630612459</v>
      </c>
      <c r="O75" s="98">
        <v>0.2858485245374644</v>
      </c>
      <c r="P75" s="98">
        <v>0.25359626632841586</v>
      </c>
      <c r="Q75" s="98">
        <v>0.26428732844799496</v>
      </c>
      <c r="R75" s="98">
        <v>0.26648478397627956</v>
      </c>
      <c r="S75" s="98">
        <v>0.24621117414532948</v>
      </c>
      <c r="T75" s="98">
        <v>0.2576726087244075</v>
      </c>
      <c r="U75" s="98">
        <v>0.27497072305711501</v>
      </c>
      <c r="V75" s="98">
        <v>0.27003265619051353</v>
      </c>
      <c r="W75" s="98">
        <v>0.28062102375823522</v>
      </c>
      <c r="X75" s="98">
        <v>0.14679625122371254</v>
      </c>
      <c r="Y75" s="98">
        <v>0.25342134454470655</v>
      </c>
      <c r="DA75" s="63" t="s">
        <v>1641</v>
      </c>
    </row>
    <row r="76" spans="1:105" ht="12" customHeight="1" x14ac:dyDescent="0.25">
      <c r="A76" s="108" t="s">
        <v>52</v>
      </c>
      <c r="B76" s="98">
        <v>8.9857682023171834E-2</v>
      </c>
      <c r="C76" s="98">
        <v>8.6186335334198297E-2</v>
      </c>
      <c r="D76" s="98">
        <v>8.9987717403586395E-2</v>
      </c>
      <c r="E76" s="98">
        <v>9.5114126043927327E-2</v>
      </c>
      <c r="F76" s="98">
        <v>0.10042806493571399</v>
      </c>
      <c r="G76" s="98">
        <v>0.10563968632126179</v>
      </c>
      <c r="H76" s="98">
        <v>0.11028315326114982</v>
      </c>
      <c r="I76" s="98">
        <v>0.11543787370231087</v>
      </c>
      <c r="J76" s="98">
        <v>0.12923287931703634</v>
      </c>
      <c r="K76" s="98">
        <v>0.14756713082504572</v>
      </c>
      <c r="L76" s="98">
        <v>0.15576358458741735</v>
      </c>
      <c r="M76" s="98">
        <v>0.16129806065761437</v>
      </c>
      <c r="N76" s="98">
        <v>0.1627638955570036</v>
      </c>
      <c r="O76" s="98">
        <v>0.1603769029001024</v>
      </c>
      <c r="P76" s="98">
        <v>0.15751792402934861</v>
      </c>
      <c r="Q76" s="98">
        <v>0.15660967294291508</v>
      </c>
      <c r="R76" s="98">
        <v>0.15956015509523888</v>
      </c>
      <c r="S76" s="98">
        <v>0.16541032082181262</v>
      </c>
      <c r="T76" s="98">
        <v>0.17248649688271289</v>
      </c>
      <c r="U76" s="98">
        <v>0.17926527013780119</v>
      </c>
      <c r="V76" s="98">
        <v>0.17813129749177622</v>
      </c>
      <c r="W76" s="98">
        <v>0.16373113589053898</v>
      </c>
      <c r="X76" s="98">
        <v>0.17804715748163297</v>
      </c>
      <c r="Y76" s="98">
        <v>0.20328962774696874</v>
      </c>
      <c r="DA76" s="63" t="s">
        <v>1642</v>
      </c>
    </row>
    <row r="77" spans="1:105" ht="12" customHeight="1" x14ac:dyDescent="0.25">
      <c r="A77" s="121" t="s">
        <v>54</v>
      </c>
      <c r="B77" s="122">
        <v>10.156925859342008</v>
      </c>
      <c r="C77" s="122">
        <v>9.9993952299773099</v>
      </c>
      <c r="D77" s="122">
        <v>10.308707474803329</v>
      </c>
      <c r="E77" s="122">
        <v>10.542585369723129</v>
      </c>
      <c r="F77" s="122">
        <v>10.667161723575395</v>
      </c>
      <c r="G77" s="122">
        <v>10.686629476016391</v>
      </c>
      <c r="H77" s="122">
        <v>10.706026822677659</v>
      </c>
      <c r="I77" s="122">
        <v>10.182884678717091</v>
      </c>
      <c r="J77" s="122">
        <v>10.368271177559162</v>
      </c>
      <c r="K77" s="122">
        <v>10.531721602970341</v>
      </c>
      <c r="L77" s="122">
        <v>12.016337148025029</v>
      </c>
      <c r="M77" s="122">
        <v>11.848791002739944</v>
      </c>
      <c r="N77" s="122">
        <v>11.910030329330219</v>
      </c>
      <c r="O77" s="122">
        <v>12.653804871102295</v>
      </c>
      <c r="P77" s="122">
        <v>12.542056121961034</v>
      </c>
      <c r="Q77" s="122">
        <v>12.566524642584508</v>
      </c>
      <c r="R77" s="122">
        <v>13.00684760671791</v>
      </c>
      <c r="S77" s="122">
        <v>12.905050269190196</v>
      </c>
      <c r="T77" s="122">
        <v>13.113209057075975</v>
      </c>
      <c r="U77" s="122">
        <v>13.167053495458241</v>
      </c>
      <c r="V77" s="122">
        <v>13.420092319418639</v>
      </c>
      <c r="W77" s="122">
        <v>12.969584100720919</v>
      </c>
      <c r="X77" s="122">
        <v>8.1456880601818114</v>
      </c>
      <c r="Y77" s="122">
        <v>7.9845778892852106</v>
      </c>
      <c r="DA77" s="130" t="s">
        <v>1643</v>
      </c>
    </row>
    <row r="78" spans="1:105" ht="12" customHeight="1" x14ac:dyDescent="0.25">
      <c r="A78" s="97" t="s">
        <v>189</v>
      </c>
      <c r="B78" s="98">
        <v>1.9526540826591037</v>
      </c>
      <c r="C78" s="98">
        <v>1.9370428321109179</v>
      </c>
      <c r="D78" s="98">
        <v>1.9808042182577086</v>
      </c>
      <c r="E78" s="98">
        <v>2.092966099104943</v>
      </c>
      <c r="F78" s="98">
        <v>2.126377818575929</v>
      </c>
      <c r="G78" s="98">
        <v>2.1349575769312086</v>
      </c>
      <c r="H78" s="98">
        <v>2.1402715519232682</v>
      </c>
      <c r="I78" s="98">
        <v>1.9840009913654886</v>
      </c>
      <c r="J78" s="98">
        <v>2.0485590270727352</v>
      </c>
      <c r="K78" s="98">
        <v>2.093770436195276</v>
      </c>
      <c r="L78" s="98">
        <v>2.3798917388527205</v>
      </c>
      <c r="M78" s="98">
        <v>2.3113085689916941</v>
      </c>
      <c r="N78" s="98">
        <v>2.3368449854898974</v>
      </c>
      <c r="O78" s="98">
        <v>2.4657946877007944</v>
      </c>
      <c r="P78" s="98">
        <v>2.3736843951102879</v>
      </c>
      <c r="Q78" s="98">
        <v>2.3525646566470897</v>
      </c>
      <c r="R78" s="98">
        <v>2.4157003518918141</v>
      </c>
      <c r="S78" s="98">
        <v>2.3738134353874467</v>
      </c>
      <c r="T78" s="98">
        <v>2.300802522212678</v>
      </c>
      <c r="U78" s="98">
        <v>2.184245724658457</v>
      </c>
      <c r="V78" s="98">
        <v>2.0724180758574575</v>
      </c>
      <c r="W78" s="98">
        <v>2.0846469857647763</v>
      </c>
      <c r="X78" s="98">
        <v>2.0494888697812232</v>
      </c>
      <c r="Y78" s="98">
        <v>1.7142925384541874</v>
      </c>
      <c r="DA78" s="63" t="s">
        <v>1644</v>
      </c>
    </row>
    <row r="79" spans="1:105" ht="12" customHeight="1" x14ac:dyDescent="0.25">
      <c r="A79" s="109" t="s">
        <v>120</v>
      </c>
      <c r="B79" s="33">
        <v>8.204271776682905</v>
      </c>
      <c r="C79" s="33">
        <v>8.0623523978663911</v>
      </c>
      <c r="D79" s="33">
        <v>8.3279032565456212</v>
      </c>
      <c r="E79" s="33">
        <v>8.4496192706181859</v>
      </c>
      <c r="F79" s="33">
        <v>8.5407839049994667</v>
      </c>
      <c r="G79" s="33">
        <v>8.5516718990851821</v>
      </c>
      <c r="H79" s="33">
        <v>8.5657552707543907</v>
      </c>
      <c r="I79" s="33">
        <v>8.1988836873516018</v>
      </c>
      <c r="J79" s="33">
        <v>8.3197121504864278</v>
      </c>
      <c r="K79" s="33">
        <v>8.4379511667750648</v>
      </c>
      <c r="L79" s="33">
        <v>9.6364454091723086</v>
      </c>
      <c r="M79" s="33">
        <v>9.5374824337482504</v>
      </c>
      <c r="N79" s="33">
        <v>9.573185343840322</v>
      </c>
      <c r="O79" s="33">
        <v>10.1880101834015</v>
      </c>
      <c r="P79" s="33">
        <v>10.168371726850745</v>
      </c>
      <c r="Q79" s="33">
        <v>10.213959985937418</v>
      </c>
      <c r="R79" s="33">
        <v>10.591147254826096</v>
      </c>
      <c r="S79" s="33">
        <v>10.531236833802749</v>
      </c>
      <c r="T79" s="33">
        <v>10.812406534863298</v>
      </c>
      <c r="U79" s="33">
        <v>10.982807770799784</v>
      </c>
      <c r="V79" s="33">
        <v>11.347674243561181</v>
      </c>
      <c r="W79" s="33">
        <v>10.884937114956143</v>
      </c>
      <c r="X79" s="33">
        <v>6.0961991904005881</v>
      </c>
      <c r="Y79" s="33">
        <v>6.2702853508310232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449.73712530478724</v>
      </c>
      <c r="C81" s="117">
        <f t="shared" si="28"/>
        <v>513.21348483134011</v>
      </c>
      <c r="D81" s="117">
        <f t="shared" si="28"/>
        <v>529.59283767923773</v>
      </c>
      <c r="E81" s="117">
        <f t="shared" si="28"/>
        <v>598.52460397343054</v>
      </c>
      <c r="F81" s="117">
        <f t="shared" si="28"/>
        <v>636.09209749469449</v>
      </c>
      <c r="G81" s="117">
        <f t="shared" si="28"/>
        <v>739.62619819491044</v>
      </c>
      <c r="H81" s="117">
        <f t="shared" si="28"/>
        <v>816.87087978327702</v>
      </c>
      <c r="I81" s="117">
        <f t="shared" si="28"/>
        <v>964.46110298513474</v>
      </c>
      <c r="J81" s="117">
        <f t="shared" si="28"/>
        <v>939.92657404307749</v>
      </c>
      <c r="K81" s="117">
        <f t="shared" si="28"/>
        <v>933.83746730560438</v>
      </c>
      <c r="L81" s="117">
        <f t="shared" si="28"/>
        <v>999.91245347605002</v>
      </c>
      <c r="M81" s="117">
        <f t="shared" si="28"/>
        <v>904.86987608550976</v>
      </c>
      <c r="N81" s="117">
        <f t="shared" si="28"/>
        <v>873.432243365315</v>
      </c>
      <c r="O81" s="117">
        <f t="shared" si="28"/>
        <v>909.15058605559727</v>
      </c>
      <c r="P81" s="117">
        <f t="shared" si="28"/>
        <v>887.85267693488504</v>
      </c>
      <c r="Q81" s="117">
        <f t="shared" si="28"/>
        <v>1024.7820444585802</v>
      </c>
      <c r="R81" s="117">
        <f t="shared" ref="R81:V81" si="29">R82+R85+R87+R100</f>
        <v>1079.8713479240826</v>
      </c>
      <c r="S81" s="117">
        <f t="shared" si="29"/>
        <v>1026.5582379328221</v>
      </c>
      <c r="T81" s="117">
        <f t="shared" si="29"/>
        <v>968.98782241750428</v>
      </c>
      <c r="U81" s="117">
        <f t="shared" si="29"/>
        <v>889.32057176797298</v>
      </c>
      <c r="V81" s="117">
        <f t="shared" si="29"/>
        <v>834.14497795484533</v>
      </c>
      <c r="W81" s="117">
        <f t="shared" ref="W81:Y81" si="30">W82+W85+W87+W100</f>
        <v>852.33854510376477</v>
      </c>
      <c r="X81" s="117">
        <f t="shared" si="30"/>
        <v>676.05975424734788</v>
      </c>
      <c r="Y81" s="117">
        <f t="shared" si="30"/>
        <v>725.34487765807114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411.86885974035204</v>
      </c>
      <c r="C82" s="122">
        <f t="shared" si="31"/>
        <v>474.30769122737456</v>
      </c>
      <c r="D82" s="122">
        <f t="shared" si="31"/>
        <v>486.696928326722</v>
      </c>
      <c r="E82" s="122">
        <f t="shared" si="31"/>
        <v>551.21351129449056</v>
      </c>
      <c r="F82" s="122">
        <f t="shared" si="31"/>
        <v>582.48437267862823</v>
      </c>
      <c r="G82" s="122">
        <f t="shared" si="31"/>
        <v>677.07783046833595</v>
      </c>
      <c r="H82" s="122">
        <f t="shared" si="31"/>
        <v>745.55186998032343</v>
      </c>
      <c r="I82" s="122">
        <f t="shared" si="31"/>
        <v>886.6446832185153</v>
      </c>
      <c r="J82" s="122">
        <f t="shared" si="31"/>
        <v>859.51987488113662</v>
      </c>
      <c r="K82" s="122">
        <f t="shared" si="31"/>
        <v>855.30198862571137</v>
      </c>
      <c r="L82" s="122">
        <f t="shared" si="31"/>
        <v>911.63485202698246</v>
      </c>
      <c r="M82" s="122">
        <f t="shared" si="31"/>
        <v>812.71513986100877</v>
      </c>
      <c r="N82" s="122">
        <f t="shared" si="31"/>
        <v>782.80581165571255</v>
      </c>
      <c r="O82" s="122">
        <f t="shared" si="31"/>
        <v>811.44474051897419</v>
      </c>
      <c r="P82" s="122">
        <f t="shared" si="31"/>
        <v>784.64679454344298</v>
      </c>
      <c r="Q82" s="122">
        <f t="shared" si="31"/>
        <v>914.68893484091961</v>
      </c>
      <c r="R82" s="122">
        <f t="shared" ref="R82:V82" si="32">SUM(R83:R84)</f>
        <v>965.88968402588341</v>
      </c>
      <c r="S82" s="122">
        <f t="shared" si="32"/>
        <v>919.62503778729729</v>
      </c>
      <c r="T82" s="122">
        <f t="shared" si="32"/>
        <v>869.1879771755664</v>
      </c>
      <c r="U82" s="122">
        <f t="shared" si="32"/>
        <v>791.56296142382052</v>
      </c>
      <c r="V82" s="122">
        <f t="shared" si="32"/>
        <v>739.72844338457594</v>
      </c>
      <c r="W82" s="122">
        <f t="shared" ref="W82:Y82" si="33">SUM(W83:W84)</f>
        <v>760.95003746260386</v>
      </c>
      <c r="X82" s="122">
        <f t="shared" si="33"/>
        <v>624.3579906977651</v>
      </c>
      <c r="Y82" s="122">
        <f t="shared" si="33"/>
        <v>671.17479602657386</v>
      </c>
      <c r="DA82" s="130" t="s">
        <v>1647</v>
      </c>
    </row>
    <row r="83" spans="1:105" ht="12" customHeight="1" x14ac:dyDescent="0.25">
      <c r="A83" s="97" t="s">
        <v>199</v>
      </c>
      <c r="B83" s="98">
        <v>410.37269948848746</v>
      </c>
      <c r="C83" s="98">
        <v>472.53262388366119</v>
      </c>
      <c r="D83" s="98">
        <v>484.84974605051991</v>
      </c>
      <c r="E83" s="98">
        <v>549.05245652988413</v>
      </c>
      <c r="F83" s="98">
        <v>580.14394042243282</v>
      </c>
      <c r="G83" s="98">
        <v>674.27359089458218</v>
      </c>
      <c r="H83" s="98">
        <v>742.38403396798344</v>
      </c>
      <c r="I83" s="98">
        <v>882.79609188810127</v>
      </c>
      <c r="J83" s="98">
        <v>855.77449591966013</v>
      </c>
      <c r="K83" s="98">
        <v>851.55794386027378</v>
      </c>
      <c r="L83" s="98">
        <v>907.48727582617016</v>
      </c>
      <c r="M83" s="98">
        <v>809.03931175883758</v>
      </c>
      <c r="N83" s="98">
        <v>779.22942073226591</v>
      </c>
      <c r="O83" s="98">
        <v>807.68704234575409</v>
      </c>
      <c r="P83" s="98">
        <v>781.05393473742845</v>
      </c>
      <c r="Q83" s="98">
        <v>910.37416805624866</v>
      </c>
      <c r="R83" s="98">
        <v>961.27869210940685</v>
      </c>
      <c r="S83" s="98">
        <v>915.1844735529387</v>
      </c>
      <c r="T83" s="98">
        <v>864.94794114837021</v>
      </c>
      <c r="U83" s="98">
        <v>787.69697621094826</v>
      </c>
      <c r="V83" s="98">
        <v>736.06300277061234</v>
      </c>
      <c r="W83" s="98">
        <v>757.12431451227644</v>
      </c>
      <c r="X83" s="98">
        <v>621.40909043841839</v>
      </c>
      <c r="Y83" s="98">
        <v>667.92761678359739</v>
      </c>
      <c r="DA83" s="63" t="s">
        <v>1648</v>
      </c>
    </row>
    <row r="84" spans="1:105" ht="12" customHeight="1" x14ac:dyDescent="0.25">
      <c r="A84" s="97" t="s">
        <v>53</v>
      </c>
      <c r="B84" s="98">
        <v>1.4961602518645805</v>
      </c>
      <c r="C84" s="98">
        <v>1.7750673437133626</v>
      </c>
      <c r="D84" s="98">
        <v>1.8471822762021171</v>
      </c>
      <c r="E84" s="98">
        <v>2.1610547646064888</v>
      </c>
      <c r="F84" s="98">
        <v>2.3404322561953883</v>
      </c>
      <c r="G84" s="98">
        <v>2.80423957375376</v>
      </c>
      <c r="H84" s="98">
        <v>3.1678360123400302</v>
      </c>
      <c r="I84" s="98">
        <v>3.8485913304140555</v>
      </c>
      <c r="J84" s="98">
        <v>3.7453789614764483</v>
      </c>
      <c r="K84" s="98">
        <v>3.7440447654375428</v>
      </c>
      <c r="L84" s="98">
        <v>4.1475762008122707</v>
      </c>
      <c r="M84" s="98">
        <v>3.6758281021711867</v>
      </c>
      <c r="N84" s="98">
        <v>3.5763909234466502</v>
      </c>
      <c r="O84" s="98">
        <v>3.7576981732201142</v>
      </c>
      <c r="P84" s="98">
        <v>3.5928598060145616</v>
      </c>
      <c r="Q84" s="98">
        <v>4.3147667846709767</v>
      </c>
      <c r="R84" s="98">
        <v>4.6109919164766167</v>
      </c>
      <c r="S84" s="98">
        <v>4.4405642343585532</v>
      </c>
      <c r="T84" s="98">
        <v>4.2400360271961759</v>
      </c>
      <c r="U84" s="98">
        <v>3.8659852128722467</v>
      </c>
      <c r="V84" s="98">
        <v>3.665440613963594</v>
      </c>
      <c r="W84" s="98">
        <v>3.8257229503274197</v>
      </c>
      <c r="X84" s="98">
        <v>2.9489002593467193</v>
      </c>
      <c r="Y84" s="98">
        <v>3.2471792429764617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1.5882428180470309E-2</v>
      </c>
      <c r="C85" s="122">
        <f t="shared" si="34"/>
        <v>2.0802983750613877E-2</v>
      </c>
      <c r="D85" s="122">
        <f t="shared" si="34"/>
        <v>2.3974489085697048E-2</v>
      </c>
      <c r="E85" s="122">
        <f t="shared" si="34"/>
        <v>3.5732643896595292E-2</v>
      </c>
      <c r="F85" s="122">
        <f t="shared" si="34"/>
        <v>5.6087292344296415E-2</v>
      </c>
      <c r="G85" s="122">
        <f t="shared" si="34"/>
        <v>8.0576473422378031E-2</v>
      </c>
      <c r="H85" s="122">
        <f t="shared" si="34"/>
        <v>0.11803030359510663</v>
      </c>
      <c r="I85" s="122">
        <f t="shared" si="34"/>
        <v>0.15679011981008067</v>
      </c>
      <c r="J85" s="122">
        <f t="shared" si="34"/>
        <v>0.18169817666202157</v>
      </c>
      <c r="K85" s="122">
        <f t="shared" si="34"/>
        <v>0.19458051650867245</v>
      </c>
      <c r="L85" s="122">
        <f t="shared" si="34"/>
        <v>0.19872729807832906</v>
      </c>
      <c r="M85" s="122">
        <f t="shared" si="34"/>
        <v>0.18991606230600283</v>
      </c>
      <c r="N85" s="122">
        <f t="shared" si="34"/>
        <v>0.18009168577553269</v>
      </c>
      <c r="O85" s="122">
        <f t="shared" si="34"/>
        <v>0.17135832134791998</v>
      </c>
      <c r="P85" s="122">
        <f t="shared" si="34"/>
        <v>0.16475125861855386</v>
      </c>
      <c r="Q85" s="122">
        <f t="shared" si="34"/>
        <v>0.17068382327495893</v>
      </c>
      <c r="R85" s="122">
        <f t="shared" si="34"/>
        <v>0.20216079107524115</v>
      </c>
      <c r="S85" s="122">
        <f t="shared" si="34"/>
        <v>0.22563460877334635</v>
      </c>
      <c r="T85" s="122">
        <f t="shared" si="34"/>
        <v>0.28753365407974635</v>
      </c>
      <c r="U85" s="122">
        <f t="shared" si="34"/>
        <v>0.24939174792504679</v>
      </c>
      <c r="V85" s="122">
        <f t="shared" si="34"/>
        <v>0.24943832414987938</v>
      </c>
      <c r="W85" s="122">
        <f t="shared" si="34"/>
        <v>0.23357730523804329</v>
      </c>
      <c r="X85" s="122">
        <f t="shared" si="34"/>
        <v>0.20529286874158156</v>
      </c>
      <c r="Y85" s="122">
        <f t="shared" si="34"/>
        <v>0.18015411886578428</v>
      </c>
      <c r="DA85" s="130" t="s">
        <v>1650</v>
      </c>
    </row>
    <row r="86" spans="1:105" ht="12" customHeight="1" x14ac:dyDescent="0.25">
      <c r="A86" s="97" t="s">
        <v>53</v>
      </c>
      <c r="B86" s="98">
        <v>1.5882428180470309E-2</v>
      </c>
      <c r="C86" s="98">
        <v>2.0802983750613877E-2</v>
      </c>
      <c r="D86" s="98">
        <v>2.3974489085697048E-2</v>
      </c>
      <c r="E86" s="98">
        <v>3.5732643896595292E-2</v>
      </c>
      <c r="F86" s="98">
        <v>5.6087292344296415E-2</v>
      </c>
      <c r="G86" s="98">
        <v>8.0576473422378031E-2</v>
      </c>
      <c r="H86" s="98">
        <v>0.11803030359510663</v>
      </c>
      <c r="I86" s="98">
        <v>0.15679011981008067</v>
      </c>
      <c r="J86" s="98">
        <v>0.18169817666202157</v>
      </c>
      <c r="K86" s="98">
        <v>0.19458051650867245</v>
      </c>
      <c r="L86" s="98">
        <v>0.19872729807832906</v>
      </c>
      <c r="M86" s="98">
        <v>0.18991606230600283</v>
      </c>
      <c r="N86" s="98">
        <v>0.18009168577553269</v>
      </c>
      <c r="O86" s="98">
        <v>0.17135832134791998</v>
      </c>
      <c r="P86" s="98">
        <v>0.16475125861855386</v>
      </c>
      <c r="Q86" s="98">
        <v>0.17068382327495893</v>
      </c>
      <c r="R86" s="98">
        <v>0.20216079107524115</v>
      </c>
      <c r="S86" s="98">
        <v>0.22563460877334635</v>
      </c>
      <c r="T86" s="98">
        <v>0.28753365407974635</v>
      </c>
      <c r="U86" s="98">
        <v>0.24939174792504679</v>
      </c>
      <c r="V86" s="98">
        <v>0.24943832414987938</v>
      </c>
      <c r="W86" s="98">
        <v>0.23357730523804329</v>
      </c>
      <c r="X86" s="98">
        <v>0.20529286874158156</v>
      </c>
      <c r="Y86" s="98">
        <v>0.18015411886578428</v>
      </c>
      <c r="DA86" s="63" t="s">
        <v>1651</v>
      </c>
    </row>
    <row r="87" spans="1:105" ht="12" customHeight="1" x14ac:dyDescent="0.25">
      <c r="A87" s="121" t="s">
        <v>55</v>
      </c>
      <c r="B87" s="122">
        <v>31.683716822973945</v>
      </c>
      <c r="C87" s="122">
        <v>32.410811424998634</v>
      </c>
      <c r="D87" s="122">
        <v>35.501887086863562</v>
      </c>
      <c r="E87" s="122">
        <v>39.003858938006552</v>
      </c>
      <c r="F87" s="122">
        <v>44.152845605393559</v>
      </c>
      <c r="G87" s="122">
        <v>51.420223671689278</v>
      </c>
      <c r="H87" s="122">
        <v>58.264550393960057</v>
      </c>
      <c r="I87" s="122">
        <v>63.367609041445007</v>
      </c>
      <c r="J87" s="122">
        <v>65.090290278242009</v>
      </c>
      <c r="K87" s="122">
        <v>62.98929593663766</v>
      </c>
      <c r="L87" s="122">
        <v>71.248095394984588</v>
      </c>
      <c r="M87" s="122">
        <v>75.442186862190951</v>
      </c>
      <c r="N87" s="122">
        <v>73.836506469791104</v>
      </c>
      <c r="O87" s="122">
        <v>79.075003466574998</v>
      </c>
      <c r="P87" s="122">
        <v>83.352507338447396</v>
      </c>
      <c r="Q87" s="122">
        <v>88.974384024889545</v>
      </c>
      <c r="R87" s="122">
        <v>91.818577089100827</v>
      </c>
      <c r="S87" s="122">
        <v>85.657980326331725</v>
      </c>
      <c r="T87" s="122">
        <v>79.18937442841073</v>
      </c>
      <c r="U87" s="122">
        <v>78.184958142221006</v>
      </c>
      <c r="V87" s="122">
        <v>74.840708230031296</v>
      </c>
      <c r="W87" s="122">
        <v>72.320991407589915</v>
      </c>
      <c r="X87" s="122">
        <v>40.357256295935365</v>
      </c>
      <c r="Y87" s="122">
        <v>41.885839701727072</v>
      </c>
      <c r="DA87" s="130" t="s">
        <v>1652</v>
      </c>
    </row>
    <row r="88" spans="1:105" ht="12" customHeight="1" x14ac:dyDescent="0.25">
      <c r="A88" s="97" t="s">
        <v>132</v>
      </c>
      <c r="B88" s="98">
        <v>13.220382970939072</v>
      </c>
      <c r="C88" s="98">
        <v>14.325228156388663</v>
      </c>
      <c r="D88" s="98">
        <v>15.952550492949907</v>
      </c>
      <c r="E88" s="98">
        <v>18.30809643428303</v>
      </c>
      <c r="F88" s="98">
        <v>21.126202750851157</v>
      </c>
      <c r="G88" s="98">
        <v>25.505301696101949</v>
      </c>
      <c r="H88" s="98">
        <v>29.70241334974876</v>
      </c>
      <c r="I88" s="98">
        <v>34.547424789630107</v>
      </c>
      <c r="J88" s="98">
        <v>36.387996243474227</v>
      </c>
      <c r="K88" s="98">
        <v>37.274564604388658</v>
      </c>
      <c r="L88" s="98">
        <v>43.155974288620648</v>
      </c>
      <c r="M88" s="98">
        <v>47.430180768677694</v>
      </c>
      <c r="N88" s="98">
        <v>46.524297348926183</v>
      </c>
      <c r="O88" s="98">
        <v>49.218731184910546</v>
      </c>
      <c r="P88" s="98">
        <v>54.265306544579353</v>
      </c>
      <c r="Q88" s="98">
        <v>57.192371899734745</v>
      </c>
      <c r="R88" s="98">
        <v>60.010266330807198</v>
      </c>
      <c r="S88" s="98">
        <v>56.616188976829804</v>
      </c>
      <c r="T88" s="98">
        <v>52.759510232075804</v>
      </c>
      <c r="U88" s="98">
        <v>56.057289729140315</v>
      </c>
      <c r="V88" s="98">
        <v>57.378064115165607</v>
      </c>
      <c r="W88" s="98">
        <v>59.269572620655055</v>
      </c>
      <c r="X88" s="98">
        <v>33.71520482933515</v>
      </c>
      <c r="Y88" s="98">
        <v>36.560416892583866</v>
      </c>
      <c r="DA88" s="63" t="s">
        <v>1653</v>
      </c>
    </row>
    <row r="89" spans="1:105" ht="12" customHeight="1" x14ac:dyDescent="0.25">
      <c r="A89" s="97" t="s">
        <v>131</v>
      </c>
      <c r="B89" s="98">
        <v>3.342475443028714E-2</v>
      </c>
      <c r="C89" s="98">
        <v>4.23776436270933E-2</v>
      </c>
      <c r="D89" s="98">
        <v>4.8592456554183448E-2</v>
      </c>
      <c r="E89" s="98">
        <v>6.1858810197321132E-2</v>
      </c>
      <c r="F89" s="98">
        <v>7.2459334219537985E-2</v>
      </c>
      <c r="G89" s="98">
        <v>9.5439613996165434E-2</v>
      </c>
      <c r="H89" s="98">
        <v>0.11899242039202793</v>
      </c>
      <c r="I89" s="98">
        <v>0.17317410010239828</v>
      </c>
      <c r="J89" s="98">
        <v>0.189656365930509</v>
      </c>
      <c r="K89" s="98">
        <v>0.22414194346703281</v>
      </c>
      <c r="L89" s="98">
        <v>0.26086635079113385</v>
      </c>
      <c r="M89" s="98">
        <v>0.30442286156524423</v>
      </c>
      <c r="N89" s="98">
        <v>0.28683919747417547</v>
      </c>
      <c r="O89" s="98">
        <v>0.28006069566594605</v>
      </c>
      <c r="P89" s="98">
        <v>0.31974832900374123</v>
      </c>
      <c r="Q89" s="98">
        <v>0.31717530824056062</v>
      </c>
      <c r="R89" s="98">
        <v>0.34442958335780882</v>
      </c>
      <c r="S89" s="98">
        <v>0.33294105258600687</v>
      </c>
      <c r="T89" s="98">
        <v>0.2980134207446597</v>
      </c>
      <c r="U89" s="98">
        <v>0.34396971587742459</v>
      </c>
      <c r="V89" s="98">
        <v>0.36897327933331636</v>
      </c>
      <c r="W89" s="98">
        <v>0.39046270867044003</v>
      </c>
      <c r="X89" s="98">
        <v>0.29525668698820612</v>
      </c>
      <c r="Y89" s="98">
        <v>0.37112274696029579</v>
      </c>
      <c r="DA89" s="63" t="s">
        <v>1654</v>
      </c>
    </row>
    <row r="90" spans="1:105" ht="12" customHeight="1" x14ac:dyDescent="0.25">
      <c r="A90" s="100" t="s">
        <v>199</v>
      </c>
      <c r="B90" s="101">
        <v>2.4028460607887887E-2</v>
      </c>
      <c r="C90" s="101">
        <v>2.9508235100666844E-2</v>
      </c>
      <c r="D90" s="101">
        <v>3.3644987054702556E-2</v>
      </c>
      <c r="E90" s="101">
        <v>4.1768617948011372E-2</v>
      </c>
      <c r="F90" s="101">
        <v>4.8257514592020836E-2</v>
      </c>
      <c r="G90" s="101">
        <v>6.3497779049437417E-2</v>
      </c>
      <c r="H90" s="101">
        <v>7.8470996971425677E-2</v>
      </c>
      <c r="I90" s="101">
        <v>0.11134144780624203</v>
      </c>
      <c r="J90" s="101">
        <v>0.11798935019289757</v>
      </c>
      <c r="K90" s="101">
        <v>0.12802463937833192</v>
      </c>
      <c r="L90" s="101">
        <v>0.16698204342089526</v>
      </c>
      <c r="M90" s="101">
        <v>0.19215837532216032</v>
      </c>
      <c r="N90" s="101">
        <v>0.17715036248817398</v>
      </c>
      <c r="O90" s="101">
        <v>0.18012500759820069</v>
      </c>
      <c r="P90" s="101">
        <v>0.19778365350348676</v>
      </c>
      <c r="Q90" s="101">
        <v>0.19975411108364405</v>
      </c>
      <c r="R90" s="101">
        <v>0.21594267758455415</v>
      </c>
      <c r="S90" s="101">
        <v>0.19985337736950945</v>
      </c>
      <c r="T90" s="101">
        <v>0.17896306495288844</v>
      </c>
      <c r="U90" s="101">
        <v>0.20790086988506967</v>
      </c>
      <c r="V90" s="101">
        <v>0.22127189324161292</v>
      </c>
      <c r="W90" s="101">
        <v>0.24523582493590607</v>
      </c>
      <c r="X90" s="101">
        <v>0.13228254823936531</v>
      </c>
      <c r="Y90" s="101">
        <v>0.2042277167679869</v>
      </c>
      <c r="DA90" s="131" t="s">
        <v>1655</v>
      </c>
    </row>
    <row r="91" spans="1:105" ht="12" customHeight="1" x14ac:dyDescent="0.25">
      <c r="A91" s="103" t="s">
        <v>52</v>
      </c>
      <c r="B91" s="104">
        <v>9.3962938223992494E-3</v>
      </c>
      <c r="C91" s="104">
        <v>1.2869408526426453E-2</v>
      </c>
      <c r="D91" s="104">
        <v>1.494746949948089E-2</v>
      </c>
      <c r="E91" s="104">
        <v>2.009019224930976E-2</v>
      </c>
      <c r="F91" s="104">
        <v>2.4201819627517145E-2</v>
      </c>
      <c r="G91" s="104">
        <v>3.1941834946728025E-2</v>
      </c>
      <c r="H91" s="104">
        <v>4.0521423420602248E-2</v>
      </c>
      <c r="I91" s="104">
        <v>6.1832652296156247E-2</v>
      </c>
      <c r="J91" s="104">
        <v>7.1667015737611445E-2</v>
      </c>
      <c r="K91" s="104">
        <v>9.6117304088700881E-2</v>
      </c>
      <c r="L91" s="104">
        <v>9.3884307370238604E-2</v>
      </c>
      <c r="M91" s="104">
        <v>0.11226448624308394</v>
      </c>
      <c r="N91" s="104">
        <v>0.10968883498600147</v>
      </c>
      <c r="O91" s="104">
        <v>9.9935688067745373E-2</v>
      </c>
      <c r="P91" s="104">
        <v>0.12196467550025447</v>
      </c>
      <c r="Q91" s="104">
        <v>0.1174211971569166</v>
      </c>
      <c r="R91" s="104">
        <v>0.12848690577325467</v>
      </c>
      <c r="S91" s="104">
        <v>0.13308767521649742</v>
      </c>
      <c r="T91" s="104">
        <v>0.11905035579177127</v>
      </c>
      <c r="U91" s="104">
        <v>0.13606884599235491</v>
      </c>
      <c r="V91" s="104">
        <v>0.14770138609170347</v>
      </c>
      <c r="W91" s="104">
        <v>0.14522688373453396</v>
      </c>
      <c r="X91" s="104">
        <v>0.16297413874884081</v>
      </c>
      <c r="Y91" s="104">
        <v>0.16689503019230889</v>
      </c>
      <c r="DA91" s="132" t="s">
        <v>1656</v>
      </c>
    </row>
    <row r="92" spans="1:105" ht="12" customHeight="1" x14ac:dyDescent="0.25">
      <c r="A92" s="106" t="s">
        <v>124</v>
      </c>
      <c r="B92" s="101">
        <v>2.3015261819771937</v>
      </c>
      <c r="C92" s="101">
        <v>2.2836873176874346</v>
      </c>
      <c r="D92" s="101">
        <v>2.1727528654020642</v>
      </c>
      <c r="E92" s="101">
        <v>2.4425470303827108</v>
      </c>
      <c r="F92" s="101">
        <v>2.7430865569565581</v>
      </c>
      <c r="G92" s="101">
        <v>3.0572130079970852</v>
      </c>
      <c r="H92" s="101">
        <v>3.5342916953180876</v>
      </c>
      <c r="I92" s="101">
        <v>3.639181756715733</v>
      </c>
      <c r="J92" s="101">
        <v>3.3049579659325077</v>
      </c>
      <c r="K92" s="101">
        <v>2.8769598837390991</v>
      </c>
      <c r="L92" s="101">
        <v>2.857736271382195</v>
      </c>
      <c r="M92" s="101">
        <v>2.9947997457382116</v>
      </c>
      <c r="N92" s="101">
        <v>2.7619118188499048</v>
      </c>
      <c r="O92" s="101">
        <v>2.5425797573417084</v>
      </c>
      <c r="P92" s="101">
        <v>2.1464972149436576</v>
      </c>
      <c r="Q92" s="101">
        <v>2.7304586494255414</v>
      </c>
      <c r="R92" s="101">
        <v>2.9160452069129037</v>
      </c>
      <c r="S92" s="101">
        <v>2.917643204501795</v>
      </c>
      <c r="T92" s="101">
        <v>2.5777560845376146</v>
      </c>
      <c r="U92" s="101">
        <v>2.2483534307312043</v>
      </c>
      <c r="V92" s="101">
        <v>1.7821667585660894</v>
      </c>
      <c r="W92" s="101">
        <v>1.4522691591553054</v>
      </c>
      <c r="X92" s="101">
        <v>0.96214276811724053</v>
      </c>
      <c r="Y92" s="101">
        <v>0.74183856721540764</v>
      </c>
      <c r="DA92" s="131" t="s">
        <v>1657</v>
      </c>
    </row>
    <row r="93" spans="1:105" ht="12" customHeight="1" x14ac:dyDescent="0.25">
      <c r="A93" s="107" t="s">
        <v>123</v>
      </c>
      <c r="B93" s="104">
        <v>6.4986747967541326E-3</v>
      </c>
      <c r="C93" s="104">
        <v>7.671897444996318E-3</v>
      </c>
      <c r="D93" s="104">
        <v>6.9795590250462678E-3</v>
      </c>
      <c r="E93" s="104">
        <v>8.9779891179120573E-3</v>
      </c>
      <c r="F93" s="104">
        <v>1.0332713180870017E-2</v>
      </c>
      <c r="G93" s="104">
        <v>1.1976468716821276E-2</v>
      </c>
      <c r="H93" s="104">
        <v>1.535210341198495E-2</v>
      </c>
      <c r="I93" s="104">
        <v>1.9698024563897146E-2</v>
      </c>
      <c r="J93" s="104">
        <v>1.7679615861556409E-2</v>
      </c>
      <c r="K93" s="104">
        <v>1.6938670115841867E-2</v>
      </c>
      <c r="L93" s="104">
        <v>1.7027269623309638E-2</v>
      </c>
      <c r="M93" s="104">
        <v>1.9410101675682127E-2</v>
      </c>
      <c r="N93" s="104">
        <v>1.8003210339309256E-2</v>
      </c>
      <c r="O93" s="104">
        <v>1.5239761551670193E-2</v>
      </c>
      <c r="P93" s="104">
        <v>1.1489173050597818E-2</v>
      </c>
      <c r="Q93" s="104">
        <v>1.5356144173777616E-2</v>
      </c>
      <c r="R93" s="104">
        <v>1.7151798638425489E-2</v>
      </c>
      <c r="S93" s="104">
        <v>1.7616640087807067E-2</v>
      </c>
      <c r="T93" s="104">
        <v>1.5390128462954631E-2</v>
      </c>
      <c r="U93" s="104">
        <v>1.3663744046387819E-2</v>
      </c>
      <c r="V93" s="104">
        <v>1.1160945534201444E-2</v>
      </c>
      <c r="W93" s="104">
        <v>9.4643754865506441E-3</v>
      </c>
      <c r="X93" s="104">
        <v>8.2698971804389849E-3</v>
      </c>
      <c r="Y93" s="104">
        <v>5.8957323744732205E-3</v>
      </c>
      <c r="DA93" s="132" t="s">
        <v>1658</v>
      </c>
    </row>
    <row r="94" spans="1:105" ht="12" customHeight="1" x14ac:dyDescent="0.25">
      <c r="A94" s="108" t="s">
        <v>50</v>
      </c>
      <c r="B94" s="98">
        <v>4.3934110053397086E-3</v>
      </c>
      <c r="C94" s="98">
        <v>5.0933985265932298E-3</v>
      </c>
      <c r="D94" s="98">
        <v>4.6614926885683835E-3</v>
      </c>
      <c r="E94" s="98">
        <v>5.9123150112392548E-3</v>
      </c>
      <c r="F94" s="98">
        <v>6.763991734685307E-3</v>
      </c>
      <c r="G94" s="98">
        <v>7.9106888709922826E-3</v>
      </c>
      <c r="H94" s="98">
        <v>1.0129018053075593E-2</v>
      </c>
      <c r="I94" s="98">
        <v>1.2810896177220255E-2</v>
      </c>
      <c r="J94" s="98">
        <v>1.119727124276325E-2</v>
      </c>
      <c r="K94" s="98">
        <v>9.9448554522481077E-3</v>
      </c>
      <c r="L94" s="98">
        <v>1.1180183407289719E-2</v>
      </c>
      <c r="M94" s="98">
        <v>1.2614373409360603E-2</v>
      </c>
      <c r="N94" s="98">
        <v>1.1467980958540357E-2</v>
      </c>
      <c r="O94" s="98">
        <v>1.0078671948086133E-2</v>
      </c>
      <c r="P94" s="98">
        <v>7.2954342891394285E-3</v>
      </c>
      <c r="Q94" s="98">
        <v>9.7798115308517508E-3</v>
      </c>
      <c r="R94" s="98">
        <v>1.0851539295422447E-2</v>
      </c>
      <c r="S94" s="98">
        <v>1.0641889356494755E-2</v>
      </c>
      <c r="T94" s="98">
        <v>9.3031522162747883E-3</v>
      </c>
      <c r="U94" s="98">
        <v>8.3357413133041906E-3</v>
      </c>
      <c r="V94" s="98">
        <v>6.7764441432701522E-3</v>
      </c>
      <c r="W94" s="98">
        <v>6.0271615372931818E-3</v>
      </c>
      <c r="X94" s="98">
        <v>3.8079690619334393E-3</v>
      </c>
      <c r="Y94" s="98">
        <v>3.2840262243446538E-3</v>
      </c>
      <c r="DA94" s="63" t="s">
        <v>1659</v>
      </c>
    </row>
    <row r="95" spans="1:105" ht="12" customHeight="1" x14ac:dyDescent="0.25">
      <c r="A95" s="108" t="s">
        <v>52</v>
      </c>
      <c r="B95" s="98">
        <v>2.105263791414424E-3</v>
      </c>
      <c r="C95" s="98">
        <v>2.5784989184030882E-3</v>
      </c>
      <c r="D95" s="98">
        <v>2.3180663364778843E-3</v>
      </c>
      <c r="E95" s="98">
        <v>3.0656741066728025E-3</v>
      </c>
      <c r="F95" s="98">
        <v>3.5687214461847094E-3</v>
      </c>
      <c r="G95" s="98">
        <v>4.0657798458289939E-3</v>
      </c>
      <c r="H95" s="98">
        <v>5.2230853589093577E-3</v>
      </c>
      <c r="I95" s="98">
        <v>6.8871283866768921E-3</v>
      </c>
      <c r="J95" s="98">
        <v>6.4823446187931575E-3</v>
      </c>
      <c r="K95" s="98">
        <v>6.9938146635937582E-3</v>
      </c>
      <c r="L95" s="98">
        <v>5.8470862160199203E-3</v>
      </c>
      <c r="M95" s="98">
        <v>6.7957282663215265E-3</v>
      </c>
      <c r="N95" s="98">
        <v>6.5352293807689E-3</v>
      </c>
      <c r="O95" s="98">
        <v>5.1610896035840601E-3</v>
      </c>
      <c r="P95" s="98">
        <v>4.1937387614583892E-3</v>
      </c>
      <c r="Q95" s="98">
        <v>5.5763326429258643E-3</v>
      </c>
      <c r="R95" s="98">
        <v>6.3002593430030425E-3</v>
      </c>
      <c r="S95" s="98">
        <v>6.9747507313123111E-3</v>
      </c>
      <c r="T95" s="98">
        <v>6.0869762466798424E-3</v>
      </c>
      <c r="U95" s="98">
        <v>5.3280027330836286E-3</v>
      </c>
      <c r="V95" s="98">
        <v>4.3845013909312915E-3</v>
      </c>
      <c r="W95" s="98">
        <v>3.4372139492574632E-3</v>
      </c>
      <c r="X95" s="98">
        <v>4.4619281185055452E-3</v>
      </c>
      <c r="Y95" s="98">
        <v>2.6117061501285668E-3</v>
      </c>
      <c r="DA95" s="63" t="s">
        <v>1660</v>
      </c>
    </row>
    <row r="96" spans="1:105" ht="12" customHeight="1" x14ac:dyDescent="0.25">
      <c r="A96" s="106" t="s">
        <v>122</v>
      </c>
      <c r="B96" s="101">
        <v>11.742060693426279</v>
      </c>
      <c r="C96" s="101">
        <v>10.94240790134652</v>
      </c>
      <c r="D96" s="101">
        <v>11.709698231708961</v>
      </c>
      <c r="E96" s="101">
        <v>11.915033742473065</v>
      </c>
      <c r="F96" s="101">
        <v>13.224497581621751</v>
      </c>
      <c r="G96" s="101">
        <v>14.438199589673317</v>
      </c>
      <c r="H96" s="101">
        <v>15.423994298097128</v>
      </c>
      <c r="I96" s="101">
        <v>13.981770020204879</v>
      </c>
      <c r="J96" s="101">
        <v>13.62918530348662</v>
      </c>
      <c r="K96" s="101">
        <v>11.648359526425859</v>
      </c>
      <c r="L96" s="101">
        <v>12.251463295165617</v>
      </c>
      <c r="M96" s="101">
        <v>11.953657626930047</v>
      </c>
      <c r="N96" s="101">
        <v>11.918557244951108</v>
      </c>
      <c r="O96" s="101">
        <v>13.528561321622689</v>
      </c>
      <c r="P96" s="101">
        <v>13.9441310754491</v>
      </c>
      <c r="Q96" s="101">
        <v>15.429820712011541</v>
      </c>
      <c r="R96" s="101">
        <v>15.300902881886103</v>
      </c>
      <c r="S96" s="101">
        <v>13.820077250549938</v>
      </c>
      <c r="T96" s="101">
        <v>12.462489290138926</v>
      </c>
      <c r="U96" s="101">
        <v>10.118487993759091</v>
      </c>
      <c r="V96" s="101">
        <v>7.7238298484391636</v>
      </c>
      <c r="W96" s="101">
        <v>5.5132096798249384</v>
      </c>
      <c r="X96" s="101">
        <v>2.3818219929395279</v>
      </c>
      <c r="Y96" s="101">
        <v>1.4881121512683317</v>
      </c>
      <c r="DA96" s="131" t="s">
        <v>1661</v>
      </c>
    </row>
    <row r="97" spans="1:105" ht="12" customHeight="1" x14ac:dyDescent="0.25">
      <c r="A97" s="107" t="s">
        <v>121</v>
      </c>
      <c r="B97" s="104">
        <v>4.3798235474043601</v>
      </c>
      <c r="C97" s="104">
        <v>4.8094385085039271</v>
      </c>
      <c r="D97" s="104">
        <v>5.6113134812233962</v>
      </c>
      <c r="E97" s="104">
        <v>6.2673449315525058</v>
      </c>
      <c r="F97" s="104">
        <v>6.9762666685636905</v>
      </c>
      <c r="G97" s="104">
        <v>8.3120932952039439</v>
      </c>
      <c r="H97" s="104">
        <v>9.4695065269920704</v>
      </c>
      <c r="I97" s="104">
        <v>11.006360350227997</v>
      </c>
      <c r="J97" s="104">
        <v>11.560814783556594</v>
      </c>
      <c r="K97" s="104">
        <v>10.948331308501176</v>
      </c>
      <c r="L97" s="104">
        <v>12.70502791940169</v>
      </c>
      <c r="M97" s="104">
        <v>12.739715757604074</v>
      </c>
      <c r="N97" s="104">
        <v>12.326897649250432</v>
      </c>
      <c r="O97" s="104">
        <v>13.48983074548244</v>
      </c>
      <c r="P97" s="104">
        <v>12.665335001420939</v>
      </c>
      <c r="Q97" s="104">
        <v>13.289201311303382</v>
      </c>
      <c r="R97" s="104">
        <v>13.229781287498401</v>
      </c>
      <c r="S97" s="104">
        <v>11.953513201776371</v>
      </c>
      <c r="T97" s="104">
        <v>11.076215272450774</v>
      </c>
      <c r="U97" s="104">
        <v>9.4031935286665824</v>
      </c>
      <c r="V97" s="104">
        <v>7.5765132829929263</v>
      </c>
      <c r="W97" s="104">
        <v>5.686012863797627</v>
      </c>
      <c r="X97" s="104">
        <v>2.994560121374803</v>
      </c>
      <c r="Y97" s="104">
        <v>2.7184536113246889</v>
      </c>
      <c r="DA97" s="132" t="s">
        <v>1662</v>
      </c>
    </row>
    <row r="98" spans="1:105" ht="12" customHeight="1" x14ac:dyDescent="0.25">
      <c r="A98" s="108" t="s">
        <v>53</v>
      </c>
      <c r="B98" s="98">
        <v>2.8440050955511378</v>
      </c>
      <c r="C98" s="98">
        <v>3.0631581578720888</v>
      </c>
      <c r="D98" s="98">
        <v>3.5976948907978556</v>
      </c>
      <c r="E98" s="98">
        <v>3.9613931453597178</v>
      </c>
      <c r="F98" s="98">
        <v>4.3841925279755509</v>
      </c>
      <c r="G98" s="98">
        <v>5.2828804001936343</v>
      </c>
      <c r="H98" s="98">
        <v>6.0164383245670008</v>
      </c>
      <c r="I98" s="98">
        <v>6.8914611532918597</v>
      </c>
      <c r="J98" s="98">
        <v>7.0404287690790577</v>
      </c>
      <c r="K98" s="98">
        <v>6.1411496707091997</v>
      </c>
      <c r="L98" s="98">
        <v>8.0328633007756896</v>
      </c>
      <c r="M98" s="98">
        <v>7.9804330545601179</v>
      </c>
      <c r="N98" s="98">
        <v>7.565644304514942</v>
      </c>
      <c r="O98" s="98">
        <v>8.6360689474897878</v>
      </c>
      <c r="P98" s="98">
        <v>7.8003861064270144</v>
      </c>
      <c r="Q98" s="98">
        <v>8.3245730686490536</v>
      </c>
      <c r="R98" s="98">
        <v>8.2663796728617971</v>
      </c>
      <c r="S98" s="98">
        <v>7.1611694933302612</v>
      </c>
      <c r="T98" s="98">
        <v>6.6626698998095968</v>
      </c>
      <c r="U98" s="98">
        <v>5.728341057094231</v>
      </c>
      <c r="V98" s="98">
        <v>4.5966214080476098</v>
      </c>
      <c r="W98" s="98">
        <v>3.6135945842757242</v>
      </c>
      <c r="X98" s="98">
        <v>1.3644734617090171</v>
      </c>
      <c r="Y98" s="98">
        <v>1.5168511404219593</v>
      </c>
      <c r="DA98" s="63" t="s">
        <v>1663</v>
      </c>
    </row>
    <row r="99" spans="1:105" ht="12" customHeight="1" x14ac:dyDescent="0.25">
      <c r="A99" s="108" t="s">
        <v>52</v>
      </c>
      <c r="B99" s="98">
        <v>1.5358184518532227</v>
      </c>
      <c r="C99" s="98">
        <v>1.7462803506318387</v>
      </c>
      <c r="D99" s="98">
        <v>2.013618590425541</v>
      </c>
      <c r="E99" s="98">
        <v>2.3059517861927876</v>
      </c>
      <c r="F99" s="98">
        <v>2.5920741405881396</v>
      </c>
      <c r="G99" s="98">
        <v>3.0292128950103092</v>
      </c>
      <c r="H99" s="98">
        <v>3.4530682024250705</v>
      </c>
      <c r="I99" s="98">
        <v>4.1148991969361361</v>
      </c>
      <c r="J99" s="98">
        <v>4.5203860144775367</v>
      </c>
      <c r="K99" s="98">
        <v>4.8071816377919765</v>
      </c>
      <c r="L99" s="98">
        <v>4.6721646186260006</v>
      </c>
      <c r="M99" s="98">
        <v>4.7592827030439553</v>
      </c>
      <c r="N99" s="98">
        <v>4.7612533447354899</v>
      </c>
      <c r="O99" s="98">
        <v>4.8537617979926511</v>
      </c>
      <c r="P99" s="98">
        <v>4.8649488949939235</v>
      </c>
      <c r="Q99" s="98">
        <v>4.964628242654328</v>
      </c>
      <c r="R99" s="98">
        <v>4.963401614636604</v>
      </c>
      <c r="S99" s="98">
        <v>4.7923437084461096</v>
      </c>
      <c r="T99" s="98">
        <v>4.4135453726411766</v>
      </c>
      <c r="U99" s="98">
        <v>3.6748524715723518</v>
      </c>
      <c r="V99" s="98">
        <v>2.9798918749453165</v>
      </c>
      <c r="W99" s="98">
        <v>2.0724182795219033</v>
      </c>
      <c r="X99" s="98">
        <v>1.6300866596657859</v>
      </c>
      <c r="Y99" s="98">
        <v>1.2016024709027298</v>
      </c>
      <c r="DA99" s="63" t="s">
        <v>1664</v>
      </c>
    </row>
    <row r="100" spans="1:105" ht="12" customHeight="1" x14ac:dyDescent="0.25">
      <c r="A100" s="121" t="s">
        <v>54</v>
      </c>
      <c r="B100" s="122">
        <v>6.1686663132807764</v>
      </c>
      <c r="C100" s="122">
        <v>6.4741791952162417</v>
      </c>
      <c r="D100" s="122">
        <v>7.3700477765665289</v>
      </c>
      <c r="E100" s="122">
        <v>8.2715010970367331</v>
      </c>
      <c r="F100" s="122">
        <v>9.3987919183285182</v>
      </c>
      <c r="G100" s="122">
        <v>11.04756758146279</v>
      </c>
      <c r="H100" s="122">
        <v>12.936429105398446</v>
      </c>
      <c r="I100" s="122">
        <v>14.292020605364346</v>
      </c>
      <c r="J100" s="122">
        <v>15.134710707036817</v>
      </c>
      <c r="K100" s="122">
        <v>15.351602226746653</v>
      </c>
      <c r="L100" s="122">
        <v>16.830778756004591</v>
      </c>
      <c r="M100" s="122">
        <v>16.522633300004014</v>
      </c>
      <c r="N100" s="122">
        <v>16.609833554035895</v>
      </c>
      <c r="O100" s="122">
        <v>18.459483748700066</v>
      </c>
      <c r="P100" s="122">
        <v>19.688623794376088</v>
      </c>
      <c r="Q100" s="122">
        <v>20.948041769496157</v>
      </c>
      <c r="R100" s="122">
        <v>21.960926018022899</v>
      </c>
      <c r="S100" s="122">
        <v>21.049585210419611</v>
      </c>
      <c r="T100" s="122">
        <v>20.322937159447445</v>
      </c>
      <c r="U100" s="122">
        <v>19.32326045400637</v>
      </c>
      <c r="V100" s="122">
        <v>19.326388016088266</v>
      </c>
      <c r="W100" s="122">
        <v>18.833938928332884</v>
      </c>
      <c r="X100" s="122">
        <v>11.139214384905825</v>
      </c>
      <c r="Y100" s="122">
        <v>12.104087810904522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1667</v>
      </c>
    </row>
    <row r="103" spans="1:105" ht="12" customHeight="1" x14ac:dyDescent="0.25">
      <c r="A103" s="109" t="s">
        <v>120</v>
      </c>
      <c r="B103" s="33">
        <v>6.1686663132807764</v>
      </c>
      <c r="C103" s="33">
        <v>6.4741791952162417</v>
      </c>
      <c r="D103" s="33">
        <v>7.3700477765665289</v>
      </c>
      <c r="E103" s="33">
        <v>8.2715010970367331</v>
      </c>
      <c r="F103" s="33">
        <v>9.3987919183285182</v>
      </c>
      <c r="G103" s="33">
        <v>11.04756758146279</v>
      </c>
      <c r="H103" s="33">
        <v>12.936429105398446</v>
      </c>
      <c r="I103" s="33">
        <v>14.292020605364346</v>
      </c>
      <c r="J103" s="33">
        <v>15.134710707036817</v>
      </c>
      <c r="K103" s="33">
        <v>15.351602226746653</v>
      </c>
      <c r="L103" s="33">
        <v>16.830778756004591</v>
      </c>
      <c r="M103" s="33">
        <v>16.522633300004014</v>
      </c>
      <c r="N103" s="33">
        <v>16.609833554035895</v>
      </c>
      <c r="O103" s="33">
        <v>18.459483748700066</v>
      </c>
      <c r="P103" s="33">
        <v>19.688623794376088</v>
      </c>
      <c r="Q103" s="33">
        <v>20.948041769496157</v>
      </c>
      <c r="R103" s="33">
        <v>21.960926018022899</v>
      </c>
      <c r="S103" s="33">
        <v>21.049585210419611</v>
      </c>
      <c r="T103" s="33">
        <v>20.322937159447445</v>
      </c>
      <c r="U103" s="33">
        <v>19.32326045400637</v>
      </c>
      <c r="V103" s="33">
        <v>19.326388016088266</v>
      </c>
      <c r="W103" s="33">
        <v>18.833938928332884</v>
      </c>
      <c r="X103" s="33">
        <v>11.139214384905825</v>
      </c>
      <c r="Y103" s="33">
        <v>12.104087810904522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1458.4120698861482</v>
      </c>
      <c r="C124" s="117">
        <f t="shared" si="42"/>
        <v>1578.3444883727743</v>
      </c>
      <c r="D124" s="117">
        <f t="shared" si="42"/>
        <v>1544.3283257838748</v>
      </c>
      <c r="E124" s="117">
        <f t="shared" si="42"/>
        <v>1581.4029704239297</v>
      </c>
      <c r="F124" s="117">
        <f t="shared" si="42"/>
        <v>1576.8497674769651</v>
      </c>
      <c r="G124" s="117">
        <f t="shared" si="42"/>
        <v>1557.4376001944447</v>
      </c>
      <c r="H124" s="117">
        <f t="shared" si="42"/>
        <v>1550.2175782981678</v>
      </c>
      <c r="I124" s="117">
        <f t="shared" si="42"/>
        <v>1519.4733423098098</v>
      </c>
      <c r="J124" s="117">
        <f t="shared" si="42"/>
        <v>1561.8754688807664</v>
      </c>
      <c r="K124" s="117">
        <f t="shared" si="42"/>
        <v>1605.4929199061264</v>
      </c>
      <c r="L124" s="117">
        <f t="shared" si="42"/>
        <v>1878.8870420666231</v>
      </c>
      <c r="M124" s="117">
        <f t="shared" si="42"/>
        <v>1659.7527363522788</v>
      </c>
      <c r="N124" s="117">
        <f t="shared" si="42"/>
        <v>1698.1459219494591</v>
      </c>
      <c r="O124" s="117">
        <f t="shared" si="42"/>
        <v>1697.881438957806</v>
      </c>
      <c r="P124" s="117">
        <f t="shared" si="42"/>
        <v>1561.9834417830468</v>
      </c>
      <c r="Q124" s="117">
        <f t="shared" si="42"/>
        <v>1673.3333847727138</v>
      </c>
      <c r="R124" s="117">
        <f t="shared" ref="R124:V124" si="43">R125+R128+R130+R139</f>
        <v>1717.9822541738067</v>
      </c>
      <c r="S124" s="117">
        <f t="shared" si="43"/>
        <v>1730.9133867503247</v>
      </c>
      <c r="T124" s="117">
        <f t="shared" si="43"/>
        <v>1726.942513447015</v>
      </c>
      <c r="U124" s="117">
        <f t="shared" si="43"/>
        <v>1691.3172250410269</v>
      </c>
      <c r="V124" s="117">
        <f t="shared" si="43"/>
        <v>1640.6188539755603</v>
      </c>
      <c r="W124" s="117">
        <f t="shared" ref="W124:Y124" si="44">W125+W128+W130+W139</f>
        <v>1806.2523610945495</v>
      </c>
      <c r="X124" s="117">
        <f t="shared" si="44"/>
        <v>1630.917880317236</v>
      </c>
      <c r="Y124" s="117">
        <f t="shared" si="44"/>
        <v>1702.1918961715046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1300.0882526212872</v>
      </c>
      <c r="C125" s="122">
        <f t="shared" si="45"/>
        <v>1422.2445417475049</v>
      </c>
      <c r="D125" s="122">
        <f t="shared" si="45"/>
        <v>1385.9765487592665</v>
      </c>
      <c r="E125" s="122">
        <f t="shared" si="45"/>
        <v>1424.1088115240473</v>
      </c>
      <c r="F125" s="122">
        <f t="shared" si="45"/>
        <v>1415.3870615605347</v>
      </c>
      <c r="G125" s="122">
        <f t="shared" si="45"/>
        <v>1398.8193271212267</v>
      </c>
      <c r="H125" s="122">
        <f t="shared" si="45"/>
        <v>1391.5070233760423</v>
      </c>
      <c r="I125" s="122">
        <f t="shared" si="45"/>
        <v>1372.3269139765557</v>
      </c>
      <c r="J125" s="122">
        <f t="shared" si="45"/>
        <v>1406.8108197086035</v>
      </c>
      <c r="K125" s="122">
        <f t="shared" si="45"/>
        <v>1448.7106697959041</v>
      </c>
      <c r="L125" s="122">
        <f t="shared" si="45"/>
        <v>1691.4214329030367</v>
      </c>
      <c r="M125" s="122">
        <f t="shared" si="45"/>
        <v>1469.5967384036724</v>
      </c>
      <c r="N125" s="122">
        <f t="shared" si="45"/>
        <v>1502.3081969822238</v>
      </c>
      <c r="O125" s="122">
        <f t="shared" si="45"/>
        <v>1495.6534704435387</v>
      </c>
      <c r="P125" s="122">
        <f t="shared" si="45"/>
        <v>1361.9784947053181</v>
      </c>
      <c r="Q125" s="122">
        <f t="shared" si="45"/>
        <v>1473.1974393097248</v>
      </c>
      <c r="R125" s="122">
        <f t="shared" ref="R125:V125" si="46">SUM(R126:R127)</f>
        <v>1517.0053007094998</v>
      </c>
      <c r="S125" s="122">
        <f t="shared" si="46"/>
        <v>1532.0547782543565</v>
      </c>
      <c r="T125" s="122">
        <f t="shared" si="46"/>
        <v>1531.0811070099462</v>
      </c>
      <c r="U125" s="122">
        <f t="shared" si="46"/>
        <v>1492.4807504732141</v>
      </c>
      <c r="V125" s="122">
        <f t="shared" si="46"/>
        <v>1441.605481270004</v>
      </c>
      <c r="W125" s="122">
        <f t="shared" ref="W125:Y125" si="47">SUM(W126:W127)</f>
        <v>1599.5844938555447</v>
      </c>
      <c r="X125" s="122">
        <f t="shared" si="47"/>
        <v>1497.0499557399214</v>
      </c>
      <c r="Y125" s="122">
        <f t="shared" si="47"/>
        <v>1567.7182292715859</v>
      </c>
      <c r="DA125" s="130" t="s">
        <v>1688</v>
      </c>
    </row>
    <row r="126" spans="1:105" ht="12" customHeight="1" x14ac:dyDescent="0.25">
      <c r="A126" s="97" t="s">
        <v>198</v>
      </c>
      <c r="B126" s="98">
        <v>1296.063211388398</v>
      </c>
      <c r="C126" s="98">
        <v>1417.8293670374517</v>
      </c>
      <c r="D126" s="98">
        <v>1381.7643239344102</v>
      </c>
      <c r="E126" s="98">
        <v>1419.7882101709674</v>
      </c>
      <c r="F126" s="98">
        <v>1411.1249826483026</v>
      </c>
      <c r="G126" s="98">
        <v>1394.6183177901553</v>
      </c>
      <c r="H126" s="98">
        <v>1387.3374443876605</v>
      </c>
      <c r="I126" s="98">
        <v>1368.224562033977</v>
      </c>
      <c r="J126" s="98">
        <v>1402.6483371708864</v>
      </c>
      <c r="K126" s="98">
        <v>1444.4543529253469</v>
      </c>
      <c r="L126" s="98">
        <v>1686.3078666820436</v>
      </c>
      <c r="M126" s="98">
        <v>1465.2417042767206</v>
      </c>
      <c r="N126" s="98">
        <v>1497.8837684919295</v>
      </c>
      <c r="O126" s="98">
        <v>1491.2684132722961</v>
      </c>
      <c r="P126" s="98">
        <v>1358.0722759901482</v>
      </c>
      <c r="Q126" s="98">
        <v>1468.8938073211086</v>
      </c>
      <c r="R126" s="98">
        <v>1512.5701306334608</v>
      </c>
      <c r="S126" s="98">
        <v>1527.5723684597215</v>
      </c>
      <c r="T126" s="98">
        <v>1526.6034105970894</v>
      </c>
      <c r="U126" s="98">
        <v>1488.1552396577101</v>
      </c>
      <c r="V126" s="98">
        <v>1437.4147100153618</v>
      </c>
      <c r="W126" s="98">
        <v>1594.9161671276468</v>
      </c>
      <c r="X126" s="98">
        <v>1492.977757190509</v>
      </c>
      <c r="Y126" s="98">
        <v>1563.3874181788397</v>
      </c>
      <c r="DA126" s="63" t="s">
        <v>1689</v>
      </c>
    </row>
    <row r="127" spans="1:105" ht="12" customHeight="1" x14ac:dyDescent="0.25">
      <c r="A127" s="97" t="s">
        <v>53</v>
      </c>
      <c r="B127" s="98">
        <v>4.0250412328891274</v>
      </c>
      <c r="C127" s="98">
        <v>4.4151747100531447</v>
      </c>
      <c r="D127" s="98">
        <v>4.2122248248562748</v>
      </c>
      <c r="E127" s="98">
        <v>4.3206013530797422</v>
      </c>
      <c r="F127" s="98">
        <v>4.2620789122319911</v>
      </c>
      <c r="G127" s="98">
        <v>4.2010093310715089</v>
      </c>
      <c r="H127" s="98">
        <v>4.1695789883818204</v>
      </c>
      <c r="I127" s="98">
        <v>4.1023519425786192</v>
      </c>
      <c r="J127" s="98">
        <v>4.1624825377169907</v>
      </c>
      <c r="K127" s="98">
        <v>4.256316870557229</v>
      </c>
      <c r="L127" s="98">
        <v>5.1135662209930519</v>
      </c>
      <c r="M127" s="98">
        <v>4.3550341269517414</v>
      </c>
      <c r="N127" s="98">
        <v>4.424428490294277</v>
      </c>
      <c r="O127" s="98">
        <v>4.3850571712425745</v>
      </c>
      <c r="P127" s="98">
        <v>3.9062187151697616</v>
      </c>
      <c r="Q127" s="98">
        <v>4.3036319886161634</v>
      </c>
      <c r="R127" s="98">
        <v>4.4351700760389194</v>
      </c>
      <c r="S127" s="98">
        <v>4.4824097946349539</v>
      </c>
      <c r="T127" s="98">
        <v>4.4776964128567478</v>
      </c>
      <c r="U127" s="98">
        <v>4.3255108155040087</v>
      </c>
      <c r="V127" s="98">
        <v>4.1907712546421676</v>
      </c>
      <c r="W127" s="98">
        <v>4.6683267278979743</v>
      </c>
      <c r="X127" s="98">
        <v>4.0721985494124917</v>
      </c>
      <c r="Y127" s="98">
        <v>4.3308110927463161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8.2193896914390857E-2</v>
      </c>
      <c r="C128" s="122">
        <f t="shared" si="48"/>
        <v>0.10117332428276452</v>
      </c>
      <c r="D128" s="122">
        <f t="shared" si="48"/>
        <v>0.1087674925817636</v>
      </c>
      <c r="E128" s="122">
        <f t="shared" si="48"/>
        <v>0.13231067071240579</v>
      </c>
      <c r="F128" s="122">
        <f t="shared" si="48"/>
        <v>0.16457487412648109</v>
      </c>
      <c r="G128" s="122">
        <f t="shared" si="48"/>
        <v>0.1927395034348926</v>
      </c>
      <c r="H128" s="122">
        <f t="shared" si="48"/>
        <v>0.22827153074636858</v>
      </c>
      <c r="I128" s="122">
        <f t="shared" si="48"/>
        <v>0.26508779782849978</v>
      </c>
      <c r="J128" s="122">
        <f t="shared" si="48"/>
        <v>0.29602654613995333</v>
      </c>
      <c r="K128" s="122">
        <f t="shared" si="48"/>
        <v>0.31655157783473126</v>
      </c>
      <c r="L128" s="122">
        <f t="shared" si="48"/>
        <v>0.3462455178040128</v>
      </c>
      <c r="M128" s="122">
        <f t="shared" si="48"/>
        <v>0.37568108055144184</v>
      </c>
      <c r="N128" s="122">
        <f t="shared" si="48"/>
        <v>0.40798202093684555</v>
      </c>
      <c r="O128" s="122">
        <f t="shared" si="48"/>
        <v>0.43069416844389519</v>
      </c>
      <c r="P128" s="122">
        <f t="shared" si="48"/>
        <v>0.44518759845301098</v>
      </c>
      <c r="Q128" s="122">
        <f t="shared" si="48"/>
        <v>0.44359271042407372</v>
      </c>
      <c r="R128" s="122">
        <f t="shared" si="48"/>
        <v>0.45936299608187775</v>
      </c>
      <c r="S128" s="122">
        <f t="shared" si="48"/>
        <v>0.45758617985788763</v>
      </c>
      <c r="T128" s="122">
        <f t="shared" si="48"/>
        <v>0.54560938874821829</v>
      </c>
      <c r="U128" s="122">
        <f t="shared" si="48"/>
        <v>0.45942664833774832</v>
      </c>
      <c r="V128" s="122">
        <f t="shared" si="48"/>
        <v>0.47648795327731747</v>
      </c>
      <c r="W128" s="122">
        <f t="shared" si="48"/>
        <v>0.46961706057869884</v>
      </c>
      <c r="X128" s="122">
        <f t="shared" si="48"/>
        <v>0.47386142403545456</v>
      </c>
      <c r="Y128" s="122">
        <f t="shared" si="48"/>
        <v>0.48706083797198857</v>
      </c>
      <c r="DA128" s="130" t="s">
        <v>1691</v>
      </c>
    </row>
    <row r="129" spans="1:105" ht="12" customHeight="1" x14ac:dyDescent="0.25">
      <c r="A129" s="97" t="s">
        <v>53</v>
      </c>
      <c r="B129" s="98">
        <v>8.2193896914390857E-2</v>
      </c>
      <c r="C129" s="98">
        <v>0.10117332428276452</v>
      </c>
      <c r="D129" s="98">
        <v>0.1087674925817636</v>
      </c>
      <c r="E129" s="98">
        <v>0.13231067071240579</v>
      </c>
      <c r="F129" s="98">
        <v>0.16457487412648109</v>
      </c>
      <c r="G129" s="98">
        <v>0.1927395034348926</v>
      </c>
      <c r="H129" s="98">
        <v>0.22827153074636858</v>
      </c>
      <c r="I129" s="98">
        <v>0.26508779782849978</v>
      </c>
      <c r="J129" s="98">
        <v>0.29602654613995333</v>
      </c>
      <c r="K129" s="98">
        <v>0.31655157783473126</v>
      </c>
      <c r="L129" s="98">
        <v>0.3462455178040128</v>
      </c>
      <c r="M129" s="98">
        <v>0.37568108055144184</v>
      </c>
      <c r="N129" s="98">
        <v>0.40798202093684555</v>
      </c>
      <c r="O129" s="98">
        <v>0.43069416844389519</v>
      </c>
      <c r="P129" s="98">
        <v>0.44518759845301098</v>
      </c>
      <c r="Q129" s="98">
        <v>0.44359271042407372</v>
      </c>
      <c r="R129" s="98">
        <v>0.45936299608187775</v>
      </c>
      <c r="S129" s="98">
        <v>0.45758617985788763</v>
      </c>
      <c r="T129" s="98">
        <v>0.54560938874821829</v>
      </c>
      <c r="U129" s="98">
        <v>0.45942664833774832</v>
      </c>
      <c r="V129" s="98">
        <v>0.47648795327731747</v>
      </c>
      <c r="W129" s="98">
        <v>0.46961706057869884</v>
      </c>
      <c r="X129" s="98">
        <v>0.47386142403545456</v>
      </c>
      <c r="Y129" s="98">
        <v>0.48706083797198857</v>
      </c>
      <c r="DA129" s="63" t="s">
        <v>1692</v>
      </c>
    </row>
    <row r="130" spans="1:105" ht="12" customHeight="1" x14ac:dyDescent="0.25">
      <c r="A130" s="121" t="s">
        <v>55</v>
      </c>
      <c r="B130" s="122">
        <v>126.30956915001283</v>
      </c>
      <c r="C130" s="122">
        <v>124.03958835164507</v>
      </c>
      <c r="D130" s="122">
        <v>125.40745654457423</v>
      </c>
      <c r="E130" s="122">
        <v>124.31981822792676</v>
      </c>
      <c r="F130" s="122">
        <v>128.36915442981916</v>
      </c>
      <c r="G130" s="122">
        <v>125.35200714218918</v>
      </c>
      <c r="H130" s="122">
        <v>124.98836495247696</v>
      </c>
      <c r="I130" s="122">
        <v>114.00858264900735</v>
      </c>
      <c r="J130" s="122">
        <v>120.7088726477357</v>
      </c>
      <c r="K130" s="122">
        <v>121.56988172057338</v>
      </c>
      <c r="L130" s="122">
        <v>147.40026696070262</v>
      </c>
      <c r="M130" s="122">
        <v>150.47263870041871</v>
      </c>
      <c r="N130" s="122">
        <v>155.848194061562</v>
      </c>
      <c r="O130" s="122">
        <v>159.54491507123674</v>
      </c>
      <c r="P130" s="122">
        <v>157.01195663325007</v>
      </c>
      <c r="Q130" s="122">
        <v>156.70345158412553</v>
      </c>
      <c r="R130" s="122">
        <v>156.59875977016821</v>
      </c>
      <c r="S130" s="122">
        <v>155.68206989519271</v>
      </c>
      <c r="T130" s="122">
        <v>152.83047212739049</v>
      </c>
      <c r="U130" s="122">
        <v>155.82053355924742</v>
      </c>
      <c r="V130" s="122">
        <v>154.33362857384114</v>
      </c>
      <c r="W130" s="122">
        <v>160.2871686523608</v>
      </c>
      <c r="X130" s="122">
        <v>103.92498574634146</v>
      </c>
      <c r="Y130" s="122">
        <v>101.18336685276563</v>
      </c>
      <c r="DA130" s="130" t="s">
        <v>1693</v>
      </c>
    </row>
    <row r="131" spans="1:105" ht="12" customHeight="1" x14ac:dyDescent="0.25">
      <c r="A131" s="97" t="s">
        <v>128</v>
      </c>
      <c r="B131" s="98">
        <v>121.68353622701406</v>
      </c>
      <c r="C131" s="98">
        <v>119.65350043007331</v>
      </c>
      <c r="D131" s="98">
        <v>121.04793721326257</v>
      </c>
      <c r="E131" s="98">
        <v>120.19505079741408</v>
      </c>
      <c r="F131" s="98">
        <v>124.15998135062519</v>
      </c>
      <c r="G131" s="98">
        <v>121.0738120254253</v>
      </c>
      <c r="H131" s="98">
        <v>120.90473708945282</v>
      </c>
      <c r="I131" s="98">
        <v>110.75338292290158</v>
      </c>
      <c r="J131" s="98">
        <v>117.79801451948691</v>
      </c>
      <c r="K131" s="98">
        <v>118.95342562501662</v>
      </c>
      <c r="L131" s="98">
        <v>143.57813139042861</v>
      </c>
      <c r="M131" s="98">
        <v>146.03013318695119</v>
      </c>
      <c r="N131" s="98">
        <v>150.75326910918545</v>
      </c>
      <c r="O131" s="98">
        <v>154.04167007517512</v>
      </c>
      <c r="P131" s="98">
        <v>151.62679698923901</v>
      </c>
      <c r="Q131" s="98">
        <v>150.66733155063716</v>
      </c>
      <c r="R131" s="98">
        <v>150.92944531340473</v>
      </c>
      <c r="S131" s="98">
        <v>150.37321710332353</v>
      </c>
      <c r="T131" s="98">
        <v>147.89483796125816</v>
      </c>
      <c r="U131" s="98">
        <v>150.74389988220369</v>
      </c>
      <c r="V131" s="98">
        <v>150.10969420258849</v>
      </c>
      <c r="W131" s="98">
        <v>156.03169545974308</v>
      </c>
      <c r="X131" s="98">
        <v>100.93482006734949</v>
      </c>
      <c r="Y131" s="98">
        <v>97.747580192327803</v>
      </c>
      <c r="DA131" s="63" t="s">
        <v>1694</v>
      </c>
    </row>
    <row r="132" spans="1:105" ht="12" customHeight="1" x14ac:dyDescent="0.25">
      <c r="A132" s="97" t="s">
        <v>127</v>
      </c>
      <c r="B132" s="98">
        <v>0.38219671108684916</v>
      </c>
      <c r="C132" s="98">
        <v>0.4253151515015422</v>
      </c>
      <c r="D132" s="98">
        <v>0.44512882748458998</v>
      </c>
      <c r="E132" s="98">
        <v>0.4807655254649108</v>
      </c>
      <c r="F132" s="98">
        <v>0.51206025921474896</v>
      </c>
      <c r="G132" s="98">
        <v>0.51835692042583714</v>
      </c>
      <c r="H132" s="98">
        <v>0.55499925585879406</v>
      </c>
      <c r="I132" s="98">
        <v>0.57453111218323238</v>
      </c>
      <c r="J132" s="98">
        <v>0.66844671552004253</v>
      </c>
      <c r="K132" s="98">
        <v>0.78943787163617674</v>
      </c>
      <c r="L132" s="98">
        <v>0.97750252011368333</v>
      </c>
      <c r="M132" s="98">
        <v>0.98594383979647837</v>
      </c>
      <c r="N132" s="98">
        <v>1.0319453469744728</v>
      </c>
      <c r="O132" s="98">
        <v>0.9958592126776904</v>
      </c>
      <c r="P132" s="98">
        <v>0.94294989981959421</v>
      </c>
      <c r="Q132" s="98">
        <v>0.8891465028458011</v>
      </c>
      <c r="R132" s="98">
        <v>0.88184355764244027</v>
      </c>
      <c r="S132" s="98">
        <v>0.93645940719619458</v>
      </c>
      <c r="T132" s="98">
        <v>0.915575053289157</v>
      </c>
      <c r="U132" s="98">
        <v>0.96798949159457104</v>
      </c>
      <c r="V132" s="98">
        <v>0.98650073006783945</v>
      </c>
      <c r="W132" s="98">
        <v>1.0397945768075094</v>
      </c>
      <c r="X132" s="98">
        <v>0.9829213133889213</v>
      </c>
      <c r="Y132" s="98">
        <v>0.98368499285207556</v>
      </c>
      <c r="DA132" s="63" t="s">
        <v>1695</v>
      </c>
    </row>
    <row r="133" spans="1:105" ht="12" customHeight="1" x14ac:dyDescent="0.25">
      <c r="A133" s="100" t="s">
        <v>198</v>
      </c>
      <c r="B133" s="101">
        <v>0.23356192886986915</v>
      </c>
      <c r="C133" s="101">
        <v>0.25479375345529803</v>
      </c>
      <c r="D133" s="101">
        <v>0.26882225731444459</v>
      </c>
      <c r="E133" s="101">
        <v>0.28612854150650929</v>
      </c>
      <c r="F133" s="101">
        <v>0.30308415240357994</v>
      </c>
      <c r="G133" s="101">
        <v>0.31053570462525282</v>
      </c>
      <c r="H133" s="101">
        <v>0.33236710414141757</v>
      </c>
      <c r="I133" s="101">
        <v>0.3379621798362018</v>
      </c>
      <c r="J133" s="101">
        <v>0.38099138787313241</v>
      </c>
      <c r="K133" s="101">
        <v>0.41182592083066072</v>
      </c>
      <c r="L133" s="101">
        <v>0.5811558398244262</v>
      </c>
      <c r="M133" s="101">
        <v>0.57966726547553205</v>
      </c>
      <c r="N133" s="101">
        <v>0.5939168270872851</v>
      </c>
      <c r="O133" s="101">
        <v>0.60083668692282188</v>
      </c>
      <c r="P133" s="101">
        <v>0.5474446474404131</v>
      </c>
      <c r="Q133" s="101">
        <v>0.52785510933738256</v>
      </c>
      <c r="R133" s="101">
        <v>0.52312396715048959</v>
      </c>
      <c r="S133" s="101">
        <v>0.53171452293968557</v>
      </c>
      <c r="T133" s="101">
        <v>0.52178583546227164</v>
      </c>
      <c r="U133" s="101">
        <v>0.55932993557796196</v>
      </c>
      <c r="V133" s="101">
        <v>0.56837308213634297</v>
      </c>
      <c r="W133" s="101">
        <v>0.63158711166364845</v>
      </c>
      <c r="X133" s="101">
        <v>0.42370821075692788</v>
      </c>
      <c r="Y133" s="101">
        <v>0.5238150424166681</v>
      </c>
      <c r="DA133" s="131" t="s">
        <v>1696</v>
      </c>
    </row>
    <row r="134" spans="1:105" ht="12" customHeight="1" x14ac:dyDescent="0.25">
      <c r="A134" s="103" t="s">
        <v>52</v>
      </c>
      <c r="B134" s="104">
        <v>0.14863478221698004</v>
      </c>
      <c r="C134" s="104">
        <v>0.17052139804624419</v>
      </c>
      <c r="D134" s="104">
        <v>0.17630657017014539</v>
      </c>
      <c r="E134" s="104">
        <v>0.19463698395840148</v>
      </c>
      <c r="F134" s="104">
        <v>0.20897610681116896</v>
      </c>
      <c r="G134" s="104">
        <v>0.20782121580058432</v>
      </c>
      <c r="H134" s="104">
        <v>0.22263215171737652</v>
      </c>
      <c r="I134" s="104">
        <v>0.23656893234703052</v>
      </c>
      <c r="J134" s="104">
        <v>0.28745532764691012</v>
      </c>
      <c r="K134" s="104">
        <v>0.37761195080551607</v>
      </c>
      <c r="L134" s="104">
        <v>0.39634668028925718</v>
      </c>
      <c r="M134" s="104">
        <v>0.40627657432094627</v>
      </c>
      <c r="N134" s="104">
        <v>0.43802851988718766</v>
      </c>
      <c r="O134" s="104">
        <v>0.39502252575486846</v>
      </c>
      <c r="P134" s="104">
        <v>0.39550525237918105</v>
      </c>
      <c r="Q134" s="104">
        <v>0.36129139350841855</v>
      </c>
      <c r="R134" s="104">
        <v>0.35871959049195068</v>
      </c>
      <c r="S134" s="104">
        <v>0.40474488425650901</v>
      </c>
      <c r="T134" s="104">
        <v>0.39378921782688536</v>
      </c>
      <c r="U134" s="104">
        <v>0.40865955601660914</v>
      </c>
      <c r="V134" s="104">
        <v>0.41812764793149648</v>
      </c>
      <c r="W134" s="104">
        <v>0.40820746514386097</v>
      </c>
      <c r="X134" s="104">
        <v>0.55921310263199342</v>
      </c>
      <c r="Y134" s="104">
        <v>0.45986995043540746</v>
      </c>
      <c r="DA134" s="132" t="s">
        <v>1697</v>
      </c>
    </row>
    <row r="135" spans="1:105" ht="12" customHeight="1" x14ac:dyDescent="0.25">
      <c r="A135" s="106" t="s">
        <v>122</v>
      </c>
      <c r="B135" s="101">
        <v>3.0909473777926633</v>
      </c>
      <c r="C135" s="101">
        <v>2.7784064327058395</v>
      </c>
      <c r="D135" s="101">
        <v>2.6908430641765571</v>
      </c>
      <c r="E135" s="101">
        <v>2.4437988561605208</v>
      </c>
      <c r="F135" s="101">
        <v>2.4590326308870152</v>
      </c>
      <c r="G135" s="101">
        <v>2.4159727916554221</v>
      </c>
      <c r="H135" s="101">
        <v>2.1976998879290415</v>
      </c>
      <c r="I135" s="101">
        <v>1.6648180947071465</v>
      </c>
      <c r="J135" s="101">
        <v>1.4039284759478923</v>
      </c>
      <c r="K135" s="101">
        <v>1.1479740365464828</v>
      </c>
      <c r="L135" s="101">
        <v>1.6253366386235739</v>
      </c>
      <c r="M135" s="101">
        <v>1.9457233085046781</v>
      </c>
      <c r="N135" s="101">
        <v>2.310646093550869</v>
      </c>
      <c r="O135" s="101">
        <v>2.5389800489841083</v>
      </c>
      <c r="P135" s="101">
        <v>2.511772412896943</v>
      </c>
      <c r="Q135" s="101">
        <v>2.8443635140600381</v>
      </c>
      <c r="R135" s="101">
        <v>2.6330368789897842</v>
      </c>
      <c r="S135" s="101">
        <v>2.3692611433338313</v>
      </c>
      <c r="T135" s="101">
        <v>2.1373659950254207</v>
      </c>
      <c r="U135" s="101">
        <v>2.0734664731367598</v>
      </c>
      <c r="V135" s="101">
        <v>1.5752914497222001</v>
      </c>
      <c r="W135" s="101">
        <v>1.5698571774102408</v>
      </c>
      <c r="X135" s="101">
        <v>0.86473338044648829</v>
      </c>
      <c r="Y135" s="101">
        <v>0.68983653087627339</v>
      </c>
      <c r="DA135" s="131" t="s">
        <v>1698</v>
      </c>
    </row>
    <row r="136" spans="1:105" ht="12" customHeight="1" x14ac:dyDescent="0.25">
      <c r="A136" s="107" t="s">
        <v>121</v>
      </c>
      <c r="B136" s="104">
        <v>1.1528888341192602</v>
      </c>
      <c r="C136" s="104">
        <v>1.1823663373643836</v>
      </c>
      <c r="D136" s="104">
        <v>1.2235474396504964</v>
      </c>
      <c r="E136" s="104">
        <v>1.2002030488872304</v>
      </c>
      <c r="F136" s="104">
        <v>1.2380801890922037</v>
      </c>
      <c r="G136" s="104">
        <v>1.3438654046826377</v>
      </c>
      <c r="H136" s="104">
        <v>1.3309287192363013</v>
      </c>
      <c r="I136" s="104">
        <v>1.0158505192153844</v>
      </c>
      <c r="J136" s="104">
        <v>0.83848293678085306</v>
      </c>
      <c r="K136" s="104">
        <v>0.67904418737409444</v>
      </c>
      <c r="L136" s="104">
        <v>1.2192964115367537</v>
      </c>
      <c r="M136" s="104">
        <v>1.5108383651663628</v>
      </c>
      <c r="N136" s="104">
        <v>1.752333511851198</v>
      </c>
      <c r="O136" s="104">
        <v>1.9684057343998305</v>
      </c>
      <c r="P136" s="104">
        <v>1.9304373312945402</v>
      </c>
      <c r="Q136" s="104">
        <v>2.3026100165825483</v>
      </c>
      <c r="R136" s="104">
        <v>2.1544340201312719</v>
      </c>
      <c r="S136" s="104">
        <v>2.0031322413391552</v>
      </c>
      <c r="T136" s="104">
        <v>1.8826931178177599</v>
      </c>
      <c r="U136" s="104">
        <v>2.0351777123123833</v>
      </c>
      <c r="V136" s="104">
        <v>1.6621421914626411</v>
      </c>
      <c r="W136" s="104">
        <v>1.6458214383999994</v>
      </c>
      <c r="X136" s="104">
        <v>1.1425109851565467</v>
      </c>
      <c r="Y136" s="104">
        <v>1.7622651367094671</v>
      </c>
      <c r="DA136" s="132" t="s">
        <v>1699</v>
      </c>
    </row>
    <row r="137" spans="1:105" ht="12" customHeight="1" x14ac:dyDescent="0.25">
      <c r="A137" s="108" t="s">
        <v>53</v>
      </c>
      <c r="B137" s="98">
        <v>0.74861959239940923</v>
      </c>
      <c r="C137" s="98">
        <v>0.75347438605905959</v>
      </c>
      <c r="D137" s="98">
        <v>0.78540957384149568</v>
      </c>
      <c r="E137" s="98">
        <v>0.75977913100325078</v>
      </c>
      <c r="F137" s="98">
        <v>0.77911015891196511</v>
      </c>
      <c r="G137" s="98">
        <v>0.85490180813327143</v>
      </c>
      <c r="H137" s="98">
        <v>0.84600418981169756</v>
      </c>
      <c r="I137" s="98">
        <v>0.63641841306532321</v>
      </c>
      <c r="J137" s="98">
        <v>0.51098776180546468</v>
      </c>
      <c r="K137" s="98">
        <v>0.38142192972995126</v>
      </c>
      <c r="L137" s="98">
        <v>0.77047777122925531</v>
      </c>
      <c r="M137" s="98">
        <v>0.94508179233744427</v>
      </c>
      <c r="N137" s="98">
        <v>1.0732393625619305</v>
      </c>
      <c r="O137" s="98">
        <v>1.2588696015111993</v>
      </c>
      <c r="P137" s="98">
        <v>1.1897904164893724</v>
      </c>
      <c r="Q137" s="98">
        <v>1.4450154040202277</v>
      </c>
      <c r="R137" s="98">
        <v>1.3516046245068518</v>
      </c>
      <c r="S137" s="98">
        <v>1.2037991507381558</v>
      </c>
      <c r="T137" s="98">
        <v>1.1314501357005209</v>
      </c>
      <c r="U137" s="98">
        <v>1.2321277235380603</v>
      </c>
      <c r="V137" s="98">
        <v>1.0017445653234138</v>
      </c>
      <c r="W137" s="98">
        <v>1.0398621216414252</v>
      </c>
      <c r="X137" s="98">
        <v>0.51688711380535135</v>
      </c>
      <c r="Y137" s="98">
        <v>0.97699822183689999</v>
      </c>
      <c r="DA137" s="63" t="s">
        <v>1700</v>
      </c>
    </row>
    <row r="138" spans="1:105" ht="12" customHeight="1" x14ac:dyDescent="0.25">
      <c r="A138" s="108" t="s">
        <v>52</v>
      </c>
      <c r="B138" s="98">
        <v>0.40426924171985107</v>
      </c>
      <c r="C138" s="98">
        <v>0.42889195130532404</v>
      </c>
      <c r="D138" s="98">
        <v>0.43813786580900077</v>
      </c>
      <c r="E138" s="98">
        <v>0.44042391788397955</v>
      </c>
      <c r="F138" s="98">
        <v>0.45897003018023874</v>
      </c>
      <c r="G138" s="98">
        <v>0.48896359654936639</v>
      </c>
      <c r="H138" s="98">
        <v>0.48492452942460362</v>
      </c>
      <c r="I138" s="98">
        <v>0.37943210615006112</v>
      </c>
      <c r="J138" s="98">
        <v>0.32749517497538833</v>
      </c>
      <c r="K138" s="98">
        <v>0.29762225764414318</v>
      </c>
      <c r="L138" s="98">
        <v>0.44881864030749846</v>
      </c>
      <c r="M138" s="98">
        <v>0.56575657282891856</v>
      </c>
      <c r="N138" s="98">
        <v>0.67909414928926748</v>
      </c>
      <c r="O138" s="98">
        <v>0.70953613288863127</v>
      </c>
      <c r="P138" s="98">
        <v>0.74064691480516776</v>
      </c>
      <c r="Q138" s="98">
        <v>0.85759461256232083</v>
      </c>
      <c r="R138" s="98">
        <v>0.80282939562442002</v>
      </c>
      <c r="S138" s="98">
        <v>0.79933309060099955</v>
      </c>
      <c r="T138" s="98">
        <v>0.75124298211723906</v>
      </c>
      <c r="U138" s="98">
        <v>0.80304998877432321</v>
      </c>
      <c r="V138" s="98">
        <v>0.66039762613922726</v>
      </c>
      <c r="W138" s="98">
        <v>0.60595931675857417</v>
      </c>
      <c r="X138" s="98">
        <v>0.62562387135119546</v>
      </c>
      <c r="Y138" s="98">
        <v>0.78526691487256706</v>
      </c>
      <c r="DA138" s="63" t="s">
        <v>1701</v>
      </c>
    </row>
    <row r="139" spans="1:105" ht="12" customHeight="1" x14ac:dyDescent="0.25">
      <c r="A139" s="121" t="s">
        <v>54</v>
      </c>
      <c r="B139" s="122">
        <v>31.932054217933914</v>
      </c>
      <c r="C139" s="122">
        <v>31.959184949341431</v>
      </c>
      <c r="D139" s="122">
        <v>32.835552987452182</v>
      </c>
      <c r="E139" s="122">
        <v>32.842030001242989</v>
      </c>
      <c r="F139" s="122">
        <v>32.928976612484703</v>
      </c>
      <c r="G139" s="122">
        <v>33.07352642759389</v>
      </c>
      <c r="H139" s="122">
        <v>33.493918438902206</v>
      </c>
      <c r="I139" s="122">
        <v>32.872757886418242</v>
      </c>
      <c r="J139" s="122">
        <v>34.059749978287243</v>
      </c>
      <c r="K139" s="122">
        <v>34.895816811814008</v>
      </c>
      <c r="L139" s="122">
        <v>39.719096685079805</v>
      </c>
      <c r="M139" s="122">
        <v>39.307678167636467</v>
      </c>
      <c r="N139" s="122">
        <v>39.581548884736456</v>
      </c>
      <c r="O139" s="122">
        <v>42.252359274586617</v>
      </c>
      <c r="P139" s="122">
        <v>42.547802846025725</v>
      </c>
      <c r="Q139" s="122">
        <v>42.988901168439341</v>
      </c>
      <c r="R139" s="122">
        <v>43.918830698056745</v>
      </c>
      <c r="S139" s="122">
        <v>42.718952420917731</v>
      </c>
      <c r="T139" s="122">
        <v>42.485324920929962</v>
      </c>
      <c r="U139" s="122">
        <v>42.556514360227553</v>
      </c>
      <c r="V139" s="122">
        <v>44.203256178437805</v>
      </c>
      <c r="W139" s="122">
        <v>45.911081526065239</v>
      </c>
      <c r="X139" s="122">
        <v>29.469077406937693</v>
      </c>
      <c r="Y139" s="122">
        <v>32.803239209181129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31.932054217933914</v>
      </c>
      <c r="C141" s="33">
        <v>31.959184949341431</v>
      </c>
      <c r="D141" s="33">
        <v>32.835552987452182</v>
      </c>
      <c r="E141" s="33">
        <v>32.842030001242989</v>
      </c>
      <c r="F141" s="33">
        <v>32.928976612484703</v>
      </c>
      <c r="G141" s="33">
        <v>33.07352642759389</v>
      </c>
      <c r="H141" s="33">
        <v>33.493918438902206</v>
      </c>
      <c r="I141" s="33">
        <v>32.872757886418242</v>
      </c>
      <c r="J141" s="33">
        <v>34.059749978287243</v>
      </c>
      <c r="K141" s="33">
        <v>34.895816811814008</v>
      </c>
      <c r="L141" s="33">
        <v>39.719096685079805</v>
      </c>
      <c r="M141" s="33">
        <v>39.307678167636467</v>
      </c>
      <c r="N141" s="33">
        <v>39.581548884736456</v>
      </c>
      <c r="O141" s="33">
        <v>42.252359274586617</v>
      </c>
      <c r="P141" s="33">
        <v>42.547802846025725</v>
      </c>
      <c r="Q141" s="33">
        <v>42.988901168439341</v>
      </c>
      <c r="R141" s="33">
        <v>43.918830698056745</v>
      </c>
      <c r="S141" s="33">
        <v>42.718952420917731</v>
      </c>
      <c r="T141" s="33">
        <v>42.485324920929962</v>
      </c>
      <c r="U141" s="33">
        <v>42.556514360227553</v>
      </c>
      <c r="V141" s="33">
        <v>44.203256178437805</v>
      </c>
      <c r="W141" s="33">
        <v>45.911081526065239</v>
      </c>
      <c r="X141" s="33">
        <v>29.469077406937693</v>
      </c>
      <c r="Y141" s="33">
        <v>32.803239209181129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90.098172936108668</v>
      </c>
      <c r="C143" s="117">
        <f t="shared" si="49"/>
        <v>88.44423287320393</v>
      </c>
      <c r="D143" s="117">
        <f t="shared" si="49"/>
        <v>86.49445085130364</v>
      </c>
      <c r="E143" s="117">
        <f t="shared" si="49"/>
        <v>83.989155377417205</v>
      </c>
      <c r="F143" s="117">
        <f t="shared" si="49"/>
        <v>82.707341030495584</v>
      </c>
      <c r="G143" s="117">
        <f t="shared" si="49"/>
        <v>83.971734912952499</v>
      </c>
      <c r="H143" s="117">
        <f t="shared" si="49"/>
        <v>87.802360838418764</v>
      </c>
      <c r="I143" s="117">
        <f t="shared" si="49"/>
        <v>82.636881480065426</v>
      </c>
      <c r="J143" s="117">
        <f t="shared" si="49"/>
        <v>84.943163225837935</v>
      </c>
      <c r="K143" s="117">
        <f t="shared" si="49"/>
        <v>85.434474572291762</v>
      </c>
      <c r="L143" s="117">
        <f t="shared" si="49"/>
        <v>89.658602592162381</v>
      </c>
      <c r="M143" s="117">
        <f t="shared" si="49"/>
        <v>91.111808863171234</v>
      </c>
      <c r="N143" s="117">
        <f t="shared" si="49"/>
        <v>91.517645990663198</v>
      </c>
      <c r="O143" s="117">
        <f t="shared" si="49"/>
        <v>94.277774700847147</v>
      </c>
      <c r="P143" s="117">
        <f t="shared" si="49"/>
        <v>96.383237095618853</v>
      </c>
      <c r="Q143" s="117">
        <f t="shared" si="49"/>
        <v>104.62787513579809</v>
      </c>
      <c r="R143" s="117">
        <f t="shared" ref="R143:V143" si="50">R144+R146+R148+R157</f>
        <v>111.95640972596077</v>
      </c>
      <c r="S143" s="117">
        <f t="shared" si="50"/>
        <v>110.84476645714741</v>
      </c>
      <c r="T143" s="117">
        <f t="shared" si="50"/>
        <v>121.03635005186973</v>
      </c>
      <c r="U143" s="117">
        <f t="shared" si="50"/>
        <v>133.33547490653604</v>
      </c>
      <c r="V143" s="117">
        <f t="shared" si="50"/>
        <v>149.12111513302153</v>
      </c>
      <c r="W143" s="117">
        <f t="shared" ref="W143:Y143" si="51">W144+W146+W148+W157</f>
        <v>168.44770694440902</v>
      </c>
      <c r="X143" s="117">
        <f t="shared" si="51"/>
        <v>168.49606808805441</v>
      </c>
      <c r="Y143" s="117">
        <f t="shared" si="51"/>
        <v>182.18944620796955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69.806075126624023</v>
      </c>
      <c r="C144" s="122">
        <f t="shared" si="52"/>
        <v>69.648990721102223</v>
      </c>
      <c r="D144" s="122">
        <f t="shared" si="52"/>
        <v>67.820464139053854</v>
      </c>
      <c r="E144" s="122">
        <f t="shared" si="52"/>
        <v>66.004344511277893</v>
      </c>
      <c r="F144" s="122">
        <f t="shared" si="52"/>
        <v>64.247516411626151</v>
      </c>
      <c r="G144" s="122">
        <f t="shared" si="52"/>
        <v>64.984170207095929</v>
      </c>
      <c r="H144" s="122">
        <f t="shared" si="52"/>
        <v>67.936310206023947</v>
      </c>
      <c r="I144" s="122">
        <f t="shared" si="52"/>
        <v>63.385369696932813</v>
      </c>
      <c r="J144" s="122">
        <f t="shared" si="52"/>
        <v>65.011104472587888</v>
      </c>
      <c r="K144" s="122">
        <f t="shared" si="52"/>
        <v>65.919593635219215</v>
      </c>
      <c r="L144" s="122">
        <f t="shared" si="52"/>
        <v>66.435694520429962</v>
      </c>
      <c r="M144" s="122">
        <f t="shared" si="52"/>
        <v>65.55147920175169</v>
      </c>
      <c r="N144" s="122">
        <f t="shared" si="52"/>
        <v>64.503548883985559</v>
      </c>
      <c r="O144" s="122">
        <f t="shared" si="52"/>
        <v>63.576055356199802</v>
      </c>
      <c r="P144" s="122">
        <f t="shared" si="52"/>
        <v>64.650703401058522</v>
      </c>
      <c r="Q144" s="122">
        <f t="shared" si="52"/>
        <v>69.961479496889424</v>
      </c>
      <c r="R144" s="122">
        <f t="shared" si="52"/>
        <v>75.402637336385908</v>
      </c>
      <c r="S144" s="122">
        <f t="shared" si="52"/>
        <v>74.019859899111353</v>
      </c>
      <c r="T144" s="122">
        <f t="shared" si="52"/>
        <v>80.441324451921361</v>
      </c>
      <c r="U144" s="122">
        <f t="shared" si="52"/>
        <v>87.722894402652543</v>
      </c>
      <c r="V144" s="122">
        <f t="shared" si="52"/>
        <v>97.201373493867521</v>
      </c>
      <c r="W144" s="122">
        <f t="shared" si="52"/>
        <v>110.40705376884313</v>
      </c>
      <c r="X144" s="122">
        <f t="shared" si="52"/>
        <v>124.84761134890806</v>
      </c>
      <c r="Y144" s="122">
        <f t="shared" si="52"/>
        <v>135.28522971127308</v>
      </c>
      <c r="DA144" s="130" t="s">
        <v>1706</v>
      </c>
    </row>
    <row r="145" spans="1:105" ht="12" customHeight="1" x14ac:dyDescent="0.25">
      <c r="A145" s="97" t="s">
        <v>53</v>
      </c>
      <c r="B145" s="98">
        <v>69.806075126624023</v>
      </c>
      <c r="C145" s="98">
        <v>69.648990721102223</v>
      </c>
      <c r="D145" s="98">
        <v>67.820464139053854</v>
      </c>
      <c r="E145" s="98">
        <v>66.004344511277893</v>
      </c>
      <c r="F145" s="98">
        <v>64.247516411626151</v>
      </c>
      <c r="G145" s="98">
        <v>64.984170207095929</v>
      </c>
      <c r="H145" s="98">
        <v>67.936310206023947</v>
      </c>
      <c r="I145" s="98">
        <v>63.385369696932813</v>
      </c>
      <c r="J145" s="98">
        <v>65.011104472587888</v>
      </c>
      <c r="K145" s="98">
        <v>65.919593635219215</v>
      </c>
      <c r="L145" s="98">
        <v>66.435694520429962</v>
      </c>
      <c r="M145" s="98">
        <v>65.55147920175169</v>
      </c>
      <c r="N145" s="98">
        <v>64.503548883985559</v>
      </c>
      <c r="O145" s="98">
        <v>63.576055356199802</v>
      </c>
      <c r="P145" s="98">
        <v>64.650703401058522</v>
      </c>
      <c r="Q145" s="98">
        <v>69.961479496889424</v>
      </c>
      <c r="R145" s="98">
        <v>75.402637336385908</v>
      </c>
      <c r="S145" s="98">
        <v>74.019859899111353</v>
      </c>
      <c r="T145" s="98">
        <v>80.441324451921361</v>
      </c>
      <c r="U145" s="98">
        <v>87.722894402652543</v>
      </c>
      <c r="V145" s="98">
        <v>97.201373493867521</v>
      </c>
      <c r="W145" s="98">
        <v>110.40705376884313</v>
      </c>
      <c r="X145" s="98">
        <v>124.84761134890806</v>
      </c>
      <c r="Y145" s="98">
        <v>135.28522971127308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9.2450650925262098E-2</v>
      </c>
      <c r="C146" s="122">
        <f t="shared" si="53"/>
        <v>0.10105972951274213</v>
      </c>
      <c r="D146" s="122">
        <f t="shared" si="53"/>
        <v>0.10389145876292663</v>
      </c>
      <c r="E146" s="122">
        <f t="shared" si="53"/>
        <v>0.10137466842165688</v>
      </c>
      <c r="F146" s="122">
        <f t="shared" si="53"/>
        <v>0.10116251366795462</v>
      </c>
      <c r="G146" s="122">
        <f t="shared" si="53"/>
        <v>0.10105741418483519</v>
      </c>
      <c r="H146" s="122">
        <f t="shared" si="53"/>
        <v>0.10488788654021253</v>
      </c>
      <c r="I146" s="122">
        <f t="shared" si="53"/>
        <v>0.11734263686872798</v>
      </c>
      <c r="J146" s="122">
        <f t="shared" si="53"/>
        <v>0.13341674127114517</v>
      </c>
      <c r="K146" s="122">
        <f t="shared" si="53"/>
        <v>0.14539320375812956</v>
      </c>
      <c r="L146" s="122">
        <f t="shared" si="53"/>
        <v>0.16349822479142495</v>
      </c>
      <c r="M146" s="122">
        <f t="shared" si="53"/>
        <v>0.18563350766357831</v>
      </c>
      <c r="N146" s="122">
        <f t="shared" si="53"/>
        <v>0.21457043641495255</v>
      </c>
      <c r="O146" s="122">
        <f t="shared" si="53"/>
        <v>0.23730067903754473</v>
      </c>
      <c r="P146" s="122">
        <f t="shared" si="53"/>
        <v>0.27568663778501712</v>
      </c>
      <c r="Q146" s="122">
        <f t="shared" si="53"/>
        <v>0.30972829348432279</v>
      </c>
      <c r="R146" s="122">
        <f t="shared" si="53"/>
        <v>0.36028101588460637</v>
      </c>
      <c r="S146" s="122">
        <f t="shared" si="53"/>
        <v>0.39494232338561197</v>
      </c>
      <c r="T146" s="122">
        <f t="shared" si="53"/>
        <v>0.52276834862494714</v>
      </c>
      <c r="U146" s="122">
        <f t="shared" si="53"/>
        <v>0.50947538283135163</v>
      </c>
      <c r="V146" s="122">
        <f t="shared" si="53"/>
        <v>0.61406825383564834</v>
      </c>
      <c r="W146" s="122">
        <f t="shared" si="53"/>
        <v>0.70681530439922935</v>
      </c>
      <c r="X146" s="122">
        <f t="shared" si="53"/>
        <v>0.808066431569465</v>
      </c>
      <c r="Y146" s="122">
        <f t="shared" si="53"/>
        <v>0.89734344431889512</v>
      </c>
      <c r="DA146" s="130" t="s">
        <v>1708</v>
      </c>
    </row>
    <row r="147" spans="1:105" ht="12" customHeight="1" x14ac:dyDescent="0.25">
      <c r="A147" s="97" t="s">
        <v>53</v>
      </c>
      <c r="B147" s="98">
        <v>9.2450650925262098E-2</v>
      </c>
      <c r="C147" s="98">
        <v>0.10105972951274213</v>
      </c>
      <c r="D147" s="98">
        <v>0.10389145876292663</v>
      </c>
      <c r="E147" s="98">
        <v>0.10137466842165688</v>
      </c>
      <c r="F147" s="98">
        <v>0.10116251366795462</v>
      </c>
      <c r="G147" s="98">
        <v>0.10105741418483519</v>
      </c>
      <c r="H147" s="98">
        <v>0.10488788654021253</v>
      </c>
      <c r="I147" s="98">
        <v>0.11734263686872798</v>
      </c>
      <c r="J147" s="98">
        <v>0.13341674127114517</v>
      </c>
      <c r="K147" s="98">
        <v>0.14539320375812956</v>
      </c>
      <c r="L147" s="98">
        <v>0.16349822479142495</v>
      </c>
      <c r="M147" s="98">
        <v>0.18563350766357831</v>
      </c>
      <c r="N147" s="98">
        <v>0.21457043641495255</v>
      </c>
      <c r="O147" s="98">
        <v>0.23730067903754473</v>
      </c>
      <c r="P147" s="98">
        <v>0.27568663778501712</v>
      </c>
      <c r="Q147" s="98">
        <v>0.30972829348432279</v>
      </c>
      <c r="R147" s="98">
        <v>0.36028101588460637</v>
      </c>
      <c r="S147" s="98">
        <v>0.39494232338561197</v>
      </c>
      <c r="T147" s="98">
        <v>0.52276834862494714</v>
      </c>
      <c r="U147" s="98">
        <v>0.50947538283135163</v>
      </c>
      <c r="V147" s="98">
        <v>0.61406825383564834</v>
      </c>
      <c r="W147" s="98">
        <v>0.70681530439922935</v>
      </c>
      <c r="X147" s="98">
        <v>0.808066431569465</v>
      </c>
      <c r="Y147" s="98">
        <v>0.89734344431889512</v>
      </c>
      <c r="DA147" s="63" t="s">
        <v>1709</v>
      </c>
    </row>
    <row r="148" spans="1:105" ht="12" customHeight="1" x14ac:dyDescent="0.25">
      <c r="A148" s="121" t="s">
        <v>55</v>
      </c>
      <c r="B148" s="122">
        <v>16.607978142357613</v>
      </c>
      <c r="C148" s="122">
        <v>15.239834177424102</v>
      </c>
      <c r="D148" s="122">
        <v>15.095825599896543</v>
      </c>
      <c r="E148" s="122">
        <v>14.477322224384862</v>
      </c>
      <c r="F148" s="122">
        <v>14.911204999434549</v>
      </c>
      <c r="G148" s="122">
        <v>15.335289840945361</v>
      </c>
      <c r="H148" s="122">
        <v>15.993666855603365</v>
      </c>
      <c r="I148" s="122">
        <v>15.35542101330417</v>
      </c>
      <c r="J148" s="122">
        <v>15.85307237611849</v>
      </c>
      <c r="K148" s="122">
        <v>15.299275468994511</v>
      </c>
      <c r="L148" s="122">
        <v>18.426025060488229</v>
      </c>
      <c r="M148" s="122">
        <v>20.539999033559866</v>
      </c>
      <c r="N148" s="122">
        <v>21.701888290710155</v>
      </c>
      <c r="O148" s="122">
        <v>24.682799449464436</v>
      </c>
      <c r="P148" s="122">
        <v>25.187352445666264</v>
      </c>
      <c r="Q148" s="122">
        <v>27.711206601197674</v>
      </c>
      <c r="R148" s="122">
        <v>29.00554753424564</v>
      </c>
      <c r="S148" s="122">
        <v>29.045204233158373</v>
      </c>
      <c r="T148" s="122">
        <v>31.942935212282816</v>
      </c>
      <c r="U148" s="122">
        <v>36.051435400309742</v>
      </c>
      <c r="V148" s="122">
        <v>40.455123700428871</v>
      </c>
      <c r="W148" s="122">
        <v>44.827964694906555</v>
      </c>
      <c r="X148" s="122">
        <v>33.833134999554524</v>
      </c>
      <c r="Y148" s="122">
        <v>35.324985580706397</v>
      </c>
      <c r="DA148" s="130" t="s">
        <v>1710</v>
      </c>
    </row>
    <row r="149" spans="1:105" ht="12" customHeight="1" x14ac:dyDescent="0.25">
      <c r="A149" s="97" t="s">
        <v>124</v>
      </c>
      <c r="B149" s="98">
        <v>2.0739442994933119</v>
      </c>
      <c r="C149" s="98">
        <v>1.9435007239836641</v>
      </c>
      <c r="D149" s="98">
        <v>1.714328592543908</v>
      </c>
      <c r="E149" s="98">
        <v>1.7375799567638885</v>
      </c>
      <c r="F149" s="98">
        <v>1.7973029494797734</v>
      </c>
      <c r="G149" s="98">
        <v>1.8192245084949392</v>
      </c>
      <c r="H149" s="98">
        <v>1.9874116134946669</v>
      </c>
      <c r="I149" s="98">
        <v>1.9586909778652768</v>
      </c>
      <c r="J149" s="98">
        <v>1.8091750473888037</v>
      </c>
      <c r="K149" s="98">
        <v>1.6503549932026913</v>
      </c>
      <c r="L149" s="98">
        <v>1.7760486845733274</v>
      </c>
      <c r="M149" s="98">
        <v>2.1061364272062235</v>
      </c>
      <c r="N149" s="98">
        <v>2.1210484828675011</v>
      </c>
      <c r="O149" s="98">
        <v>2.071698852170067</v>
      </c>
      <c r="P149" s="98">
        <v>1.8908943570357049</v>
      </c>
      <c r="Q149" s="98">
        <v>2.4106868385971492</v>
      </c>
      <c r="R149" s="98">
        <v>2.7479113934360306</v>
      </c>
      <c r="S149" s="98">
        <v>3.1295977317927726</v>
      </c>
      <c r="T149" s="98">
        <v>3.4142100700867055</v>
      </c>
      <c r="U149" s="98">
        <v>4.2488752618959733</v>
      </c>
      <c r="V149" s="98">
        <v>4.8815682469737895</v>
      </c>
      <c r="W149" s="98">
        <v>5.9823586352873104</v>
      </c>
      <c r="X149" s="98">
        <v>5.8435268663187561</v>
      </c>
      <c r="Y149" s="98">
        <v>5.6938516277407194</v>
      </c>
      <c r="DA149" s="63" t="s">
        <v>1711</v>
      </c>
    </row>
    <row r="150" spans="1:105" ht="12" customHeight="1" x14ac:dyDescent="0.25">
      <c r="A150" s="97" t="s">
        <v>123</v>
      </c>
      <c r="B150" s="98">
        <v>5.947939644486833E-3</v>
      </c>
      <c r="C150" s="98">
        <v>6.3009260844871292E-3</v>
      </c>
      <c r="D150" s="98">
        <v>5.3244327386407575E-3</v>
      </c>
      <c r="E150" s="98">
        <v>6.0795554451837548E-3</v>
      </c>
      <c r="F150" s="98">
        <v>6.5343364620189907E-3</v>
      </c>
      <c r="G150" s="98">
        <v>6.9850061797191937E-3</v>
      </c>
      <c r="H150" s="98">
        <v>8.4504756969662441E-3</v>
      </c>
      <c r="I150" s="98">
        <v>1.0087545766405307E-2</v>
      </c>
      <c r="J150" s="98">
        <v>8.9578662453269585E-3</v>
      </c>
      <c r="K150" s="98">
        <v>9.5705531361196198E-3</v>
      </c>
      <c r="L150" s="98">
        <v>9.6647328881200208E-3</v>
      </c>
      <c r="M150" s="98">
        <v>1.2780960125075246E-2</v>
      </c>
      <c r="N150" s="98">
        <v>1.2619710028285849E-2</v>
      </c>
      <c r="O150" s="98">
        <v>1.1000506753773693E-2</v>
      </c>
      <c r="P150" s="98">
        <v>8.8386446284216148E-3</v>
      </c>
      <c r="Q150" s="98">
        <v>1.2459108453197537E-2</v>
      </c>
      <c r="R150" s="98">
        <v>1.4766724106040071E-2</v>
      </c>
      <c r="S150" s="98">
        <v>1.8469451814781518E-2</v>
      </c>
      <c r="T150" s="98">
        <v>1.9407309285714273E-2</v>
      </c>
      <c r="U150" s="98">
        <v>2.6875233174181987E-2</v>
      </c>
      <c r="V150" s="98">
        <v>2.8866161792949846E-2</v>
      </c>
      <c r="W150" s="98">
        <v>3.4889339629022041E-2</v>
      </c>
      <c r="X150" s="98">
        <v>6.1537753741825206E-2</v>
      </c>
      <c r="Y150" s="98">
        <v>5.6753752178903202E-2</v>
      </c>
      <c r="DA150" s="63" t="s">
        <v>1712</v>
      </c>
    </row>
    <row r="151" spans="1:105" ht="12" customHeight="1" x14ac:dyDescent="0.25">
      <c r="A151" s="100" t="s">
        <v>50</v>
      </c>
      <c r="B151" s="101">
        <v>4.0210880387854956E-3</v>
      </c>
      <c r="C151" s="101">
        <v>4.1876631067405664E-3</v>
      </c>
      <c r="D151" s="101">
        <v>3.5609519638481885E-3</v>
      </c>
      <c r="E151" s="101">
        <v>4.0113242397323209E-3</v>
      </c>
      <c r="F151" s="101">
        <v>4.2838376523344707E-3</v>
      </c>
      <c r="G151" s="101">
        <v>4.6187508553413486E-3</v>
      </c>
      <c r="H151" s="101">
        <v>5.5767525396624301E-3</v>
      </c>
      <c r="I151" s="101">
        <v>6.5618746803759479E-3</v>
      </c>
      <c r="J151" s="101">
        <v>5.6740713387971936E-3</v>
      </c>
      <c r="K151" s="101">
        <v>5.615212854346378E-3</v>
      </c>
      <c r="L151" s="101">
        <v>6.3422150743623583E-3</v>
      </c>
      <c r="M151" s="101">
        <v>8.2920574905304342E-3</v>
      </c>
      <c r="N151" s="101">
        <v>8.0233243791220307E-3</v>
      </c>
      <c r="O151" s="101">
        <v>7.2666639399985673E-3</v>
      </c>
      <c r="P151" s="101">
        <v>5.6223410626040334E-3</v>
      </c>
      <c r="Q151" s="101">
        <v>7.9699015071769026E-3</v>
      </c>
      <c r="R151" s="101">
        <v>9.338596254409217E-3</v>
      </c>
      <c r="S151" s="101">
        <v>1.1096345083039109E-2</v>
      </c>
      <c r="T151" s="101">
        <v>1.163051112733408E-2</v>
      </c>
      <c r="U151" s="101">
        <v>1.6167789079214418E-2</v>
      </c>
      <c r="V151" s="101">
        <v>1.7283938910113851E-2</v>
      </c>
      <c r="W151" s="101">
        <v>2.1925734672119352E-2</v>
      </c>
      <c r="X151" s="101">
        <v>2.793420335995566E-2</v>
      </c>
      <c r="Y151" s="101">
        <v>3.1435724344070146E-2</v>
      </c>
      <c r="DA151" s="131" t="s">
        <v>1713</v>
      </c>
    </row>
    <row r="152" spans="1:105" ht="12" customHeight="1" x14ac:dyDescent="0.25">
      <c r="A152" s="103" t="s">
        <v>52</v>
      </c>
      <c r="B152" s="104">
        <v>1.9268516057013374E-3</v>
      </c>
      <c r="C152" s="104">
        <v>2.1132629777465633E-3</v>
      </c>
      <c r="D152" s="104">
        <v>1.7634807747925693E-3</v>
      </c>
      <c r="E152" s="104">
        <v>2.0682312054514339E-3</v>
      </c>
      <c r="F152" s="104">
        <v>2.2504988096845196E-3</v>
      </c>
      <c r="G152" s="104">
        <v>2.3662553243778452E-3</v>
      </c>
      <c r="H152" s="104">
        <v>2.873723157303814E-3</v>
      </c>
      <c r="I152" s="104">
        <v>3.5256710860293592E-3</v>
      </c>
      <c r="J152" s="104">
        <v>3.2837949065297641E-3</v>
      </c>
      <c r="K152" s="104">
        <v>3.9553402817732418E-3</v>
      </c>
      <c r="L152" s="104">
        <v>3.3225178137576625E-3</v>
      </c>
      <c r="M152" s="104">
        <v>4.488902634544812E-3</v>
      </c>
      <c r="N152" s="104">
        <v>4.5963856491638188E-3</v>
      </c>
      <c r="O152" s="104">
        <v>3.7338428137751265E-3</v>
      </c>
      <c r="P152" s="104">
        <v>3.2163035658175809E-3</v>
      </c>
      <c r="Q152" s="104">
        <v>4.4892069460206342E-3</v>
      </c>
      <c r="R152" s="104">
        <v>5.428127851630854E-3</v>
      </c>
      <c r="S152" s="104">
        <v>7.3731067317424088E-3</v>
      </c>
      <c r="T152" s="104">
        <v>7.7767981583801923E-3</v>
      </c>
      <c r="U152" s="104">
        <v>1.0707444094967569E-2</v>
      </c>
      <c r="V152" s="104">
        <v>1.1582222882835993E-2</v>
      </c>
      <c r="W152" s="104">
        <v>1.2963604956902689E-2</v>
      </c>
      <c r="X152" s="104">
        <v>3.3603550381869546E-2</v>
      </c>
      <c r="Y152" s="104">
        <v>2.5318027834833053E-2</v>
      </c>
      <c r="DA152" s="132" t="s">
        <v>1714</v>
      </c>
    </row>
    <row r="153" spans="1:105" ht="12" customHeight="1" x14ac:dyDescent="0.25">
      <c r="A153" s="106" t="s">
        <v>122</v>
      </c>
      <c r="B153" s="101">
        <v>10.581226774527504</v>
      </c>
      <c r="C153" s="101">
        <v>9.3631574100589905</v>
      </c>
      <c r="D153" s="101">
        <v>9.2181901039410707</v>
      </c>
      <c r="E153" s="101">
        <v>8.5429743726983851</v>
      </c>
      <c r="F153" s="101">
        <v>8.7262989995777218</v>
      </c>
      <c r="G153" s="101">
        <v>8.6893125322075608</v>
      </c>
      <c r="H153" s="101">
        <v>8.7085364041812383</v>
      </c>
      <c r="I153" s="101">
        <v>7.5831877466898403</v>
      </c>
      <c r="J153" s="101">
        <v>7.5090277185749166</v>
      </c>
      <c r="K153" s="101">
        <v>6.7927284531688485</v>
      </c>
      <c r="L153" s="101">
        <v>7.9362959862455895</v>
      </c>
      <c r="M153" s="101">
        <v>8.8664393439494731</v>
      </c>
      <c r="N153" s="101">
        <v>9.736260056514217</v>
      </c>
      <c r="O153" s="101">
        <v>11.466132391178467</v>
      </c>
      <c r="P153" s="101">
        <v>12.283065321264417</v>
      </c>
      <c r="Q153" s="101">
        <v>13.507009672466888</v>
      </c>
      <c r="R153" s="101">
        <v>13.926597269709946</v>
      </c>
      <c r="S153" s="101">
        <v>13.638997251748091</v>
      </c>
      <c r="T153" s="101">
        <v>14.710378353357854</v>
      </c>
      <c r="U153" s="101">
        <v>15.780596516262539</v>
      </c>
      <c r="V153" s="101">
        <v>17.621708537735376</v>
      </c>
      <c r="W153" s="101">
        <v>19.423240101437568</v>
      </c>
      <c r="X153" s="101">
        <v>11.366992032576224</v>
      </c>
      <c r="Y153" s="101">
        <v>9.8205231887019728</v>
      </c>
      <c r="DA153" s="131" t="s">
        <v>1715</v>
      </c>
    </row>
    <row r="154" spans="1:105" ht="12" customHeight="1" x14ac:dyDescent="0.25">
      <c r="A154" s="107" t="s">
        <v>121</v>
      </c>
      <c r="B154" s="104">
        <v>3.9468591286923109</v>
      </c>
      <c r="C154" s="104">
        <v>3.9268751172969605</v>
      </c>
      <c r="D154" s="104">
        <v>4.1579824706729234</v>
      </c>
      <c r="E154" s="104">
        <v>4.1906883394774042</v>
      </c>
      <c r="F154" s="104">
        <v>4.3810687139150337</v>
      </c>
      <c r="G154" s="104">
        <v>4.8197677940631403</v>
      </c>
      <c r="H154" s="104">
        <v>5.2892683622304935</v>
      </c>
      <c r="I154" s="104">
        <v>5.8034547429826491</v>
      </c>
      <c r="J154" s="104">
        <v>6.5259117439094432</v>
      </c>
      <c r="K154" s="104">
        <v>6.8466214694868501</v>
      </c>
      <c r="L154" s="104">
        <v>8.704015656781193</v>
      </c>
      <c r="M154" s="104">
        <v>9.5546423022790918</v>
      </c>
      <c r="N154" s="104">
        <v>9.8319600413001513</v>
      </c>
      <c r="O154" s="104">
        <v>11.133967699362127</v>
      </c>
      <c r="P154" s="104">
        <v>11.004554122737721</v>
      </c>
      <c r="Q154" s="104">
        <v>11.781050981680437</v>
      </c>
      <c r="R154" s="104">
        <v>12.316272146993622</v>
      </c>
      <c r="S154" s="104">
        <v>12.258139797802729</v>
      </c>
      <c r="T154" s="104">
        <v>13.798939479552541</v>
      </c>
      <c r="U154" s="104">
        <v>15.995088388977052</v>
      </c>
      <c r="V154" s="104">
        <v>17.922980753926758</v>
      </c>
      <c r="W154" s="104">
        <v>19.387476618552654</v>
      </c>
      <c r="X154" s="104">
        <v>16.561078346917718</v>
      </c>
      <c r="Y154" s="104">
        <v>19.753857012084801</v>
      </c>
      <c r="DA154" s="132" t="s">
        <v>1716</v>
      </c>
    </row>
    <row r="155" spans="1:105" ht="12" customHeight="1" x14ac:dyDescent="0.25">
      <c r="A155" s="108" t="s">
        <v>53</v>
      </c>
      <c r="B155" s="98">
        <v>2.5628629445758664</v>
      </c>
      <c r="C155" s="98">
        <v>2.5030864992824173</v>
      </c>
      <c r="D155" s="98">
        <v>2.6691578080792402</v>
      </c>
      <c r="E155" s="98">
        <v>2.6525178490748846</v>
      </c>
      <c r="F155" s="98">
        <v>2.7565012740154105</v>
      </c>
      <c r="G155" s="98">
        <v>3.0656818944747588</v>
      </c>
      <c r="H155" s="98">
        <v>3.3612708202637127</v>
      </c>
      <c r="I155" s="98">
        <v>3.633943731255695</v>
      </c>
      <c r="J155" s="98">
        <v>3.973583248639045</v>
      </c>
      <c r="K155" s="98">
        <v>3.8388465239809739</v>
      </c>
      <c r="L155" s="98">
        <v>5.5005945985347893</v>
      </c>
      <c r="M155" s="98">
        <v>5.9816017713909453</v>
      </c>
      <c r="N155" s="98">
        <v>6.0304319340030776</v>
      </c>
      <c r="O155" s="98">
        <v>7.1261876268152102</v>
      </c>
      <c r="P155" s="98">
        <v>6.7810723111324895</v>
      </c>
      <c r="Q155" s="98">
        <v>7.389328139460102</v>
      </c>
      <c r="R155" s="98">
        <v>7.6964472281010892</v>
      </c>
      <c r="S155" s="98">
        <v>7.3303615309376413</v>
      </c>
      <c r="T155" s="98">
        <v>8.2625486954471672</v>
      </c>
      <c r="U155" s="98">
        <v>9.6697026874493552</v>
      </c>
      <c r="V155" s="98">
        <v>10.773991855622363</v>
      </c>
      <c r="W155" s="98">
        <v>12.215664319717868</v>
      </c>
      <c r="X155" s="98">
        <v>7.4552333488113822</v>
      </c>
      <c r="Y155" s="98">
        <v>10.969201711152824</v>
      </c>
      <c r="DA155" s="63" t="s">
        <v>1717</v>
      </c>
    </row>
    <row r="156" spans="1:105" ht="12" customHeight="1" x14ac:dyDescent="0.25">
      <c r="A156" s="108" t="s">
        <v>52</v>
      </c>
      <c r="B156" s="98">
        <v>1.3839961841164443</v>
      </c>
      <c r="C156" s="98">
        <v>1.4237886180145429</v>
      </c>
      <c r="D156" s="98">
        <v>1.4888246625936827</v>
      </c>
      <c r="E156" s="98">
        <v>1.5381704904025197</v>
      </c>
      <c r="F156" s="98">
        <v>1.6245674398996235</v>
      </c>
      <c r="G156" s="98">
        <v>1.7540858995883817</v>
      </c>
      <c r="H156" s="98">
        <v>1.9279975419667805</v>
      </c>
      <c r="I156" s="98">
        <v>2.169511011726954</v>
      </c>
      <c r="J156" s="98">
        <v>2.5523284952703982</v>
      </c>
      <c r="K156" s="98">
        <v>3.0077749455058767</v>
      </c>
      <c r="L156" s="98">
        <v>3.2034210582464038</v>
      </c>
      <c r="M156" s="98">
        <v>3.5730405308881465</v>
      </c>
      <c r="N156" s="98">
        <v>3.8015281072970741</v>
      </c>
      <c r="O156" s="98">
        <v>4.0077800725469164</v>
      </c>
      <c r="P156" s="98">
        <v>4.2234818116052315</v>
      </c>
      <c r="Q156" s="98">
        <v>4.3917228422203349</v>
      </c>
      <c r="R156" s="98">
        <v>4.6198249188925322</v>
      </c>
      <c r="S156" s="98">
        <v>4.9277782668650874</v>
      </c>
      <c r="T156" s="98">
        <v>5.5363907841053743</v>
      </c>
      <c r="U156" s="98">
        <v>6.3253857015276971</v>
      </c>
      <c r="V156" s="98">
        <v>7.1489888983043937</v>
      </c>
      <c r="W156" s="98">
        <v>7.1718122988347872</v>
      </c>
      <c r="X156" s="98">
        <v>9.1058449981063365</v>
      </c>
      <c r="Y156" s="98">
        <v>8.7846553009319752</v>
      </c>
      <c r="DA156" s="63" t="s">
        <v>1718</v>
      </c>
    </row>
    <row r="157" spans="1:105" ht="12" customHeight="1" x14ac:dyDescent="0.25">
      <c r="A157" s="121" t="s">
        <v>54</v>
      </c>
      <c r="B157" s="122">
        <v>3.5916690162017733</v>
      </c>
      <c r="C157" s="122">
        <v>3.4543482451648644</v>
      </c>
      <c r="D157" s="122">
        <v>3.4742696535903077</v>
      </c>
      <c r="E157" s="122">
        <v>3.4061139733327987</v>
      </c>
      <c r="F157" s="122">
        <v>3.4474571057669348</v>
      </c>
      <c r="G157" s="122">
        <v>3.551217450726373</v>
      </c>
      <c r="H157" s="122">
        <v>3.767495890251245</v>
      </c>
      <c r="I157" s="122">
        <v>3.7787481329597248</v>
      </c>
      <c r="J157" s="122">
        <v>3.9455696358604091</v>
      </c>
      <c r="K157" s="122">
        <v>4.0702122643199035</v>
      </c>
      <c r="L157" s="122">
        <v>4.6333847864527593</v>
      </c>
      <c r="M157" s="122">
        <v>4.8346971201960898</v>
      </c>
      <c r="N157" s="122">
        <v>5.0976383795525235</v>
      </c>
      <c r="O157" s="122">
        <v>5.781619216145363</v>
      </c>
      <c r="P157" s="122">
        <v>6.2694946111090486</v>
      </c>
      <c r="Q157" s="122">
        <v>6.6454607442266749</v>
      </c>
      <c r="R157" s="122">
        <v>7.1879438394446185</v>
      </c>
      <c r="S157" s="122">
        <v>7.3847600014920873</v>
      </c>
      <c r="T157" s="122">
        <v>8.1293220390405967</v>
      </c>
      <c r="U157" s="122">
        <v>9.0516697207423853</v>
      </c>
      <c r="V157" s="122">
        <v>10.85054968488946</v>
      </c>
      <c r="W157" s="122">
        <v>12.505873176260108</v>
      </c>
      <c r="X157" s="122">
        <v>9.007255308022371</v>
      </c>
      <c r="Y157" s="122">
        <v>10.681887471671185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1720</v>
      </c>
    </row>
    <row r="159" spans="1:105" ht="12" customHeight="1" x14ac:dyDescent="0.25">
      <c r="A159" s="109" t="s">
        <v>120</v>
      </c>
      <c r="B159" s="33">
        <v>3.5916690162017733</v>
      </c>
      <c r="C159" s="33">
        <v>3.4543482451648644</v>
      </c>
      <c r="D159" s="33">
        <v>3.4742696535903077</v>
      </c>
      <c r="E159" s="33">
        <v>3.4061139733327987</v>
      </c>
      <c r="F159" s="33">
        <v>3.4474571057669348</v>
      </c>
      <c r="G159" s="33">
        <v>3.551217450726373</v>
      </c>
      <c r="H159" s="33">
        <v>3.767495890251245</v>
      </c>
      <c r="I159" s="33">
        <v>3.7787481329597248</v>
      </c>
      <c r="J159" s="33">
        <v>3.9455696358604091</v>
      </c>
      <c r="K159" s="33">
        <v>4.0702122643199035</v>
      </c>
      <c r="L159" s="33">
        <v>4.6333847864527593</v>
      </c>
      <c r="M159" s="33">
        <v>4.8346971201960898</v>
      </c>
      <c r="N159" s="33">
        <v>5.0976383795525235</v>
      </c>
      <c r="O159" s="33">
        <v>5.781619216145363</v>
      </c>
      <c r="P159" s="33">
        <v>6.2694946111090486</v>
      </c>
      <c r="Q159" s="33">
        <v>6.6454607442266749</v>
      </c>
      <c r="R159" s="33">
        <v>7.1879438394446185</v>
      </c>
      <c r="S159" s="33">
        <v>7.3847600014920873</v>
      </c>
      <c r="T159" s="33">
        <v>8.1293220390405967</v>
      </c>
      <c r="U159" s="33">
        <v>9.0516697207423853</v>
      </c>
      <c r="V159" s="33">
        <v>10.85054968488946</v>
      </c>
      <c r="W159" s="33">
        <v>12.505873176260108</v>
      </c>
      <c r="X159" s="33">
        <v>9.007255308022371</v>
      </c>
      <c r="Y159" s="33">
        <v>10.681887471671185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82.406724772659985</v>
      </c>
      <c r="C161" s="117">
        <f t="shared" si="54"/>
        <v>68.631308626962962</v>
      </c>
      <c r="D161" s="117">
        <f t="shared" si="54"/>
        <v>60.136681577988568</v>
      </c>
      <c r="E161" s="117">
        <f t="shared" si="54"/>
        <v>50.760340957924306</v>
      </c>
      <c r="F161" s="117">
        <f t="shared" si="54"/>
        <v>52.579934013621838</v>
      </c>
      <c r="G161" s="117">
        <f t="shared" si="54"/>
        <v>53.129446507247501</v>
      </c>
      <c r="H161" s="117">
        <f t="shared" si="54"/>
        <v>48.479833752577157</v>
      </c>
      <c r="I161" s="117">
        <f t="shared" si="54"/>
        <v>33.043768881221474</v>
      </c>
      <c r="J161" s="117">
        <f t="shared" si="54"/>
        <v>21.343418025136739</v>
      </c>
      <c r="K161" s="117">
        <f t="shared" si="54"/>
        <v>16.189449936068403</v>
      </c>
      <c r="L161" s="117">
        <f t="shared" si="54"/>
        <v>28.35119035824901</v>
      </c>
      <c r="M161" s="117">
        <f t="shared" si="54"/>
        <v>21.146587124484434</v>
      </c>
      <c r="N161" s="117">
        <f t="shared" si="54"/>
        <v>22.25115776833961</v>
      </c>
      <c r="O161" s="117">
        <f t="shared" si="54"/>
        <v>44.615194139980851</v>
      </c>
      <c r="P161" s="117">
        <f t="shared" si="54"/>
        <v>28.174483783971848</v>
      </c>
      <c r="Q161" s="117">
        <f t="shared" si="54"/>
        <v>49.950995925532666</v>
      </c>
      <c r="R161" s="117">
        <f t="shared" ref="R161:V161" si="55">R162+R164+R166+R175</f>
        <v>41.391471198913834</v>
      </c>
      <c r="S161" s="117">
        <f t="shared" si="55"/>
        <v>29.205083641184871</v>
      </c>
      <c r="T161" s="117">
        <f t="shared" si="55"/>
        <v>22.068547302622154</v>
      </c>
      <c r="U161" s="117">
        <f t="shared" si="55"/>
        <v>37.512937614356517</v>
      </c>
      <c r="V161" s="117">
        <f t="shared" si="55"/>
        <v>5.8191646853585954</v>
      </c>
      <c r="W161" s="117">
        <f t="shared" ref="W161:Y161" si="56">W162+W164+W166+W175</f>
        <v>49.549581433261793</v>
      </c>
      <c r="X161" s="117">
        <f t="shared" si="56"/>
        <v>6.2365703135630683</v>
      </c>
      <c r="Y161" s="117">
        <f t="shared" si="56"/>
        <v>5.8242682369402008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73.959890699615585</v>
      </c>
      <c r="C162" s="122">
        <f t="shared" si="57"/>
        <v>61.579691918731129</v>
      </c>
      <c r="D162" s="122">
        <f t="shared" si="57"/>
        <v>53.920174001314194</v>
      </c>
      <c r="E162" s="122">
        <f t="shared" si="57"/>
        <v>45.370188755123706</v>
      </c>
      <c r="F162" s="122">
        <f t="shared" si="57"/>
        <v>47.44898350710298</v>
      </c>
      <c r="G162" s="122">
        <f t="shared" si="57"/>
        <v>48.389303192062329</v>
      </c>
      <c r="H162" s="122">
        <f t="shared" si="57"/>
        <v>44.045786908932243</v>
      </c>
      <c r="I162" s="122">
        <f t="shared" si="57"/>
        <v>29.18396321626804</v>
      </c>
      <c r="J162" s="122">
        <f t="shared" si="57"/>
        <v>17.766244908811363</v>
      </c>
      <c r="K162" s="122">
        <f t="shared" si="57"/>
        <v>13.07331624700203</v>
      </c>
      <c r="L162" s="122">
        <f t="shared" si="57"/>
        <v>25.037382707426932</v>
      </c>
      <c r="M162" s="122">
        <f t="shared" si="57"/>
        <v>17.879267187573284</v>
      </c>
      <c r="N162" s="122">
        <f t="shared" si="57"/>
        <v>19.122155449920193</v>
      </c>
      <c r="O162" s="122">
        <f t="shared" si="57"/>
        <v>40.391697258728982</v>
      </c>
      <c r="P162" s="122">
        <f t="shared" si="57"/>
        <v>24.00635215073136</v>
      </c>
      <c r="Q162" s="122">
        <f t="shared" si="57"/>
        <v>45.584939019290829</v>
      </c>
      <c r="R162" s="122">
        <f t="shared" si="57"/>
        <v>37.218625853469042</v>
      </c>
      <c r="S162" s="122">
        <f t="shared" si="57"/>
        <v>25.62813013608444</v>
      </c>
      <c r="T162" s="122">
        <f t="shared" si="57"/>
        <v>18.810038124618785</v>
      </c>
      <c r="U162" s="122">
        <f t="shared" si="57"/>
        <v>34.334982798862136</v>
      </c>
      <c r="V162" s="122">
        <f t="shared" si="57"/>
        <v>2.6988977697205301</v>
      </c>
      <c r="W162" s="122">
        <f t="shared" si="57"/>
        <v>46.555704562145792</v>
      </c>
      <c r="X162" s="122">
        <f t="shared" si="57"/>
        <v>4.9663915442917803</v>
      </c>
      <c r="Y162" s="122">
        <f t="shared" si="57"/>
        <v>5.3695589611445493</v>
      </c>
      <c r="DA162" s="130" t="s">
        <v>1723</v>
      </c>
    </row>
    <row r="163" spans="1:105" ht="12" customHeight="1" x14ac:dyDescent="0.25">
      <c r="A163" s="97" t="s">
        <v>53</v>
      </c>
      <c r="B163" s="33">
        <v>73.959890699615585</v>
      </c>
      <c r="C163" s="33">
        <v>61.579691918731129</v>
      </c>
      <c r="D163" s="33">
        <v>53.920174001314194</v>
      </c>
      <c r="E163" s="33">
        <v>45.370188755123706</v>
      </c>
      <c r="F163" s="33">
        <v>47.44898350710298</v>
      </c>
      <c r="G163" s="33">
        <v>48.389303192062329</v>
      </c>
      <c r="H163" s="33">
        <v>44.045786908932243</v>
      </c>
      <c r="I163" s="33">
        <v>29.18396321626804</v>
      </c>
      <c r="J163" s="33">
        <v>17.766244908811363</v>
      </c>
      <c r="K163" s="33">
        <v>13.07331624700203</v>
      </c>
      <c r="L163" s="33">
        <v>25.037382707426932</v>
      </c>
      <c r="M163" s="33">
        <v>17.879267187573284</v>
      </c>
      <c r="N163" s="33">
        <v>19.122155449920193</v>
      </c>
      <c r="O163" s="33">
        <v>40.391697258728982</v>
      </c>
      <c r="P163" s="33">
        <v>24.00635215073136</v>
      </c>
      <c r="Q163" s="33">
        <v>45.584939019290829</v>
      </c>
      <c r="R163" s="33">
        <v>37.218625853469042</v>
      </c>
      <c r="S163" s="33">
        <v>25.62813013608444</v>
      </c>
      <c r="T163" s="33">
        <v>18.810038124618785</v>
      </c>
      <c r="U163" s="33">
        <v>34.334982798862136</v>
      </c>
      <c r="V163" s="33">
        <v>2.6988977697205301</v>
      </c>
      <c r="W163" s="33">
        <v>46.555704562145792</v>
      </c>
      <c r="X163" s="33">
        <v>4.9663915442917803</v>
      </c>
      <c r="Y163" s="33">
        <v>5.3695589611445493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1.9285805647713948E-2</v>
      </c>
      <c r="C164" s="122">
        <f t="shared" si="58"/>
        <v>2.0522577564309419E-2</v>
      </c>
      <c r="D164" s="122">
        <f t="shared" si="58"/>
        <v>2.0183170781932297E-2</v>
      </c>
      <c r="E164" s="122">
        <f t="shared" si="58"/>
        <v>1.8110387259674492E-2</v>
      </c>
      <c r="F164" s="122">
        <f t="shared" si="58"/>
        <v>1.5874178394067493E-2</v>
      </c>
      <c r="G164" s="122">
        <f t="shared" si="58"/>
        <v>1.3127578887470875E-2</v>
      </c>
      <c r="H164" s="122">
        <f t="shared" si="58"/>
        <v>1.0369036318617105E-2</v>
      </c>
      <c r="I164" s="122">
        <f t="shared" si="58"/>
        <v>9.7422770842577264E-3</v>
      </c>
      <c r="J164" s="122">
        <f t="shared" si="58"/>
        <v>1.0841974482316798E-2</v>
      </c>
      <c r="K164" s="122">
        <f t="shared" si="58"/>
        <v>1.1880150673679635E-2</v>
      </c>
      <c r="L164" s="122">
        <f t="shared" si="58"/>
        <v>1.4341014531856499E-2</v>
      </c>
      <c r="M164" s="122">
        <f t="shared" si="58"/>
        <v>1.8032108213033863E-2</v>
      </c>
      <c r="N164" s="122">
        <f t="shared" si="58"/>
        <v>2.265954915426311E-2</v>
      </c>
      <c r="O164" s="122">
        <f t="shared" si="58"/>
        <v>2.7487576472985716E-2</v>
      </c>
      <c r="P164" s="122">
        <f t="shared" si="58"/>
        <v>3.4779295567223568E-2</v>
      </c>
      <c r="Q164" s="122">
        <f t="shared" si="58"/>
        <v>3.9324650575305646E-2</v>
      </c>
      <c r="R164" s="122">
        <f t="shared" si="58"/>
        <v>3.9633926874259609E-2</v>
      </c>
      <c r="S164" s="122">
        <f t="shared" si="58"/>
        <v>3.6622944171173462E-2</v>
      </c>
      <c r="T164" s="122">
        <f t="shared" si="58"/>
        <v>3.8192341324361757E-2</v>
      </c>
      <c r="U164" s="122">
        <f t="shared" si="58"/>
        <v>2.7569975127651105E-2</v>
      </c>
      <c r="V164" s="122">
        <f t="shared" si="58"/>
        <v>2.2219708435420822E-2</v>
      </c>
      <c r="W164" s="122">
        <f t="shared" si="58"/>
        <v>1.637175402956698E-2</v>
      </c>
      <c r="X164" s="122">
        <f t="shared" si="58"/>
        <v>1.1604632810584483E-2</v>
      </c>
      <c r="Y164" s="122">
        <f t="shared" si="58"/>
        <v>7.1978820542797257E-3</v>
      </c>
      <c r="DA164" s="130" t="s">
        <v>1725</v>
      </c>
    </row>
    <row r="165" spans="1:105" ht="12" customHeight="1" x14ac:dyDescent="0.25">
      <c r="A165" s="97" t="s">
        <v>53</v>
      </c>
      <c r="B165" s="98">
        <v>1.9285805647713948E-2</v>
      </c>
      <c r="C165" s="98">
        <v>2.0522577564309419E-2</v>
      </c>
      <c r="D165" s="98">
        <v>2.0183170781932297E-2</v>
      </c>
      <c r="E165" s="98">
        <v>1.8110387259674492E-2</v>
      </c>
      <c r="F165" s="98">
        <v>1.5874178394067493E-2</v>
      </c>
      <c r="G165" s="98">
        <v>1.3127578887470875E-2</v>
      </c>
      <c r="H165" s="98">
        <v>1.0369036318617105E-2</v>
      </c>
      <c r="I165" s="98">
        <v>9.7422770842577264E-3</v>
      </c>
      <c r="J165" s="98">
        <v>1.0841974482316798E-2</v>
      </c>
      <c r="K165" s="98">
        <v>1.1880150673679635E-2</v>
      </c>
      <c r="L165" s="98">
        <v>1.4341014531856499E-2</v>
      </c>
      <c r="M165" s="98">
        <v>1.8032108213033863E-2</v>
      </c>
      <c r="N165" s="98">
        <v>2.265954915426311E-2</v>
      </c>
      <c r="O165" s="98">
        <v>2.7487576472985716E-2</v>
      </c>
      <c r="P165" s="98">
        <v>3.4779295567223568E-2</v>
      </c>
      <c r="Q165" s="98">
        <v>3.9324650575305646E-2</v>
      </c>
      <c r="R165" s="98">
        <v>3.9633926874259609E-2</v>
      </c>
      <c r="S165" s="98">
        <v>3.6622944171173462E-2</v>
      </c>
      <c r="T165" s="98">
        <v>3.8192341324361757E-2</v>
      </c>
      <c r="U165" s="98">
        <v>2.7569975127651105E-2</v>
      </c>
      <c r="V165" s="98">
        <v>2.2219708435420822E-2</v>
      </c>
      <c r="W165" s="98">
        <v>1.637175402956698E-2</v>
      </c>
      <c r="X165" s="98">
        <v>1.1604632810584483E-2</v>
      </c>
      <c r="Y165" s="98">
        <v>7.1978820542797257E-3</v>
      </c>
      <c r="DA165" s="63" t="s">
        <v>1726</v>
      </c>
    </row>
    <row r="166" spans="1:105" ht="12" customHeight="1" x14ac:dyDescent="0.25">
      <c r="A166" s="121" t="s">
        <v>55</v>
      </c>
      <c r="B166" s="122">
        <v>6.9290605570090005</v>
      </c>
      <c r="C166" s="122">
        <v>5.7353524967409664</v>
      </c>
      <c r="D166" s="122">
        <v>5.0419323957815987</v>
      </c>
      <c r="E166" s="122">
        <v>4.3543163053781946</v>
      </c>
      <c r="F166" s="122">
        <v>4.1594368244282407</v>
      </c>
      <c r="G166" s="122">
        <v>3.8421595390567491</v>
      </c>
      <c r="H166" s="122">
        <v>3.5827587079337535</v>
      </c>
      <c r="I166" s="122">
        <v>3.0929186875036505</v>
      </c>
      <c r="J166" s="122">
        <v>2.8593756380200541</v>
      </c>
      <c r="K166" s="122">
        <v>2.4565715056538453</v>
      </c>
      <c r="L166" s="122">
        <v>2.6400597574044169</v>
      </c>
      <c r="M166" s="122">
        <v>2.6326583791582934</v>
      </c>
      <c r="N166" s="122">
        <v>2.5161981995246028</v>
      </c>
      <c r="O166" s="122">
        <v>3.3973065914981797</v>
      </c>
      <c r="P166" s="122">
        <v>3.3091097181537124</v>
      </c>
      <c r="Q166" s="122">
        <v>3.4909953535901606</v>
      </c>
      <c r="R166" s="122">
        <v>3.3156888430083411</v>
      </c>
      <c r="S166" s="122">
        <v>2.8266110912159834</v>
      </c>
      <c r="T166" s="122">
        <v>2.571652337736297</v>
      </c>
      <c r="U166" s="122">
        <v>2.5234190746148055</v>
      </c>
      <c r="V166" s="122">
        <v>2.449299597149845</v>
      </c>
      <c r="W166" s="122">
        <v>2.3361951999747528</v>
      </c>
      <c r="X166" s="122">
        <v>0.99884418800543173</v>
      </c>
      <c r="Y166" s="122">
        <v>0.34592720832975105</v>
      </c>
      <c r="DA166" s="130" t="s">
        <v>1727</v>
      </c>
    </row>
    <row r="167" spans="1:105" ht="12" customHeight="1" x14ac:dyDescent="0.25">
      <c r="A167" s="97" t="s">
        <v>124</v>
      </c>
      <c r="B167" s="98">
        <v>0.8653070313937048</v>
      </c>
      <c r="C167" s="98">
        <v>0.74104962815613062</v>
      </c>
      <c r="D167" s="98">
        <v>0.59097990211743934</v>
      </c>
      <c r="E167" s="98">
        <v>0.53902017251815693</v>
      </c>
      <c r="F167" s="98">
        <v>0.51569985293336851</v>
      </c>
      <c r="G167" s="98">
        <v>0.46660812335765828</v>
      </c>
      <c r="H167" s="98">
        <v>0.45320075497035106</v>
      </c>
      <c r="I167" s="98">
        <v>0.40587849329467202</v>
      </c>
      <c r="J167" s="98">
        <v>0.34159584470591514</v>
      </c>
      <c r="K167" s="98">
        <v>0.28506278537391577</v>
      </c>
      <c r="L167" s="98">
        <v>0.27586910811816701</v>
      </c>
      <c r="M167" s="98">
        <v>0.28676654422576647</v>
      </c>
      <c r="N167" s="98">
        <v>0.2541226710622736</v>
      </c>
      <c r="O167" s="98">
        <v>0.27599347507297545</v>
      </c>
      <c r="P167" s="98">
        <v>0.24595203022487458</v>
      </c>
      <c r="Q167" s="98">
        <v>0.29536494951373099</v>
      </c>
      <c r="R167" s="98">
        <v>0.29389525124286658</v>
      </c>
      <c r="S167" s="98">
        <v>0.2712258122835714</v>
      </c>
      <c r="T167" s="98">
        <v>0.24041702614086563</v>
      </c>
      <c r="U167" s="98">
        <v>0.26427973045858949</v>
      </c>
      <c r="V167" s="98">
        <v>0.27689948332854925</v>
      </c>
      <c r="W167" s="98">
        <v>0.31135497512407273</v>
      </c>
      <c r="X167" s="98">
        <v>0.15775646707020174</v>
      </c>
      <c r="Y167" s="98">
        <v>4.7890729705005831E-2</v>
      </c>
      <c r="DA167" s="63" t="s">
        <v>1728</v>
      </c>
    </row>
    <row r="168" spans="1:105" ht="12" customHeight="1" x14ac:dyDescent="0.25">
      <c r="A168" s="97" t="s">
        <v>123</v>
      </c>
      <c r="B168" s="98">
        <v>2.4232346699761169E-3</v>
      </c>
      <c r="C168" s="98">
        <v>2.145046243396685E-3</v>
      </c>
      <c r="D168" s="98">
        <v>1.6847658319279323E-3</v>
      </c>
      <c r="E168" s="98">
        <v>1.7331106642796655E-3</v>
      </c>
      <c r="F168" s="98">
        <v>1.6683902289222189E-3</v>
      </c>
      <c r="G168" s="98">
        <v>1.6510361801152166E-3</v>
      </c>
      <c r="H168" s="98">
        <v>1.8446483252410255E-3</v>
      </c>
      <c r="I168" s="98">
        <v>2.0641855011743855E-3</v>
      </c>
      <c r="J168" s="98">
        <v>1.7337743770974691E-3</v>
      </c>
      <c r="K168" s="98">
        <v>1.6307195735601066E-3</v>
      </c>
      <c r="L168" s="98">
        <v>1.541117820919773E-3</v>
      </c>
      <c r="M168" s="98">
        <v>1.7407976937063507E-3</v>
      </c>
      <c r="N168" s="98">
        <v>1.4886437681438437E-3</v>
      </c>
      <c r="O168" s="98">
        <v>1.233136575422831E-3</v>
      </c>
      <c r="P168" s="98">
        <v>8.6532309494083447E-4</v>
      </c>
      <c r="Q168" s="98">
        <v>8.8953223324298889E-4</v>
      </c>
      <c r="R168" s="98">
        <v>7.7366291495004221E-4</v>
      </c>
      <c r="S168" s="98">
        <v>5.0120836527061774E-4</v>
      </c>
      <c r="T168" s="98">
        <v>3.5929933167852177E-4</v>
      </c>
      <c r="U168" s="98">
        <v>5.6604100079806299E-4</v>
      </c>
      <c r="V168" s="98">
        <v>6.2725568466732236E-4</v>
      </c>
      <c r="W168" s="98">
        <v>9.3093239199893893E-4</v>
      </c>
      <c r="X168" s="98">
        <v>6.1633749518866655E-4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1.6382210528385352E-3</v>
      </c>
      <c r="C169" s="101">
        <v>1.4286373418621525E-3</v>
      </c>
      <c r="D169" s="101">
        <v>1.1295112080180276E-3</v>
      </c>
      <c r="E169" s="101">
        <v>1.1468997110002375E-3</v>
      </c>
      <c r="F169" s="101">
        <v>1.0964657017718056E-3</v>
      </c>
      <c r="G169" s="101">
        <v>1.0937319532425503E-3</v>
      </c>
      <c r="H169" s="101">
        <v>1.2174148902617315E-3</v>
      </c>
      <c r="I169" s="101">
        <v>1.3429936368653049E-3</v>
      </c>
      <c r="J169" s="101">
        <v>1.0984443300451094E-3</v>
      </c>
      <c r="K169" s="101">
        <v>9.5767059528971508E-4</v>
      </c>
      <c r="L169" s="101">
        <v>1.0121336240645549E-3</v>
      </c>
      <c r="M169" s="101">
        <v>1.1310085268742677E-3</v>
      </c>
      <c r="N169" s="101">
        <v>9.4804534278108022E-4</v>
      </c>
      <c r="O169" s="101">
        <v>8.1402883621019273E-4</v>
      </c>
      <c r="P169" s="101">
        <v>5.510733872452823E-4</v>
      </c>
      <c r="Q169" s="101">
        <v>5.7732761810278985E-4</v>
      </c>
      <c r="R169" s="101">
        <v>5.0183520664739978E-4</v>
      </c>
      <c r="S169" s="101">
        <v>3.1282154251078073E-4</v>
      </c>
      <c r="T169" s="101">
        <v>2.2476850078919118E-4</v>
      </c>
      <c r="U169" s="101">
        <v>3.4045660269309535E-4</v>
      </c>
      <c r="V169" s="101">
        <v>3.7174208341121846E-4</v>
      </c>
      <c r="W169" s="101">
        <v>5.8087546948221104E-4</v>
      </c>
      <c r="X169" s="101">
        <v>2.8031152404199707E-4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7.8501361713758169E-4</v>
      </c>
      <c r="C170" s="104">
        <v>7.1640890153453233E-4</v>
      </c>
      <c r="D170" s="104">
        <v>5.5525462390990479E-4</v>
      </c>
      <c r="E170" s="104">
        <v>5.8621095327942804E-4</v>
      </c>
      <c r="F170" s="104">
        <v>5.719245271504134E-4</v>
      </c>
      <c r="G170" s="104">
        <v>5.5730422687266627E-4</v>
      </c>
      <c r="H170" s="104">
        <v>6.2723343497929395E-4</v>
      </c>
      <c r="I170" s="104">
        <v>7.2119186430908084E-4</v>
      </c>
      <c r="J170" s="104">
        <v>6.3533004705235976E-4</v>
      </c>
      <c r="K170" s="104">
        <v>6.7304897827039165E-4</v>
      </c>
      <c r="L170" s="104">
        <v>5.2898419685521814E-4</v>
      </c>
      <c r="M170" s="104">
        <v>6.0978916683208299E-4</v>
      </c>
      <c r="N170" s="104">
        <v>5.4059842536276356E-4</v>
      </c>
      <c r="O170" s="104">
        <v>4.1910773921263836E-4</v>
      </c>
      <c r="P170" s="104">
        <v>3.1424970769555218E-4</v>
      </c>
      <c r="Q170" s="104">
        <v>3.1220461514019904E-4</v>
      </c>
      <c r="R170" s="104">
        <v>2.7182770830264238E-4</v>
      </c>
      <c r="S170" s="104">
        <v>1.8838682275983701E-4</v>
      </c>
      <c r="T170" s="104">
        <v>1.3453083088933062E-4</v>
      </c>
      <c r="U170" s="104">
        <v>2.2558439810496758E-4</v>
      </c>
      <c r="V170" s="104">
        <v>2.5551360125610395E-4</v>
      </c>
      <c r="W170" s="104">
        <v>3.500569225167279E-4</v>
      </c>
      <c r="X170" s="104">
        <v>3.3602597114666953E-4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4.4146847946489665</v>
      </c>
      <c r="C171" s="101">
        <v>3.6026033112890237</v>
      </c>
      <c r="D171" s="101">
        <v>3.1776519499625291</v>
      </c>
      <c r="E171" s="101">
        <v>2.6720948084706588</v>
      </c>
      <c r="F171" s="101">
        <v>2.5225039399814428</v>
      </c>
      <c r="G171" s="101">
        <v>2.2468493816771944</v>
      </c>
      <c r="H171" s="101">
        <v>1.9824998423932199</v>
      </c>
      <c r="I171" s="101">
        <v>1.593164988674848</v>
      </c>
      <c r="J171" s="101">
        <v>1.4409345627679557</v>
      </c>
      <c r="K171" s="101">
        <v>1.1880323334314113</v>
      </c>
      <c r="L171" s="101">
        <v>1.23121548453514</v>
      </c>
      <c r="M171" s="101">
        <v>1.1979120041915994</v>
      </c>
      <c r="N171" s="101">
        <v>1.158210664930547</v>
      </c>
      <c r="O171" s="101">
        <v>1.6350719481392748</v>
      </c>
      <c r="P171" s="101">
        <v>1.6475854327411801</v>
      </c>
      <c r="Q171" s="101">
        <v>1.738006967829723</v>
      </c>
      <c r="R171" s="101">
        <v>1.650090311391107</v>
      </c>
      <c r="S171" s="101">
        <v>1.4025863639870906</v>
      </c>
      <c r="T171" s="101">
        <v>1.2632914334881837</v>
      </c>
      <c r="U171" s="101">
        <v>1.1719231036935565</v>
      </c>
      <c r="V171" s="101">
        <v>1.1008614010154627</v>
      </c>
      <c r="W171" s="101">
        <v>1.0164492264943825</v>
      </c>
      <c r="X171" s="101">
        <v>0.4257034194010455</v>
      </c>
      <c r="Y171" s="101">
        <v>0.14693994018591214</v>
      </c>
      <c r="DA171" s="131" t="s">
        <v>1732</v>
      </c>
    </row>
    <row r="172" spans="1:105" ht="12" customHeight="1" x14ac:dyDescent="0.25">
      <c r="A172" s="107" t="s">
        <v>121</v>
      </c>
      <c r="B172" s="104">
        <v>1.6466454962963528</v>
      </c>
      <c r="C172" s="104">
        <v>1.3895545110524152</v>
      </c>
      <c r="D172" s="104">
        <v>1.271615777869703</v>
      </c>
      <c r="E172" s="104">
        <v>1.1414682137250993</v>
      </c>
      <c r="F172" s="104">
        <v>1.1195646412845077</v>
      </c>
      <c r="G172" s="104">
        <v>1.1270509978417813</v>
      </c>
      <c r="H172" s="104">
        <v>1.1452134622449415</v>
      </c>
      <c r="I172" s="104">
        <v>1.091811020032956</v>
      </c>
      <c r="J172" s="104">
        <v>1.0751114561690858</v>
      </c>
      <c r="K172" s="104">
        <v>0.98184566727495781</v>
      </c>
      <c r="L172" s="104">
        <v>1.1314340469301902</v>
      </c>
      <c r="M172" s="104">
        <v>1.146239033047221</v>
      </c>
      <c r="N172" s="104">
        <v>1.1023762197636384</v>
      </c>
      <c r="O172" s="104">
        <v>1.4850080317105063</v>
      </c>
      <c r="P172" s="104">
        <v>1.4147069320927168</v>
      </c>
      <c r="Q172" s="104">
        <v>1.4567339040134635</v>
      </c>
      <c r="R172" s="104">
        <v>1.3709296174594177</v>
      </c>
      <c r="S172" s="104">
        <v>1.1522977065800508</v>
      </c>
      <c r="T172" s="104">
        <v>1.0675845787755691</v>
      </c>
      <c r="U172" s="104">
        <v>1.0866501994618618</v>
      </c>
      <c r="V172" s="104">
        <v>1.0709114571211655</v>
      </c>
      <c r="W172" s="104">
        <v>1.0074600659642985</v>
      </c>
      <c r="X172" s="104">
        <v>0.41476796403899585</v>
      </c>
      <c r="Y172" s="104">
        <v>0.15109653843883308</v>
      </c>
      <c r="DA172" s="132" t="s">
        <v>1733</v>
      </c>
    </row>
    <row r="173" spans="1:105" ht="12" customHeight="1" x14ac:dyDescent="0.25">
      <c r="A173" s="108" t="s">
        <v>53</v>
      </c>
      <c r="B173" s="98">
        <v>1.0692367241160923</v>
      </c>
      <c r="C173" s="98">
        <v>0.88711015339132115</v>
      </c>
      <c r="D173" s="98">
        <v>0.81832943855287421</v>
      </c>
      <c r="E173" s="98">
        <v>0.72452497575843555</v>
      </c>
      <c r="F173" s="98">
        <v>0.7060415013772583</v>
      </c>
      <c r="G173" s="98">
        <v>0.71794890790766508</v>
      </c>
      <c r="H173" s="98">
        <v>0.72801616332511654</v>
      </c>
      <c r="I173" s="98">
        <v>0.6836695284426455</v>
      </c>
      <c r="J173" s="98">
        <v>0.65477747262438613</v>
      </c>
      <c r="K173" s="98">
        <v>0.55080231518396183</v>
      </c>
      <c r="L173" s="98">
        <v>0.71537041213196062</v>
      </c>
      <c r="M173" s="98">
        <v>0.71787148729892736</v>
      </c>
      <c r="N173" s="98">
        <v>0.67619850710855833</v>
      </c>
      <c r="O173" s="98">
        <v>0.94854561284865047</v>
      </c>
      <c r="P173" s="98">
        <v>0.87102036946215444</v>
      </c>
      <c r="Q173" s="98">
        <v>0.91416195845577963</v>
      </c>
      <c r="R173" s="98">
        <v>0.85907605289315347</v>
      </c>
      <c r="S173" s="98">
        <v>0.69299422726187121</v>
      </c>
      <c r="T173" s="98">
        <v>0.64409584505140483</v>
      </c>
      <c r="U173" s="98">
        <v>0.66093593155480834</v>
      </c>
      <c r="V173" s="98">
        <v>0.64599603747828649</v>
      </c>
      <c r="W173" s="98">
        <v>0.63471004845682188</v>
      </c>
      <c r="X173" s="98">
        <v>0.18777696819962569</v>
      </c>
      <c r="Y173" s="98">
        <v>8.454137369871878E-2</v>
      </c>
      <c r="DA173" s="63" t="s">
        <v>1734</v>
      </c>
    </row>
    <row r="174" spans="1:105" ht="12" customHeight="1" x14ac:dyDescent="0.25">
      <c r="A174" s="115" t="s">
        <v>52</v>
      </c>
      <c r="B174" s="33">
        <v>0.57740877218026043</v>
      </c>
      <c r="C174" s="33">
        <v>0.50244435766109408</v>
      </c>
      <c r="D174" s="33">
        <v>0.45328633931682888</v>
      </c>
      <c r="E174" s="33">
        <v>0.41694323796666377</v>
      </c>
      <c r="F174" s="33">
        <v>0.41352313990724943</v>
      </c>
      <c r="G174" s="33">
        <v>0.40910208993411629</v>
      </c>
      <c r="H174" s="33">
        <v>0.41719729891982493</v>
      </c>
      <c r="I174" s="33">
        <v>0.40814149159031049</v>
      </c>
      <c r="J174" s="33">
        <v>0.42033398354469953</v>
      </c>
      <c r="K174" s="33">
        <v>0.43104335209099603</v>
      </c>
      <c r="L174" s="33">
        <v>0.41606363479822966</v>
      </c>
      <c r="M174" s="33">
        <v>0.4283675457482935</v>
      </c>
      <c r="N174" s="33">
        <v>0.42617771265508003</v>
      </c>
      <c r="O174" s="33">
        <v>0.53646241886185586</v>
      </c>
      <c r="P174" s="33">
        <v>0.54368656263056236</v>
      </c>
      <c r="Q174" s="33">
        <v>0.54257194555768395</v>
      </c>
      <c r="R174" s="33">
        <v>0.5118535645662643</v>
      </c>
      <c r="S174" s="33">
        <v>0.45930347931817955</v>
      </c>
      <c r="T174" s="33">
        <v>0.42348873372416423</v>
      </c>
      <c r="U174" s="33">
        <v>0.42571426790705347</v>
      </c>
      <c r="V174" s="33">
        <v>0.42491541964287899</v>
      </c>
      <c r="W174" s="33">
        <v>0.37275001750747672</v>
      </c>
      <c r="X174" s="33">
        <v>0.22699099583937019</v>
      </c>
      <c r="Y174" s="33">
        <v>6.6555164740114303E-2</v>
      </c>
      <c r="DA174" s="60" t="s">
        <v>1735</v>
      </c>
    </row>
    <row r="175" spans="1:105" ht="12" customHeight="1" x14ac:dyDescent="0.25">
      <c r="A175" s="121" t="s">
        <v>54</v>
      </c>
      <c r="B175" s="122">
        <v>1.4984877103876872</v>
      </c>
      <c r="C175" s="122">
        <v>1.2957416339265531</v>
      </c>
      <c r="D175" s="122">
        <v>1.1543920101108369</v>
      </c>
      <c r="E175" s="122">
        <v>1.0177255101627287</v>
      </c>
      <c r="F175" s="122">
        <v>0.95563950369655126</v>
      </c>
      <c r="G175" s="122">
        <v>0.88485619724095255</v>
      </c>
      <c r="H175" s="122">
        <v>0.84091909939254084</v>
      </c>
      <c r="I175" s="122">
        <v>0.75714470036552628</v>
      </c>
      <c r="J175" s="122">
        <v>0.70695550382300276</v>
      </c>
      <c r="K175" s="122">
        <v>0.64768203273884806</v>
      </c>
      <c r="L175" s="122">
        <v>0.65940687888580862</v>
      </c>
      <c r="M175" s="122">
        <v>0.61662944953982057</v>
      </c>
      <c r="N175" s="122">
        <v>0.59014456974055152</v>
      </c>
      <c r="O175" s="122">
        <v>0.79870271328070352</v>
      </c>
      <c r="P175" s="122">
        <v>0.82424261951955369</v>
      </c>
      <c r="Q175" s="122">
        <v>0.83573690207638052</v>
      </c>
      <c r="R175" s="122">
        <v>0.81752257556219121</v>
      </c>
      <c r="S175" s="122">
        <v>0.71371946971327282</v>
      </c>
      <c r="T175" s="122">
        <v>0.64866449894271261</v>
      </c>
      <c r="U175" s="122">
        <v>0.62696576575192586</v>
      </c>
      <c r="V175" s="122">
        <v>0.64874761005279968</v>
      </c>
      <c r="W175" s="122">
        <v>0.64130991711168628</v>
      </c>
      <c r="X175" s="122">
        <v>0.25972994845527181</v>
      </c>
      <c r="Y175" s="122">
        <v>0.10158418541162019</v>
      </c>
      <c r="DA175" s="130" t="s">
        <v>1736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1737</v>
      </c>
    </row>
    <row r="177" spans="1:105" ht="12" customHeight="1" x14ac:dyDescent="0.25">
      <c r="A177" s="109" t="s">
        <v>120</v>
      </c>
      <c r="B177" s="33">
        <v>1.4984877103876872</v>
      </c>
      <c r="C177" s="33">
        <v>1.2957416339265531</v>
      </c>
      <c r="D177" s="33">
        <v>1.1543920101108369</v>
      </c>
      <c r="E177" s="33">
        <v>1.0177255101627287</v>
      </c>
      <c r="F177" s="33">
        <v>0.95563950369655126</v>
      </c>
      <c r="G177" s="33">
        <v>0.88485619724095255</v>
      </c>
      <c r="H177" s="33">
        <v>0.84091909939254084</v>
      </c>
      <c r="I177" s="33">
        <v>0.75714470036552628</v>
      </c>
      <c r="J177" s="33">
        <v>0.70695550382300276</v>
      </c>
      <c r="K177" s="33">
        <v>0.64768203273884806</v>
      </c>
      <c r="L177" s="33">
        <v>0.65940687888580862</v>
      </c>
      <c r="M177" s="33">
        <v>0.61662944953982057</v>
      </c>
      <c r="N177" s="33">
        <v>0.59014456974055152</v>
      </c>
      <c r="O177" s="33">
        <v>0.79870271328070352</v>
      </c>
      <c r="P177" s="33">
        <v>0.82424261951955369</v>
      </c>
      <c r="Q177" s="33">
        <v>0.83573690207638052</v>
      </c>
      <c r="R177" s="33">
        <v>0.81752257556219121</v>
      </c>
      <c r="S177" s="33">
        <v>0.71371946971327282</v>
      </c>
      <c r="T177" s="33">
        <v>0.64866449894271261</v>
      </c>
      <c r="U177" s="33">
        <v>0.62696576575192586</v>
      </c>
      <c r="V177" s="33">
        <v>0.64874761005279968</v>
      </c>
      <c r="W177" s="33">
        <v>0.64130991711168628</v>
      </c>
      <c r="X177" s="33">
        <v>0.25972994845527181</v>
      </c>
      <c r="Y177" s="33">
        <v>0.10158418541162019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1741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1742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1744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1745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7.2370546094260417</v>
      </c>
      <c r="C24" s="117">
        <f t="shared" si="7"/>
        <v>7.3432936718225656</v>
      </c>
      <c r="D24" s="117">
        <f t="shared" si="7"/>
        <v>6.4680831842093811</v>
      </c>
      <c r="E24" s="117">
        <f t="shared" si="7"/>
        <v>7.0025915368333607</v>
      </c>
      <c r="F24" s="117">
        <f t="shared" si="7"/>
        <v>7.5786045428968176</v>
      </c>
      <c r="G24" s="117">
        <f t="shared" si="7"/>
        <v>8.2117071836275652</v>
      </c>
      <c r="H24" s="117">
        <f t="shared" si="7"/>
        <v>9.2667030917942714</v>
      </c>
      <c r="I24" s="117">
        <f t="shared" si="7"/>
        <v>9.2989755696058616</v>
      </c>
      <c r="J24" s="117">
        <f t="shared" si="7"/>
        <v>8.3936471862514779</v>
      </c>
      <c r="K24" s="117">
        <f t="shared" si="7"/>
        <v>7.4950543263078035</v>
      </c>
      <c r="L24" s="117">
        <f t="shared" si="7"/>
        <v>8.9578692033436003</v>
      </c>
      <c r="M24" s="117">
        <f t="shared" si="7"/>
        <v>8.8285007181086055</v>
      </c>
      <c r="N24" s="117">
        <f t="shared" si="7"/>
        <v>8.4863238224482398</v>
      </c>
      <c r="O24" s="117">
        <f t="shared" si="7"/>
        <v>8.2077772062418966</v>
      </c>
      <c r="P24" s="117">
        <f t="shared" si="7"/>
        <v>6.557622709622958</v>
      </c>
      <c r="Q24" s="117">
        <f t="shared" si="7"/>
        <v>9.0024530766821496</v>
      </c>
      <c r="R24" s="117">
        <f t="shared" ref="R24:V24" si="8">R25+R28+R30+R39</f>
        <v>10.172071177658138</v>
      </c>
      <c r="S24" s="117">
        <f t="shared" si="8"/>
        <v>11.116436497906701</v>
      </c>
      <c r="T24" s="117">
        <f t="shared" si="8"/>
        <v>11.360401759330632</v>
      </c>
      <c r="U24" s="117">
        <f t="shared" si="8"/>
        <v>10.530324186234266</v>
      </c>
      <c r="V24" s="117">
        <f t="shared" si="8"/>
        <v>10.170040981179818</v>
      </c>
      <c r="W24" s="117">
        <f t="shared" ref="W24:Y24" si="9">W25+W28+W30+W39</f>
        <v>10.525880747203392</v>
      </c>
      <c r="X24" s="117">
        <f t="shared" si="9"/>
        <v>11.28928530792547</v>
      </c>
      <c r="Y24" s="117">
        <f t="shared" si="9"/>
        <v>12.10097044024991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6.4650404063352891</v>
      </c>
      <c r="C25" s="122">
        <f t="shared" si="10"/>
        <v>6.6400095292216008</v>
      </c>
      <c r="D25" s="122">
        <f t="shared" si="10"/>
        <v>5.7759607195251412</v>
      </c>
      <c r="E25" s="122">
        <f t="shared" si="10"/>
        <v>6.3064674870227391</v>
      </c>
      <c r="F25" s="122">
        <f t="shared" si="10"/>
        <v>6.8190342949042098</v>
      </c>
      <c r="G25" s="122">
        <f t="shared" si="10"/>
        <v>7.3781646843114741</v>
      </c>
      <c r="H25" s="122">
        <f t="shared" si="10"/>
        <v>8.3630904651512381</v>
      </c>
      <c r="I25" s="122">
        <f t="shared" si="10"/>
        <v>8.4306008232074152</v>
      </c>
      <c r="J25" s="122">
        <f t="shared" si="10"/>
        <v>7.5514427113586038</v>
      </c>
      <c r="K25" s="122">
        <f t="shared" si="10"/>
        <v>6.7230144173447481</v>
      </c>
      <c r="L25" s="122">
        <f t="shared" si="10"/>
        <v>8.061724506855299</v>
      </c>
      <c r="M25" s="122">
        <f t="shared" si="10"/>
        <v>7.900934621929105</v>
      </c>
      <c r="N25" s="122">
        <f t="shared" si="10"/>
        <v>7.5522735934453138</v>
      </c>
      <c r="O25" s="122">
        <f t="shared" si="10"/>
        <v>7.1954255136932064</v>
      </c>
      <c r="P25" s="122">
        <f t="shared" si="10"/>
        <v>5.5659948548802882</v>
      </c>
      <c r="Q25" s="122">
        <f t="shared" si="10"/>
        <v>7.9313910998954995</v>
      </c>
      <c r="R25" s="122">
        <f t="shared" ref="R25:V25" si="11">SUM(R26:R27)</f>
        <v>8.9909057573654749</v>
      </c>
      <c r="S25" s="122">
        <f t="shared" si="11"/>
        <v>9.8912642574887322</v>
      </c>
      <c r="T25" s="122">
        <f t="shared" si="11"/>
        <v>10.094449985893503</v>
      </c>
      <c r="U25" s="122">
        <f t="shared" si="11"/>
        <v>9.2712940162793664</v>
      </c>
      <c r="V25" s="122">
        <f t="shared" si="11"/>
        <v>8.9115792222392809</v>
      </c>
      <c r="W25" s="122">
        <f t="shared" ref="W25:Y25" si="12">SUM(W26:W27)</f>
        <v>9.2492587480359507</v>
      </c>
      <c r="X25" s="122">
        <f t="shared" si="12"/>
        <v>10.365351737433208</v>
      </c>
      <c r="Y25" s="122">
        <f t="shared" si="12"/>
        <v>11.122387692505683</v>
      </c>
      <c r="DA25" s="130" t="s">
        <v>1761</v>
      </c>
    </row>
    <row r="26" spans="1:105" ht="12" customHeight="1" x14ac:dyDescent="0.25">
      <c r="A26" s="97" t="s">
        <v>74</v>
      </c>
      <c r="B26" s="98">
        <v>6.347773245172954</v>
      </c>
      <c r="C26" s="98">
        <v>6.5196184817737537</v>
      </c>
      <c r="D26" s="98">
        <v>5.6737013038889872</v>
      </c>
      <c r="E26" s="98">
        <v>6.1953247659678992</v>
      </c>
      <c r="F26" s="98">
        <v>6.7000682310266901</v>
      </c>
      <c r="G26" s="98">
        <v>7.250125487052701</v>
      </c>
      <c r="H26" s="98">
        <v>8.2186763416032917</v>
      </c>
      <c r="I26" s="98">
        <v>8.2858228497743927</v>
      </c>
      <c r="J26" s="98">
        <v>7.423566009768952</v>
      </c>
      <c r="K26" s="98">
        <v>6.6104214235135714</v>
      </c>
      <c r="L26" s="98">
        <v>7.9234533802642231</v>
      </c>
      <c r="M26" s="98">
        <v>7.7686594321471807</v>
      </c>
      <c r="N26" s="98">
        <v>7.4272348673424631</v>
      </c>
      <c r="O26" s="98">
        <v>7.0773646024934243</v>
      </c>
      <c r="P26" s="98">
        <v>5.4767430934149912</v>
      </c>
      <c r="Q26" s="98">
        <v>7.8021282417967299</v>
      </c>
      <c r="R26" s="98">
        <v>8.8446575814819806</v>
      </c>
      <c r="S26" s="98">
        <v>9.7308899239597597</v>
      </c>
      <c r="T26" s="98">
        <v>9.9314716008365505</v>
      </c>
      <c r="U26" s="98">
        <v>9.1235490531733596</v>
      </c>
      <c r="V26" s="98">
        <v>8.7696818537567847</v>
      </c>
      <c r="W26" s="98">
        <v>9.1020800372643187</v>
      </c>
      <c r="X26" s="98">
        <v>10.212222747279247</v>
      </c>
      <c r="Y26" s="98">
        <v>10.956339001268576</v>
      </c>
      <c r="DA26" s="63" t="s">
        <v>1762</v>
      </c>
    </row>
    <row r="27" spans="1:105" ht="12" customHeight="1" x14ac:dyDescent="0.25">
      <c r="A27" s="97" t="s">
        <v>53</v>
      </c>
      <c r="B27" s="98">
        <v>0.11726716116233495</v>
      </c>
      <c r="C27" s="98">
        <v>0.12039104744784751</v>
      </c>
      <c r="D27" s="98">
        <v>0.10225941563615372</v>
      </c>
      <c r="E27" s="98">
        <v>0.11114272105484034</v>
      </c>
      <c r="F27" s="98">
        <v>0.11896606387751961</v>
      </c>
      <c r="G27" s="98">
        <v>0.12803919725877316</v>
      </c>
      <c r="H27" s="98">
        <v>0.14441412354794625</v>
      </c>
      <c r="I27" s="98">
        <v>0.14477797343302259</v>
      </c>
      <c r="J27" s="98">
        <v>0.12787670158965164</v>
      </c>
      <c r="K27" s="98">
        <v>0.11259299383117692</v>
      </c>
      <c r="L27" s="98">
        <v>0.13827112659107674</v>
      </c>
      <c r="M27" s="98">
        <v>0.13227518978192412</v>
      </c>
      <c r="N27" s="98">
        <v>0.12503872610285072</v>
      </c>
      <c r="O27" s="98">
        <v>0.11806091119978249</v>
      </c>
      <c r="P27" s="98">
        <v>8.9251761465296592E-2</v>
      </c>
      <c r="Q27" s="98">
        <v>0.12926285809876928</v>
      </c>
      <c r="R27" s="98">
        <v>0.14624817588349515</v>
      </c>
      <c r="S27" s="98">
        <v>0.16037433352897257</v>
      </c>
      <c r="T27" s="98">
        <v>0.16297838505695292</v>
      </c>
      <c r="U27" s="98">
        <v>0.14774496310600649</v>
      </c>
      <c r="V27" s="98">
        <v>0.14189736848249684</v>
      </c>
      <c r="W27" s="98">
        <v>0.14717871077163164</v>
      </c>
      <c r="X27" s="98">
        <v>0.1531289901539607</v>
      </c>
      <c r="Y27" s="98">
        <v>0.16604869123710686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1.0880579150653947E-3</v>
      </c>
      <c r="C28" s="122">
        <f t="shared" si="13"/>
        <v>1.3103623130213714E-3</v>
      </c>
      <c r="D28" s="122">
        <f t="shared" si="13"/>
        <v>1.3925720206760077E-3</v>
      </c>
      <c r="E28" s="122">
        <f t="shared" si="13"/>
        <v>1.7484369781045539E-3</v>
      </c>
      <c r="F28" s="122">
        <f t="shared" si="13"/>
        <v>2.6134851390229386E-3</v>
      </c>
      <c r="G28" s="122">
        <f t="shared" si="13"/>
        <v>3.8516316020396268E-3</v>
      </c>
      <c r="H28" s="122">
        <f t="shared" si="13"/>
        <v>5.7664841362058752E-3</v>
      </c>
      <c r="I28" s="122">
        <f t="shared" si="13"/>
        <v>7.3647997315794446E-3</v>
      </c>
      <c r="J28" s="122">
        <f t="shared" si="13"/>
        <v>8.2438350884283355E-3</v>
      </c>
      <c r="K28" s="122">
        <f t="shared" si="13"/>
        <v>8.212199646708624E-3</v>
      </c>
      <c r="L28" s="122">
        <f t="shared" si="13"/>
        <v>8.3535507608329222E-3</v>
      </c>
      <c r="M28" s="122">
        <f t="shared" si="13"/>
        <v>8.4548524068074286E-3</v>
      </c>
      <c r="N28" s="122">
        <f t="shared" si="13"/>
        <v>8.762971716175013E-3</v>
      </c>
      <c r="O28" s="122">
        <f t="shared" si="13"/>
        <v>9.1051214630104918E-3</v>
      </c>
      <c r="P28" s="122">
        <f t="shared" si="13"/>
        <v>9.2101878562150102E-3</v>
      </c>
      <c r="Q28" s="122">
        <f t="shared" si="13"/>
        <v>9.6274460920382984E-3</v>
      </c>
      <c r="R28" s="122">
        <f t="shared" si="13"/>
        <v>1.1843318418606362E-2</v>
      </c>
      <c r="S28" s="122">
        <f t="shared" si="13"/>
        <v>1.4421181396276107E-2</v>
      </c>
      <c r="T28" s="122">
        <f t="shared" si="13"/>
        <v>2.0686925426095664E-2</v>
      </c>
      <c r="U28" s="122">
        <f t="shared" si="13"/>
        <v>1.9046071309450237E-2</v>
      </c>
      <c r="V28" s="122">
        <f t="shared" si="13"/>
        <v>1.9603639258161554E-2</v>
      </c>
      <c r="W28" s="122">
        <f t="shared" si="13"/>
        <v>1.9435285279299011E-2</v>
      </c>
      <c r="X28" s="122">
        <f t="shared" si="13"/>
        <v>1.9797925399063922E-2</v>
      </c>
      <c r="Y28" s="122">
        <f t="shared" si="13"/>
        <v>2.0373534791284446E-2</v>
      </c>
      <c r="DA28" s="130" t="s">
        <v>1764</v>
      </c>
    </row>
    <row r="29" spans="1:105" ht="12" customHeight="1" x14ac:dyDescent="0.25">
      <c r="A29" s="97" t="s">
        <v>53</v>
      </c>
      <c r="B29" s="98">
        <v>1.0880579150653947E-3</v>
      </c>
      <c r="C29" s="98">
        <v>1.3103623130213714E-3</v>
      </c>
      <c r="D29" s="98">
        <v>1.3925720206760077E-3</v>
      </c>
      <c r="E29" s="98">
        <v>1.7484369781045539E-3</v>
      </c>
      <c r="F29" s="98">
        <v>2.6134851390229386E-3</v>
      </c>
      <c r="G29" s="98">
        <v>3.8516316020396268E-3</v>
      </c>
      <c r="H29" s="98">
        <v>5.7664841362058752E-3</v>
      </c>
      <c r="I29" s="98">
        <v>7.3647997315794446E-3</v>
      </c>
      <c r="J29" s="98">
        <v>8.2438350884283355E-3</v>
      </c>
      <c r="K29" s="98">
        <v>8.212199646708624E-3</v>
      </c>
      <c r="L29" s="98">
        <v>8.3535507608329222E-3</v>
      </c>
      <c r="M29" s="98">
        <v>8.4548524068074286E-3</v>
      </c>
      <c r="N29" s="98">
        <v>8.762971716175013E-3</v>
      </c>
      <c r="O29" s="98">
        <v>9.1051214630104918E-3</v>
      </c>
      <c r="P29" s="98">
        <v>9.2101878562150102E-3</v>
      </c>
      <c r="Q29" s="98">
        <v>9.6274460920382984E-3</v>
      </c>
      <c r="R29" s="98">
        <v>1.1843318418606362E-2</v>
      </c>
      <c r="S29" s="98">
        <v>1.4421181396276107E-2</v>
      </c>
      <c r="T29" s="98">
        <v>2.0686925426095664E-2</v>
      </c>
      <c r="U29" s="98">
        <v>1.9046071309450237E-2</v>
      </c>
      <c r="V29" s="98">
        <v>1.9603639258161554E-2</v>
      </c>
      <c r="W29" s="98">
        <v>1.9435285279299011E-2</v>
      </c>
      <c r="X29" s="98">
        <v>1.9797925399063922E-2</v>
      </c>
      <c r="Y29" s="98">
        <v>2.0373534791284446E-2</v>
      </c>
      <c r="DA29" s="63" t="s">
        <v>1765</v>
      </c>
    </row>
    <row r="30" spans="1:105" ht="12" customHeight="1" x14ac:dyDescent="0.25">
      <c r="A30" s="121" t="s">
        <v>55</v>
      </c>
      <c r="B30" s="122">
        <v>0.62975522080013513</v>
      </c>
      <c r="C30" s="122">
        <v>0.56893057980813633</v>
      </c>
      <c r="D30" s="122">
        <v>0.55871114517243348</v>
      </c>
      <c r="E30" s="122">
        <v>0.55965022815882914</v>
      </c>
      <c r="F30" s="122">
        <v>0.61242843012331838</v>
      </c>
      <c r="G30" s="122">
        <v>0.67151690956822785</v>
      </c>
      <c r="H30" s="122">
        <v>0.72474082366166837</v>
      </c>
      <c r="I30" s="122">
        <v>0.69007868621889679</v>
      </c>
      <c r="J30" s="122">
        <v>0.66794696720405866</v>
      </c>
      <c r="K30" s="122">
        <v>0.60505656062460456</v>
      </c>
      <c r="L30" s="122">
        <v>0.71043913908891276</v>
      </c>
      <c r="M30" s="122">
        <v>0.74514612291938165</v>
      </c>
      <c r="N30" s="122">
        <v>0.75077301508566274</v>
      </c>
      <c r="O30" s="122">
        <v>0.81434372801504551</v>
      </c>
      <c r="P30" s="122">
        <v>0.78905706050993607</v>
      </c>
      <c r="Q30" s="122">
        <v>0.85861694255240684</v>
      </c>
      <c r="R30" s="122">
        <v>0.94009993873898989</v>
      </c>
      <c r="S30" s="122">
        <v>0.96895674742283422</v>
      </c>
      <c r="T30" s="122">
        <v>0.99630032664762869</v>
      </c>
      <c r="U30" s="122">
        <v>0.99429540891819335</v>
      </c>
      <c r="V30" s="122">
        <v>0.97926032547412822</v>
      </c>
      <c r="W30" s="122">
        <v>0.98383546190898907</v>
      </c>
      <c r="X30" s="122">
        <v>0.716707204732415</v>
      </c>
      <c r="Y30" s="122">
        <v>0.73755602519732022</v>
      </c>
      <c r="DA30" s="130" t="s">
        <v>1766</v>
      </c>
    </row>
    <row r="31" spans="1:105" ht="12" customHeight="1" x14ac:dyDescent="0.25">
      <c r="A31" s="97" t="s">
        <v>141</v>
      </c>
      <c r="B31" s="98">
        <v>6.8395571993213361E-2</v>
      </c>
      <c r="C31" s="98">
        <v>6.3078543472730106E-2</v>
      </c>
      <c r="D31" s="98">
        <v>5.5166735613978002E-2</v>
      </c>
      <c r="E31" s="98">
        <v>5.8533040414319046E-2</v>
      </c>
      <c r="F31" s="98">
        <v>6.4784091371924285E-2</v>
      </c>
      <c r="G31" s="98">
        <v>7.0241186576586928E-2</v>
      </c>
      <c r="H31" s="98">
        <v>7.9495040857891899E-2</v>
      </c>
      <c r="I31" s="98">
        <v>7.7938408945127546E-2</v>
      </c>
      <c r="J31" s="98">
        <v>6.8734629948836751E-2</v>
      </c>
      <c r="K31" s="98">
        <v>6.0294753260238594E-2</v>
      </c>
      <c r="L31" s="98">
        <v>6.3321190754795198E-2</v>
      </c>
      <c r="M31" s="98">
        <v>7.0642340302958295E-2</v>
      </c>
      <c r="N31" s="98">
        <v>6.7464862698336903E-2</v>
      </c>
      <c r="O31" s="98">
        <v>6.2440439237429327E-2</v>
      </c>
      <c r="P31" s="98">
        <v>5.3725061652053381E-2</v>
      </c>
      <c r="Q31" s="98">
        <v>6.8228353801564751E-2</v>
      </c>
      <c r="R31" s="98">
        <v>8.3371061410977956E-2</v>
      </c>
      <c r="S31" s="98">
        <v>9.9299676418868582E-2</v>
      </c>
      <c r="T31" s="98">
        <v>0.10129387725054476</v>
      </c>
      <c r="U31" s="98">
        <v>0.11078126180175975</v>
      </c>
      <c r="V31" s="98">
        <v>0.11143527163688571</v>
      </c>
      <c r="W31" s="98">
        <v>0.12441888945630571</v>
      </c>
      <c r="X31" s="98">
        <v>0.11574483834389587</v>
      </c>
      <c r="Y31" s="98">
        <v>0.11318151812093818</v>
      </c>
      <c r="DA31" s="63" t="s">
        <v>1767</v>
      </c>
    </row>
    <row r="32" spans="1:105" ht="12" customHeight="1" x14ac:dyDescent="0.25">
      <c r="A32" s="97" t="s">
        <v>140</v>
      </c>
      <c r="B32" s="98">
        <v>2.4931557227173766E-4</v>
      </c>
      <c r="C32" s="98">
        <v>2.4418770521119249E-4</v>
      </c>
      <c r="D32" s="98">
        <v>1.503341152647466E-4</v>
      </c>
      <c r="E32" s="98">
        <v>1.5594604960382459E-4</v>
      </c>
      <c r="F32" s="98">
        <v>8.034576269495559E-5</v>
      </c>
      <c r="G32" s="98">
        <v>7.9748017324674338E-5</v>
      </c>
      <c r="H32" s="98">
        <v>1.6927264866951707E-4</v>
      </c>
      <c r="I32" s="98">
        <v>1.7076608886218851E-4</v>
      </c>
      <c r="J32" s="98">
        <v>1.6157471502415232E-4</v>
      </c>
      <c r="K32" s="98">
        <v>1.5545635701836853E-4</v>
      </c>
      <c r="L32" s="98">
        <v>1.7360377872204576E-4</v>
      </c>
      <c r="M32" s="98">
        <v>1.9819820649338686E-4</v>
      </c>
      <c r="N32" s="98">
        <v>1.9981231030161682E-4</v>
      </c>
      <c r="O32" s="98">
        <v>0</v>
      </c>
      <c r="P32" s="98">
        <v>0</v>
      </c>
      <c r="Q32" s="98">
        <v>0</v>
      </c>
      <c r="R32" s="98">
        <v>0</v>
      </c>
      <c r="S32" s="98">
        <v>1.9975064438838762E-4</v>
      </c>
      <c r="T32" s="98">
        <v>1.8973051448841998E-4</v>
      </c>
      <c r="U32" s="98">
        <v>1.9708730113683929E-4</v>
      </c>
      <c r="V32" s="98">
        <v>1.8548731139579784E-4</v>
      </c>
      <c r="W32" s="98">
        <v>1.8360261434569456E-4</v>
      </c>
      <c r="X32" s="98">
        <v>4.7695087976204589E-4</v>
      </c>
      <c r="Y32" s="98">
        <v>4.2066326295607808E-4</v>
      </c>
      <c r="DA32" s="63" t="s">
        <v>1768</v>
      </c>
    </row>
    <row r="33" spans="1:105" ht="12" customHeight="1" x14ac:dyDescent="0.25">
      <c r="A33" s="100" t="s">
        <v>50</v>
      </c>
      <c r="B33" s="101">
        <v>1.4226826084388561E-4</v>
      </c>
      <c r="C33" s="101">
        <v>1.367263699810127E-4</v>
      </c>
      <c r="D33" s="101">
        <v>8.5010041863581355E-5</v>
      </c>
      <c r="E33" s="101">
        <v>8.6980055100362475E-5</v>
      </c>
      <c r="F33" s="101">
        <v>4.4600479748054752E-5</v>
      </c>
      <c r="G33" s="101">
        <v>4.4916503145132703E-5</v>
      </c>
      <c r="H33" s="101">
        <v>9.5480479848423692E-5</v>
      </c>
      <c r="I33" s="101">
        <v>9.4773659465908079E-5</v>
      </c>
      <c r="J33" s="101">
        <v>8.6744714978527482E-5</v>
      </c>
      <c r="K33" s="101">
        <v>7.6055387502425224E-5</v>
      </c>
      <c r="L33" s="101">
        <v>9.7780968312328936E-5</v>
      </c>
      <c r="M33" s="101">
        <v>1.1056161133001413E-4</v>
      </c>
      <c r="N33" s="101">
        <v>1.0907981577790503E-4</v>
      </c>
      <c r="O33" s="101">
        <v>0</v>
      </c>
      <c r="P33" s="101">
        <v>0</v>
      </c>
      <c r="Q33" s="101">
        <v>0</v>
      </c>
      <c r="R33" s="101">
        <v>0</v>
      </c>
      <c r="S33" s="101">
        <v>1.082195228102325E-4</v>
      </c>
      <c r="T33" s="101">
        <v>1.0338120338767757E-4</v>
      </c>
      <c r="U33" s="101">
        <v>1.0937492505196983E-4</v>
      </c>
      <c r="V33" s="101">
        <v>1.0282873968348872E-4</v>
      </c>
      <c r="W33" s="101">
        <v>1.079048474605602E-4</v>
      </c>
      <c r="X33" s="101">
        <v>1.9896845540075107E-4</v>
      </c>
      <c r="Y33" s="101">
        <v>2.1771706795877004E-4</v>
      </c>
      <c r="DA33" s="131" t="s">
        <v>1769</v>
      </c>
    </row>
    <row r="34" spans="1:105" ht="12" customHeight="1" x14ac:dyDescent="0.25">
      <c r="A34" s="103" t="s">
        <v>52</v>
      </c>
      <c r="B34" s="104">
        <v>1.0704731142785203E-4</v>
      </c>
      <c r="C34" s="104">
        <v>1.0746133523017982E-4</v>
      </c>
      <c r="D34" s="104">
        <v>6.5324073401165259E-5</v>
      </c>
      <c r="E34" s="104">
        <v>6.8965994503462127E-5</v>
      </c>
      <c r="F34" s="104">
        <v>3.5745282946900838E-5</v>
      </c>
      <c r="G34" s="104">
        <v>3.4831514179541642E-5</v>
      </c>
      <c r="H34" s="104">
        <v>7.379216882109339E-5</v>
      </c>
      <c r="I34" s="104">
        <v>7.5992429396280428E-5</v>
      </c>
      <c r="J34" s="104">
        <v>7.483000004562484E-5</v>
      </c>
      <c r="K34" s="104">
        <v>7.9400969515943295E-5</v>
      </c>
      <c r="L34" s="104">
        <v>7.5822810409716825E-5</v>
      </c>
      <c r="M34" s="104">
        <v>8.763659516337274E-5</v>
      </c>
      <c r="N34" s="104">
        <v>9.0732494523711773E-5</v>
      </c>
      <c r="O34" s="104">
        <v>0</v>
      </c>
      <c r="P34" s="104">
        <v>0</v>
      </c>
      <c r="Q34" s="104">
        <v>0</v>
      </c>
      <c r="R34" s="104">
        <v>0</v>
      </c>
      <c r="S34" s="104">
        <v>9.1531121578155124E-5</v>
      </c>
      <c r="T34" s="104">
        <v>8.6349311100742413E-5</v>
      </c>
      <c r="U34" s="104">
        <v>8.7712376084869454E-5</v>
      </c>
      <c r="V34" s="104">
        <v>8.2658571712309134E-5</v>
      </c>
      <c r="W34" s="104">
        <v>7.5697766885134365E-5</v>
      </c>
      <c r="X34" s="104">
        <v>2.7798242436129482E-4</v>
      </c>
      <c r="Y34" s="104">
        <v>2.0294619499730803E-4</v>
      </c>
      <c r="DA34" s="132" t="s">
        <v>1770</v>
      </c>
    </row>
    <row r="35" spans="1:105" ht="12" customHeight="1" x14ac:dyDescent="0.25">
      <c r="A35" s="106" t="s">
        <v>122</v>
      </c>
      <c r="B35" s="101">
        <v>0.39397287653135166</v>
      </c>
      <c r="C35" s="101">
        <v>0.34363031138539818</v>
      </c>
      <c r="D35" s="101">
        <v>0.33464082143730955</v>
      </c>
      <c r="E35" s="101">
        <v>0.32174097994887185</v>
      </c>
      <c r="F35" s="101">
        <v>0.34965387018115984</v>
      </c>
      <c r="G35" s="101">
        <v>0.36962352212339056</v>
      </c>
      <c r="H35" s="101">
        <v>0.38410341618732652</v>
      </c>
      <c r="I35" s="101">
        <v>0.33697113316929406</v>
      </c>
      <c r="J35" s="101">
        <v>0.31964437899748249</v>
      </c>
      <c r="K35" s="101">
        <v>0.27517070965355317</v>
      </c>
      <c r="L35" s="101">
        <v>0.31428339894374696</v>
      </c>
      <c r="M35" s="101">
        <v>0.32423398380526081</v>
      </c>
      <c r="N35" s="101">
        <v>0.33370009380082688</v>
      </c>
      <c r="O35" s="101">
        <v>0.37229748639070864</v>
      </c>
      <c r="P35" s="101">
        <v>0.3734941437742717</v>
      </c>
      <c r="Q35" s="101">
        <v>0.40682357896581145</v>
      </c>
      <c r="R35" s="101">
        <v>0.43340899128589183</v>
      </c>
      <c r="S35" s="101">
        <v>0.43404839876737938</v>
      </c>
      <c r="T35" s="101">
        <v>0.43914828619684965</v>
      </c>
      <c r="U35" s="101">
        <v>0.42021941061545554</v>
      </c>
      <c r="V35" s="101">
        <v>0.41026451608694436</v>
      </c>
      <c r="W35" s="101">
        <v>0.41181481948061333</v>
      </c>
      <c r="X35" s="101">
        <v>0.23253498845703638</v>
      </c>
      <c r="Y35" s="101">
        <v>0.190992285205661</v>
      </c>
      <c r="DA35" s="131" t="s">
        <v>1771</v>
      </c>
    </row>
    <row r="36" spans="1:105" ht="12" customHeight="1" x14ac:dyDescent="0.25">
      <c r="A36" s="107" t="s">
        <v>121</v>
      </c>
      <c r="B36" s="104">
        <v>0.16713745670329838</v>
      </c>
      <c r="C36" s="104">
        <v>0.1619775372447968</v>
      </c>
      <c r="D36" s="104">
        <v>0.16875325400588115</v>
      </c>
      <c r="E36" s="104">
        <v>0.1792202617460345</v>
      </c>
      <c r="F36" s="104">
        <v>0.19791012280753928</v>
      </c>
      <c r="G36" s="104">
        <v>0.23157245285092565</v>
      </c>
      <c r="H36" s="104">
        <v>0.2609730939677804</v>
      </c>
      <c r="I36" s="104">
        <v>0.27499837801561294</v>
      </c>
      <c r="J36" s="104">
        <v>0.2794063835427153</v>
      </c>
      <c r="K36" s="104">
        <v>0.26943564135379439</v>
      </c>
      <c r="L36" s="104">
        <v>0.33266094561164855</v>
      </c>
      <c r="M36" s="104">
        <v>0.35007160060466913</v>
      </c>
      <c r="N36" s="104">
        <v>0.34940824627619738</v>
      </c>
      <c r="O36" s="104">
        <v>0.37960580238690755</v>
      </c>
      <c r="P36" s="104">
        <v>0.36183785508361094</v>
      </c>
      <c r="Q36" s="104">
        <v>0.38356500978503061</v>
      </c>
      <c r="R36" s="104">
        <v>0.42331988604212012</v>
      </c>
      <c r="S36" s="104">
        <v>0.43540892159219785</v>
      </c>
      <c r="T36" s="104">
        <v>0.45566843268574586</v>
      </c>
      <c r="U36" s="104">
        <v>0.4630976491998412</v>
      </c>
      <c r="V36" s="104">
        <v>0.45737505043890236</v>
      </c>
      <c r="W36" s="104">
        <v>0.44741815035772431</v>
      </c>
      <c r="X36" s="104">
        <v>0.36795042705172065</v>
      </c>
      <c r="Y36" s="104">
        <v>0.43296155860776497</v>
      </c>
      <c r="DA36" s="132" t="s">
        <v>1772</v>
      </c>
    </row>
    <row r="37" spans="1:105" ht="12" customHeight="1" x14ac:dyDescent="0.25">
      <c r="A37" s="108" t="s">
        <v>53</v>
      </c>
      <c r="B37" s="98">
        <v>9.5417513472097704E-2</v>
      </c>
      <c r="C37" s="98">
        <v>9.0654480186661543E-2</v>
      </c>
      <c r="D37" s="98">
        <v>9.548514734944942E-2</v>
      </c>
      <c r="E37" s="98">
        <v>9.9929343660786082E-2</v>
      </c>
      <c r="F37" s="98">
        <v>0.10980291004940208</v>
      </c>
      <c r="G37" s="98">
        <v>0.1304900072827187</v>
      </c>
      <c r="H37" s="98">
        <v>0.14724870302329982</v>
      </c>
      <c r="I37" s="98">
        <v>0.15265921461627135</v>
      </c>
      <c r="J37" s="98">
        <v>0.15015097752371914</v>
      </c>
      <c r="K37" s="98">
        <v>0.13157447749688531</v>
      </c>
      <c r="L37" s="98">
        <v>0.18717092799393378</v>
      </c>
      <c r="M37" s="98">
        <v>0.19500946550872261</v>
      </c>
      <c r="N37" s="98">
        <v>0.19031176924309542</v>
      </c>
      <c r="O37" s="98">
        <v>0.21802562712394527</v>
      </c>
      <c r="P37" s="98">
        <v>0.19939521793923007</v>
      </c>
      <c r="Q37" s="98">
        <v>0.21678245826088832</v>
      </c>
      <c r="R37" s="98">
        <v>0.23955700935381033</v>
      </c>
      <c r="S37" s="98">
        <v>0.23569444200268233</v>
      </c>
      <c r="T37" s="98">
        <v>0.24867587499482266</v>
      </c>
      <c r="U37" s="98">
        <v>0.25712370807999096</v>
      </c>
      <c r="V37" s="98">
        <v>0.25371712856562889</v>
      </c>
      <c r="W37" s="98">
        <v>0.26270612664961263</v>
      </c>
      <c r="X37" s="98">
        <v>0.150775855657133</v>
      </c>
      <c r="Y37" s="98">
        <v>0.22389937737068713</v>
      </c>
      <c r="DA37" s="63" t="s">
        <v>1773</v>
      </c>
    </row>
    <row r="38" spans="1:105" ht="12" customHeight="1" x14ac:dyDescent="0.25">
      <c r="A38" s="108" t="s">
        <v>52</v>
      </c>
      <c r="B38" s="98">
        <v>7.1719943231200692E-2</v>
      </c>
      <c r="C38" s="98">
        <v>7.132305705813527E-2</v>
      </c>
      <c r="D38" s="98">
        <v>7.3268106656431728E-2</v>
      </c>
      <c r="E38" s="98">
        <v>7.9290918085248435E-2</v>
      </c>
      <c r="F38" s="98">
        <v>8.8107212758137196E-2</v>
      </c>
      <c r="G38" s="98">
        <v>0.10108244556820693</v>
      </c>
      <c r="H38" s="98">
        <v>0.11372439094448057</v>
      </c>
      <c r="I38" s="98">
        <v>0.12233916339934159</v>
      </c>
      <c r="J38" s="98">
        <v>0.12925540601899613</v>
      </c>
      <c r="K38" s="98">
        <v>0.13786116385690911</v>
      </c>
      <c r="L38" s="98">
        <v>0.14549001761771477</v>
      </c>
      <c r="M38" s="98">
        <v>0.15506213509594652</v>
      </c>
      <c r="N38" s="98">
        <v>0.15909647703310198</v>
      </c>
      <c r="O38" s="98">
        <v>0.16158017526296231</v>
      </c>
      <c r="P38" s="98">
        <v>0.16244263714438087</v>
      </c>
      <c r="Q38" s="98">
        <v>0.16678255152414226</v>
      </c>
      <c r="R38" s="98">
        <v>0.18376287668830979</v>
      </c>
      <c r="S38" s="98">
        <v>0.19971447958951552</v>
      </c>
      <c r="T38" s="98">
        <v>0.20699255769092323</v>
      </c>
      <c r="U38" s="98">
        <v>0.20597394111985023</v>
      </c>
      <c r="V38" s="98">
        <v>0.2036579218732735</v>
      </c>
      <c r="W38" s="98">
        <v>0.18471202370811168</v>
      </c>
      <c r="X38" s="98">
        <v>0.21717457139458768</v>
      </c>
      <c r="Y38" s="98">
        <v>0.20906218123707787</v>
      </c>
      <c r="DA38" s="63" t="s">
        <v>1774</v>
      </c>
    </row>
    <row r="39" spans="1:105" ht="12" customHeight="1" x14ac:dyDescent="0.25">
      <c r="A39" s="121" t="s">
        <v>54</v>
      </c>
      <c r="B39" s="122">
        <v>0.14117092437555182</v>
      </c>
      <c r="C39" s="122">
        <v>0.13304320047980697</v>
      </c>
      <c r="D39" s="122">
        <v>0.13201874749113018</v>
      </c>
      <c r="E39" s="122">
        <v>0.13472538467368791</v>
      </c>
      <c r="F39" s="122">
        <v>0.14452833273026608</v>
      </c>
      <c r="G39" s="122">
        <v>0.15817395814582352</v>
      </c>
      <c r="H39" s="122">
        <v>0.17310531884515865</v>
      </c>
      <c r="I39" s="122">
        <v>0.17093126044797025</v>
      </c>
      <c r="J39" s="122">
        <v>0.16601367260038646</v>
      </c>
      <c r="K39" s="122">
        <v>0.15877114869174189</v>
      </c>
      <c r="L39" s="122">
        <v>0.17735200663855763</v>
      </c>
      <c r="M39" s="122">
        <v>0.17396512085331084</v>
      </c>
      <c r="N39" s="122">
        <v>0.1745142422010883</v>
      </c>
      <c r="O39" s="122">
        <v>0.18890284307063379</v>
      </c>
      <c r="P39" s="122">
        <v>0.19336060637651814</v>
      </c>
      <c r="Q39" s="122">
        <v>0.20281758814220535</v>
      </c>
      <c r="R39" s="122">
        <v>0.2292221631350656</v>
      </c>
      <c r="S39" s="122">
        <v>0.24179431159885847</v>
      </c>
      <c r="T39" s="122">
        <v>0.24896452136340538</v>
      </c>
      <c r="U39" s="122">
        <v>0.24568868972725616</v>
      </c>
      <c r="V39" s="122">
        <v>0.25959779420824836</v>
      </c>
      <c r="W39" s="122">
        <v>0.273351251979154</v>
      </c>
      <c r="X39" s="122">
        <v>0.18742844036078171</v>
      </c>
      <c r="Y39" s="122">
        <v>0.22065318775562215</v>
      </c>
      <c r="DA39" s="130" t="s">
        <v>1775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1776</v>
      </c>
    </row>
    <row r="41" spans="1:105" ht="12" customHeight="1" x14ac:dyDescent="0.25">
      <c r="A41" s="109" t="s">
        <v>120</v>
      </c>
      <c r="B41" s="33">
        <v>0.14117092437555182</v>
      </c>
      <c r="C41" s="33">
        <v>0.13304320047980697</v>
      </c>
      <c r="D41" s="33">
        <v>0.13201874749113018</v>
      </c>
      <c r="E41" s="33">
        <v>0.13472538467368791</v>
      </c>
      <c r="F41" s="33">
        <v>0.14452833273026608</v>
      </c>
      <c r="G41" s="33">
        <v>0.15817395814582352</v>
      </c>
      <c r="H41" s="33">
        <v>0.17310531884515865</v>
      </c>
      <c r="I41" s="33">
        <v>0.17093126044797025</v>
      </c>
      <c r="J41" s="33">
        <v>0.16601367260038646</v>
      </c>
      <c r="K41" s="33">
        <v>0.15877114869174189</v>
      </c>
      <c r="L41" s="33">
        <v>0.17735200663855763</v>
      </c>
      <c r="M41" s="33">
        <v>0.17396512085331084</v>
      </c>
      <c r="N41" s="33">
        <v>0.1745142422010883</v>
      </c>
      <c r="O41" s="33">
        <v>0.18890284307063379</v>
      </c>
      <c r="P41" s="33">
        <v>0.19336060637651814</v>
      </c>
      <c r="Q41" s="33">
        <v>0.20281758814220535</v>
      </c>
      <c r="R41" s="33">
        <v>0.2292221631350656</v>
      </c>
      <c r="S41" s="33">
        <v>0.24179431159885847</v>
      </c>
      <c r="T41" s="33">
        <v>0.24896452136340538</v>
      </c>
      <c r="U41" s="33">
        <v>0.24568868972725616</v>
      </c>
      <c r="V41" s="33">
        <v>0.25959779420824836</v>
      </c>
      <c r="W41" s="33">
        <v>0.273351251979154</v>
      </c>
      <c r="X41" s="33">
        <v>0.18742844036078171</v>
      </c>
      <c r="Y41" s="33">
        <v>0.22065318775562215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407.82337453128645</v>
      </c>
      <c r="C43" s="117">
        <f t="shared" si="14"/>
        <v>422.91049382010812</v>
      </c>
      <c r="D43" s="117">
        <f t="shared" si="14"/>
        <v>392.90001074775643</v>
      </c>
      <c r="E43" s="117">
        <f t="shared" si="14"/>
        <v>367.16626952840909</v>
      </c>
      <c r="F43" s="117">
        <f t="shared" si="14"/>
        <v>343.71869633644957</v>
      </c>
      <c r="G43" s="117">
        <f t="shared" si="14"/>
        <v>327.35406350518315</v>
      </c>
      <c r="H43" s="117">
        <f t="shared" si="14"/>
        <v>294.53776713278921</v>
      </c>
      <c r="I43" s="117">
        <f t="shared" si="14"/>
        <v>269.44408109141614</v>
      </c>
      <c r="J43" s="117">
        <f t="shared" si="14"/>
        <v>255.98399502260401</v>
      </c>
      <c r="K43" s="117">
        <f t="shared" si="14"/>
        <v>245.54054282796042</v>
      </c>
      <c r="L43" s="117">
        <f t="shared" si="14"/>
        <v>260.47801978375935</v>
      </c>
      <c r="M43" s="117">
        <f t="shared" si="14"/>
        <v>222.21310906160286</v>
      </c>
      <c r="N43" s="117">
        <f t="shared" si="14"/>
        <v>196.29902247844794</v>
      </c>
      <c r="O43" s="117">
        <f t="shared" si="14"/>
        <v>189.6958407854174</v>
      </c>
      <c r="P43" s="117">
        <f t="shared" si="14"/>
        <v>138.75397666958656</v>
      </c>
      <c r="Q43" s="117">
        <f t="shared" si="14"/>
        <v>139.81929205968069</v>
      </c>
      <c r="R43" s="117">
        <f t="shared" ref="R43:V43" si="15">R44+R47+R49+R58</f>
        <v>134.56343298340622</v>
      </c>
      <c r="S43" s="117">
        <f t="shared" si="15"/>
        <v>125.76707149932439</v>
      </c>
      <c r="T43" s="117">
        <f t="shared" si="15"/>
        <v>128.81578314820331</v>
      </c>
      <c r="U43" s="117">
        <f t="shared" si="15"/>
        <v>117.78998655843601</v>
      </c>
      <c r="V43" s="117">
        <f t="shared" si="15"/>
        <v>101.68810521476648</v>
      </c>
      <c r="W43" s="117">
        <f t="shared" ref="W43:Y43" si="16">W44+W47+W49+W58</f>
        <v>90.551595194270845</v>
      </c>
      <c r="X43" s="117">
        <f t="shared" si="16"/>
        <v>93.858842297578335</v>
      </c>
      <c r="Y43" s="117">
        <f t="shared" si="16"/>
        <v>87.600381706079943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364.49652650652905</v>
      </c>
      <c r="C44" s="122">
        <f t="shared" si="17"/>
        <v>381.91500944503906</v>
      </c>
      <c r="D44" s="122">
        <f t="shared" si="17"/>
        <v>353.39482417965252</v>
      </c>
      <c r="E44" s="122">
        <f t="shared" si="17"/>
        <v>331.10271349161212</v>
      </c>
      <c r="F44" s="122">
        <f t="shared" si="17"/>
        <v>309.05026356880296</v>
      </c>
      <c r="G44" s="122">
        <f t="shared" si="17"/>
        <v>294.64579746719289</v>
      </c>
      <c r="H44" s="122">
        <f t="shared" si="17"/>
        <v>264.55044825375791</v>
      </c>
      <c r="I44" s="122">
        <f t="shared" si="17"/>
        <v>243.38229732504672</v>
      </c>
      <c r="J44" s="122">
        <f t="shared" si="17"/>
        <v>230.63767417356948</v>
      </c>
      <c r="K44" s="122">
        <f t="shared" si="17"/>
        <v>221.68533293614871</v>
      </c>
      <c r="L44" s="122">
        <f t="shared" si="17"/>
        <v>234.34436899617904</v>
      </c>
      <c r="M44" s="122">
        <f t="shared" si="17"/>
        <v>196.74774141621896</v>
      </c>
      <c r="N44" s="122">
        <f t="shared" si="17"/>
        <v>173.66400448024024</v>
      </c>
      <c r="O44" s="122">
        <f t="shared" si="17"/>
        <v>167.42812533920454</v>
      </c>
      <c r="P44" s="122">
        <f t="shared" si="17"/>
        <v>120.86082304911486</v>
      </c>
      <c r="Q44" s="122">
        <f t="shared" si="17"/>
        <v>123.11761821398605</v>
      </c>
      <c r="R44" s="122">
        <f t="shared" ref="R44:V44" si="18">SUM(R45:R46)</f>
        <v>118.84903479264315</v>
      </c>
      <c r="S44" s="122">
        <f t="shared" si="18"/>
        <v>111.24817454066728</v>
      </c>
      <c r="T44" s="122">
        <f t="shared" si="18"/>
        <v>114.25651358498999</v>
      </c>
      <c r="U44" s="122">
        <f t="shared" si="18"/>
        <v>104.00975877450739</v>
      </c>
      <c r="V44" s="122">
        <f t="shared" si="18"/>
        <v>89.238744383475023</v>
      </c>
      <c r="W44" s="122">
        <f t="shared" ref="W44:Y44" si="19">SUM(W45:W46)</f>
        <v>79.84738243548739</v>
      </c>
      <c r="X44" s="122">
        <f t="shared" si="19"/>
        <v>86.078204368535836</v>
      </c>
      <c r="Y44" s="122">
        <f t="shared" si="19"/>
        <v>80.654207133624254</v>
      </c>
      <c r="DA44" s="130" t="s">
        <v>1779</v>
      </c>
    </row>
    <row r="45" spans="1:105" ht="12" customHeight="1" x14ac:dyDescent="0.25">
      <c r="A45" s="97" t="s">
        <v>211</v>
      </c>
      <c r="B45" s="98">
        <v>357.88504842898033</v>
      </c>
      <c r="C45" s="98">
        <v>374.99044889722717</v>
      </c>
      <c r="D45" s="98">
        <v>347.1382116498458</v>
      </c>
      <c r="E45" s="98">
        <v>325.26748852584097</v>
      </c>
      <c r="F45" s="98">
        <v>303.65851866665963</v>
      </c>
      <c r="G45" s="98">
        <v>289.53257310889285</v>
      </c>
      <c r="H45" s="98">
        <v>259.98218233842658</v>
      </c>
      <c r="I45" s="98">
        <v>239.20271433741476</v>
      </c>
      <c r="J45" s="98">
        <v>226.7320383682071</v>
      </c>
      <c r="K45" s="98">
        <v>217.97268057899367</v>
      </c>
      <c r="L45" s="98">
        <v>230.32499821715743</v>
      </c>
      <c r="M45" s="98">
        <v>193.45384694925767</v>
      </c>
      <c r="N45" s="98">
        <v>170.78874769545223</v>
      </c>
      <c r="O45" s="98">
        <v>164.68100260123708</v>
      </c>
      <c r="P45" s="98">
        <v>118.92279729980592</v>
      </c>
      <c r="Q45" s="98">
        <v>121.11109312750247</v>
      </c>
      <c r="R45" s="98">
        <v>116.91580859574981</v>
      </c>
      <c r="S45" s="98">
        <v>109.44442616393511</v>
      </c>
      <c r="T45" s="98">
        <v>112.41180267034463</v>
      </c>
      <c r="U45" s="98">
        <v>102.35228593999027</v>
      </c>
      <c r="V45" s="98">
        <v>87.817812954946973</v>
      </c>
      <c r="W45" s="98">
        <v>78.576811990278472</v>
      </c>
      <c r="X45" s="98">
        <v>84.80655736193998</v>
      </c>
      <c r="Y45" s="98">
        <v>79.450101872455491</v>
      </c>
      <c r="DA45" s="63" t="s">
        <v>1780</v>
      </c>
    </row>
    <row r="46" spans="1:105" ht="12" customHeight="1" x14ac:dyDescent="0.25">
      <c r="A46" s="97" t="s">
        <v>53</v>
      </c>
      <c r="B46" s="98">
        <v>6.6114780775487194</v>
      </c>
      <c r="C46" s="98">
        <v>6.9245605478118808</v>
      </c>
      <c r="D46" s="98">
        <v>6.2566125298067412</v>
      </c>
      <c r="E46" s="98">
        <v>5.8352249657711228</v>
      </c>
      <c r="F46" s="98">
        <v>5.3917449021433574</v>
      </c>
      <c r="G46" s="98">
        <v>5.1132243583000285</v>
      </c>
      <c r="H46" s="98">
        <v>4.5682659153313203</v>
      </c>
      <c r="I46" s="98">
        <v>4.1795829876319477</v>
      </c>
      <c r="J46" s="98">
        <v>3.9056358053623716</v>
      </c>
      <c r="K46" s="98">
        <v>3.7126523571550223</v>
      </c>
      <c r="L46" s="98">
        <v>4.0193707790216209</v>
      </c>
      <c r="M46" s="98">
        <v>3.2938944669613046</v>
      </c>
      <c r="N46" s="98">
        <v>2.8752567847880135</v>
      </c>
      <c r="O46" s="98">
        <v>2.7471227379674721</v>
      </c>
      <c r="P46" s="98">
        <v>1.9380257493089277</v>
      </c>
      <c r="Q46" s="98">
        <v>2.0065250864835824</v>
      </c>
      <c r="R46" s="98">
        <v>1.9332261968933386</v>
      </c>
      <c r="S46" s="98">
        <v>1.8037483767321789</v>
      </c>
      <c r="T46" s="98">
        <v>1.8447109146453622</v>
      </c>
      <c r="U46" s="98">
        <v>1.6574728345171248</v>
      </c>
      <c r="V46" s="98">
        <v>1.4209314285280445</v>
      </c>
      <c r="W46" s="98">
        <v>1.2705704452089113</v>
      </c>
      <c r="X46" s="98">
        <v>1.2716470065958612</v>
      </c>
      <c r="Y46" s="98">
        <v>1.2041052611687675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6.138752559514115E-2</v>
      </c>
      <c r="C47" s="122">
        <f t="shared" si="20"/>
        <v>7.717545522911208E-2</v>
      </c>
      <c r="D47" s="122">
        <f t="shared" si="20"/>
        <v>8.3325288493967795E-2</v>
      </c>
      <c r="E47" s="122">
        <f t="shared" si="20"/>
        <v>9.1603495520681102E-2</v>
      </c>
      <c r="F47" s="122">
        <f t="shared" si="20"/>
        <v>9.9348685350118357E-2</v>
      </c>
      <c r="G47" s="122">
        <f t="shared" si="20"/>
        <v>0.10436129081643586</v>
      </c>
      <c r="H47" s="122">
        <f t="shared" si="20"/>
        <v>0.11207476929548414</v>
      </c>
      <c r="I47" s="122">
        <f t="shared" si="20"/>
        <v>0.12456335745876577</v>
      </c>
      <c r="J47" s="122">
        <f t="shared" si="20"/>
        <v>0.13694887241178547</v>
      </c>
      <c r="K47" s="122">
        <f t="shared" si="20"/>
        <v>0.14681298680871735</v>
      </c>
      <c r="L47" s="122">
        <f t="shared" si="20"/>
        <v>0.16809385371138941</v>
      </c>
      <c r="M47" s="122">
        <f t="shared" si="20"/>
        <v>0.19990634303670191</v>
      </c>
      <c r="N47" s="122">
        <f t="shared" si="20"/>
        <v>0.23394543585732139</v>
      </c>
      <c r="O47" s="122">
        <f t="shared" si="20"/>
        <v>0.25041769217323129</v>
      </c>
      <c r="P47" s="122">
        <f t="shared" si="20"/>
        <v>0.26373215454010851</v>
      </c>
      <c r="Q47" s="122">
        <f t="shared" si="20"/>
        <v>0.25434926117230633</v>
      </c>
      <c r="R47" s="122">
        <f t="shared" si="20"/>
        <v>0.23747874123463614</v>
      </c>
      <c r="S47" s="122">
        <f t="shared" si="20"/>
        <v>0.20168150821043559</v>
      </c>
      <c r="T47" s="122">
        <f t="shared" si="20"/>
        <v>0.19757815823078853</v>
      </c>
      <c r="U47" s="122">
        <f t="shared" si="20"/>
        <v>0.13332138187610762</v>
      </c>
      <c r="V47" s="122">
        <f t="shared" si="20"/>
        <v>0.10420614829763097</v>
      </c>
      <c r="W47" s="122">
        <f t="shared" si="20"/>
        <v>7.8191732860211013E-2</v>
      </c>
      <c r="X47" s="122">
        <f t="shared" si="20"/>
        <v>7.6276012908954111E-2</v>
      </c>
      <c r="Y47" s="122">
        <f t="shared" si="20"/>
        <v>9.2478252394683547E-2</v>
      </c>
      <c r="DA47" s="130" t="s">
        <v>1782</v>
      </c>
    </row>
    <row r="48" spans="1:105" ht="12" customHeight="1" x14ac:dyDescent="0.25">
      <c r="A48" s="97" t="s">
        <v>53</v>
      </c>
      <c r="B48" s="98">
        <v>6.138752559514115E-2</v>
      </c>
      <c r="C48" s="98">
        <v>7.717545522911208E-2</v>
      </c>
      <c r="D48" s="98">
        <v>8.3325288493967795E-2</v>
      </c>
      <c r="E48" s="98">
        <v>9.1603495520681102E-2</v>
      </c>
      <c r="F48" s="98">
        <v>9.9348685350118357E-2</v>
      </c>
      <c r="G48" s="98">
        <v>0.10436129081643586</v>
      </c>
      <c r="H48" s="98">
        <v>0.11207476929548414</v>
      </c>
      <c r="I48" s="98">
        <v>0.12456335745876577</v>
      </c>
      <c r="J48" s="98">
        <v>0.13694887241178547</v>
      </c>
      <c r="K48" s="98">
        <v>0.14681298680871735</v>
      </c>
      <c r="L48" s="98">
        <v>0.16809385371138941</v>
      </c>
      <c r="M48" s="98">
        <v>0.19990634303670191</v>
      </c>
      <c r="N48" s="98">
        <v>0.23394543585732139</v>
      </c>
      <c r="O48" s="98">
        <v>0.25041769217323129</v>
      </c>
      <c r="P48" s="98">
        <v>0.26373215454010851</v>
      </c>
      <c r="Q48" s="98">
        <v>0.25434926117230633</v>
      </c>
      <c r="R48" s="98">
        <v>0.23747874123463614</v>
      </c>
      <c r="S48" s="98">
        <v>0.20168150821043559</v>
      </c>
      <c r="T48" s="98">
        <v>0.19757815823078853</v>
      </c>
      <c r="U48" s="98">
        <v>0.13332138187610762</v>
      </c>
      <c r="V48" s="98">
        <v>0.10420614829763097</v>
      </c>
      <c r="W48" s="98">
        <v>7.8191732860211013E-2</v>
      </c>
      <c r="X48" s="98">
        <v>7.6276012908954111E-2</v>
      </c>
      <c r="Y48" s="98">
        <v>9.2478252394683547E-2</v>
      </c>
      <c r="DA48" s="63" t="s">
        <v>1783</v>
      </c>
    </row>
    <row r="49" spans="1:105" ht="12" customHeight="1" x14ac:dyDescent="0.25">
      <c r="A49" s="121" t="s">
        <v>55</v>
      </c>
      <c r="B49" s="122">
        <v>35.253793789764202</v>
      </c>
      <c r="C49" s="122">
        <v>33.1946948199109</v>
      </c>
      <c r="D49" s="122">
        <v>31.970912091995189</v>
      </c>
      <c r="E49" s="122">
        <v>29.013313385765962</v>
      </c>
      <c r="F49" s="122">
        <v>28.034034249650311</v>
      </c>
      <c r="G49" s="122">
        <v>26.447404244698898</v>
      </c>
      <c r="H49" s="122">
        <v>24.04190050807409</v>
      </c>
      <c r="I49" s="122">
        <v>20.612910220344553</v>
      </c>
      <c r="J49" s="122">
        <v>20.132452034692058</v>
      </c>
      <c r="K49" s="122">
        <v>18.890645654763212</v>
      </c>
      <c r="L49" s="122">
        <v>20.927273919351876</v>
      </c>
      <c r="M49" s="122">
        <v>20.649254767867273</v>
      </c>
      <c r="N49" s="122">
        <v>18.223167623536277</v>
      </c>
      <c r="O49" s="122">
        <v>17.96677303591531</v>
      </c>
      <c r="P49" s="122">
        <v>14.047203550558734</v>
      </c>
      <c r="Q49" s="122">
        <v>13.167391931877718</v>
      </c>
      <c r="R49" s="122">
        <v>12.361263218066405</v>
      </c>
      <c r="S49" s="122">
        <v>11.417208761852338</v>
      </c>
      <c r="T49" s="122">
        <v>11.540587767631393</v>
      </c>
      <c r="U49" s="122">
        <v>11.002543719245699</v>
      </c>
      <c r="V49" s="122">
        <v>9.7664972357101245</v>
      </c>
      <c r="W49" s="122">
        <v>8.1891524409110001</v>
      </c>
      <c r="X49" s="122">
        <v>6.1876456471094636</v>
      </c>
      <c r="Y49" s="122">
        <v>5.1776525072393813</v>
      </c>
      <c r="DA49" s="130" t="s">
        <v>1784</v>
      </c>
    </row>
    <row r="50" spans="1:105" ht="12" customHeight="1" x14ac:dyDescent="0.25">
      <c r="A50" s="97" t="s">
        <v>138</v>
      </c>
      <c r="B50" s="98">
        <v>19.307127249441926</v>
      </c>
      <c r="C50" s="98">
        <v>19.176379503573539</v>
      </c>
      <c r="D50" s="98">
        <v>19.42136395181933</v>
      </c>
      <c r="E50" s="98">
        <v>18.534608193552916</v>
      </c>
      <c r="F50" s="98">
        <v>18.955991232743678</v>
      </c>
      <c r="G50" s="98">
        <v>18.800588917048461</v>
      </c>
      <c r="H50" s="98">
        <v>17.872492326620797</v>
      </c>
      <c r="I50" s="98">
        <v>16.122769570463923</v>
      </c>
      <c r="J50" s="98">
        <v>16.759394235894266</v>
      </c>
      <c r="K50" s="98">
        <v>16.71204911488741</v>
      </c>
      <c r="L50" s="98">
        <v>19.314921514737836</v>
      </c>
      <c r="M50" s="98">
        <v>19.626591317139749</v>
      </c>
      <c r="N50" s="98">
        <v>17.506702231839675</v>
      </c>
      <c r="O50" s="98">
        <v>17.332998292583113</v>
      </c>
      <c r="P50" s="98">
        <v>13.515801327738673</v>
      </c>
      <c r="Q50" s="98">
        <v>12.663167590704967</v>
      </c>
      <c r="R50" s="98">
        <v>11.895842238813428</v>
      </c>
      <c r="S50" s="98">
        <v>10.996388380594231</v>
      </c>
      <c r="T50" s="98">
        <v>11.123908758571895</v>
      </c>
      <c r="U50" s="98">
        <v>10.606136180755087</v>
      </c>
      <c r="V50" s="98">
        <v>9.4088832339918369</v>
      </c>
      <c r="W50" s="98">
        <v>7.8047359850541254</v>
      </c>
      <c r="X50" s="98">
        <v>5.8393667935894831</v>
      </c>
      <c r="Y50" s="98">
        <v>4.6589837479596783</v>
      </c>
      <c r="DA50" s="63" t="s">
        <v>1785</v>
      </c>
    </row>
    <row r="51" spans="1:105" ht="12" customHeight="1" x14ac:dyDescent="0.25">
      <c r="A51" s="97" t="s">
        <v>137</v>
      </c>
      <c r="B51" s="98">
        <v>6.4313941774995609E-2</v>
      </c>
      <c r="C51" s="98">
        <v>7.3408871402648415E-2</v>
      </c>
      <c r="D51" s="98">
        <v>7.771084186737176E-2</v>
      </c>
      <c r="E51" s="98">
        <v>7.895453438411254E-2</v>
      </c>
      <c r="F51" s="98">
        <v>8.3357531545194985E-2</v>
      </c>
      <c r="G51" s="98">
        <v>8.8120790440296026E-2</v>
      </c>
      <c r="H51" s="98">
        <v>8.6871920840657618E-2</v>
      </c>
      <c r="I51" s="98">
        <v>8.9076496938637603E-2</v>
      </c>
      <c r="J51" s="98">
        <v>0.1015891229035229</v>
      </c>
      <c r="K51" s="98">
        <v>0.12010859622098388</v>
      </c>
      <c r="L51" s="98">
        <v>0.13939775050865771</v>
      </c>
      <c r="M51" s="98">
        <v>0.14581910285060262</v>
      </c>
      <c r="N51" s="98">
        <v>0.12388067744451463</v>
      </c>
      <c r="O51" s="98">
        <v>0.11807481827626455</v>
      </c>
      <c r="P51" s="98">
        <v>9.2386671891709793E-2</v>
      </c>
      <c r="Q51" s="98">
        <v>8.6093122413391218E-2</v>
      </c>
      <c r="R51" s="98">
        <v>7.8113820908901677E-2</v>
      </c>
      <c r="S51" s="98">
        <v>6.9248258973942683E-2</v>
      </c>
      <c r="T51" s="98">
        <v>7.3646513333936625E-2</v>
      </c>
      <c r="U51" s="98">
        <v>7.326516631102073E-2</v>
      </c>
      <c r="V51" s="98">
        <v>6.3900937045961212E-2</v>
      </c>
      <c r="W51" s="98">
        <v>5.0162940882143806E-2</v>
      </c>
      <c r="X51" s="98">
        <v>6.4518845059244295E-2</v>
      </c>
      <c r="Y51" s="98">
        <v>4.7464721039326072E-2</v>
      </c>
      <c r="DA51" s="63" t="s">
        <v>1786</v>
      </c>
    </row>
    <row r="52" spans="1:105" ht="12" customHeight="1" x14ac:dyDescent="0.25">
      <c r="A52" s="100" t="s">
        <v>211</v>
      </c>
      <c r="B52" s="101">
        <v>3.6697692606809718E-2</v>
      </c>
      <c r="C52" s="101">
        <v>4.1100666898781557E-2</v>
      </c>
      <c r="D52" s="101">
        <v>4.3966536204303817E-2</v>
      </c>
      <c r="E52" s="101">
        <v>4.4042465267460078E-2</v>
      </c>
      <c r="F52" s="101">
        <v>4.6281756072297869E-2</v>
      </c>
      <c r="G52" s="101">
        <v>4.9650260097229018E-2</v>
      </c>
      <c r="H52" s="101">
        <v>4.899230608642411E-2</v>
      </c>
      <c r="I52" s="101">
        <v>4.9378491874594928E-2</v>
      </c>
      <c r="J52" s="101">
        <v>5.453855131534481E-2</v>
      </c>
      <c r="K52" s="101">
        <v>5.8801435528700055E-2</v>
      </c>
      <c r="L52" s="101">
        <v>7.8594744354594376E-2</v>
      </c>
      <c r="M52" s="101">
        <v>8.1367557682608019E-2</v>
      </c>
      <c r="N52" s="101">
        <v>6.761321035760727E-2</v>
      </c>
      <c r="O52" s="101">
        <v>6.7853810740987064E-2</v>
      </c>
      <c r="P52" s="101">
        <v>5.0982708791901914E-2</v>
      </c>
      <c r="Q52" s="101">
        <v>4.868661774898745E-2</v>
      </c>
      <c r="R52" s="101">
        <v>4.420071154389512E-2</v>
      </c>
      <c r="S52" s="101">
        <v>3.7509550488420071E-2</v>
      </c>
      <c r="T52" s="101">
        <v>4.0166043274299838E-2</v>
      </c>
      <c r="U52" s="101">
        <v>4.0684057874157485E-2</v>
      </c>
      <c r="V52" s="101">
        <v>3.5461290367033042E-2</v>
      </c>
      <c r="W52" s="101">
        <v>2.9493832360203115E-2</v>
      </c>
      <c r="X52" s="101">
        <v>2.7042001846652695E-2</v>
      </c>
      <c r="Y52" s="101">
        <v>2.4553985927259731E-2</v>
      </c>
      <c r="DA52" s="131" t="s">
        <v>1787</v>
      </c>
    </row>
    <row r="53" spans="1:105" ht="12" customHeight="1" x14ac:dyDescent="0.25">
      <c r="A53" s="103" t="s">
        <v>52</v>
      </c>
      <c r="B53" s="104">
        <v>2.7616249168185898E-2</v>
      </c>
      <c r="C53" s="104">
        <v>3.2308204503866858E-2</v>
      </c>
      <c r="D53" s="104">
        <v>3.3744305663067936E-2</v>
      </c>
      <c r="E53" s="104">
        <v>3.4912069116652469E-2</v>
      </c>
      <c r="F53" s="104">
        <v>3.7075775472897116E-2</v>
      </c>
      <c r="G53" s="104">
        <v>3.8470530343067001E-2</v>
      </c>
      <c r="H53" s="104">
        <v>3.7879614754233515E-2</v>
      </c>
      <c r="I53" s="104">
        <v>3.9698005064042675E-2</v>
      </c>
      <c r="J53" s="104">
        <v>4.7050571588178089E-2</v>
      </c>
      <c r="K53" s="104">
        <v>6.1307160692283834E-2</v>
      </c>
      <c r="L53" s="104">
        <v>6.0803006154063338E-2</v>
      </c>
      <c r="M53" s="104">
        <v>6.4451545167994589E-2</v>
      </c>
      <c r="N53" s="104">
        <v>5.6267467086907358E-2</v>
      </c>
      <c r="O53" s="104">
        <v>5.0221007535277487E-2</v>
      </c>
      <c r="P53" s="104">
        <v>4.1403963099807886E-2</v>
      </c>
      <c r="Q53" s="104">
        <v>3.7406504664403768E-2</v>
      </c>
      <c r="R53" s="104">
        <v>3.3913109365006557E-2</v>
      </c>
      <c r="S53" s="104">
        <v>3.1738708485522613E-2</v>
      </c>
      <c r="T53" s="104">
        <v>3.3480470059636794E-2</v>
      </c>
      <c r="U53" s="104">
        <v>3.2581108436863238E-2</v>
      </c>
      <c r="V53" s="104">
        <v>2.8439646678928173E-2</v>
      </c>
      <c r="W53" s="104">
        <v>2.0669108521940691E-2</v>
      </c>
      <c r="X53" s="104">
        <v>3.74768432125916E-2</v>
      </c>
      <c r="Y53" s="104">
        <v>2.2910735112066337E-2</v>
      </c>
      <c r="DA53" s="132" t="s">
        <v>1788</v>
      </c>
    </row>
    <row r="54" spans="1:105" ht="12" customHeight="1" x14ac:dyDescent="0.25">
      <c r="A54" s="106" t="s">
        <v>122</v>
      </c>
      <c r="B54" s="101">
        <v>11.151310070967973</v>
      </c>
      <c r="C54" s="101">
        <v>9.5370867003774755</v>
      </c>
      <c r="D54" s="101">
        <v>8.4331864813118873</v>
      </c>
      <c r="E54" s="101">
        <v>6.9141907489231151</v>
      </c>
      <c r="F54" s="101">
        <v>5.9007411332896114</v>
      </c>
      <c r="G54" s="101">
        <v>4.7830833104369104</v>
      </c>
      <c r="H54" s="101">
        <v>3.6341736769774178</v>
      </c>
      <c r="I54" s="101">
        <v>2.5524277541686633</v>
      </c>
      <c r="J54" s="101">
        <v>1.936921221088219</v>
      </c>
      <c r="K54" s="101">
        <v>1.2162882083773765</v>
      </c>
      <c r="L54" s="101">
        <v>0.83962605298750081</v>
      </c>
      <c r="M54" s="101">
        <v>0.50111776843935252</v>
      </c>
      <c r="N54" s="101">
        <v>0.33873581339045244</v>
      </c>
      <c r="O54" s="101">
        <v>0.28484987455746313</v>
      </c>
      <c r="P54" s="101">
        <v>0.23817098819273538</v>
      </c>
      <c r="Q54" s="101">
        <v>0.22716619308601393</v>
      </c>
      <c r="R54" s="101">
        <v>0.21043019443782132</v>
      </c>
      <c r="S54" s="101">
        <v>0.19133293922089403</v>
      </c>
      <c r="T54" s="101">
        <v>0.18585433129666004</v>
      </c>
      <c r="U54" s="101">
        <v>0.17151161089547748</v>
      </c>
      <c r="V54" s="101">
        <v>0.15463600552685522</v>
      </c>
      <c r="W54" s="101">
        <v>0.17439040738632064</v>
      </c>
      <c r="X54" s="101">
        <v>9.4839026815321026E-2</v>
      </c>
      <c r="Y54" s="101">
        <v>9.0052726507794389E-2</v>
      </c>
      <c r="DA54" s="131" t="s">
        <v>1789</v>
      </c>
    </row>
    <row r="55" spans="1:105" ht="12" customHeight="1" x14ac:dyDescent="0.25">
      <c r="A55" s="107" t="s">
        <v>121</v>
      </c>
      <c r="B55" s="104">
        <v>4.7310425275793087</v>
      </c>
      <c r="C55" s="104">
        <v>4.407819744557238</v>
      </c>
      <c r="D55" s="104">
        <v>4.0386508169965989</v>
      </c>
      <c r="E55" s="104">
        <v>3.4855599089058158</v>
      </c>
      <c r="F55" s="104">
        <v>3.0939443520718264</v>
      </c>
      <c r="G55" s="104">
        <v>2.7756112267732282</v>
      </c>
      <c r="H55" s="104">
        <v>2.448362583635217</v>
      </c>
      <c r="I55" s="104">
        <v>1.8486363987733303</v>
      </c>
      <c r="J55" s="104">
        <v>1.3345474548060476</v>
      </c>
      <c r="K55" s="104">
        <v>0.84219973527743852</v>
      </c>
      <c r="L55" s="104">
        <v>0.63332860111788292</v>
      </c>
      <c r="M55" s="104">
        <v>0.37572657943756882</v>
      </c>
      <c r="N55" s="104">
        <v>0.2538489008616347</v>
      </c>
      <c r="O55" s="104">
        <v>0.23085005049846713</v>
      </c>
      <c r="P55" s="104">
        <v>0.20084456273561674</v>
      </c>
      <c r="Q55" s="104">
        <v>0.19096502567334642</v>
      </c>
      <c r="R55" s="104">
        <v>0.1768769639062549</v>
      </c>
      <c r="S55" s="104">
        <v>0.16023918306326967</v>
      </c>
      <c r="T55" s="104">
        <v>0.15717816442889998</v>
      </c>
      <c r="U55" s="104">
        <v>0.15163076128411324</v>
      </c>
      <c r="V55" s="104">
        <v>0.13907705914547064</v>
      </c>
      <c r="W55" s="104">
        <v>0.15986310758841121</v>
      </c>
      <c r="X55" s="104">
        <v>0.18892098164541529</v>
      </c>
      <c r="Y55" s="104">
        <v>0.38115131173258332</v>
      </c>
      <c r="DA55" s="132" t="s">
        <v>1790</v>
      </c>
    </row>
    <row r="56" spans="1:105" ht="12" customHeight="1" x14ac:dyDescent="0.25">
      <c r="A56" s="108" t="s">
        <v>53</v>
      </c>
      <c r="B56" s="98">
        <v>2.7009164972142194</v>
      </c>
      <c r="C56" s="98">
        <v>2.4669384069930702</v>
      </c>
      <c r="D56" s="98">
        <v>2.2851776733173685</v>
      </c>
      <c r="E56" s="98">
        <v>1.9434728562157921</v>
      </c>
      <c r="F56" s="98">
        <v>1.716557438139575</v>
      </c>
      <c r="G56" s="98">
        <v>1.5640441025547764</v>
      </c>
      <c r="H56" s="98">
        <v>1.3814382528475153</v>
      </c>
      <c r="I56" s="98">
        <v>1.0262292555477053</v>
      </c>
      <c r="J56" s="98">
        <v>0.71717618742338107</v>
      </c>
      <c r="K56" s="98">
        <v>0.41127443110481987</v>
      </c>
      <c r="L56" s="98">
        <v>0.35634090373421706</v>
      </c>
      <c r="M56" s="98">
        <v>0.20930072392899973</v>
      </c>
      <c r="N56" s="98">
        <v>0.13826357551162316</v>
      </c>
      <c r="O56" s="98">
        <v>0.1325881393673308</v>
      </c>
      <c r="P56" s="98">
        <v>0.11067787628058928</v>
      </c>
      <c r="Q56" s="98">
        <v>0.10792920796013999</v>
      </c>
      <c r="R56" s="98">
        <v>0.1000947933089735</v>
      </c>
      <c r="S56" s="98">
        <v>8.6740264073954562E-2</v>
      </c>
      <c r="T56" s="98">
        <v>8.5778199159108739E-2</v>
      </c>
      <c r="U56" s="98">
        <v>8.4189292836463231E-2</v>
      </c>
      <c r="V56" s="98">
        <v>7.7149446743717098E-2</v>
      </c>
      <c r="W56" s="98">
        <v>9.3865252795721263E-2</v>
      </c>
      <c r="X56" s="98">
        <v>7.7414566107213839E-2</v>
      </c>
      <c r="Y56" s="98">
        <v>0.19710650907522767</v>
      </c>
      <c r="DA56" s="63" t="s">
        <v>1791</v>
      </c>
    </row>
    <row r="57" spans="1:105" ht="12" customHeight="1" x14ac:dyDescent="0.25">
      <c r="A57" s="108" t="s">
        <v>52</v>
      </c>
      <c r="B57" s="98">
        <v>2.0301260303650897</v>
      </c>
      <c r="C57" s="98">
        <v>1.940881337564168</v>
      </c>
      <c r="D57" s="98">
        <v>1.7534731436792299</v>
      </c>
      <c r="E57" s="98">
        <v>1.5420870526900239</v>
      </c>
      <c r="F57" s="98">
        <v>1.3773869139322512</v>
      </c>
      <c r="G57" s="98">
        <v>1.211567124218452</v>
      </c>
      <c r="H57" s="98">
        <v>1.0669243307877014</v>
      </c>
      <c r="I57" s="98">
        <v>0.82240714322562503</v>
      </c>
      <c r="J57" s="98">
        <v>0.61737126738266657</v>
      </c>
      <c r="K57" s="98">
        <v>0.43092530417261865</v>
      </c>
      <c r="L57" s="98">
        <v>0.2769876973836658</v>
      </c>
      <c r="M57" s="98">
        <v>0.16642585550856906</v>
      </c>
      <c r="N57" s="98">
        <v>0.11558532535001155</v>
      </c>
      <c r="O57" s="98">
        <v>9.8261911131136331E-2</v>
      </c>
      <c r="P57" s="98">
        <v>9.0166686455027456E-2</v>
      </c>
      <c r="Q57" s="98">
        <v>8.3035817713206422E-2</v>
      </c>
      <c r="R57" s="98">
        <v>7.6782170597281402E-2</v>
      </c>
      <c r="S57" s="98">
        <v>7.3498918989315126E-2</v>
      </c>
      <c r="T57" s="98">
        <v>7.1399965269791227E-2</v>
      </c>
      <c r="U57" s="98">
        <v>6.7441468447650005E-2</v>
      </c>
      <c r="V57" s="98">
        <v>6.1927612401753533E-2</v>
      </c>
      <c r="W57" s="98">
        <v>6.5997854792689936E-2</v>
      </c>
      <c r="X57" s="98">
        <v>0.11150641553820145</v>
      </c>
      <c r="Y57" s="98">
        <v>0.18404480265735562</v>
      </c>
      <c r="DA57" s="63" t="s">
        <v>1792</v>
      </c>
    </row>
    <row r="58" spans="1:105" ht="12" customHeight="1" x14ac:dyDescent="0.25">
      <c r="A58" s="121" t="s">
        <v>54</v>
      </c>
      <c r="B58" s="122">
        <v>8.0116667093980567</v>
      </c>
      <c r="C58" s="122">
        <v>7.7236140999290193</v>
      </c>
      <c r="D58" s="122">
        <v>7.4509491876147793</v>
      </c>
      <c r="E58" s="122">
        <v>6.9586391555102756</v>
      </c>
      <c r="F58" s="122">
        <v>6.5350498326462043</v>
      </c>
      <c r="G58" s="122">
        <v>6.1565005024749659</v>
      </c>
      <c r="H58" s="122">
        <v>5.8333436016617259</v>
      </c>
      <c r="I58" s="122">
        <v>5.3243101885661259</v>
      </c>
      <c r="J58" s="122">
        <v>5.076919941930691</v>
      </c>
      <c r="K58" s="122">
        <v>4.8177512502397697</v>
      </c>
      <c r="L58" s="122">
        <v>5.0382830145170541</v>
      </c>
      <c r="M58" s="122">
        <v>4.6162065344799537</v>
      </c>
      <c r="N58" s="122">
        <v>4.1779049388140894</v>
      </c>
      <c r="O58" s="122">
        <v>4.0505247181242998</v>
      </c>
      <c r="P58" s="122">
        <v>3.5822179153728619</v>
      </c>
      <c r="Q58" s="122">
        <v>3.2799326526446086</v>
      </c>
      <c r="R58" s="122">
        <v>3.1156562314620326</v>
      </c>
      <c r="S58" s="122">
        <v>2.900006688594329</v>
      </c>
      <c r="T58" s="122">
        <v>2.8211036373511384</v>
      </c>
      <c r="U58" s="122">
        <v>2.6443626828068245</v>
      </c>
      <c r="V58" s="122">
        <v>2.5786574472836992</v>
      </c>
      <c r="W58" s="122">
        <v>2.4368685850122556</v>
      </c>
      <c r="X58" s="122">
        <v>1.5167162690240812</v>
      </c>
      <c r="Y58" s="122">
        <v>1.6760438128216126</v>
      </c>
      <c r="DA58" s="130" t="s">
        <v>1793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1794</v>
      </c>
    </row>
    <row r="60" spans="1:105" ht="12" customHeight="1" x14ac:dyDescent="0.25">
      <c r="A60" s="109" t="s">
        <v>120</v>
      </c>
      <c r="B60" s="33">
        <v>8.0116667093980567</v>
      </c>
      <c r="C60" s="33">
        <v>7.7236140999290193</v>
      </c>
      <c r="D60" s="33">
        <v>7.4509491876147793</v>
      </c>
      <c r="E60" s="33">
        <v>6.9586391555102756</v>
      </c>
      <c r="F60" s="33">
        <v>6.5350498326462043</v>
      </c>
      <c r="G60" s="33">
        <v>6.1565005024749659</v>
      </c>
      <c r="H60" s="33">
        <v>5.8333436016617259</v>
      </c>
      <c r="I60" s="33">
        <v>5.3243101885661259</v>
      </c>
      <c r="J60" s="33">
        <v>5.076919941930691</v>
      </c>
      <c r="K60" s="33">
        <v>4.8177512502397697</v>
      </c>
      <c r="L60" s="33">
        <v>5.0382830145170541</v>
      </c>
      <c r="M60" s="33">
        <v>4.6162065344799537</v>
      </c>
      <c r="N60" s="33">
        <v>4.1779049388140894</v>
      </c>
      <c r="O60" s="33">
        <v>4.0505247181242998</v>
      </c>
      <c r="P60" s="33">
        <v>3.5822179153728619</v>
      </c>
      <c r="Q60" s="33">
        <v>3.2799326526446086</v>
      </c>
      <c r="R60" s="33">
        <v>3.1156562314620326</v>
      </c>
      <c r="S60" s="33">
        <v>2.900006688594329</v>
      </c>
      <c r="T60" s="33">
        <v>2.8211036373511384</v>
      </c>
      <c r="U60" s="33">
        <v>2.6443626828068245</v>
      </c>
      <c r="V60" s="33">
        <v>2.5786574472836992</v>
      </c>
      <c r="W60" s="33">
        <v>2.4368685850122556</v>
      </c>
      <c r="X60" s="33">
        <v>1.5167162690240812</v>
      </c>
      <c r="Y60" s="33">
        <v>1.6760438128216126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374.39231362335858</v>
      </c>
      <c r="C62" s="117">
        <f t="shared" si="21"/>
        <v>399.56526173086831</v>
      </c>
      <c r="D62" s="117">
        <f t="shared" si="21"/>
        <v>387.48174091423863</v>
      </c>
      <c r="E62" s="117">
        <f t="shared" si="21"/>
        <v>417.96301806140548</v>
      </c>
      <c r="F62" s="117">
        <f t="shared" si="21"/>
        <v>419.6865343437118</v>
      </c>
      <c r="G62" s="117">
        <f t="shared" si="21"/>
        <v>418.5076612793855</v>
      </c>
      <c r="H62" s="117">
        <f t="shared" si="21"/>
        <v>408.69062057539634</v>
      </c>
      <c r="I62" s="117">
        <f t="shared" si="21"/>
        <v>383.21656261250308</v>
      </c>
      <c r="J62" s="117">
        <f t="shared" si="21"/>
        <v>387.15761130514846</v>
      </c>
      <c r="K62" s="117">
        <f t="shared" si="21"/>
        <v>395.19444666374574</v>
      </c>
      <c r="L62" s="117">
        <f t="shared" si="21"/>
        <v>473.40401318816578</v>
      </c>
      <c r="M62" s="117">
        <f t="shared" si="21"/>
        <v>417.98310843274868</v>
      </c>
      <c r="N62" s="117">
        <f t="shared" si="21"/>
        <v>427.47670606165781</v>
      </c>
      <c r="O62" s="117">
        <f t="shared" si="21"/>
        <v>437.36557491494938</v>
      </c>
      <c r="P62" s="117">
        <f t="shared" si="21"/>
        <v>385.96503899899523</v>
      </c>
      <c r="Q62" s="117">
        <f t="shared" si="21"/>
        <v>407.74830246172036</v>
      </c>
      <c r="R62" s="117">
        <f t="shared" ref="R62:V62" si="22">R63+R66+R68+R77</f>
        <v>435.07312612974602</v>
      </c>
      <c r="S62" s="117">
        <f t="shared" si="22"/>
        <v>445.27884905582636</v>
      </c>
      <c r="T62" s="117">
        <f t="shared" si="22"/>
        <v>452.09570163571158</v>
      </c>
      <c r="U62" s="117">
        <f t="shared" si="22"/>
        <v>463.19614557045003</v>
      </c>
      <c r="V62" s="117">
        <f t="shared" si="22"/>
        <v>454.51824551858567</v>
      </c>
      <c r="W62" s="117">
        <f t="shared" ref="W62:Y62" si="23">W63+W66+W68+W77</f>
        <v>449.77786735619537</v>
      </c>
      <c r="X62" s="117">
        <f t="shared" si="23"/>
        <v>367.08698649255882</v>
      </c>
      <c r="Y62" s="117">
        <f t="shared" si="23"/>
        <v>350.89628220150587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334.41332626355796</v>
      </c>
      <c r="C63" s="122">
        <f t="shared" si="24"/>
        <v>360.62052629815116</v>
      </c>
      <c r="D63" s="122">
        <f t="shared" si="24"/>
        <v>348.20770490173413</v>
      </c>
      <c r="E63" s="122">
        <f t="shared" si="24"/>
        <v>377.08902785514556</v>
      </c>
      <c r="F63" s="122">
        <f t="shared" si="24"/>
        <v>377.36410167367779</v>
      </c>
      <c r="G63" s="122">
        <f t="shared" si="24"/>
        <v>376.60526671551668</v>
      </c>
      <c r="H63" s="122">
        <f t="shared" si="24"/>
        <v>367.36779184599959</v>
      </c>
      <c r="I63" s="122">
        <f t="shared" si="24"/>
        <v>346.29497382784473</v>
      </c>
      <c r="J63" s="122">
        <f t="shared" si="24"/>
        <v>348.74771282605684</v>
      </c>
      <c r="K63" s="122">
        <f t="shared" si="24"/>
        <v>356.78960041367475</v>
      </c>
      <c r="L63" s="122">
        <f t="shared" si="24"/>
        <v>426.37492268782137</v>
      </c>
      <c r="M63" s="122">
        <f t="shared" si="24"/>
        <v>370.33121149913626</v>
      </c>
      <c r="N63" s="122">
        <f t="shared" si="24"/>
        <v>378.46522911837673</v>
      </c>
      <c r="O63" s="122">
        <f t="shared" si="24"/>
        <v>385.83649164589559</v>
      </c>
      <c r="P63" s="122">
        <f t="shared" si="24"/>
        <v>336.78910954676672</v>
      </c>
      <c r="Q63" s="122">
        <f t="shared" si="24"/>
        <v>359.20954069058956</v>
      </c>
      <c r="R63" s="122">
        <f t="shared" ref="R63:V63" si="25">SUM(R64:R65)</f>
        <v>384.50486290213706</v>
      </c>
      <c r="S63" s="122">
        <f t="shared" si="25"/>
        <v>394.18010708762057</v>
      </c>
      <c r="T63" s="122">
        <f t="shared" si="25"/>
        <v>400.44682204710853</v>
      </c>
      <c r="U63" s="122">
        <f t="shared" si="25"/>
        <v>408.66565641366094</v>
      </c>
      <c r="V63" s="122">
        <f t="shared" si="25"/>
        <v>399.17370913406654</v>
      </c>
      <c r="W63" s="122">
        <f t="shared" ref="W63:Y63" si="26">SUM(W64:W65)</f>
        <v>398.0131067988176</v>
      </c>
      <c r="X63" s="122">
        <f t="shared" si="26"/>
        <v>336.03809352585222</v>
      </c>
      <c r="Y63" s="122">
        <f t="shared" si="26"/>
        <v>322.5102080503691</v>
      </c>
      <c r="DA63" s="130" t="s">
        <v>1797</v>
      </c>
    </row>
    <row r="64" spans="1:105" ht="12" customHeight="1" x14ac:dyDescent="0.25">
      <c r="A64" s="97" t="s">
        <v>212</v>
      </c>
      <c r="B64" s="98">
        <v>328.34751708665743</v>
      </c>
      <c r="C64" s="98">
        <v>354.08205934246922</v>
      </c>
      <c r="D64" s="98">
        <v>342.04292675445737</v>
      </c>
      <c r="E64" s="98">
        <v>370.4433580372978</v>
      </c>
      <c r="F64" s="98">
        <v>370.78054161469083</v>
      </c>
      <c r="G64" s="98">
        <v>370.06973408689242</v>
      </c>
      <c r="H64" s="98">
        <v>361.02407263116447</v>
      </c>
      <c r="I64" s="98">
        <v>340.34808041274852</v>
      </c>
      <c r="J64" s="98">
        <v>342.84199269974897</v>
      </c>
      <c r="K64" s="98">
        <v>350.81430320551095</v>
      </c>
      <c r="L64" s="98">
        <v>419.06192894062804</v>
      </c>
      <c r="M64" s="98">
        <v>364.1312321767839</v>
      </c>
      <c r="N64" s="98">
        <v>372.19919419026485</v>
      </c>
      <c r="O64" s="98">
        <v>379.50577392931945</v>
      </c>
      <c r="P64" s="98">
        <v>331.38863361153983</v>
      </c>
      <c r="Q64" s="98">
        <v>353.35527738404005</v>
      </c>
      <c r="R64" s="98">
        <v>378.25041687241378</v>
      </c>
      <c r="S64" s="98">
        <v>387.78897544671889</v>
      </c>
      <c r="T64" s="98">
        <v>393.98146965548437</v>
      </c>
      <c r="U64" s="98">
        <v>402.15326534683567</v>
      </c>
      <c r="V64" s="98">
        <v>392.81774264586323</v>
      </c>
      <c r="W64" s="98">
        <v>391.6797283601075</v>
      </c>
      <c r="X64" s="98">
        <v>331.07374931271329</v>
      </c>
      <c r="Y64" s="98">
        <v>317.69537876749354</v>
      </c>
      <c r="DA64" s="63" t="s">
        <v>1798</v>
      </c>
    </row>
    <row r="65" spans="1:105" ht="12" customHeight="1" x14ac:dyDescent="0.25">
      <c r="A65" s="97" t="s">
        <v>53</v>
      </c>
      <c r="B65" s="98">
        <v>6.065809176900502</v>
      </c>
      <c r="C65" s="98">
        <v>6.5384669556819155</v>
      </c>
      <c r="D65" s="98">
        <v>6.1647781472767686</v>
      </c>
      <c r="E65" s="98">
        <v>6.6456698178477787</v>
      </c>
      <c r="F65" s="98">
        <v>6.5835600589869445</v>
      </c>
      <c r="G65" s="98">
        <v>6.5355326286242708</v>
      </c>
      <c r="H65" s="98">
        <v>6.3437192148351338</v>
      </c>
      <c r="I65" s="98">
        <v>5.9468934150962216</v>
      </c>
      <c r="J65" s="98">
        <v>5.9057201263078447</v>
      </c>
      <c r="K65" s="98">
        <v>5.9752972081637887</v>
      </c>
      <c r="L65" s="98">
        <v>7.3129937471933584</v>
      </c>
      <c r="M65" s="98">
        <v>6.1999793223523421</v>
      </c>
      <c r="N65" s="98">
        <v>6.2660349281118775</v>
      </c>
      <c r="O65" s="98">
        <v>6.3307177165761646</v>
      </c>
      <c r="P65" s="98">
        <v>5.400475935226889</v>
      </c>
      <c r="Q65" s="98">
        <v>5.8542633065495284</v>
      </c>
      <c r="R65" s="98">
        <v>6.254446029723308</v>
      </c>
      <c r="S65" s="98">
        <v>6.3911316409016932</v>
      </c>
      <c r="T65" s="98">
        <v>6.465352391624136</v>
      </c>
      <c r="U65" s="98">
        <v>6.5123910668252556</v>
      </c>
      <c r="V65" s="98">
        <v>6.3559664882032934</v>
      </c>
      <c r="W65" s="98">
        <v>6.3333784387101009</v>
      </c>
      <c r="X65" s="98">
        <v>4.9643442131389142</v>
      </c>
      <c r="Y65" s="98">
        <v>4.814829282875543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5.6859800722772247E-2</v>
      </c>
      <c r="C66" s="122">
        <f t="shared" si="27"/>
        <v>7.4143292006018061E-2</v>
      </c>
      <c r="D66" s="122">
        <f t="shared" si="27"/>
        <v>8.477908646775463E-2</v>
      </c>
      <c r="E66" s="122">
        <f t="shared" si="27"/>
        <v>0.11292505872816788</v>
      </c>
      <c r="F66" s="122">
        <f t="shared" si="27"/>
        <v>0.15685348208664168</v>
      </c>
      <c r="G66" s="122">
        <f t="shared" si="27"/>
        <v>0.19780168741611065</v>
      </c>
      <c r="H66" s="122">
        <f t="shared" si="27"/>
        <v>0.24590534511664736</v>
      </c>
      <c r="I66" s="122">
        <f t="shared" si="27"/>
        <v>0.28589760921433971</v>
      </c>
      <c r="J66" s="122">
        <f t="shared" si="27"/>
        <v>0.31746802699572241</v>
      </c>
      <c r="K66" s="122">
        <f t="shared" si="27"/>
        <v>0.3414486716206428</v>
      </c>
      <c r="L66" s="122">
        <f t="shared" si="27"/>
        <v>0.38042629358490521</v>
      </c>
      <c r="M66" s="122">
        <f t="shared" si="27"/>
        <v>0.43095908031041064</v>
      </c>
      <c r="N66" s="122">
        <f t="shared" si="27"/>
        <v>0.49048136926964142</v>
      </c>
      <c r="O66" s="122">
        <f t="shared" si="27"/>
        <v>0.54462234526362463</v>
      </c>
      <c r="P66" s="122">
        <f t="shared" si="27"/>
        <v>0.58600673820213467</v>
      </c>
      <c r="Q66" s="122">
        <f t="shared" si="27"/>
        <v>0.60501897882976252</v>
      </c>
      <c r="R66" s="122">
        <f t="shared" si="27"/>
        <v>0.64800234940281132</v>
      </c>
      <c r="S66" s="122">
        <f t="shared" si="27"/>
        <v>0.67809828282588047</v>
      </c>
      <c r="T66" s="122">
        <f t="shared" si="27"/>
        <v>0.86068488267187215</v>
      </c>
      <c r="U66" s="122">
        <f t="shared" si="27"/>
        <v>0.75972666953349144</v>
      </c>
      <c r="V66" s="122">
        <f t="shared" si="27"/>
        <v>0.81396181288975977</v>
      </c>
      <c r="W66" s="122">
        <f t="shared" si="27"/>
        <v>0.79978768203962369</v>
      </c>
      <c r="X66" s="122">
        <f t="shared" si="27"/>
        <v>0.7289766501903393</v>
      </c>
      <c r="Y66" s="122">
        <f t="shared" si="27"/>
        <v>0.64834409013327587</v>
      </c>
      <c r="DA66" s="130" t="s">
        <v>1800</v>
      </c>
    </row>
    <row r="67" spans="1:105" ht="12" customHeight="1" x14ac:dyDescent="0.25">
      <c r="A67" s="97" t="s">
        <v>53</v>
      </c>
      <c r="B67" s="98">
        <v>5.6859800722772247E-2</v>
      </c>
      <c r="C67" s="98">
        <v>7.4143292006018061E-2</v>
      </c>
      <c r="D67" s="98">
        <v>8.477908646775463E-2</v>
      </c>
      <c r="E67" s="98">
        <v>0.11292505872816788</v>
      </c>
      <c r="F67" s="98">
        <v>0.15685348208664168</v>
      </c>
      <c r="G67" s="98">
        <v>0.19780168741611065</v>
      </c>
      <c r="H67" s="98">
        <v>0.24590534511664736</v>
      </c>
      <c r="I67" s="98">
        <v>0.28589760921433971</v>
      </c>
      <c r="J67" s="98">
        <v>0.31746802699572241</v>
      </c>
      <c r="K67" s="98">
        <v>0.3414486716206428</v>
      </c>
      <c r="L67" s="98">
        <v>0.38042629358490521</v>
      </c>
      <c r="M67" s="98">
        <v>0.43095908031041064</v>
      </c>
      <c r="N67" s="98">
        <v>0.49048136926964142</v>
      </c>
      <c r="O67" s="98">
        <v>0.54462234526362463</v>
      </c>
      <c r="P67" s="98">
        <v>0.58600673820213467</v>
      </c>
      <c r="Q67" s="98">
        <v>0.60501897882976252</v>
      </c>
      <c r="R67" s="98">
        <v>0.64800234940281132</v>
      </c>
      <c r="S67" s="98">
        <v>0.67809828282588047</v>
      </c>
      <c r="T67" s="98">
        <v>0.86068488267187215</v>
      </c>
      <c r="U67" s="98">
        <v>0.75972666953349144</v>
      </c>
      <c r="V67" s="98">
        <v>0.81396181288975977</v>
      </c>
      <c r="W67" s="98">
        <v>0.79978768203962369</v>
      </c>
      <c r="X67" s="98">
        <v>0.7289766501903393</v>
      </c>
      <c r="Y67" s="98">
        <v>0.64834409013327587</v>
      </c>
      <c r="DA67" s="63" t="s">
        <v>1801</v>
      </c>
    </row>
    <row r="68" spans="1:105" ht="12" customHeight="1" x14ac:dyDescent="0.25">
      <c r="A68" s="121" t="s">
        <v>55</v>
      </c>
      <c r="B68" s="122">
        <v>32.50592275943032</v>
      </c>
      <c r="C68" s="122">
        <v>31.553188583409664</v>
      </c>
      <c r="D68" s="122">
        <v>31.621038295690223</v>
      </c>
      <c r="E68" s="122">
        <v>33.007205293142661</v>
      </c>
      <c r="F68" s="122">
        <v>34.296972020645818</v>
      </c>
      <c r="G68" s="122">
        <v>33.796730692233119</v>
      </c>
      <c r="H68" s="122">
        <v>33.126110932541536</v>
      </c>
      <c r="I68" s="122">
        <v>29.050571672247145</v>
      </c>
      <c r="J68" s="122">
        <v>30.364820457966193</v>
      </c>
      <c r="K68" s="122">
        <v>30.201498004745062</v>
      </c>
      <c r="L68" s="122">
        <v>37.658238300733416</v>
      </c>
      <c r="M68" s="122">
        <v>38.33039944145893</v>
      </c>
      <c r="N68" s="122">
        <v>39.564000916097335</v>
      </c>
      <c r="O68" s="122">
        <v>41.438731949612382</v>
      </c>
      <c r="P68" s="122">
        <v>39.094724992999012</v>
      </c>
      <c r="Q68" s="122">
        <v>38.377616038297887</v>
      </c>
      <c r="R68" s="122">
        <v>39.954972100101585</v>
      </c>
      <c r="S68" s="122">
        <v>40.421903553184578</v>
      </c>
      <c r="T68" s="122">
        <v>40.473281009313496</v>
      </c>
      <c r="U68" s="122">
        <v>43.24962645505439</v>
      </c>
      <c r="V68" s="122">
        <v>43.649844448457678</v>
      </c>
      <c r="W68" s="122">
        <v>40.377284616911908</v>
      </c>
      <c r="X68" s="122">
        <v>23.796927855692392</v>
      </c>
      <c r="Y68" s="122">
        <v>21.209020097612303</v>
      </c>
      <c r="DA68" s="130" t="s">
        <v>1802</v>
      </c>
    </row>
    <row r="69" spans="1:105" ht="12" customHeight="1" x14ac:dyDescent="0.25">
      <c r="A69" s="97" t="s">
        <v>134</v>
      </c>
      <c r="B69" s="98">
        <v>31.696559928657454</v>
      </c>
      <c r="C69" s="98">
        <v>30.816940396041652</v>
      </c>
      <c r="D69" s="98">
        <v>30.878172322436562</v>
      </c>
      <c r="E69" s="98">
        <v>32.259243850274167</v>
      </c>
      <c r="F69" s="98">
        <v>33.519524119651081</v>
      </c>
      <c r="G69" s="98">
        <v>33.007624525325276</v>
      </c>
      <c r="H69" s="98">
        <v>32.336843211496202</v>
      </c>
      <c r="I69" s="98">
        <v>28.31497817785824</v>
      </c>
      <c r="J69" s="98">
        <v>29.593047456393204</v>
      </c>
      <c r="K69" s="98">
        <v>29.430013712359266</v>
      </c>
      <c r="L69" s="98">
        <v>36.720330018398073</v>
      </c>
      <c r="M69" s="98">
        <v>37.386658460016847</v>
      </c>
      <c r="N69" s="98">
        <v>38.617866465689531</v>
      </c>
      <c r="O69" s="98">
        <v>40.453409154745323</v>
      </c>
      <c r="P69" s="98">
        <v>38.160505837887086</v>
      </c>
      <c r="Q69" s="98">
        <v>37.425115664948116</v>
      </c>
      <c r="R69" s="98">
        <v>38.981392703530616</v>
      </c>
      <c r="S69" s="98">
        <v>39.446215555702032</v>
      </c>
      <c r="T69" s="98">
        <v>39.475273191508791</v>
      </c>
      <c r="U69" s="98">
        <v>42.191520496054821</v>
      </c>
      <c r="V69" s="98">
        <v>42.587713385154657</v>
      </c>
      <c r="W69" s="98">
        <v>39.346082561495656</v>
      </c>
      <c r="X69" s="98">
        <v>23.057242248396179</v>
      </c>
      <c r="Y69" s="98">
        <v>20.412291735283979</v>
      </c>
      <c r="DA69" s="63" t="s">
        <v>1803</v>
      </c>
    </row>
    <row r="70" spans="1:105" ht="12" customHeight="1" x14ac:dyDescent="0.25">
      <c r="A70" s="97" t="s">
        <v>133</v>
      </c>
      <c r="B70" s="98">
        <v>0.10629090962800497</v>
      </c>
      <c r="C70" s="98">
        <v>0.11753963068001597</v>
      </c>
      <c r="D70" s="98">
        <v>0.11943811197833441</v>
      </c>
      <c r="E70" s="98">
        <v>0.14027918648373358</v>
      </c>
      <c r="F70" s="98">
        <v>0.14943704510899036</v>
      </c>
      <c r="G70" s="98">
        <v>0.15371100949338745</v>
      </c>
      <c r="H70" s="98">
        <v>0.15968601248717407</v>
      </c>
      <c r="I70" s="98">
        <v>0.15518117840460577</v>
      </c>
      <c r="J70" s="98">
        <v>0.17805553879455666</v>
      </c>
      <c r="K70" s="98">
        <v>0.2064121048022288</v>
      </c>
      <c r="L70" s="98">
        <v>0.26719673434999169</v>
      </c>
      <c r="M70" s="98">
        <v>0.26693909910305436</v>
      </c>
      <c r="N70" s="98">
        <v>0.27796450230563141</v>
      </c>
      <c r="O70" s="98">
        <v>0.27276544013326531</v>
      </c>
      <c r="P70" s="98">
        <v>0.24956790113502186</v>
      </c>
      <c r="Q70" s="98">
        <v>0.23186224851822085</v>
      </c>
      <c r="R70" s="98">
        <v>0.23835019736612717</v>
      </c>
      <c r="S70" s="98">
        <v>0.25666428238777167</v>
      </c>
      <c r="T70" s="98">
        <v>0.252366217876626</v>
      </c>
      <c r="U70" s="98">
        <v>0.28978350508040518</v>
      </c>
      <c r="V70" s="98">
        <v>0.30525817612727657</v>
      </c>
      <c r="W70" s="98">
        <v>0.27425606811026632</v>
      </c>
      <c r="X70" s="98">
        <v>0.23491306690891067</v>
      </c>
      <c r="Y70" s="98">
        <v>0.20812207671250899</v>
      </c>
      <c r="DA70" s="63" t="s">
        <v>1804</v>
      </c>
    </row>
    <row r="71" spans="1:105" ht="12" customHeight="1" x14ac:dyDescent="0.25">
      <c r="A71" s="100" t="s">
        <v>212</v>
      </c>
      <c r="B71" s="101">
        <v>6.0652009857715371E-2</v>
      </c>
      <c r="C71" s="101">
        <v>6.5807375181897915E-2</v>
      </c>
      <c r="D71" s="101">
        <v>6.7559600577431392E-2</v>
      </c>
      <c r="E71" s="101">
        <v>7.8263419945364857E-2</v>
      </c>
      <c r="F71" s="101">
        <v>8.2980254266399822E-2</v>
      </c>
      <c r="G71" s="101">
        <v>8.6601862399648302E-2</v>
      </c>
      <c r="H71" s="101">
        <v>9.0068126533387582E-2</v>
      </c>
      <c r="I71" s="101">
        <v>8.6013854688093291E-2</v>
      </c>
      <c r="J71" s="101">
        <v>9.5579169511273168E-2</v>
      </c>
      <c r="K71" s="101">
        <v>0.10100209945663156</v>
      </c>
      <c r="L71" s="101">
        <v>0.15066967881566243</v>
      </c>
      <c r="M71" s="101">
        <v>0.14887717386784502</v>
      </c>
      <c r="N71" s="101">
        <v>0.15174782555479971</v>
      </c>
      <c r="O71" s="101">
        <v>0.15673780368776213</v>
      </c>
      <c r="P71" s="101">
        <v>0.13766456654377401</v>
      </c>
      <c r="Q71" s="101">
        <v>0.13102102430179297</v>
      </c>
      <c r="R71" s="101">
        <v>0.13479855750812952</v>
      </c>
      <c r="S71" s="101">
        <v>0.13907104180339819</v>
      </c>
      <c r="T71" s="101">
        <v>0.13758694008976027</v>
      </c>
      <c r="U71" s="101">
        <v>0.16091162699870401</v>
      </c>
      <c r="V71" s="101">
        <v>0.16952916245830063</v>
      </c>
      <c r="W71" s="101">
        <v>0.16138043970590671</v>
      </c>
      <c r="X71" s="101">
        <v>9.7576879572529432E-2</v>
      </c>
      <c r="Y71" s="101">
        <v>0.10768122634870844</v>
      </c>
      <c r="DA71" s="131" t="s">
        <v>1805</v>
      </c>
    </row>
    <row r="72" spans="1:105" ht="12" customHeight="1" x14ac:dyDescent="0.25">
      <c r="A72" s="103" t="s">
        <v>52</v>
      </c>
      <c r="B72" s="104">
        <v>4.5638899770289607E-2</v>
      </c>
      <c r="C72" s="104">
        <v>5.1732255498118052E-2</v>
      </c>
      <c r="D72" s="104">
        <v>5.1878511400903021E-2</v>
      </c>
      <c r="E72" s="104">
        <v>6.2015766538368718E-2</v>
      </c>
      <c r="F72" s="104">
        <v>6.6456790842590541E-2</v>
      </c>
      <c r="G72" s="104">
        <v>6.7109147093739149E-2</v>
      </c>
      <c r="H72" s="104">
        <v>6.9617885953786471E-2</v>
      </c>
      <c r="I72" s="104">
        <v>6.9167323716512477E-2</v>
      </c>
      <c r="J72" s="104">
        <v>8.2476369283283488E-2</v>
      </c>
      <c r="K72" s="104">
        <v>0.10541000534559723</v>
      </c>
      <c r="L72" s="104">
        <v>0.11652705553432927</v>
      </c>
      <c r="M72" s="104">
        <v>0.11806192523520934</v>
      </c>
      <c r="N72" s="104">
        <v>0.12621667675083173</v>
      </c>
      <c r="O72" s="104">
        <v>0.11602763644550318</v>
      </c>
      <c r="P72" s="104">
        <v>0.11190333459124786</v>
      </c>
      <c r="Q72" s="104">
        <v>0.10084122421642788</v>
      </c>
      <c r="R72" s="104">
        <v>0.10355163985799766</v>
      </c>
      <c r="S72" s="104">
        <v>0.11759324058437348</v>
      </c>
      <c r="T72" s="104">
        <v>0.11477927778686574</v>
      </c>
      <c r="U72" s="104">
        <v>0.12887187808170117</v>
      </c>
      <c r="V72" s="104">
        <v>0.13572901366897597</v>
      </c>
      <c r="W72" s="104">
        <v>0.11287562840435961</v>
      </c>
      <c r="X72" s="104">
        <v>0.13733618733638125</v>
      </c>
      <c r="Y72" s="104">
        <v>0.10044085036380056</v>
      </c>
      <c r="DA72" s="132" t="s">
        <v>1806</v>
      </c>
    </row>
    <row r="73" spans="1:105" ht="12" customHeight="1" x14ac:dyDescent="0.25">
      <c r="A73" s="106" t="s">
        <v>122</v>
      </c>
      <c r="B73" s="101">
        <v>0.49366594894279009</v>
      </c>
      <c r="C73" s="101">
        <v>0.42297591541592311</v>
      </c>
      <c r="D73" s="101">
        <v>0.41616550899938515</v>
      </c>
      <c r="E73" s="101">
        <v>0.3926969973288556</v>
      </c>
      <c r="F73" s="101">
        <v>0.40242511730028724</v>
      </c>
      <c r="G73" s="101">
        <v>0.39338240097288141</v>
      </c>
      <c r="H73" s="101">
        <v>0.37650551724985865</v>
      </c>
      <c r="I73" s="101">
        <v>0.32092690552678527</v>
      </c>
      <c r="J73" s="101">
        <v>0.31435977433112228</v>
      </c>
      <c r="K73" s="101">
        <v>0.27666721968518365</v>
      </c>
      <c r="L73" s="101">
        <v>0.31456023128909311</v>
      </c>
      <c r="M73" s="101">
        <v>0.31265192249292267</v>
      </c>
      <c r="N73" s="101">
        <v>0.31070730427617688</v>
      </c>
      <c r="O73" s="101">
        <v>0.33577844104193105</v>
      </c>
      <c r="P73" s="101">
        <v>0.33378310279474521</v>
      </c>
      <c r="Q73" s="101">
        <v>0.36046860958051863</v>
      </c>
      <c r="R73" s="101">
        <v>0.36766319300683575</v>
      </c>
      <c r="S73" s="101">
        <v>0.35840324552603864</v>
      </c>
      <c r="T73" s="101">
        <v>0.36593397869388622</v>
      </c>
      <c r="U73" s="101">
        <v>0.36527474442427482</v>
      </c>
      <c r="V73" s="101">
        <v>0.35682554099028713</v>
      </c>
      <c r="W73" s="101">
        <v>0.36034873009723961</v>
      </c>
      <c r="X73" s="101">
        <v>0.20311416846087246</v>
      </c>
      <c r="Y73" s="101">
        <v>0.16759951357650213</v>
      </c>
      <c r="DA73" s="131" t="s">
        <v>1807</v>
      </c>
    </row>
    <row r="74" spans="1:105" ht="12" customHeight="1" x14ac:dyDescent="0.25">
      <c r="A74" s="107" t="s">
        <v>121</v>
      </c>
      <c r="B74" s="104">
        <v>0.20940597220206703</v>
      </c>
      <c r="C74" s="104">
        <v>0.19573264127207396</v>
      </c>
      <c r="D74" s="104">
        <v>0.20726235227594497</v>
      </c>
      <c r="E74" s="104">
        <v>0.21498525905590876</v>
      </c>
      <c r="F74" s="104">
        <v>0.22558573858546047</v>
      </c>
      <c r="G74" s="104">
        <v>0.24201275644157244</v>
      </c>
      <c r="H74" s="104">
        <v>0.25307619130829917</v>
      </c>
      <c r="I74" s="104">
        <v>0.25948541045751117</v>
      </c>
      <c r="J74" s="104">
        <v>0.27935768844731013</v>
      </c>
      <c r="K74" s="104">
        <v>0.28840496789838221</v>
      </c>
      <c r="L74" s="104">
        <v>0.35615131669625377</v>
      </c>
      <c r="M74" s="104">
        <v>0.36414995984610404</v>
      </c>
      <c r="N74" s="104">
        <v>0.35746264382599802</v>
      </c>
      <c r="O74" s="104">
        <v>0.37677891369186761</v>
      </c>
      <c r="P74" s="104">
        <v>0.35086815118215586</v>
      </c>
      <c r="Q74" s="104">
        <v>0.36016951525102675</v>
      </c>
      <c r="R74" s="104">
        <v>0.36756600619801022</v>
      </c>
      <c r="S74" s="104">
        <v>0.36062046956872629</v>
      </c>
      <c r="T74" s="104">
        <v>0.379707621234187</v>
      </c>
      <c r="U74" s="104">
        <v>0.40304770949488644</v>
      </c>
      <c r="V74" s="104">
        <v>0.40004734618545801</v>
      </c>
      <c r="W74" s="104">
        <v>0.39659725720874739</v>
      </c>
      <c r="X74" s="104">
        <v>0.30165837192643097</v>
      </c>
      <c r="Y74" s="104">
        <v>0.4210067720393133</v>
      </c>
      <c r="DA74" s="132" t="s">
        <v>1808</v>
      </c>
    </row>
    <row r="75" spans="1:105" ht="12" customHeight="1" x14ac:dyDescent="0.25">
      <c r="A75" s="108" t="s">
        <v>53</v>
      </c>
      <c r="B75" s="98">
        <v>0.11954829017889521</v>
      </c>
      <c r="C75" s="98">
        <v>0.10954630593787565</v>
      </c>
      <c r="D75" s="98">
        <v>0.11727463487235858</v>
      </c>
      <c r="E75" s="98">
        <v>0.11987113301198145</v>
      </c>
      <c r="F75" s="98">
        <v>0.12515767364974648</v>
      </c>
      <c r="G75" s="98">
        <v>0.13637307012031066</v>
      </c>
      <c r="H75" s="98">
        <v>0.14279303804714935</v>
      </c>
      <c r="I75" s="98">
        <v>0.14404753675520027</v>
      </c>
      <c r="J75" s="98">
        <v>0.15012480913027376</v>
      </c>
      <c r="K75" s="98">
        <v>0.1408378370733365</v>
      </c>
      <c r="L75" s="98">
        <v>0.20038773210883642</v>
      </c>
      <c r="M75" s="98">
        <v>0.20285189918848967</v>
      </c>
      <c r="N75" s="98">
        <v>0.19469874826899441</v>
      </c>
      <c r="O75" s="98">
        <v>0.21640201079176521</v>
      </c>
      <c r="P75" s="98">
        <v>0.19335022715280725</v>
      </c>
      <c r="Q75" s="98">
        <v>0.20355984230811167</v>
      </c>
      <c r="R75" s="98">
        <v>0.20800585110277134</v>
      </c>
      <c r="S75" s="98">
        <v>0.1952101487469137</v>
      </c>
      <c r="T75" s="98">
        <v>0.20722112435147408</v>
      </c>
      <c r="U75" s="98">
        <v>0.22378243935708522</v>
      </c>
      <c r="V75" s="98">
        <v>0.22191604869368178</v>
      </c>
      <c r="W75" s="98">
        <v>0.23286612131820841</v>
      </c>
      <c r="X75" s="98">
        <v>0.12361121444479801</v>
      </c>
      <c r="Y75" s="98">
        <v>0.21771714429234457</v>
      </c>
      <c r="DA75" s="63" t="s">
        <v>1809</v>
      </c>
    </row>
    <row r="76" spans="1:105" ht="12" customHeight="1" x14ac:dyDescent="0.25">
      <c r="A76" s="108" t="s">
        <v>52</v>
      </c>
      <c r="B76" s="98">
        <v>8.9857682023171834E-2</v>
      </c>
      <c r="C76" s="98">
        <v>8.6186335334198297E-2</v>
      </c>
      <c r="D76" s="98">
        <v>8.9987717403586395E-2</v>
      </c>
      <c r="E76" s="98">
        <v>9.5114126043927327E-2</v>
      </c>
      <c r="F76" s="98">
        <v>0.10042806493571399</v>
      </c>
      <c r="G76" s="98">
        <v>0.10563968632126179</v>
      </c>
      <c r="H76" s="98">
        <v>0.11028315326114982</v>
      </c>
      <c r="I76" s="98">
        <v>0.11543787370231087</v>
      </c>
      <c r="J76" s="98">
        <v>0.12923287931703634</v>
      </c>
      <c r="K76" s="98">
        <v>0.14756713082504572</v>
      </c>
      <c r="L76" s="98">
        <v>0.15576358458741735</v>
      </c>
      <c r="M76" s="98">
        <v>0.16129806065761437</v>
      </c>
      <c r="N76" s="98">
        <v>0.1627638955570036</v>
      </c>
      <c r="O76" s="98">
        <v>0.1603769029001024</v>
      </c>
      <c r="P76" s="98">
        <v>0.15751792402934861</v>
      </c>
      <c r="Q76" s="98">
        <v>0.15660967294291508</v>
      </c>
      <c r="R76" s="98">
        <v>0.15956015509523888</v>
      </c>
      <c r="S76" s="98">
        <v>0.16541032082181262</v>
      </c>
      <c r="T76" s="98">
        <v>0.17248649688271289</v>
      </c>
      <c r="U76" s="98">
        <v>0.17926527013780119</v>
      </c>
      <c r="V76" s="98">
        <v>0.17813129749177622</v>
      </c>
      <c r="W76" s="98">
        <v>0.16373113589053898</v>
      </c>
      <c r="X76" s="98">
        <v>0.17804715748163297</v>
      </c>
      <c r="Y76" s="98">
        <v>0.20328962774696874</v>
      </c>
      <c r="DA76" s="63" t="s">
        <v>1810</v>
      </c>
    </row>
    <row r="77" spans="1:105" ht="12" customHeight="1" x14ac:dyDescent="0.25">
      <c r="A77" s="121" t="s">
        <v>54</v>
      </c>
      <c r="B77" s="122">
        <v>7.4162047996475478</v>
      </c>
      <c r="C77" s="122">
        <v>7.3174035573014766</v>
      </c>
      <c r="D77" s="122">
        <v>7.5682186303465651</v>
      </c>
      <c r="E77" s="122">
        <v>7.7538598543890984</v>
      </c>
      <c r="F77" s="122">
        <v>7.8686071673015521</v>
      </c>
      <c r="G77" s="122">
        <v>7.9078621842196153</v>
      </c>
      <c r="H77" s="122">
        <v>7.9508124517385799</v>
      </c>
      <c r="I77" s="122">
        <v>7.5851195031968803</v>
      </c>
      <c r="J77" s="122">
        <v>7.727609994129768</v>
      </c>
      <c r="K77" s="122">
        <v>7.8618995737052995</v>
      </c>
      <c r="L77" s="122">
        <v>8.9904259060260845</v>
      </c>
      <c r="M77" s="122">
        <v>8.890538411843071</v>
      </c>
      <c r="N77" s="122">
        <v>8.9569946579141657</v>
      </c>
      <c r="O77" s="122">
        <v>9.5457289741778002</v>
      </c>
      <c r="P77" s="122">
        <v>9.4951977210273295</v>
      </c>
      <c r="Q77" s="122">
        <v>9.5561267540030919</v>
      </c>
      <c r="R77" s="122">
        <v>9.9652887781045418</v>
      </c>
      <c r="S77" s="122">
        <v>9.9987401321953122</v>
      </c>
      <c r="T77" s="122">
        <v>10.314913696617696</v>
      </c>
      <c r="U77" s="122">
        <v>10.521136032201175</v>
      </c>
      <c r="V77" s="122">
        <v>10.880730123171693</v>
      </c>
      <c r="W77" s="122">
        <v>10.587688258426221</v>
      </c>
      <c r="X77" s="122">
        <v>6.5229884608238642</v>
      </c>
      <c r="Y77" s="122">
        <v>6.528709963391198</v>
      </c>
      <c r="DA77" s="130" t="s">
        <v>1811</v>
      </c>
    </row>
    <row r="78" spans="1:105" ht="12" customHeight="1" x14ac:dyDescent="0.25">
      <c r="A78" s="97" t="s">
        <v>189</v>
      </c>
      <c r="B78" s="98">
        <v>1.1933565269163646</v>
      </c>
      <c r="C78" s="98">
        <v>1.1858095331292233</v>
      </c>
      <c r="D78" s="98">
        <v>1.2148540409583586</v>
      </c>
      <c r="E78" s="98">
        <v>1.2860301069310902</v>
      </c>
      <c r="F78" s="98">
        <v>1.3088656630886637</v>
      </c>
      <c r="G78" s="98">
        <v>1.3164360790769698</v>
      </c>
      <c r="H78" s="98">
        <v>1.3221410076001219</v>
      </c>
      <c r="I78" s="98">
        <v>1.2266692906713776</v>
      </c>
      <c r="J78" s="98">
        <v>1.2669614695371294</v>
      </c>
      <c r="K78" s="98">
        <v>1.2954599709041106</v>
      </c>
      <c r="L78" s="98">
        <v>1.47314441134843</v>
      </c>
      <c r="M78" s="98">
        <v>1.4312858634992054</v>
      </c>
      <c r="N78" s="98">
        <v>1.4476307083522171</v>
      </c>
      <c r="O78" s="98">
        <v>1.5279605583207883</v>
      </c>
      <c r="P78" s="98">
        <v>1.4710930347880855</v>
      </c>
      <c r="Q78" s="98">
        <v>1.4584014307937805</v>
      </c>
      <c r="R78" s="98">
        <v>1.498770229577769</v>
      </c>
      <c r="S78" s="98">
        <v>1.4752077760483211</v>
      </c>
      <c r="T78" s="98">
        <v>1.4330290205845428</v>
      </c>
      <c r="U78" s="98">
        <v>1.3639661661098716</v>
      </c>
      <c r="V78" s="98">
        <v>1.2981205196633794</v>
      </c>
      <c r="W78" s="98">
        <v>1.3095533702974964</v>
      </c>
      <c r="X78" s="98">
        <v>1.2911203292414004</v>
      </c>
      <c r="Y78" s="98">
        <v>1.0817900998263408</v>
      </c>
      <c r="DA78" s="63" t="s">
        <v>1812</v>
      </c>
    </row>
    <row r="79" spans="1:105" ht="12" customHeight="1" x14ac:dyDescent="0.25">
      <c r="A79" s="109" t="s">
        <v>120</v>
      </c>
      <c r="B79" s="33">
        <v>6.2228482727311834</v>
      </c>
      <c r="C79" s="33">
        <v>6.1315940241722533</v>
      </c>
      <c r="D79" s="33">
        <v>6.3533645893882067</v>
      </c>
      <c r="E79" s="33">
        <v>6.4678297474580084</v>
      </c>
      <c r="F79" s="33">
        <v>6.5597415042128882</v>
      </c>
      <c r="G79" s="33">
        <v>6.5914261051426459</v>
      </c>
      <c r="H79" s="33">
        <v>6.6286714441384582</v>
      </c>
      <c r="I79" s="33">
        <v>6.3584502125255025</v>
      </c>
      <c r="J79" s="33">
        <v>6.4606485245926386</v>
      </c>
      <c r="K79" s="33">
        <v>6.5664396028011893</v>
      </c>
      <c r="L79" s="33">
        <v>7.5172814946776541</v>
      </c>
      <c r="M79" s="33">
        <v>7.4592525483438648</v>
      </c>
      <c r="N79" s="33">
        <v>7.5093639495619477</v>
      </c>
      <c r="O79" s="33">
        <v>8.0177684158570113</v>
      </c>
      <c r="P79" s="33">
        <v>8.0241046862392444</v>
      </c>
      <c r="Q79" s="33">
        <v>8.0977253232093105</v>
      </c>
      <c r="R79" s="33">
        <v>8.4665185485267731</v>
      </c>
      <c r="S79" s="33">
        <v>8.5235323561469905</v>
      </c>
      <c r="T79" s="33">
        <v>8.8818846760331525</v>
      </c>
      <c r="U79" s="33">
        <v>9.1571698660913032</v>
      </c>
      <c r="V79" s="33">
        <v>9.5826096035083133</v>
      </c>
      <c r="W79" s="33">
        <v>9.278134888128724</v>
      </c>
      <c r="X79" s="33">
        <v>5.2318681315824636</v>
      </c>
      <c r="Y79" s="33">
        <v>5.4469198635648572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229.0559087232991</v>
      </c>
      <c r="C81" s="117">
        <f t="shared" si="28"/>
        <v>268.15143455051458</v>
      </c>
      <c r="D81" s="117">
        <f t="shared" si="28"/>
        <v>287.35126738699114</v>
      </c>
      <c r="E81" s="117">
        <f t="shared" si="28"/>
        <v>336.10001686856089</v>
      </c>
      <c r="F81" s="117">
        <f t="shared" si="28"/>
        <v>369.59828614031034</v>
      </c>
      <c r="G81" s="117">
        <f t="shared" si="28"/>
        <v>444.46028658659236</v>
      </c>
      <c r="H81" s="117">
        <f t="shared" si="28"/>
        <v>505.56520487650869</v>
      </c>
      <c r="I81" s="117">
        <f t="shared" si="28"/>
        <v>611.60734832372759</v>
      </c>
      <c r="J81" s="117">
        <f t="shared" si="28"/>
        <v>607.1025920470338</v>
      </c>
      <c r="K81" s="117">
        <f t="shared" si="28"/>
        <v>612.3454173158533</v>
      </c>
      <c r="L81" s="117">
        <f t="shared" si="28"/>
        <v>665.01504839551535</v>
      </c>
      <c r="M81" s="117">
        <f t="shared" si="28"/>
        <v>613.56658659903042</v>
      </c>
      <c r="N81" s="117">
        <f t="shared" si="28"/>
        <v>604.52023956331209</v>
      </c>
      <c r="O81" s="117">
        <f t="shared" si="28"/>
        <v>643.03578184757725</v>
      </c>
      <c r="P81" s="117">
        <f t="shared" si="28"/>
        <v>635.83600692994423</v>
      </c>
      <c r="Q81" s="117">
        <f t="shared" si="28"/>
        <v>742.65682465109967</v>
      </c>
      <c r="R81" s="117">
        <f t="shared" ref="R81:V81" si="29">R82+R85+R87+R100</f>
        <v>793.0750619953335</v>
      </c>
      <c r="S81" s="117">
        <f t="shared" si="29"/>
        <v>764.81068438075431</v>
      </c>
      <c r="T81" s="117">
        <f t="shared" si="29"/>
        <v>732.47229074307359</v>
      </c>
      <c r="U81" s="117">
        <f t="shared" si="29"/>
        <v>682.16127383869832</v>
      </c>
      <c r="V81" s="117">
        <f t="shared" si="29"/>
        <v>649.88080963696382</v>
      </c>
      <c r="W81" s="117">
        <f t="shared" ref="W81:Y81" si="30">W82+W85+W87+W100</f>
        <v>673.74620344147229</v>
      </c>
      <c r="X81" s="117">
        <f t="shared" si="30"/>
        <v>540.02070509335169</v>
      </c>
      <c r="Y81" s="117">
        <f t="shared" si="30"/>
        <v>586.87130076425751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203.96729375466074</v>
      </c>
      <c r="C82" s="122">
        <f t="shared" si="31"/>
        <v>242.09114785376778</v>
      </c>
      <c r="D82" s="122">
        <f t="shared" si="31"/>
        <v>258.06712113978926</v>
      </c>
      <c r="E82" s="122">
        <f t="shared" si="31"/>
        <v>303.31519191168394</v>
      </c>
      <c r="F82" s="122">
        <f t="shared" si="31"/>
        <v>331.86835172130293</v>
      </c>
      <c r="G82" s="122">
        <f t="shared" si="31"/>
        <v>399.77425424011921</v>
      </c>
      <c r="H82" s="122">
        <f t="shared" si="31"/>
        <v>453.87546503544638</v>
      </c>
      <c r="I82" s="122">
        <f t="shared" si="31"/>
        <v>554.49772028339044</v>
      </c>
      <c r="J82" s="122">
        <f t="shared" si="31"/>
        <v>547.31718693127016</v>
      </c>
      <c r="K82" s="122">
        <f t="shared" si="31"/>
        <v>553.28342741015456</v>
      </c>
      <c r="L82" s="122">
        <f t="shared" si="31"/>
        <v>598.32669874132057</v>
      </c>
      <c r="M82" s="122">
        <f t="shared" si="31"/>
        <v>543.38884427631558</v>
      </c>
      <c r="N82" s="122">
        <f t="shared" si="31"/>
        <v>534.66576206796935</v>
      </c>
      <c r="O82" s="122">
        <f t="shared" si="31"/>
        <v>566.911915935416</v>
      </c>
      <c r="P82" s="122">
        <f t="shared" si="31"/>
        <v>554.76321782325044</v>
      </c>
      <c r="Q82" s="122">
        <f t="shared" si="31"/>
        <v>655.39823118024162</v>
      </c>
      <c r="R82" s="122">
        <f t="shared" ref="R82:V82" si="32">SUM(R83:R84)</f>
        <v>701.75891129814295</v>
      </c>
      <c r="S82" s="122">
        <f t="shared" si="32"/>
        <v>678.0309202156285</v>
      </c>
      <c r="T82" s="122">
        <f t="shared" si="32"/>
        <v>650.18148059218152</v>
      </c>
      <c r="U82" s="122">
        <f t="shared" si="32"/>
        <v>600.69691919157651</v>
      </c>
      <c r="V82" s="122">
        <f t="shared" si="32"/>
        <v>570.0034280986431</v>
      </c>
      <c r="W82" s="122">
        <f t="shared" ref="W82:Y82" si="33">SUM(W83:W84)</f>
        <v>595.31813907004869</v>
      </c>
      <c r="X82" s="122">
        <f t="shared" si="33"/>
        <v>494.60672216622203</v>
      </c>
      <c r="Y82" s="122">
        <f t="shared" si="33"/>
        <v>538.89121712838812</v>
      </c>
      <c r="DA82" s="130" t="s">
        <v>1815</v>
      </c>
    </row>
    <row r="83" spans="1:105" ht="12" customHeight="1" x14ac:dyDescent="0.25">
      <c r="A83" s="97" t="s">
        <v>199</v>
      </c>
      <c r="B83" s="98">
        <v>202.47113350279616</v>
      </c>
      <c r="C83" s="98">
        <v>240.31608051005441</v>
      </c>
      <c r="D83" s="98">
        <v>256.21993886358717</v>
      </c>
      <c r="E83" s="98">
        <v>301.15413714707745</v>
      </c>
      <c r="F83" s="98">
        <v>329.52791946510752</v>
      </c>
      <c r="G83" s="98">
        <v>396.97001466636544</v>
      </c>
      <c r="H83" s="98">
        <v>450.70762902310634</v>
      </c>
      <c r="I83" s="98">
        <v>550.64912895297641</v>
      </c>
      <c r="J83" s="98">
        <v>543.57180796979367</v>
      </c>
      <c r="K83" s="98">
        <v>549.53938264471697</v>
      </c>
      <c r="L83" s="98">
        <v>594.17912254050827</v>
      </c>
      <c r="M83" s="98">
        <v>539.7130161741444</v>
      </c>
      <c r="N83" s="98">
        <v>531.08937114452272</v>
      </c>
      <c r="O83" s="98">
        <v>563.15421776219591</v>
      </c>
      <c r="P83" s="98">
        <v>551.17035801723591</v>
      </c>
      <c r="Q83" s="98">
        <v>651.08346439557067</v>
      </c>
      <c r="R83" s="98">
        <v>697.14791938166638</v>
      </c>
      <c r="S83" s="98">
        <v>673.59035598126991</v>
      </c>
      <c r="T83" s="98">
        <v>645.94144456498532</v>
      </c>
      <c r="U83" s="98">
        <v>596.83093397870425</v>
      </c>
      <c r="V83" s="98">
        <v>566.3379874846795</v>
      </c>
      <c r="W83" s="98">
        <v>591.49241611972127</v>
      </c>
      <c r="X83" s="98">
        <v>491.65782190687531</v>
      </c>
      <c r="Y83" s="98">
        <v>535.64403788541165</v>
      </c>
      <c r="DA83" s="63" t="s">
        <v>1816</v>
      </c>
    </row>
    <row r="84" spans="1:105" ht="12" customHeight="1" x14ac:dyDescent="0.25">
      <c r="A84" s="97" t="s">
        <v>53</v>
      </c>
      <c r="B84" s="98">
        <v>1.4961602518645805</v>
      </c>
      <c r="C84" s="98">
        <v>1.7750673437133626</v>
      </c>
      <c r="D84" s="98">
        <v>1.8471822762021171</v>
      </c>
      <c r="E84" s="98">
        <v>2.1610547646064888</v>
      </c>
      <c r="F84" s="98">
        <v>2.3404322561953883</v>
      </c>
      <c r="G84" s="98">
        <v>2.80423957375376</v>
      </c>
      <c r="H84" s="98">
        <v>3.1678360123400302</v>
      </c>
      <c r="I84" s="98">
        <v>3.8485913304140555</v>
      </c>
      <c r="J84" s="98">
        <v>3.7453789614764483</v>
      </c>
      <c r="K84" s="98">
        <v>3.7440447654375428</v>
      </c>
      <c r="L84" s="98">
        <v>4.1475762008122707</v>
      </c>
      <c r="M84" s="98">
        <v>3.6758281021711867</v>
      </c>
      <c r="N84" s="98">
        <v>3.5763909234466502</v>
      </c>
      <c r="O84" s="98">
        <v>3.7576981732201142</v>
      </c>
      <c r="P84" s="98">
        <v>3.5928598060145616</v>
      </c>
      <c r="Q84" s="98">
        <v>4.3147667846709767</v>
      </c>
      <c r="R84" s="98">
        <v>4.6109919164766167</v>
      </c>
      <c r="S84" s="98">
        <v>4.4405642343585532</v>
      </c>
      <c r="T84" s="98">
        <v>4.2400360271961759</v>
      </c>
      <c r="U84" s="98">
        <v>3.8659852128722467</v>
      </c>
      <c r="V84" s="98">
        <v>3.665440613963594</v>
      </c>
      <c r="W84" s="98">
        <v>3.8257229503274197</v>
      </c>
      <c r="X84" s="98">
        <v>2.9489002593467193</v>
      </c>
      <c r="Y84" s="98">
        <v>3.2471792429764617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3.5870812554736571E-2</v>
      </c>
      <c r="C85" s="122">
        <f t="shared" si="34"/>
        <v>5.1891851101283075E-2</v>
      </c>
      <c r="D85" s="122">
        <f t="shared" si="34"/>
        <v>6.3905271313383971E-2</v>
      </c>
      <c r="E85" s="122">
        <f t="shared" si="34"/>
        <v>0.10516672592282511</v>
      </c>
      <c r="F85" s="122">
        <f t="shared" si="34"/>
        <v>0.17850097480106444</v>
      </c>
      <c r="G85" s="122">
        <f t="shared" si="34"/>
        <v>0.2707661156400975</v>
      </c>
      <c r="H85" s="122">
        <f t="shared" si="34"/>
        <v>0.41695748347152856</v>
      </c>
      <c r="I85" s="122">
        <f t="shared" si="34"/>
        <v>0.57336122029466774</v>
      </c>
      <c r="J85" s="122">
        <f t="shared" si="34"/>
        <v>0.6800771685409307</v>
      </c>
      <c r="K85" s="122">
        <f t="shared" si="34"/>
        <v>0.7450969602136831</v>
      </c>
      <c r="L85" s="122">
        <f t="shared" si="34"/>
        <v>0.77627929061436818</v>
      </c>
      <c r="M85" s="122">
        <f t="shared" si="34"/>
        <v>0.76305687447249881</v>
      </c>
      <c r="N85" s="122">
        <f t="shared" si="34"/>
        <v>0.74985719846372723</v>
      </c>
      <c r="O85" s="122">
        <f t="shared" si="34"/>
        <v>0.75138611494814034</v>
      </c>
      <c r="P85" s="122">
        <f t="shared" si="34"/>
        <v>0.76654311474130732</v>
      </c>
      <c r="Q85" s="122">
        <f t="shared" si="34"/>
        <v>0.84912410980088449</v>
      </c>
      <c r="R85" s="122">
        <f t="shared" si="34"/>
        <v>1.0570177761862565</v>
      </c>
      <c r="S85" s="122">
        <f t="shared" si="34"/>
        <v>1.2138491816173576</v>
      </c>
      <c r="T85" s="122">
        <f t="shared" si="34"/>
        <v>1.573399760526371</v>
      </c>
      <c r="U85" s="122">
        <f t="shared" si="34"/>
        <v>1.3803334811005377</v>
      </c>
      <c r="V85" s="122">
        <f t="shared" si="34"/>
        <v>1.3930137621922107</v>
      </c>
      <c r="W85" s="122">
        <f t="shared" si="34"/>
        <v>1.3125802130308664</v>
      </c>
      <c r="X85" s="122">
        <f t="shared" si="34"/>
        <v>1.1605030303395765</v>
      </c>
      <c r="Y85" s="122">
        <f t="shared" si="34"/>
        <v>1.0247908021028924</v>
      </c>
      <c r="DA85" s="130" t="s">
        <v>1818</v>
      </c>
    </row>
    <row r="86" spans="1:105" ht="12" customHeight="1" x14ac:dyDescent="0.25">
      <c r="A86" s="97" t="s">
        <v>53</v>
      </c>
      <c r="B86" s="98">
        <v>3.5870812554736571E-2</v>
      </c>
      <c r="C86" s="98">
        <v>5.1891851101283075E-2</v>
      </c>
      <c r="D86" s="98">
        <v>6.3905271313383971E-2</v>
      </c>
      <c r="E86" s="98">
        <v>0.10516672592282511</v>
      </c>
      <c r="F86" s="98">
        <v>0.17850097480106444</v>
      </c>
      <c r="G86" s="98">
        <v>0.2707661156400975</v>
      </c>
      <c r="H86" s="98">
        <v>0.41695748347152856</v>
      </c>
      <c r="I86" s="98">
        <v>0.57336122029466774</v>
      </c>
      <c r="J86" s="98">
        <v>0.6800771685409307</v>
      </c>
      <c r="K86" s="98">
        <v>0.7450969602136831</v>
      </c>
      <c r="L86" s="98">
        <v>0.77627929061436818</v>
      </c>
      <c r="M86" s="98">
        <v>0.76305687447249881</v>
      </c>
      <c r="N86" s="98">
        <v>0.74985719846372723</v>
      </c>
      <c r="O86" s="98">
        <v>0.75138611494814034</v>
      </c>
      <c r="P86" s="98">
        <v>0.76654311474130732</v>
      </c>
      <c r="Q86" s="98">
        <v>0.84912410980088449</v>
      </c>
      <c r="R86" s="98">
        <v>1.0570177761862565</v>
      </c>
      <c r="S86" s="98">
        <v>1.2138491816173576</v>
      </c>
      <c r="T86" s="98">
        <v>1.573399760526371</v>
      </c>
      <c r="U86" s="98">
        <v>1.3803334811005377</v>
      </c>
      <c r="V86" s="98">
        <v>1.3930137621922107</v>
      </c>
      <c r="W86" s="98">
        <v>1.3125802130308664</v>
      </c>
      <c r="X86" s="98">
        <v>1.1605030303395765</v>
      </c>
      <c r="Y86" s="98">
        <v>1.0247908021028924</v>
      </c>
      <c r="DA86" s="63" t="s">
        <v>1819</v>
      </c>
    </row>
    <row r="87" spans="1:105" ht="12" customHeight="1" x14ac:dyDescent="0.25">
      <c r="A87" s="121" t="s">
        <v>55</v>
      </c>
      <c r="B87" s="122">
        <v>20.373879833018165</v>
      </c>
      <c r="C87" s="122">
        <v>21.080131864187805</v>
      </c>
      <c r="D87" s="122">
        <v>23.587278003903084</v>
      </c>
      <c r="E87" s="122">
        <v>26.333706827040242</v>
      </c>
      <c r="F87" s="122">
        <v>30.315453264924265</v>
      </c>
      <c r="G87" s="122">
        <v>35.881089261770754</v>
      </c>
      <c r="H87" s="122">
        <v>41.248809455516444</v>
      </c>
      <c r="I87" s="122">
        <v>45.441601181145401</v>
      </c>
      <c r="J87" s="122">
        <v>47.343393870888711</v>
      </c>
      <c r="K87" s="122">
        <v>46.36836232763207</v>
      </c>
      <c r="L87" s="122">
        <v>52.790099598624153</v>
      </c>
      <c r="M87" s="122">
        <v>56.503042871037209</v>
      </c>
      <c r="N87" s="122">
        <v>56.084564803694526</v>
      </c>
      <c r="O87" s="122">
        <v>60.839669578685722</v>
      </c>
      <c r="P87" s="122">
        <v>64.729614444346794</v>
      </c>
      <c r="Q87" s="122">
        <v>69.737677611946253</v>
      </c>
      <c r="R87" s="122">
        <v>72.6672018854957</v>
      </c>
      <c r="S87" s="122">
        <v>68.573850482886272</v>
      </c>
      <c r="T87" s="122">
        <v>64.156104583212681</v>
      </c>
      <c r="U87" s="122">
        <v>64.14010395361889</v>
      </c>
      <c r="V87" s="122">
        <v>62.291617992690746</v>
      </c>
      <c r="W87" s="122">
        <v>61.064799083575267</v>
      </c>
      <c r="X87" s="122">
        <v>34.611223611760913</v>
      </c>
      <c r="Y87" s="122">
        <v>36.317029003020039</v>
      </c>
      <c r="DA87" s="130" t="s">
        <v>1820</v>
      </c>
    </row>
    <row r="88" spans="1:105" ht="12" customHeight="1" x14ac:dyDescent="0.25">
      <c r="A88" s="97" t="s">
        <v>132</v>
      </c>
      <c r="B88" s="98">
        <v>6.8661701724009117</v>
      </c>
      <c r="C88" s="98">
        <v>7.7174245054173314</v>
      </c>
      <c r="D88" s="98">
        <v>9.0033486023191731</v>
      </c>
      <c r="E88" s="98">
        <v>10.775962751863672</v>
      </c>
      <c r="F88" s="98">
        <v>12.912794043373808</v>
      </c>
      <c r="G88" s="98">
        <v>16.168502577758257</v>
      </c>
      <c r="H88" s="98">
        <v>19.408425302766123</v>
      </c>
      <c r="I88" s="98">
        <v>23.19621048770173</v>
      </c>
      <c r="J88" s="98">
        <v>25.037286222990083</v>
      </c>
      <c r="K88" s="98">
        <v>26.152533394607325</v>
      </c>
      <c r="L88" s="98">
        <v>30.799417783833778</v>
      </c>
      <c r="M88" s="98">
        <v>34.493541582082763</v>
      </c>
      <c r="N88" s="98">
        <v>34.482240009141115</v>
      </c>
      <c r="O88" s="98">
        <v>37.108817098404081</v>
      </c>
      <c r="P88" s="98">
        <v>41.34550712514892</v>
      </c>
      <c r="Q88" s="98">
        <v>44.055789931760607</v>
      </c>
      <c r="R88" s="98">
        <v>46.779225579449736</v>
      </c>
      <c r="S88" s="98">
        <v>44.713431001482718</v>
      </c>
      <c r="T88" s="98">
        <v>42.282821148838181</v>
      </c>
      <c r="U88" s="98">
        <v>45.711548855550703</v>
      </c>
      <c r="V88" s="98">
        <v>47.600462298431424</v>
      </c>
      <c r="W88" s="98">
        <v>49.999794705279598</v>
      </c>
      <c r="X88" s="98">
        <v>28.800530227392539</v>
      </c>
      <c r="Y88" s="98">
        <v>31.610456139815724</v>
      </c>
      <c r="DA88" s="63" t="s">
        <v>1821</v>
      </c>
    </row>
    <row r="89" spans="1:105" ht="12" customHeight="1" x14ac:dyDescent="0.25">
      <c r="A89" s="97" t="s">
        <v>131</v>
      </c>
      <c r="B89" s="98">
        <v>2.1875773416693556E-2</v>
      </c>
      <c r="C89" s="98">
        <v>2.9238606394616503E-2</v>
      </c>
      <c r="D89" s="98">
        <v>3.4409738988172477E-2</v>
      </c>
      <c r="E89" s="98">
        <v>4.5430060562047764E-2</v>
      </c>
      <c r="F89" s="98">
        <v>5.4390706371732461E-2</v>
      </c>
      <c r="G89" s="98">
        <v>7.3139964252922851E-2</v>
      </c>
      <c r="H89" s="98">
        <v>9.2915212175414402E-2</v>
      </c>
      <c r="I89" s="98">
        <v>0.13889557712335385</v>
      </c>
      <c r="J89" s="98">
        <v>0.15478548939108625</v>
      </c>
      <c r="K89" s="98">
        <v>0.18830735629812567</v>
      </c>
      <c r="L89" s="98">
        <v>0.21512549640448014</v>
      </c>
      <c r="M89" s="98">
        <v>0.25395738091051318</v>
      </c>
      <c r="N89" s="98">
        <v>0.24146061221168408</v>
      </c>
      <c r="O89" s="98">
        <v>0.23475043974955656</v>
      </c>
      <c r="P89" s="98">
        <v>0.27204440620715248</v>
      </c>
      <c r="Q89" s="98">
        <v>0.26994730358752317</v>
      </c>
      <c r="R89" s="98">
        <v>0.29584525650849131</v>
      </c>
      <c r="S89" s="98">
        <v>0.29048922235449931</v>
      </c>
      <c r="T89" s="98">
        <v>0.26162921900513658</v>
      </c>
      <c r="U89" s="98">
        <v>0.30583554068706631</v>
      </c>
      <c r="V89" s="98">
        <v>0.33201181636392152</v>
      </c>
      <c r="W89" s="98">
        <v>0.35292025361484503</v>
      </c>
      <c r="X89" s="98">
        <v>0.27800052668142128</v>
      </c>
      <c r="Y89" s="98">
        <v>0.34677727947590131</v>
      </c>
      <c r="DA89" s="63" t="s">
        <v>1822</v>
      </c>
    </row>
    <row r="90" spans="1:105" ht="12" customHeight="1" x14ac:dyDescent="0.25">
      <c r="A90" s="100" t="s">
        <v>199</v>
      </c>
      <c r="B90" s="101">
        <v>1.2479479594294306E-2</v>
      </c>
      <c r="C90" s="101">
        <v>1.636919786819005E-2</v>
      </c>
      <c r="D90" s="101">
        <v>1.9462269488691585E-2</v>
      </c>
      <c r="E90" s="101">
        <v>2.5339868312738007E-2</v>
      </c>
      <c r="F90" s="101">
        <v>3.0188886744215319E-2</v>
      </c>
      <c r="G90" s="101">
        <v>4.1198129306194819E-2</v>
      </c>
      <c r="H90" s="101">
        <v>5.2393788754812161E-2</v>
      </c>
      <c r="I90" s="101">
        <v>7.7062924827197607E-2</v>
      </c>
      <c r="J90" s="101">
        <v>8.31184736534748E-2</v>
      </c>
      <c r="K90" s="101">
        <v>9.2190052209424805E-2</v>
      </c>
      <c r="L90" s="101">
        <v>0.12124118903424155</v>
      </c>
      <c r="M90" s="101">
        <v>0.14169289466742924</v>
      </c>
      <c r="N90" s="101">
        <v>0.13177177722568262</v>
      </c>
      <c r="O90" s="101">
        <v>0.13481475168181117</v>
      </c>
      <c r="P90" s="101">
        <v>0.15007973070689801</v>
      </c>
      <c r="Q90" s="101">
        <v>0.1525261064306066</v>
      </c>
      <c r="R90" s="101">
        <v>0.16735835073523664</v>
      </c>
      <c r="S90" s="101">
        <v>0.15740154713800189</v>
      </c>
      <c r="T90" s="101">
        <v>0.14257886321336533</v>
      </c>
      <c r="U90" s="101">
        <v>0.1697666946947114</v>
      </c>
      <c r="V90" s="101">
        <v>0.18431043027221805</v>
      </c>
      <c r="W90" s="101">
        <v>0.20769336988031104</v>
      </c>
      <c r="X90" s="101">
        <v>0.11502638793258048</v>
      </c>
      <c r="Y90" s="101">
        <v>0.17988224928359242</v>
      </c>
      <c r="DA90" s="131" t="s">
        <v>1823</v>
      </c>
    </row>
    <row r="91" spans="1:105" ht="12" customHeight="1" x14ac:dyDescent="0.25">
      <c r="A91" s="103" t="s">
        <v>52</v>
      </c>
      <c r="B91" s="104">
        <v>9.3962938223992494E-3</v>
      </c>
      <c r="C91" s="104">
        <v>1.2869408526426453E-2</v>
      </c>
      <c r="D91" s="104">
        <v>1.494746949948089E-2</v>
      </c>
      <c r="E91" s="104">
        <v>2.009019224930976E-2</v>
      </c>
      <c r="F91" s="104">
        <v>2.4201819627517145E-2</v>
      </c>
      <c r="G91" s="104">
        <v>3.1941834946728025E-2</v>
      </c>
      <c r="H91" s="104">
        <v>4.0521423420602248E-2</v>
      </c>
      <c r="I91" s="104">
        <v>6.1832652296156247E-2</v>
      </c>
      <c r="J91" s="104">
        <v>7.1667015737611445E-2</v>
      </c>
      <c r="K91" s="104">
        <v>9.6117304088700881E-2</v>
      </c>
      <c r="L91" s="104">
        <v>9.3884307370238604E-2</v>
      </c>
      <c r="M91" s="104">
        <v>0.11226448624308394</v>
      </c>
      <c r="N91" s="104">
        <v>0.10968883498600147</v>
      </c>
      <c r="O91" s="104">
        <v>9.9935688067745373E-2</v>
      </c>
      <c r="P91" s="104">
        <v>0.12196467550025447</v>
      </c>
      <c r="Q91" s="104">
        <v>0.1174211971569166</v>
      </c>
      <c r="R91" s="104">
        <v>0.12848690577325467</v>
      </c>
      <c r="S91" s="104">
        <v>0.13308767521649742</v>
      </c>
      <c r="T91" s="104">
        <v>0.11905035579177127</v>
      </c>
      <c r="U91" s="104">
        <v>0.13606884599235491</v>
      </c>
      <c r="V91" s="104">
        <v>0.14770138609170347</v>
      </c>
      <c r="W91" s="104">
        <v>0.14522688373453396</v>
      </c>
      <c r="X91" s="104">
        <v>0.16297413874884081</v>
      </c>
      <c r="Y91" s="104">
        <v>0.16689503019230889</v>
      </c>
      <c r="DA91" s="132" t="s">
        <v>1824</v>
      </c>
    </row>
    <row r="92" spans="1:105" ht="12" customHeight="1" x14ac:dyDescent="0.25">
      <c r="A92" s="106" t="s">
        <v>124</v>
      </c>
      <c r="B92" s="101">
        <v>1.4657262493855459</v>
      </c>
      <c r="C92" s="101">
        <v>1.4636823098258469</v>
      </c>
      <c r="D92" s="101">
        <v>1.4025686491017302</v>
      </c>
      <c r="E92" s="101">
        <v>1.5901252724637691</v>
      </c>
      <c r="F92" s="101">
        <v>1.8003564953037632</v>
      </c>
      <c r="G92" s="101">
        <v>2.0229996819216676</v>
      </c>
      <c r="H92" s="101">
        <v>2.3561431179539665</v>
      </c>
      <c r="I92" s="101">
        <v>2.4348994068427472</v>
      </c>
      <c r="J92" s="101">
        <v>2.2144947459307462</v>
      </c>
      <c r="K92" s="101">
        <v>1.9321462904142486</v>
      </c>
      <c r="L92" s="101">
        <v>1.9255935230731154</v>
      </c>
      <c r="M92" s="101">
        <v>2.0326503825168607</v>
      </c>
      <c r="N92" s="101">
        <v>1.897056780271511</v>
      </c>
      <c r="O92" s="101">
        <v>1.7802229270952117</v>
      </c>
      <c r="P92" s="101">
        <v>1.5385624475669208</v>
      </c>
      <c r="Q92" s="101">
        <v>2.0135769425103622</v>
      </c>
      <c r="R92" s="101">
        <v>2.1958186924485608</v>
      </c>
      <c r="S92" s="101">
        <v>2.2396855509628435</v>
      </c>
      <c r="T92" s="101">
        <v>2.0110915866831931</v>
      </c>
      <c r="U92" s="101">
        <v>1.7791062055796838</v>
      </c>
      <c r="V92" s="101">
        <v>1.4342457162570681</v>
      </c>
      <c r="W92" s="101">
        <v>1.1886476757549211</v>
      </c>
      <c r="X92" s="101">
        <v>0.80257155284507775</v>
      </c>
      <c r="Y92" s="101">
        <v>0.63040291376315127</v>
      </c>
      <c r="DA92" s="131" t="s">
        <v>1825</v>
      </c>
    </row>
    <row r="93" spans="1:105" ht="12" customHeight="1" x14ac:dyDescent="0.25">
      <c r="A93" s="107" t="s">
        <v>123</v>
      </c>
      <c r="B93" s="104">
        <v>4.9032062546775085E-3</v>
      </c>
      <c r="C93" s="104">
        <v>5.859202590640827E-3</v>
      </c>
      <c r="D93" s="104">
        <v>5.3347017979007236E-3</v>
      </c>
      <c r="E93" s="104">
        <v>6.9321086391983776E-3</v>
      </c>
      <c r="F93" s="104">
        <v>8.0215240390037346E-3</v>
      </c>
      <c r="G93" s="104">
        <v>9.3087506880170055E-3</v>
      </c>
      <c r="H93" s="104">
        <v>1.1981291606607939E-2</v>
      </c>
      <c r="I93" s="104">
        <v>1.5476383469089784E-2</v>
      </c>
      <c r="J93" s="104">
        <v>1.3996832604987953E-2</v>
      </c>
      <c r="K93" s="104">
        <v>1.369294299417366E-2</v>
      </c>
      <c r="L93" s="104">
        <v>1.3387478730075699E-2</v>
      </c>
      <c r="M93" s="104">
        <v>1.5369163437835962E-2</v>
      </c>
      <c r="N93" s="104">
        <v>1.4391969357584227E-2</v>
      </c>
      <c r="O93" s="104">
        <v>1.212277060744036E-2</v>
      </c>
      <c r="P93" s="104">
        <v>9.3365457024696223E-3</v>
      </c>
      <c r="Q93" s="104">
        <v>1.2811601794778665E-2</v>
      </c>
      <c r="R93" s="104">
        <v>1.4497054389274965E-2</v>
      </c>
      <c r="S93" s="104">
        <v>1.5221172088865963E-2</v>
      </c>
      <c r="T93" s="104">
        <v>1.3374572654250492E-2</v>
      </c>
      <c r="U93" s="104">
        <v>1.1971875874131028E-2</v>
      </c>
      <c r="V93" s="104">
        <v>9.8388994385911095E-3</v>
      </c>
      <c r="W93" s="104">
        <v>8.3368571242897864E-3</v>
      </c>
      <c r="X93" s="104">
        <v>7.6555938615396196E-3</v>
      </c>
      <c r="Y93" s="104">
        <v>5.413498050604558E-3</v>
      </c>
      <c r="DA93" s="132" t="s">
        <v>1826</v>
      </c>
    </row>
    <row r="94" spans="1:105" ht="12" customHeight="1" x14ac:dyDescent="0.25">
      <c r="A94" s="108" t="s">
        <v>50</v>
      </c>
      <c r="B94" s="98">
        <v>2.7979424632630845E-3</v>
      </c>
      <c r="C94" s="98">
        <v>3.2807036722377393E-3</v>
      </c>
      <c r="D94" s="98">
        <v>3.0166354614228389E-3</v>
      </c>
      <c r="E94" s="98">
        <v>3.866434532525575E-3</v>
      </c>
      <c r="F94" s="98">
        <v>4.4528025928190253E-3</v>
      </c>
      <c r="G94" s="98">
        <v>5.2429708421880116E-3</v>
      </c>
      <c r="H94" s="98">
        <v>6.7582062476985814E-3</v>
      </c>
      <c r="I94" s="98">
        <v>8.589255082412893E-3</v>
      </c>
      <c r="J94" s="98">
        <v>7.5144879861947962E-3</v>
      </c>
      <c r="K94" s="98">
        <v>6.6991283305799015E-3</v>
      </c>
      <c r="L94" s="98">
        <v>7.5403925140557788E-3</v>
      </c>
      <c r="M94" s="98">
        <v>8.5734351715144354E-3</v>
      </c>
      <c r="N94" s="98">
        <v>7.856739976815328E-3</v>
      </c>
      <c r="O94" s="98">
        <v>6.9616810038562998E-3</v>
      </c>
      <c r="P94" s="98">
        <v>5.1428069410112331E-3</v>
      </c>
      <c r="Q94" s="98">
        <v>7.2352691518528019E-3</v>
      </c>
      <c r="R94" s="98">
        <v>8.1967950462719218E-3</v>
      </c>
      <c r="S94" s="98">
        <v>8.2464213575536519E-3</v>
      </c>
      <c r="T94" s="98">
        <v>7.2875964075706495E-3</v>
      </c>
      <c r="U94" s="98">
        <v>6.6438731410474001E-3</v>
      </c>
      <c r="V94" s="98">
        <v>5.454398047659818E-3</v>
      </c>
      <c r="W94" s="98">
        <v>4.8996431750323224E-3</v>
      </c>
      <c r="X94" s="98">
        <v>3.1936657430340749E-3</v>
      </c>
      <c r="Y94" s="98">
        <v>2.8017919004759916E-3</v>
      </c>
      <c r="DA94" s="63" t="s">
        <v>1827</v>
      </c>
    </row>
    <row r="95" spans="1:105" ht="12" customHeight="1" x14ac:dyDescent="0.25">
      <c r="A95" s="108" t="s">
        <v>52</v>
      </c>
      <c r="B95" s="98">
        <v>2.105263791414424E-3</v>
      </c>
      <c r="C95" s="98">
        <v>2.5784989184030882E-3</v>
      </c>
      <c r="D95" s="98">
        <v>2.3180663364778843E-3</v>
      </c>
      <c r="E95" s="98">
        <v>3.0656741066728025E-3</v>
      </c>
      <c r="F95" s="98">
        <v>3.5687214461847094E-3</v>
      </c>
      <c r="G95" s="98">
        <v>4.0657798458289939E-3</v>
      </c>
      <c r="H95" s="98">
        <v>5.2230853589093577E-3</v>
      </c>
      <c r="I95" s="98">
        <v>6.8871283866768921E-3</v>
      </c>
      <c r="J95" s="98">
        <v>6.4823446187931575E-3</v>
      </c>
      <c r="K95" s="98">
        <v>6.9938146635937582E-3</v>
      </c>
      <c r="L95" s="98">
        <v>5.8470862160199203E-3</v>
      </c>
      <c r="M95" s="98">
        <v>6.7957282663215265E-3</v>
      </c>
      <c r="N95" s="98">
        <v>6.5352293807689E-3</v>
      </c>
      <c r="O95" s="98">
        <v>5.1610896035840601E-3</v>
      </c>
      <c r="P95" s="98">
        <v>4.1937387614583892E-3</v>
      </c>
      <c r="Q95" s="98">
        <v>5.5763326429258643E-3</v>
      </c>
      <c r="R95" s="98">
        <v>6.3002593430030425E-3</v>
      </c>
      <c r="S95" s="98">
        <v>6.9747507313123111E-3</v>
      </c>
      <c r="T95" s="98">
        <v>6.0869762466798424E-3</v>
      </c>
      <c r="U95" s="98">
        <v>5.3280027330836286E-3</v>
      </c>
      <c r="V95" s="98">
        <v>4.3845013909312915E-3</v>
      </c>
      <c r="W95" s="98">
        <v>3.4372139492574632E-3</v>
      </c>
      <c r="X95" s="98">
        <v>4.4619281185055452E-3</v>
      </c>
      <c r="Y95" s="98">
        <v>2.6117061501285668E-3</v>
      </c>
      <c r="DA95" s="63" t="s">
        <v>1828</v>
      </c>
    </row>
    <row r="96" spans="1:105" ht="12" customHeight="1" x14ac:dyDescent="0.25">
      <c r="A96" s="106" t="s">
        <v>122</v>
      </c>
      <c r="B96" s="101">
        <v>8.4361052516675894</v>
      </c>
      <c r="C96" s="101">
        <v>7.8980541800908259</v>
      </c>
      <c r="D96" s="101">
        <v>8.5037908652920482</v>
      </c>
      <c r="E96" s="101">
        <v>8.703142905040373</v>
      </c>
      <c r="F96" s="101">
        <v>9.7174646644993832</v>
      </c>
      <c r="G96" s="101">
        <v>10.667434203399209</v>
      </c>
      <c r="H96" s="101">
        <v>11.455293366752034</v>
      </c>
      <c r="I96" s="101">
        <v>10.406500696842055</v>
      </c>
      <c r="J96" s="101">
        <v>10.151287961966215</v>
      </c>
      <c r="K96" s="101">
        <v>8.6865341271967651</v>
      </c>
      <c r="L96" s="101">
        <v>9.1537344898717876</v>
      </c>
      <c r="M96" s="101">
        <v>8.9628656963627318</v>
      </c>
      <c r="N96" s="101">
        <v>8.9927339757463063</v>
      </c>
      <c r="O96" s="101">
        <v>10.300648635319336</v>
      </c>
      <c r="P96" s="101">
        <v>10.727583670833901</v>
      </c>
      <c r="Q96" s="101">
        <v>11.967944516235709</v>
      </c>
      <c r="R96" s="101">
        <v>11.948022777493138</v>
      </c>
      <c r="S96" s="101">
        <v>10.866961831696068</v>
      </c>
      <c r="T96" s="101">
        <v>9.8713155388094247</v>
      </c>
      <c r="U96" s="101">
        <v>8.0693558125620335</v>
      </c>
      <c r="V96" s="101">
        <v>6.2228167799570038</v>
      </c>
      <c r="W96" s="101">
        <v>4.4951905746361547</v>
      </c>
      <c r="X96" s="101">
        <v>1.9606733026713148</v>
      </c>
      <c r="Y96" s="101">
        <v>1.2354961973731118</v>
      </c>
      <c r="DA96" s="131" t="s">
        <v>1829</v>
      </c>
    </row>
    <row r="97" spans="1:105" ht="12" customHeight="1" x14ac:dyDescent="0.25">
      <c r="A97" s="107" t="s">
        <v>121</v>
      </c>
      <c r="B97" s="104">
        <v>3.5790991798927481</v>
      </c>
      <c r="C97" s="104">
        <v>3.9658730598685414</v>
      </c>
      <c r="D97" s="104">
        <v>4.637825446404058</v>
      </c>
      <c r="E97" s="104">
        <v>5.2121137284711834</v>
      </c>
      <c r="F97" s="104">
        <v>5.8224258313365738</v>
      </c>
      <c r="G97" s="104">
        <v>6.9397040837506729</v>
      </c>
      <c r="H97" s="104">
        <v>7.9240511642623002</v>
      </c>
      <c r="I97" s="104">
        <v>9.2496186291664291</v>
      </c>
      <c r="J97" s="104">
        <v>9.77154261800559</v>
      </c>
      <c r="K97" s="104">
        <v>9.3951482161214379</v>
      </c>
      <c r="L97" s="104">
        <v>10.682840826710919</v>
      </c>
      <c r="M97" s="104">
        <v>10.744658665726497</v>
      </c>
      <c r="N97" s="104">
        <v>10.456681456966331</v>
      </c>
      <c r="O97" s="104">
        <v>11.403107707510102</v>
      </c>
      <c r="P97" s="104">
        <v>10.836580248887431</v>
      </c>
      <c r="Q97" s="104">
        <v>11.417607316057278</v>
      </c>
      <c r="R97" s="104">
        <v>11.433792525206499</v>
      </c>
      <c r="S97" s="104">
        <v>10.448061704301272</v>
      </c>
      <c r="T97" s="104">
        <v>9.7158725172224933</v>
      </c>
      <c r="U97" s="104">
        <v>8.2622856633652795</v>
      </c>
      <c r="V97" s="104">
        <v>6.6922424822427349</v>
      </c>
      <c r="W97" s="104">
        <v>5.0199090171654515</v>
      </c>
      <c r="X97" s="104">
        <v>2.7617924083090233</v>
      </c>
      <c r="Y97" s="104">
        <v>2.4884829745415473</v>
      </c>
      <c r="DA97" s="132" t="s">
        <v>1830</v>
      </c>
    </row>
    <row r="98" spans="1:105" ht="12" customHeight="1" x14ac:dyDescent="0.25">
      <c r="A98" s="108" t="s">
        <v>53</v>
      </c>
      <c r="B98" s="98">
        <v>2.0432807280395253</v>
      </c>
      <c r="C98" s="98">
        <v>2.2195927092367027</v>
      </c>
      <c r="D98" s="98">
        <v>2.624206855978517</v>
      </c>
      <c r="E98" s="98">
        <v>2.9061619422783957</v>
      </c>
      <c r="F98" s="98">
        <v>3.2303516907484346</v>
      </c>
      <c r="G98" s="98">
        <v>3.9104911887403633</v>
      </c>
      <c r="H98" s="98">
        <v>4.4709829618372297</v>
      </c>
      <c r="I98" s="98">
        <v>5.1347194322302929</v>
      </c>
      <c r="J98" s="98">
        <v>5.2511566035280532</v>
      </c>
      <c r="K98" s="98">
        <v>4.5879665783294623</v>
      </c>
      <c r="L98" s="98">
        <v>6.0106762080849174</v>
      </c>
      <c r="M98" s="98">
        <v>5.985375962682542</v>
      </c>
      <c r="N98" s="98">
        <v>5.6954281122308412</v>
      </c>
      <c r="O98" s="98">
        <v>6.5493459095174513</v>
      </c>
      <c r="P98" s="98">
        <v>5.9716313538935077</v>
      </c>
      <c r="Q98" s="98">
        <v>6.4529790734029513</v>
      </c>
      <c r="R98" s="98">
        <v>6.4703909105698942</v>
      </c>
      <c r="S98" s="98">
        <v>5.6557179958551629</v>
      </c>
      <c r="T98" s="98">
        <v>5.3023271445813176</v>
      </c>
      <c r="U98" s="98">
        <v>4.5874331917929272</v>
      </c>
      <c r="V98" s="98">
        <v>3.7123506072974179</v>
      </c>
      <c r="W98" s="98">
        <v>2.9474907376435477</v>
      </c>
      <c r="X98" s="98">
        <v>1.1317057486432374</v>
      </c>
      <c r="Y98" s="98">
        <v>1.2868805036388178</v>
      </c>
      <c r="DA98" s="63" t="s">
        <v>1831</v>
      </c>
    </row>
    <row r="99" spans="1:105" ht="12" customHeight="1" x14ac:dyDescent="0.25">
      <c r="A99" s="108" t="s">
        <v>52</v>
      </c>
      <c r="B99" s="98">
        <v>1.5358184518532227</v>
      </c>
      <c r="C99" s="98">
        <v>1.7462803506318387</v>
      </c>
      <c r="D99" s="98">
        <v>2.013618590425541</v>
      </c>
      <c r="E99" s="98">
        <v>2.3059517861927876</v>
      </c>
      <c r="F99" s="98">
        <v>2.5920741405881396</v>
      </c>
      <c r="G99" s="98">
        <v>3.0292128950103092</v>
      </c>
      <c r="H99" s="98">
        <v>3.4530682024250705</v>
      </c>
      <c r="I99" s="98">
        <v>4.1148991969361361</v>
      </c>
      <c r="J99" s="98">
        <v>4.5203860144775367</v>
      </c>
      <c r="K99" s="98">
        <v>4.8071816377919765</v>
      </c>
      <c r="L99" s="98">
        <v>4.6721646186260006</v>
      </c>
      <c r="M99" s="98">
        <v>4.7592827030439553</v>
      </c>
      <c r="N99" s="98">
        <v>4.7612533447354899</v>
      </c>
      <c r="O99" s="98">
        <v>4.8537617979926511</v>
      </c>
      <c r="P99" s="98">
        <v>4.8649488949939235</v>
      </c>
      <c r="Q99" s="98">
        <v>4.964628242654328</v>
      </c>
      <c r="R99" s="98">
        <v>4.963401614636604</v>
      </c>
      <c r="S99" s="98">
        <v>4.7923437084461096</v>
      </c>
      <c r="T99" s="98">
        <v>4.4135453726411766</v>
      </c>
      <c r="U99" s="98">
        <v>3.6748524715723518</v>
      </c>
      <c r="V99" s="98">
        <v>2.9798918749453165</v>
      </c>
      <c r="W99" s="98">
        <v>2.0724182795219033</v>
      </c>
      <c r="X99" s="98">
        <v>1.6300866596657859</v>
      </c>
      <c r="Y99" s="98">
        <v>1.2016024709027298</v>
      </c>
      <c r="DA99" s="63" t="s">
        <v>1832</v>
      </c>
    </row>
    <row r="100" spans="1:105" ht="12" customHeight="1" x14ac:dyDescent="0.25">
      <c r="A100" s="121" t="s">
        <v>54</v>
      </c>
      <c r="B100" s="122">
        <v>4.6788643230654356</v>
      </c>
      <c r="C100" s="122">
        <v>4.928262981457717</v>
      </c>
      <c r="D100" s="122">
        <v>5.6329629719854255</v>
      </c>
      <c r="E100" s="122">
        <v>6.345951403913892</v>
      </c>
      <c r="F100" s="122">
        <v>7.2359801792820644</v>
      </c>
      <c r="G100" s="122">
        <v>8.5341769690623295</v>
      </c>
      <c r="H100" s="122">
        <v>10.023972902074323</v>
      </c>
      <c r="I100" s="122">
        <v>11.094665638897032</v>
      </c>
      <c r="J100" s="122">
        <v>11.761934076334017</v>
      </c>
      <c r="K100" s="122">
        <v>11.948530617853008</v>
      </c>
      <c r="L100" s="122">
        <v>13.121970764956211</v>
      </c>
      <c r="M100" s="122">
        <v>12.911642577205214</v>
      </c>
      <c r="N100" s="122">
        <v>13.020055493184476</v>
      </c>
      <c r="O100" s="122">
        <v>14.532810218527361</v>
      </c>
      <c r="P100" s="122">
        <v>15.576631547605681</v>
      </c>
      <c r="Q100" s="122">
        <v>16.671791749110998</v>
      </c>
      <c r="R100" s="122">
        <v>17.591931035508562</v>
      </c>
      <c r="S100" s="122">
        <v>16.992064500622199</v>
      </c>
      <c r="T100" s="122">
        <v>16.561305807152941</v>
      </c>
      <c r="U100" s="122">
        <v>15.943917212402321</v>
      </c>
      <c r="V100" s="122">
        <v>16.192749783437783</v>
      </c>
      <c r="W100" s="122">
        <v>16.05068507481748</v>
      </c>
      <c r="X100" s="122">
        <v>9.642256285029287</v>
      </c>
      <c r="Y100" s="122">
        <v>10.638263830746443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1835</v>
      </c>
    </row>
    <row r="103" spans="1:105" ht="12" customHeight="1" x14ac:dyDescent="0.25">
      <c r="A103" s="109" t="s">
        <v>120</v>
      </c>
      <c r="B103" s="33">
        <v>4.6788643230654356</v>
      </c>
      <c r="C103" s="33">
        <v>4.928262981457717</v>
      </c>
      <c r="D103" s="33">
        <v>5.6329629719854255</v>
      </c>
      <c r="E103" s="33">
        <v>6.345951403913892</v>
      </c>
      <c r="F103" s="33">
        <v>7.2359801792820644</v>
      </c>
      <c r="G103" s="33">
        <v>8.5341769690623295</v>
      </c>
      <c r="H103" s="33">
        <v>10.023972902074323</v>
      </c>
      <c r="I103" s="33">
        <v>11.094665638897032</v>
      </c>
      <c r="J103" s="33">
        <v>11.761934076334017</v>
      </c>
      <c r="K103" s="33">
        <v>11.948530617853008</v>
      </c>
      <c r="L103" s="33">
        <v>13.121970764956211</v>
      </c>
      <c r="M103" s="33">
        <v>12.911642577205214</v>
      </c>
      <c r="N103" s="33">
        <v>13.020055493184476</v>
      </c>
      <c r="O103" s="33">
        <v>14.532810218527361</v>
      </c>
      <c r="P103" s="33">
        <v>15.576631547605681</v>
      </c>
      <c r="Q103" s="33">
        <v>16.671791749110998</v>
      </c>
      <c r="R103" s="33">
        <v>17.591931035508562</v>
      </c>
      <c r="S103" s="33">
        <v>16.992064500622199</v>
      </c>
      <c r="T103" s="33">
        <v>16.561305807152941</v>
      </c>
      <c r="U103" s="33">
        <v>15.943917212402321</v>
      </c>
      <c r="V103" s="33">
        <v>16.192749783437783</v>
      </c>
      <c r="W103" s="33">
        <v>16.05068507481748</v>
      </c>
      <c r="X103" s="33">
        <v>9.642256285029287</v>
      </c>
      <c r="Y103" s="33">
        <v>10.638263830746443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1224.2492156561327</v>
      </c>
      <c r="C124" s="117">
        <f t="shared" si="42"/>
        <v>1329.3473259733726</v>
      </c>
      <c r="D124" s="117">
        <f t="shared" si="42"/>
        <v>1304.4687132605109</v>
      </c>
      <c r="E124" s="117">
        <f t="shared" si="42"/>
        <v>1339.8379235225561</v>
      </c>
      <c r="F124" s="117">
        <f t="shared" si="42"/>
        <v>1339.8234456468372</v>
      </c>
      <c r="G124" s="117">
        <f t="shared" si="42"/>
        <v>1327.0304990685174</v>
      </c>
      <c r="H124" s="117">
        <f t="shared" si="42"/>
        <v>1324.6985858431174</v>
      </c>
      <c r="I124" s="117">
        <f t="shared" si="42"/>
        <v>1302.7955787453072</v>
      </c>
      <c r="J124" s="117">
        <f t="shared" si="42"/>
        <v>1344.5552047533142</v>
      </c>
      <c r="K124" s="117">
        <f t="shared" si="42"/>
        <v>1388.0153628955813</v>
      </c>
      <c r="L124" s="117">
        <f t="shared" si="42"/>
        <v>1631.598576677027</v>
      </c>
      <c r="M124" s="117">
        <f t="shared" si="42"/>
        <v>1447.8403583315503</v>
      </c>
      <c r="N124" s="117">
        <f t="shared" si="42"/>
        <v>1489.0649778561394</v>
      </c>
      <c r="O124" s="117">
        <f t="shared" si="42"/>
        <v>1495.6583429825607</v>
      </c>
      <c r="P124" s="117">
        <f t="shared" si="42"/>
        <v>1377.7868168009991</v>
      </c>
      <c r="Q124" s="117">
        <f t="shared" si="42"/>
        <v>1479.1083219154459</v>
      </c>
      <c r="R124" s="117">
        <f t="shared" ref="R124:V124" si="43">R125+R128+R130+R139</f>
        <v>1523.1715999990699</v>
      </c>
      <c r="S124" s="117">
        <f t="shared" si="43"/>
        <v>1541.4137765701773</v>
      </c>
      <c r="T124" s="117">
        <f t="shared" si="43"/>
        <v>1544.8084351005821</v>
      </c>
      <c r="U124" s="117">
        <f t="shared" si="43"/>
        <v>1519.5849941754354</v>
      </c>
      <c r="V124" s="117">
        <f t="shared" si="43"/>
        <v>1480.3713980962418</v>
      </c>
      <c r="W124" s="117">
        <f t="shared" ref="W124:Y124" si="44">W125+W128+W130+W139</f>
        <v>1637.6701691186877</v>
      </c>
      <c r="X124" s="117">
        <f t="shared" si="44"/>
        <v>1486.4947555416491</v>
      </c>
      <c r="Y124" s="117">
        <f t="shared" si="44"/>
        <v>1558.9949323236237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1093.419923636591</v>
      </c>
      <c r="C125" s="122">
        <f t="shared" si="45"/>
        <v>1199.9050076393708</v>
      </c>
      <c r="D125" s="122">
        <f t="shared" si="45"/>
        <v>1172.7552549402747</v>
      </c>
      <c r="E125" s="122">
        <f t="shared" si="45"/>
        <v>1208.5168056821803</v>
      </c>
      <c r="F125" s="122">
        <f t="shared" si="45"/>
        <v>1204.4455004371357</v>
      </c>
      <c r="G125" s="122">
        <f t="shared" si="45"/>
        <v>1193.5963458619242</v>
      </c>
      <c r="H125" s="122">
        <f t="shared" si="45"/>
        <v>1190.6331790974994</v>
      </c>
      <c r="I125" s="122">
        <f t="shared" si="45"/>
        <v>1178.0157815071748</v>
      </c>
      <c r="J125" s="122">
        <f t="shared" si="45"/>
        <v>1212.3756870982447</v>
      </c>
      <c r="K125" s="122">
        <f t="shared" si="45"/>
        <v>1253.7145322094802</v>
      </c>
      <c r="L125" s="122">
        <f t="shared" si="45"/>
        <v>1470.2460402897748</v>
      </c>
      <c r="M125" s="122">
        <f t="shared" si="45"/>
        <v>1283.2334467546336</v>
      </c>
      <c r="N125" s="122">
        <f t="shared" si="45"/>
        <v>1318.4681082118454</v>
      </c>
      <c r="O125" s="122">
        <f t="shared" si="45"/>
        <v>1318.7340694004208</v>
      </c>
      <c r="P125" s="122">
        <f t="shared" si="45"/>
        <v>1202.3899247198242</v>
      </c>
      <c r="Q125" s="122">
        <f t="shared" si="45"/>
        <v>1303.1101559409769</v>
      </c>
      <c r="R125" s="122">
        <f t="shared" ref="R125:V125" si="46">SUM(R126:R127)</f>
        <v>1345.5650816535124</v>
      </c>
      <c r="S125" s="122">
        <f t="shared" si="46"/>
        <v>1364.3582498333421</v>
      </c>
      <c r="T125" s="122">
        <f t="shared" si="46"/>
        <v>1368.7725612169943</v>
      </c>
      <c r="U125" s="122">
        <f t="shared" si="46"/>
        <v>1339.8705363663039</v>
      </c>
      <c r="V125" s="122">
        <f t="shared" si="46"/>
        <v>1299.2017717445633</v>
      </c>
      <c r="W125" s="122">
        <f t="shared" ref="W125:Y125" si="47">SUM(W126:W127)</f>
        <v>1448.2019497176782</v>
      </c>
      <c r="X125" s="122">
        <f t="shared" si="47"/>
        <v>1361.9535055421541</v>
      </c>
      <c r="Y125" s="122">
        <f t="shared" si="47"/>
        <v>1433.1235985898691</v>
      </c>
      <c r="DA125" s="130" t="s">
        <v>1856</v>
      </c>
    </row>
    <row r="126" spans="1:105" ht="12" customHeight="1" x14ac:dyDescent="0.25">
      <c r="A126" s="97" t="s">
        <v>198</v>
      </c>
      <c r="B126" s="98">
        <v>1089.3948824037018</v>
      </c>
      <c r="C126" s="98">
        <v>1195.4898329293176</v>
      </c>
      <c r="D126" s="98">
        <v>1168.5430301154183</v>
      </c>
      <c r="E126" s="98">
        <v>1204.1962043291005</v>
      </c>
      <c r="F126" s="98">
        <v>1200.1834215249037</v>
      </c>
      <c r="G126" s="98">
        <v>1189.3953365308528</v>
      </c>
      <c r="H126" s="98">
        <v>1186.4636001091176</v>
      </c>
      <c r="I126" s="98">
        <v>1173.9134295645961</v>
      </c>
      <c r="J126" s="98">
        <v>1208.2132045605276</v>
      </c>
      <c r="K126" s="98">
        <v>1249.4582153389231</v>
      </c>
      <c r="L126" s="98">
        <v>1465.1324740687817</v>
      </c>
      <c r="M126" s="98">
        <v>1278.8784126276819</v>
      </c>
      <c r="N126" s="98">
        <v>1314.0436797215511</v>
      </c>
      <c r="O126" s="98">
        <v>1314.3490122291782</v>
      </c>
      <c r="P126" s="98">
        <v>1198.4837060046543</v>
      </c>
      <c r="Q126" s="98">
        <v>1298.8065239523607</v>
      </c>
      <c r="R126" s="98">
        <v>1341.1299115774734</v>
      </c>
      <c r="S126" s="98">
        <v>1359.8758400387071</v>
      </c>
      <c r="T126" s="98">
        <v>1364.2948648041374</v>
      </c>
      <c r="U126" s="98">
        <v>1335.5450255507999</v>
      </c>
      <c r="V126" s="98">
        <v>1295.0110004899211</v>
      </c>
      <c r="W126" s="98">
        <v>1443.5336229897803</v>
      </c>
      <c r="X126" s="98">
        <v>1357.8813069927417</v>
      </c>
      <c r="Y126" s="98">
        <v>1428.7927874971228</v>
      </c>
      <c r="DA126" s="63" t="s">
        <v>1857</v>
      </c>
    </row>
    <row r="127" spans="1:105" ht="12" customHeight="1" x14ac:dyDescent="0.25">
      <c r="A127" s="97" t="s">
        <v>53</v>
      </c>
      <c r="B127" s="98">
        <v>4.0250412328891274</v>
      </c>
      <c r="C127" s="98">
        <v>4.4151747100531447</v>
      </c>
      <c r="D127" s="98">
        <v>4.2122248248562748</v>
      </c>
      <c r="E127" s="98">
        <v>4.3206013530797422</v>
      </c>
      <c r="F127" s="98">
        <v>4.2620789122319911</v>
      </c>
      <c r="G127" s="98">
        <v>4.2010093310715089</v>
      </c>
      <c r="H127" s="98">
        <v>4.1695789883818204</v>
      </c>
      <c r="I127" s="98">
        <v>4.1023519425786192</v>
      </c>
      <c r="J127" s="98">
        <v>4.1624825377169907</v>
      </c>
      <c r="K127" s="98">
        <v>4.256316870557229</v>
      </c>
      <c r="L127" s="98">
        <v>5.1135662209930519</v>
      </c>
      <c r="M127" s="98">
        <v>4.3550341269517414</v>
      </c>
      <c r="N127" s="98">
        <v>4.424428490294277</v>
      </c>
      <c r="O127" s="98">
        <v>4.3850571712425745</v>
      </c>
      <c r="P127" s="98">
        <v>3.9062187151697616</v>
      </c>
      <c r="Q127" s="98">
        <v>4.3036319886161634</v>
      </c>
      <c r="R127" s="98">
        <v>4.4351700760389194</v>
      </c>
      <c r="S127" s="98">
        <v>4.4824097946349539</v>
      </c>
      <c r="T127" s="98">
        <v>4.4776964128567478</v>
      </c>
      <c r="U127" s="98">
        <v>4.3255108155040087</v>
      </c>
      <c r="V127" s="98">
        <v>4.1907712546421676</v>
      </c>
      <c r="W127" s="98">
        <v>4.6683267278979743</v>
      </c>
      <c r="X127" s="98">
        <v>4.0721985494124917</v>
      </c>
      <c r="Y127" s="98">
        <v>4.3308110927463161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0.18563671976712495</v>
      </c>
      <c r="C128" s="122">
        <f t="shared" si="48"/>
        <v>0.24901249482700877</v>
      </c>
      <c r="D128" s="122">
        <f t="shared" si="48"/>
        <v>0.28342347783838018</v>
      </c>
      <c r="E128" s="122">
        <f t="shared" si="48"/>
        <v>0.37354834936004233</v>
      </c>
      <c r="F128" s="122">
        <f t="shared" si="48"/>
        <v>0.50035233476606666</v>
      </c>
      <c r="G128" s="122">
        <f t="shared" si="48"/>
        <v>0.62192617765859881</v>
      </c>
      <c r="H128" s="122">
        <f t="shared" si="48"/>
        <v>0.78169074008483341</v>
      </c>
      <c r="I128" s="122">
        <f t="shared" si="48"/>
        <v>0.94490799492035982</v>
      </c>
      <c r="J128" s="122">
        <f t="shared" si="48"/>
        <v>1.0881149905568177</v>
      </c>
      <c r="K128" s="122">
        <f t="shared" si="48"/>
        <v>1.2073349879676269</v>
      </c>
      <c r="L128" s="122">
        <f t="shared" si="48"/>
        <v>1.3702765625122573</v>
      </c>
      <c r="M128" s="122">
        <f t="shared" si="48"/>
        <v>1.5581127288360599</v>
      </c>
      <c r="N128" s="122">
        <f t="shared" si="48"/>
        <v>1.7697200798206605</v>
      </c>
      <c r="O128" s="122">
        <f t="shared" si="48"/>
        <v>1.9585666079982516</v>
      </c>
      <c r="P128" s="122">
        <f t="shared" si="48"/>
        <v>2.0994413780121044</v>
      </c>
      <c r="Q128" s="122">
        <f t="shared" si="48"/>
        <v>2.1661372504064524</v>
      </c>
      <c r="R128" s="122">
        <f t="shared" si="48"/>
        <v>2.3190866521094597</v>
      </c>
      <c r="S128" s="122">
        <f t="shared" si="48"/>
        <v>2.3838138149182901</v>
      </c>
      <c r="T128" s="122">
        <f t="shared" si="48"/>
        <v>2.9258018322565817</v>
      </c>
      <c r="U128" s="122">
        <f t="shared" si="48"/>
        <v>2.5199313341110261</v>
      </c>
      <c r="V128" s="122">
        <f t="shared" si="48"/>
        <v>2.6572079817601888</v>
      </c>
      <c r="W128" s="122">
        <f t="shared" si="48"/>
        <v>2.6429379993535185</v>
      </c>
      <c r="X128" s="122">
        <f t="shared" si="48"/>
        <v>2.6863501831286225</v>
      </c>
      <c r="Y128" s="122">
        <f t="shared" si="48"/>
        <v>2.7807914709789849</v>
      </c>
      <c r="DA128" s="130" t="s">
        <v>1859</v>
      </c>
    </row>
    <row r="129" spans="1:105" ht="12" customHeight="1" x14ac:dyDescent="0.25">
      <c r="A129" s="97" t="s">
        <v>53</v>
      </c>
      <c r="B129" s="98">
        <v>0.18563671976712495</v>
      </c>
      <c r="C129" s="98">
        <v>0.24901249482700877</v>
      </c>
      <c r="D129" s="98">
        <v>0.28342347783838018</v>
      </c>
      <c r="E129" s="98">
        <v>0.37354834936004233</v>
      </c>
      <c r="F129" s="98">
        <v>0.50035233476606666</v>
      </c>
      <c r="G129" s="98">
        <v>0.62192617765859881</v>
      </c>
      <c r="H129" s="98">
        <v>0.78169074008483341</v>
      </c>
      <c r="I129" s="98">
        <v>0.94490799492035982</v>
      </c>
      <c r="J129" s="98">
        <v>1.0881149905568177</v>
      </c>
      <c r="K129" s="98">
        <v>1.2073349879676269</v>
      </c>
      <c r="L129" s="98">
        <v>1.3702765625122573</v>
      </c>
      <c r="M129" s="98">
        <v>1.5581127288360599</v>
      </c>
      <c r="N129" s="98">
        <v>1.7697200798206605</v>
      </c>
      <c r="O129" s="98">
        <v>1.9585666079982516</v>
      </c>
      <c r="P129" s="98">
        <v>2.0994413780121044</v>
      </c>
      <c r="Q129" s="98">
        <v>2.1661372504064524</v>
      </c>
      <c r="R129" s="98">
        <v>2.3190866521094597</v>
      </c>
      <c r="S129" s="98">
        <v>2.3838138149182901</v>
      </c>
      <c r="T129" s="98">
        <v>2.9258018322565817</v>
      </c>
      <c r="U129" s="98">
        <v>2.5199313341110261</v>
      </c>
      <c r="V129" s="98">
        <v>2.6572079817601888</v>
      </c>
      <c r="W129" s="98">
        <v>2.6429379993535185</v>
      </c>
      <c r="X129" s="98">
        <v>2.6863501831286225</v>
      </c>
      <c r="Y129" s="98">
        <v>2.7807914709789849</v>
      </c>
      <c r="DA129" s="63" t="s">
        <v>1860</v>
      </c>
    </row>
    <row r="130" spans="1:105" ht="12" customHeight="1" x14ac:dyDescent="0.25">
      <c r="A130" s="121" t="s">
        <v>55</v>
      </c>
      <c r="B130" s="122">
        <v>106.42354974457196</v>
      </c>
      <c r="C130" s="122">
        <v>104.88131311590405</v>
      </c>
      <c r="D130" s="122">
        <v>106.37635391529386</v>
      </c>
      <c r="E130" s="122">
        <v>105.81001131532037</v>
      </c>
      <c r="F130" s="122">
        <v>109.58992585002484</v>
      </c>
      <c r="G130" s="122">
        <v>107.3217096176508</v>
      </c>
      <c r="H130" s="122">
        <v>107.36344714017095</v>
      </c>
      <c r="I130" s="122">
        <v>98.33691544232758</v>
      </c>
      <c r="J130" s="122">
        <v>104.63452582769314</v>
      </c>
      <c r="K130" s="122">
        <v>105.92972718426572</v>
      </c>
      <c r="L130" s="122">
        <v>128.99608869365866</v>
      </c>
      <c r="M130" s="122">
        <v>132.31055637022354</v>
      </c>
      <c r="N130" s="122">
        <v>137.78479711452215</v>
      </c>
      <c r="O130" s="122">
        <v>141.71674764265197</v>
      </c>
      <c r="P130" s="122">
        <v>139.71228025494707</v>
      </c>
      <c r="Q130" s="122">
        <v>139.72808118235054</v>
      </c>
      <c r="R130" s="122">
        <v>140.17279017664484</v>
      </c>
      <c r="S130" s="122">
        <v>140.12742299920353</v>
      </c>
      <c r="T130" s="122">
        <v>138.29816424308092</v>
      </c>
      <c r="U130" s="122">
        <v>141.80043639383396</v>
      </c>
      <c r="V130" s="122">
        <v>141.21919197649126</v>
      </c>
      <c r="W130" s="122">
        <v>147.53401131376896</v>
      </c>
      <c r="X130" s="122">
        <v>96.30677521515085</v>
      </c>
      <c r="Y130" s="122">
        <v>94.293322180921052</v>
      </c>
      <c r="DA130" s="130" t="s">
        <v>1861</v>
      </c>
    </row>
    <row r="131" spans="1:105" ht="12" customHeight="1" x14ac:dyDescent="0.25">
      <c r="A131" s="97" t="s">
        <v>128</v>
      </c>
      <c r="B131" s="98">
        <v>102.9145653470367</v>
      </c>
      <c r="C131" s="98">
        <v>101.51633450926073</v>
      </c>
      <c r="D131" s="98">
        <v>103.01298824198147</v>
      </c>
      <c r="E131" s="98">
        <v>102.59722071788173</v>
      </c>
      <c r="F131" s="98">
        <v>106.29006959169509</v>
      </c>
      <c r="G131" s="98">
        <v>103.94671409302929</v>
      </c>
      <c r="H131" s="98">
        <v>104.11062051097223</v>
      </c>
      <c r="I131" s="98">
        <v>95.714633856474137</v>
      </c>
      <c r="J131" s="98">
        <v>102.2608134780871</v>
      </c>
      <c r="K131" s="98">
        <v>103.75357385679234</v>
      </c>
      <c r="L131" s="98">
        <v>125.84495456418723</v>
      </c>
      <c r="M131" s="98">
        <v>128.65101761472096</v>
      </c>
      <c r="N131" s="98">
        <v>133.5785186196704</v>
      </c>
      <c r="O131" s="98">
        <v>137.18861355660002</v>
      </c>
      <c r="P131" s="98">
        <v>135.25915512499046</v>
      </c>
      <c r="Q131" s="98">
        <v>134.73388083668979</v>
      </c>
      <c r="R131" s="98">
        <v>135.46335094908008</v>
      </c>
      <c r="S131" s="98">
        <v>135.65273621840629</v>
      </c>
      <c r="T131" s="98">
        <v>134.08338514413492</v>
      </c>
      <c r="U131" s="98">
        <v>137.39798512825834</v>
      </c>
      <c r="V131" s="98">
        <v>137.50512969794067</v>
      </c>
      <c r="W131" s="98">
        <v>143.77295668919211</v>
      </c>
      <c r="X131" s="98">
        <v>93.569063291970579</v>
      </c>
      <c r="Y131" s="98">
        <v>91.135188186378073</v>
      </c>
      <c r="DA131" s="63" t="s">
        <v>1862</v>
      </c>
    </row>
    <row r="132" spans="1:105" ht="12" customHeight="1" x14ac:dyDescent="0.25">
      <c r="A132" s="97" t="s">
        <v>127</v>
      </c>
      <c r="B132" s="98">
        <v>0.3461711551443295</v>
      </c>
      <c r="C132" s="98">
        <v>0.3874397205700213</v>
      </c>
      <c r="D132" s="98">
        <v>0.40596906141981576</v>
      </c>
      <c r="E132" s="98">
        <v>0.44020851982547149</v>
      </c>
      <c r="F132" s="98">
        <v>0.46986999027381887</v>
      </c>
      <c r="G132" s="98">
        <v>0.47592194923239578</v>
      </c>
      <c r="H132" s="98">
        <v>0.51062304884961351</v>
      </c>
      <c r="I132" s="98">
        <v>0.53084102711525494</v>
      </c>
      <c r="J132" s="98">
        <v>0.62066336423070978</v>
      </c>
      <c r="K132" s="98">
        <v>0.73968416692230254</v>
      </c>
      <c r="L132" s="98">
        <v>0.90869832293712771</v>
      </c>
      <c r="M132" s="98">
        <v>0.91859587827449118</v>
      </c>
      <c r="N132" s="98">
        <v>0.964716520910474</v>
      </c>
      <c r="O132" s="98">
        <v>0.92869180476092827</v>
      </c>
      <c r="P132" s="98">
        <v>0.88202855505449906</v>
      </c>
      <c r="Q132" s="98">
        <v>0.83068012112383616</v>
      </c>
      <c r="R132" s="98">
        <v>0.82566707999743749</v>
      </c>
      <c r="S132" s="98">
        <v>0.88342087794101154</v>
      </c>
      <c r="T132" s="98">
        <v>0.86593035985764133</v>
      </c>
      <c r="U132" s="98">
        <v>0.91852730108246594</v>
      </c>
      <c r="V132" s="98">
        <v>0.93956156751257247</v>
      </c>
      <c r="W132" s="98">
        <v>0.99165734521546689</v>
      </c>
      <c r="X132" s="98">
        <v>0.95690855882155679</v>
      </c>
      <c r="Y132" s="98">
        <v>0.95398818279105013</v>
      </c>
      <c r="DA132" s="63" t="s">
        <v>1863</v>
      </c>
    </row>
    <row r="133" spans="1:105" ht="12" customHeight="1" x14ac:dyDescent="0.25">
      <c r="A133" s="100" t="s">
        <v>198</v>
      </c>
      <c r="B133" s="101">
        <v>0.19753637292734944</v>
      </c>
      <c r="C133" s="101">
        <v>0.21691832252377713</v>
      </c>
      <c r="D133" s="101">
        <v>0.22966249124967036</v>
      </c>
      <c r="E133" s="101">
        <v>0.24557153586706998</v>
      </c>
      <c r="F133" s="101">
        <v>0.26089388346264991</v>
      </c>
      <c r="G133" s="101">
        <v>0.26810073343181146</v>
      </c>
      <c r="H133" s="101">
        <v>0.28799089713223697</v>
      </c>
      <c r="I133" s="101">
        <v>0.29427209476822441</v>
      </c>
      <c r="J133" s="101">
        <v>0.33320803658379966</v>
      </c>
      <c r="K133" s="101">
        <v>0.36207221611678647</v>
      </c>
      <c r="L133" s="101">
        <v>0.51235164264787059</v>
      </c>
      <c r="M133" s="101">
        <v>0.51231930395354497</v>
      </c>
      <c r="N133" s="101">
        <v>0.52668800102328639</v>
      </c>
      <c r="O133" s="101">
        <v>0.53366927900605987</v>
      </c>
      <c r="P133" s="101">
        <v>0.48652330267531796</v>
      </c>
      <c r="Q133" s="101">
        <v>0.46938872761541767</v>
      </c>
      <c r="R133" s="101">
        <v>0.46694748950548681</v>
      </c>
      <c r="S133" s="101">
        <v>0.47867599368450253</v>
      </c>
      <c r="T133" s="101">
        <v>0.47214114203075602</v>
      </c>
      <c r="U133" s="101">
        <v>0.50986774506585675</v>
      </c>
      <c r="V133" s="101">
        <v>0.52143391958107599</v>
      </c>
      <c r="W133" s="101">
        <v>0.58344988007160592</v>
      </c>
      <c r="X133" s="101">
        <v>0.39769545618956337</v>
      </c>
      <c r="Y133" s="101">
        <v>0.49411823235564273</v>
      </c>
      <c r="DA133" s="131" t="s">
        <v>1864</v>
      </c>
    </row>
    <row r="134" spans="1:105" ht="12" customHeight="1" x14ac:dyDescent="0.25">
      <c r="A134" s="103" t="s">
        <v>52</v>
      </c>
      <c r="B134" s="104">
        <v>0.14863478221698004</v>
      </c>
      <c r="C134" s="104">
        <v>0.17052139804624419</v>
      </c>
      <c r="D134" s="104">
        <v>0.17630657017014539</v>
      </c>
      <c r="E134" s="104">
        <v>0.19463698395840148</v>
      </c>
      <c r="F134" s="104">
        <v>0.20897610681116896</v>
      </c>
      <c r="G134" s="104">
        <v>0.20782121580058432</v>
      </c>
      <c r="H134" s="104">
        <v>0.22263215171737652</v>
      </c>
      <c r="I134" s="104">
        <v>0.23656893234703052</v>
      </c>
      <c r="J134" s="104">
        <v>0.28745532764691012</v>
      </c>
      <c r="K134" s="104">
        <v>0.37761195080551607</v>
      </c>
      <c r="L134" s="104">
        <v>0.39634668028925718</v>
      </c>
      <c r="M134" s="104">
        <v>0.40627657432094627</v>
      </c>
      <c r="N134" s="104">
        <v>0.43802851988718766</v>
      </c>
      <c r="O134" s="104">
        <v>0.39502252575486846</v>
      </c>
      <c r="P134" s="104">
        <v>0.39550525237918105</v>
      </c>
      <c r="Q134" s="104">
        <v>0.36129139350841855</v>
      </c>
      <c r="R134" s="104">
        <v>0.35871959049195068</v>
      </c>
      <c r="S134" s="104">
        <v>0.40474488425650901</v>
      </c>
      <c r="T134" s="104">
        <v>0.39378921782688536</v>
      </c>
      <c r="U134" s="104">
        <v>0.40865955601660914</v>
      </c>
      <c r="V134" s="104">
        <v>0.41812764793149648</v>
      </c>
      <c r="W134" s="104">
        <v>0.40820746514386097</v>
      </c>
      <c r="X134" s="104">
        <v>0.55921310263199342</v>
      </c>
      <c r="Y134" s="104">
        <v>0.45986995043540746</v>
      </c>
      <c r="DA134" s="132" t="s">
        <v>1865</v>
      </c>
    </row>
    <row r="135" spans="1:105" ht="12" customHeight="1" x14ac:dyDescent="0.25">
      <c r="A135" s="106" t="s">
        <v>122</v>
      </c>
      <c r="B135" s="101">
        <v>2.2206968680568218</v>
      </c>
      <c r="C135" s="101">
        <v>2.0035079782292105</v>
      </c>
      <c r="D135" s="101">
        <v>1.9482646180065202</v>
      </c>
      <c r="E135" s="101">
        <v>1.777097452784919</v>
      </c>
      <c r="F135" s="101">
        <v>1.7990285042766905</v>
      </c>
      <c r="G135" s="101">
        <v>1.7788939163864628</v>
      </c>
      <c r="H135" s="101">
        <v>1.6294057562957804</v>
      </c>
      <c r="I135" s="101">
        <v>1.238539403793093</v>
      </c>
      <c r="J135" s="101">
        <v>1.0451154042134281</v>
      </c>
      <c r="K135" s="101">
        <v>0.85479668930494423</v>
      </c>
      <c r="L135" s="101">
        <v>1.2162180925112256</v>
      </c>
      <c r="M135" s="101">
        <v>1.4636787090268395</v>
      </c>
      <c r="N135" s="101">
        <v>1.7501329983629867</v>
      </c>
      <c r="O135" s="101">
        <v>1.9325049072638691</v>
      </c>
      <c r="P135" s="101">
        <v>1.9213197937655411</v>
      </c>
      <c r="Q135" s="101">
        <v>2.1912318589194655</v>
      </c>
      <c r="R135" s="101">
        <v>2.0343580853166943</v>
      </c>
      <c r="S135" s="101">
        <v>1.8485942663936457</v>
      </c>
      <c r="T135" s="101">
        <v>1.69508052613323</v>
      </c>
      <c r="U135" s="101">
        <v>1.6784015767123068</v>
      </c>
      <c r="V135" s="101">
        <v>1.2913794320478802</v>
      </c>
      <c r="W135" s="101">
        <v>1.3016141255988498</v>
      </c>
      <c r="X135" s="101">
        <v>0.72083317927120205</v>
      </c>
      <c r="Y135" s="101">
        <v>0.57788138948999379</v>
      </c>
      <c r="DA135" s="131" t="s">
        <v>1866</v>
      </c>
    </row>
    <row r="136" spans="1:105" ht="12" customHeight="1" x14ac:dyDescent="0.25">
      <c r="A136" s="107" t="s">
        <v>121</v>
      </c>
      <c r="B136" s="104">
        <v>0.94211637433410877</v>
      </c>
      <c r="C136" s="104">
        <v>0.97403090784409518</v>
      </c>
      <c r="D136" s="104">
        <v>1.0091319938860532</v>
      </c>
      <c r="E136" s="104">
        <v>0.9954846248282474</v>
      </c>
      <c r="F136" s="104">
        <v>1.0309577637792424</v>
      </c>
      <c r="G136" s="104">
        <v>1.120179659002642</v>
      </c>
      <c r="H136" s="104">
        <v>1.1127978240533347</v>
      </c>
      <c r="I136" s="104">
        <v>0.85290115494509133</v>
      </c>
      <c r="J136" s="104">
        <v>0.70793358116188965</v>
      </c>
      <c r="K136" s="104">
        <v>0.58167247124611521</v>
      </c>
      <c r="L136" s="104">
        <v>1.0262177140230662</v>
      </c>
      <c r="M136" s="104">
        <v>1.2772641682012349</v>
      </c>
      <c r="N136" s="104">
        <v>1.4914289755782586</v>
      </c>
      <c r="O136" s="104">
        <v>1.66693737402717</v>
      </c>
      <c r="P136" s="104">
        <v>1.6497767811365922</v>
      </c>
      <c r="Q136" s="104">
        <v>1.9722883656174353</v>
      </c>
      <c r="R136" s="104">
        <v>1.8494140622506556</v>
      </c>
      <c r="S136" s="104">
        <v>1.7426716364626116</v>
      </c>
      <c r="T136" s="104">
        <v>1.6537682129551241</v>
      </c>
      <c r="U136" s="104">
        <v>1.8055223877808684</v>
      </c>
      <c r="V136" s="104">
        <v>1.4831212789901282</v>
      </c>
      <c r="W136" s="104">
        <v>1.4677831537625325</v>
      </c>
      <c r="X136" s="104">
        <v>1.0599701850875163</v>
      </c>
      <c r="Y136" s="104">
        <v>1.6262644222619429</v>
      </c>
      <c r="DA136" s="132" t="s">
        <v>1867</v>
      </c>
    </row>
    <row r="137" spans="1:105" ht="12" customHeight="1" x14ac:dyDescent="0.25">
      <c r="A137" s="108" t="s">
        <v>53</v>
      </c>
      <c r="B137" s="98">
        <v>0.53784713261425765</v>
      </c>
      <c r="C137" s="98">
        <v>0.5451389565387712</v>
      </c>
      <c r="D137" s="98">
        <v>0.57099412807705252</v>
      </c>
      <c r="E137" s="98">
        <v>0.5550607069442679</v>
      </c>
      <c r="F137" s="98">
        <v>0.57198773359900357</v>
      </c>
      <c r="G137" s="98">
        <v>0.63121606245327566</v>
      </c>
      <c r="H137" s="98">
        <v>0.62787329462873109</v>
      </c>
      <c r="I137" s="98">
        <v>0.47346904879503021</v>
      </c>
      <c r="J137" s="98">
        <v>0.38043840618650132</v>
      </c>
      <c r="K137" s="98">
        <v>0.28405021360197208</v>
      </c>
      <c r="L137" s="98">
        <v>0.57739907371556765</v>
      </c>
      <c r="M137" s="98">
        <v>0.71150759537231623</v>
      </c>
      <c r="N137" s="98">
        <v>0.81233482628899101</v>
      </c>
      <c r="O137" s="98">
        <v>0.95740124113853875</v>
      </c>
      <c r="P137" s="98">
        <v>0.90912986633142445</v>
      </c>
      <c r="Q137" s="98">
        <v>1.1146937530551144</v>
      </c>
      <c r="R137" s="98">
        <v>1.0465846666262357</v>
      </c>
      <c r="S137" s="98">
        <v>0.94333854586161203</v>
      </c>
      <c r="T137" s="98">
        <v>0.90252523083788494</v>
      </c>
      <c r="U137" s="98">
        <v>1.0024723990065452</v>
      </c>
      <c r="V137" s="98">
        <v>0.82272365285090099</v>
      </c>
      <c r="W137" s="98">
        <v>0.86182383700395837</v>
      </c>
      <c r="X137" s="98">
        <v>0.43434631373632077</v>
      </c>
      <c r="Y137" s="98">
        <v>0.84099750738937584</v>
      </c>
      <c r="DA137" s="63" t="s">
        <v>1868</v>
      </c>
    </row>
    <row r="138" spans="1:105" ht="12" customHeight="1" x14ac:dyDescent="0.25">
      <c r="A138" s="108" t="s">
        <v>52</v>
      </c>
      <c r="B138" s="98">
        <v>0.40426924171985107</v>
      </c>
      <c r="C138" s="98">
        <v>0.42889195130532404</v>
      </c>
      <c r="D138" s="98">
        <v>0.43813786580900077</v>
      </c>
      <c r="E138" s="98">
        <v>0.44042391788397955</v>
      </c>
      <c r="F138" s="98">
        <v>0.45897003018023874</v>
      </c>
      <c r="G138" s="98">
        <v>0.48896359654936639</v>
      </c>
      <c r="H138" s="98">
        <v>0.48492452942460362</v>
      </c>
      <c r="I138" s="98">
        <v>0.37943210615006112</v>
      </c>
      <c r="J138" s="98">
        <v>0.32749517497538833</v>
      </c>
      <c r="K138" s="98">
        <v>0.29762225764414318</v>
      </c>
      <c r="L138" s="98">
        <v>0.44881864030749846</v>
      </c>
      <c r="M138" s="98">
        <v>0.56575657282891856</v>
      </c>
      <c r="N138" s="98">
        <v>0.67909414928926748</v>
      </c>
      <c r="O138" s="98">
        <v>0.70953613288863127</v>
      </c>
      <c r="P138" s="98">
        <v>0.74064691480516776</v>
      </c>
      <c r="Q138" s="98">
        <v>0.85759461256232083</v>
      </c>
      <c r="R138" s="98">
        <v>0.80282939562442002</v>
      </c>
      <c r="S138" s="98">
        <v>0.79933309060099955</v>
      </c>
      <c r="T138" s="98">
        <v>0.75124298211723906</v>
      </c>
      <c r="U138" s="98">
        <v>0.80304998877432321</v>
      </c>
      <c r="V138" s="98">
        <v>0.66039762613922726</v>
      </c>
      <c r="W138" s="98">
        <v>0.60595931675857417</v>
      </c>
      <c r="X138" s="98">
        <v>0.62562387135119546</v>
      </c>
      <c r="Y138" s="98">
        <v>0.78526691487256706</v>
      </c>
      <c r="DA138" s="63" t="s">
        <v>1869</v>
      </c>
    </row>
    <row r="139" spans="1:105" ht="12" customHeight="1" x14ac:dyDescent="0.25">
      <c r="A139" s="121" t="s">
        <v>54</v>
      </c>
      <c r="B139" s="122">
        <v>24.22010555520248</v>
      </c>
      <c r="C139" s="122">
        <v>24.311992723270805</v>
      </c>
      <c r="D139" s="122">
        <v>25.053680927103798</v>
      </c>
      <c r="E139" s="122">
        <v>25.137558175695283</v>
      </c>
      <c r="F139" s="122">
        <v>25.287667024910444</v>
      </c>
      <c r="G139" s="122">
        <v>25.490517411283694</v>
      </c>
      <c r="H139" s="122">
        <v>25.920268865362292</v>
      </c>
      <c r="I139" s="122">
        <v>25.497973800884399</v>
      </c>
      <c r="J139" s="122">
        <v>26.456876836819685</v>
      </c>
      <c r="K139" s="122">
        <v>27.163768513867694</v>
      </c>
      <c r="L139" s="122">
        <v>30.986171131081125</v>
      </c>
      <c r="M139" s="122">
        <v>30.738242477857092</v>
      </c>
      <c r="N139" s="122">
        <v>31.042352449951149</v>
      </c>
      <c r="O139" s="122">
        <v>33.248959331489644</v>
      </c>
      <c r="P139" s="122">
        <v>33.585170448215578</v>
      </c>
      <c r="Q139" s="122">
        <v>34.103947541712039</v>
      </c>
      <c r="R139" s="122">
        <v>35.114641516803211</v>
      </c>
      <c r="S139" s="122">
        <v>34.544289922713389</v>
      </c>
      <c r="T139" s="122">
        <v>34.811907808250204</v>
      </c>
      <c r="U139" s="122">
        <v>35.394090081186448</v>
      </c>
      <c r="V139" s="122">
        <v>37.293226393427197</v>
      </c>
      <c r="W139" s="122">
        <v>39.291270087887014</v>
      </c>
      <c r="X139" s="122">
        <v>25.548124601215761</v>
      </c>
      <c r="Y139" s="122">
        <v>28.797220081854626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24.22010555520248</v>
      </c>
      <c r="C141" s="33">
        <v>24.311992723270805</v>
      </c>
      <c r="D141" s="33">
        <v>25.053680927103798</v>
      </c>
      <c r="E141" s="33">
        <v>25.137558175695283</v>
      </c>
      <c r="F141" s="33">
        <v>25.287667024910444</v>
      </c>
      <c r="G141" s="33">
        <v>25.490517411283694</v>
      </c>
      <c r="H141" s="33">
        <v>25.920268865362292</v>
      </c>
      <c r="I141" s="33">
        <v>25.497973800884399</v>
      </c>
      <c r="J141" s="33">
        <v>26.456876836819685</v>
      </c>
      <c r="K141" s="33">
        <v>27.163768513867694</v>
      </c>
      <c r="L141" s="33">
        <v>30.986171131081125</v>
      </c>
      <c r="M141" s="33">
        <v>30.738242477857092</v>
      </c>
      <c r="N141" s="33">
        <v>31.042352449951149</v>
      </c>
      <c r="O141" s="33">
        <v>33.248959331489644</v>
      </c>
      <c r="P141" s="33">
        <v>33.585170448215578</v>
      </c>
      <c r="Q141" s="33">
        <v>34.103947541712039</v>
      </c>
      <c r="R141" s="33">
        <v>35.114641516803211</v>
      </c>
      <c r="S141" s="33">
        <v>34.544289922713389</v>
      </c>
      <c r="T141" s="33">
        <v>34.811907808250204</v>
      </c>
      <c r="U141" s="33">
        <v>35.394090081186448</v>
      </c>
      <c r="V141" s="33">
        <v>37.293226393427197</v>
      </c>
      <c r="W141" s="33">
        <v>39.291270087887014</v>
      </c>
      <c r="X141" s="33">
        <v>25.548124601215761</v>
      </c>
      <c r="Y141" s="33">
        <v>28.797220081854626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140.59067014441888</v>
      </c>
      <c r="C143" s="117">
        <f t="shared" si="49"/>
        <v>140.61677770309552</v>
      </c>
      <c r="D143" s="117">
        <f t="shared" si="49"/>
        <v>139.12187181045229</v>
      </c>
      <c r="E143" s="117">
        <f t="shared" si="49"/>
        <v>137.33286485397952</v>
      </c>
      <c r="F143" s="117">
        <f t="shared" si="49"/>
        <v>137.26984175422319</v>
      </c>
      <c r="G143" s="117">
        <f t="shared" si="49"/>
        <v>142.58804429239206</v>
      </c>
      <c r="H143" s="117">
        <f t="shared" si="49"/>
        <v>153.56757816100881</v>
      </c>
      <c r="I143" s="117">
        <f t="shared" si="49"/>
        <v>148.07654697346192</v>
      </c>
      <c r="J143" s="117">
        <f t="shared" si="49"/>
        <v>157.06825293309532</v>
      </c>
      <c r="K143" s="117">
        <f t="shared" si="49"/>
        <v>164.56978393652943</v>
      </c>
      <c r="L143" s="117">
        <f t="shared" si="49"/>
        <v>174.93137245421491</v>
      </c>
      <c r="M143" s="117">
        <f t="shared" si="49"/>
        <v>183.14210927942884</v>
      </c>
      <c r="N143" s="117">
        <f t="shared" si="49"/>
        <v>190.95351170669318</v>
      </c>
      <c r="O143" s="117">
        <f t="shared" si="49"/>
        <v>200.4773384924589</v>
      </c>
      <c r="P143" s="117">
        <f t="shared" si="49"/>
        <v>208.87219224764175</v>
      </c>
      <c r="Q143" s="117">
        <f t="shared" si="49"/>
        <v>231.04901114327282</v>
      </c>
      <c r="R143" s="117">
        <f t="shared" ref="R143:V143" si="50">R144+R146+R148+R157</f>
        <v>254.71939653454334</v>
      </c>
      <c r="S143" s="117">
        <f t="shared" si="50"/>
        <v>258.1076683293723</v>
      </c>
      <c r="T143" s="117">
        <f t="shared" si="50"/>
        <v>290.07965071357035</v>
      </c>
      <c r="U143" s="117">
        <f t="shared" si="50"/>
        <v>325.95719060756767</v>
      </c>
      <c r="V143" s="117">
        <f t="shared" si="50"/>
        <v>371.88131284265774</v>
      </c>
      <c r="W143" s="117">
        <f t="shared" ref="W143:Y143" si="51">W144+W146+W148+W157</f>
        <v>430.3925920605277</v>
      </c>
      <c r="X143" s="117">
        <f t="shared" si="51"/>
        <v>477.99802409913099</v>
      </c>
      <c r="Y143" s="117">
        <f t="shared" si="51"/>
        <v>525.53169987996534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125.50495732782781</v>
      </c>
      <c r="C144" s="122">
        <f t="shared" si="52"/>
        <v>126.51820826194486</v>
      </c>
      <c r="D144" s="122">
        <f t="shared" si="52"/>
        <v>125.00017179167637</v>
      </c>
      <c r="E144" s="122">
        <f t="shared" si="52"/>
        <v>123.63787847516438</v>
      </c>
      <c r="F144" s="122">
        <f t="shared" si="52"/>
        <v>123.12301082263215</v>
      </c>
      <c r="G144" s="122">
        <f t="shared" si="52"/>
        <v>127.92002575309763</v>
      </c>
      <c r="H144" s="122">
        <f t="shared" si="52"/>
        <v>138.08532138401191</v>
      </c>
      <c r="I144" s="122">
        <f t="shared" si="52"/>
        <v>132.88949695402653</v>
      </c>
      <c r="J144" s="122">
        <f t="shared" si="52"/>
        <v>141.17903224558873</v>
      </c>
      <c r="K144" s="122">
        <f t="shared" si="52"/>
        <v>148.77522562146169</v>
      </c>
      <c r="L144" s="122">
        <f t="shared" si="52"/>
        <v>156.19124052214966</v>
      </c>
      <c r="M144" s="122">
        <f t="shared" si="52"/>
        <v>162.41037859986008</v>
      </c>
      <c r="N144" s="122">
        <f t="shared" si="52"/>
        <v>168.83304157530122</v>
      </c>
      <c r="O144" s="122">
        <f t="shared" si="52"/>
        <v>175.21904761759271</v>
      </c>
      <c r="P144" s="122">
        <f t="shared" si="52"/>
        <v>182.39257786365525</v>
      </c>
      <c r="Q144" s="122">
        <f t="shared" si="52"/>
        <v>201.89398164650248</v>
      </c>
      <c r="R144" s="122">
        <f t="shared" si="52"/>
        <v>223.5002297697479</v>
      </c>
      <c r="S144" s="122">
        <f t="shared" si="52"/>
        <v>226.07274038062477</v>
      </c>
      <c r="T144" s="122">
        <f t="shared" si="52"/>
        <v>253.83848696266938</v>
      </c>
      <c r="U144" s="122">
        <f t="shared" si="52"/>
        <v>285.00561151357277</v>
      </c>
      <c r="V144" s="122">
        <f t="shared" si="52"/>
        <v>324.49268905706634</v>
      </c>
      <c r="W144" s="122">
        <f t="shared" si="52"/>
        <v>376.89346821424272</v>
      </c>
      <c r="X144" s="122">
        <f t="shared" si="52"/>
        <v>435.49387102216673</v>
      </c>
      <c r="Y144" s="122">
        <f t="shared" si="52"/>
        <v>479.54335524867611</v>
      </c>
      <c r="DA144" s="130" t="s">
        <v>1874</v>
      </c>
    </row>
    <row r="145" spans="1:105" ht="12" customHeight="1" x14ac:dyDescent="0.25">
      <c r="A145" s="97" t="s">
        <v>53</v>
      </c>
      <c r="B145" s="98">
        <v>125.50495732782781</v>
      </c>
      <c r="C145" s="98">
        <v>126.51820826194486</v>
      </c>
      <c r="D145" s="98">
        <v>125.00017179167637</v>
      </c>
      <c r="E145" s="98">
        <v>123.63787847516438</v>
      </c>
      <c r="F145" s="98">
        <v>123.12301082263215</v>
      </c>
      <c r="G145" s="98">
        <v>127.92002575309763</v>
      </c>
      <c r="H145" s="98">
        <v>138.08532138401191</v>
      </c>
      <c r="I145" s="98">
        <v>132.88949695402653</v>
      </c>
      <c r="J145" s="98">
        <v>141.17903224558873</v>
      </c>
      <c r="K145" s="98">
        <v>148.77522562146169</v>
      </c>
      <c r="L145" s="98">
        <v>156.19124052214966</v>
      </c>
      <c r="M145" s="98">
        <v>162.41037859986008</v>
      </c>
      <c r="N145" s="98">
        <v>168.83304157530122</v>
      </c>
      <c r="O145" s="98">
        <v>175.21904761759271</v>
      </c>
      <c r="P145" s="98">
        <v>182.39257786365525</v>
      </c>
      <c r="Q145" s="98">
        <v>201.89398164650248</v>
      </c>
      <c r="R145" s="98">
        <v>223.5002297697479</v>
      </c>
      <c r="S145" s="98">
        <v>226.07274038062477</v>
      </c>
      <c r="T145" s="98">
        <v>253.83848696266938</v>
      </c>
      <c r="U145" s="98">
        <v>285.00561151357277</v>
      </c>
      <c r="V145" s="98">
        <v>324.49268905706634</v>
      </c>
      <c r="W145" s="98">
        <v>376.89346821424272</v>
      </c>
      <c r="X145" s="98">
        <v>435.49387102216673</v>
      </c>
      <c r="Y145" s="98">
        <v>479.54335524867611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0.20880182376529144</v>
      </c>
      <c r="C146" s="122">
        <f t="shared" si="53"/>
        <v>0.24177363131421431</v>
      </c>
      <c r="D146" s="122">
        <f t="shared" si="53"/>
        <v>0.2624835836287403</v>
      </c>
      <c r="E146" s="122">
        <f t="shared" si="53"/>
        <v>0.2680421963889818</v>
      </c>
      <c r="F146" s="122">
        <f t="shared" si="53"/>
        <v>0.28453773683432376</v>
      </c>
      <c r="G146" s="122">
        <f t="shared" si="53"/>
        <v>0.30652426847907799</v>
      </c>
      <c r="H146" s="122">
        <f t="shared" si="53"/>
        <v>0.34945450548150403</v>
      </c>
      <c r="I146" s="122">
        <f t="shared" si="53"/>
        <v>0.41587999549057669</v>
      </c>
      <c r="J146" s="122">
        <f t="shared" si="53"/>
        <v>0.49171271201845429</v>
      </c>
      <c r="K146" s="122">
        <f t="shared" si="53"/>
        <v>0.56095743836439549</v>
      </c>
      <c r="L146" s="122">
        <f t="shared" si="53"/>
        <v>0.65616196126846116</v>
      </c>
      <c r="M146" s="122">
        <f t="shared" si="53"/>
        <v>0.77595857006648938</v>
      </c>
      <c r="N146" s="122">
        <f t="shared" si="53"/>
        <v>0.93675556661788295</v>
      </c>
      <c r="O146" s="122">
        <f t="shared" si="53"/>
        <v>1.0925267572816855</v>
      </c>
      <c r="P146" s="122">
        <f t="shared" si="53"/>
        <v>1.3253604441596543</v>
      </c>
      <c r="Q146" s="122">
        <f t="shared" si="53"/>
        <v>1.5517296416365105</v>
      </c>
      <c r="R146" s="122">
        <f t="shared" si="53"/>
        <v>1.8685707886264531</v>
      </c>
      <c r="S146" s="122">
        <f t="shared" si="53"/>
        <v>2.1037687753252805</v>
      </c>
      <c r="T146" s="122">
        <f t="shared" si="53"/>
        <v>2.8461672306833927</v>
      </c>
      <c r="U146" s="122">
        <f t="shared" si="53"/>
        <v>2.8187604858958553</v>
      </c>
      <c r="V146" s="122">
        <f t="shared" si="53"/>
        <v>3.4373895657367379</v>
      </c>
      <c r="W146" s="122">
        <f t="shared" si="53"/>
        <v>3.9867515161228053</v>
      </c>
      <c r="X146" s="122">
        <f t="shared" si="53"/>
        <v>4.5933776885825743</v>
      </c>
      <c r="Y146" s="122">
        <f t="shared" si="53"/>
        <v>5.1371316825116704</v>
      </c>
      <c r="DA146" s="130" t="s">
        <v>1876</v>
      </c>
    </row>
    <row r="147" spans="1:105" ht="12" customHeight="1" x14ac:dyDescent="0.25">
      <c r="A147" s="97" t="s">
        <v>53</v>
      </c>
      <c r="B147" s="98">
        <v>0.20880182376529144</v>
      </c>
      <c r="C147" s="98">
        <v>0.24177363131421431</v>
      </c>
      <c r="D147" s="98">
        <v>0.2624835836287403</v>
      </c>
      <c r="E147" s="98">
        <v>0.2680421963889818</v>
      </c>
      <c r="F147" s="98">
        <v>0.28453773683432376</v>
      </c>
      <c r="G147" s="98">
        <v>0.30652426847907799</v>
      </c>
      <c r="H147" s="98">
        <v>0.34945450548150403</v>
      </c>
      <c r="I147" s="98">
        <v>0.41587999549057669</v>
      </c>
      <c r="J147" s="98">
        <v>0.49171271201845429</v>
      </c>
      <c r="K147" s="98">
        <v>0.56095743836439549</v>
      </c>
      <c r="L147" s="98">
        <v>0.65616196126846116</v>
      </c>
      <c r="M147" s="98">
        <v>0.77595857006648938</v>
      </c>
      <c r="N147" s="98">
        <v>0.93675556661788295</v>
      </c>
      <c r="O147" s="98">
        <v>1.0925267572816855</v>
      </c>
      <c r="P147" s="98">
        <v>1.3253604441596543</v>
      </c>
      <c r="Q147" s="98">
        <v>1.5517296416365105</v>
      </c>
      <c r="R147" s="98">
        <v>1.8685707886264531</v>
      </c>
      <c r="S147" s="98">
        <v>2.1037687753252805</v>
      </c>
      <c r="T147" s="98">
        <v>2.8461672306833927</v>
      </c>
      <c r="U147" s="98">
        <v>2.8187604858958553</v>
      </c>
      <c r="V147" s="98">
        <v>3.4373895657367379</v>
      </c>
      <c r="W147" s="98">
        <v>3.9867515161228053</v>
      </c>
      <c r="X147" s="98">
        <v>4.5933776885825743</v>
      </c>
      <c r="Y147" s="98">
        <v>5.1371316825116704</v>
      </c>
      <c r="DA147" s="63" t="s">
        <v>1877</v>
      </c>
    </row>
    <row r="148" spans="1:105" ht="12" customHeight="1" x14ac:dyDescent="0.25">
      <c r="A148" s="121" t="s">
        <v>55</v>
      </c>
      <c r="B148" s="122">
        <v>12.152670262866678</v>
      </c>
      <c r="C148" s="122">
        <v>11.230511555144481</v>
      </c>
      <c r="D148" s="122">
        <v>11.210279836221307</v>
      </c>
      <c r="E148" s="122">
        <v>10.821897590229328</v>
      </c>
      <c r="F148" s="122">
        <v>11.215908120312346</v>
      </c>
      <c r="G148" s="122">
        <v>11.624380391996844</v>
      </c>
      <c r="H148" s="122">
        <v>12.215971694881889</v>
      </c>
      <c r="I148" s="122">
        <v>11.8389144401248</v>
      </c>
      <c r="J148" s="122">
        <v>12.331881252222216</v>
      </c>
      <c r="K148" s="122">
        <v>12.065321188044141</v>
      </c>
      <c r="L148" s="122">
        <v>14.470036084853168</v>
      </c>
      <c r="M148" s="122">
        <v>16.17464242105229</v>
      </c>
      <c r="N148" s="122">
        <v>17.183810181255993</v>
      </c>
      <c r="O148" s="122">
        <v>19.611104049536557</v>
      </c>
      <c r="P148" s="122">
        <v>20.195032620928238</v>
      </c>
      <c r="Q148" s="122">
        <v>22.320228414426563</v>
      </c>
      <c r="R148" s="122">
        <v>23.592832798339956</v>
      </c>
      <c r="S148" s="122">
        <v>23.95241970589008</v>
      </c>
      <c r="T148" s="122">
        <v>26.714275535297581</v>
      </c>
      <c r="U148" s="122">
        <v>30.564546295151054</v>
      </c>
      <c r="V148" s="122">
        <v>34.719253271267178</v>
      </c>
      <c r="W148" s="122">
        <v>38.713754879991598</v>
      </c>
      <c r="X148" s="122">
        <v>30.030981330558529</v>
      </c>
      <c r="Y148" s="122">
        <v>31.416816699016614</v>
      </c>
      <c r="DA148" s="130" t="s">
        <v>1878</v>
      </c>
    </row>
    <row r="149" spans="1:105" ht="12" customHeight="1" x14ac:dyDescent="0.25">
      <c r="A149" s="97" t="s">
        <v>124</v>
      </c>
      <c r="B149" s="98">
        <v>1.3207907967049091</v>
      </c>
      <c r="C149" s="98">
        <v>1.2433209683467461</v>
      </c>
      <c r="D149" s="98">
        <v>1.1025465717612959</v>
      </c>
      <c r="E149" s="98">
        <v>1.1252846728236796</v>
      </c>
      <c r="F149" s="98">
        <v>1.1738065797698138</v>
      </c>
      <c r="G149" s="98">
        <v>1.1992872108269141</v>
      </c>
      <c r="H149" s="98">
        <v>1.3234098038312985</v>
      </c>
      <c r="I149" s="98">
        <v>1.3103598213892624</v>
      </c>
      <c r="J149" s="98">
        <v>1.2129524601860249</v>
      </c>
      <c r="K149" s="98">
        <v>1.1099177542250631</v>
      </c>
      <c r="L149" s="98">
        <v>1.1999292556667438</v>
      </c>
      <c r="M149" s="98">
        <v>1.4361323466019191</v>
      </c>
      <c r="N149" s="98">
        <v>1.4645638286278575</v>
      </c>
      <c r="O149" s="98">
        <v>1.4541892990798853</v>
      </c>
      <c r="P149" s="98">
        <v>1.3504740818403753</v>
      </c>
      <c r="Q149" s="98">
        <v>1.7644455960036602</v>
      </c>
      <c r="R149" s="98">
        <v>2.0691593695871249</v>
      </c>
      <c r="S149" s="98">
        <v>2.4274724779846819</v>
      </c>
      <c r="T149" s="98">
        <v>2.7235800115647364</v>
      </c>
      <c r="U149" s="98">
        <v>3.4812578360960367</v>
      </c>
      <c r="V149" s="98">
        <v>4.0790512248132895</v>
      </c>
      <c r="W149" s="98">
        <v>5.0695358999955138</v>
      </c>
      <c r="X149" s="98">
        <v>5.0031877876164934</v>
      </c>
      <c r="Y149" s="98">
        <v>4.9023048779904848</v>
      </c>
      <c r="DA149" s="63" t="s">
        <v>1879</v>
      </c>
    </row>
    <row r="150" spans="1:105" ht="12" customHeight="1" x14ac:dyDescent="0.25">
      <c r="A150" s="97" t="s">
        <v>123</v>
      </c>
      <c r="B150" s="98">
        <v>4.4876803008912789E-3</v>
      </c>
      <c r="C150" s="98">
        <v>4.8020326188798375E-3</v>
      </c>
      <c r="D150" s="98">
        <v>4.0584015702257413E-3</v>
      </c>
      <c r="E150" s="98">
        <v>4.676688685194207E-3</v>
      </c>
      <c r="F150" s="98">
        <v>5.0585148137390684E-3</v>
      </c>
      <c r="G150" s="98">
        <v>5.4176275435629216E-3</v>
      </c>
      <c r="H150" s="98">
        <v>6.5920644175550356E-3</v>
      </c>
      <c r="I150" s="98">
        <v>7.9226979155532472E-3</v>
      </c>
      <c r="J150" s="98">
        <v>7.0904480274864238E-3</v>
      </c>
      <c r="K150" s="98">
        <v>7.7440211967312322E-3</v>
      </c>
      <c r="L150" s="98">
        <v>7.6072311778319721E-3</v>
      </c>
      <c r="M150" s="98">
        <v>1.0152065465706992E-2</v>
      </c>
      <c r="N150" s="98">
        <v>1.012222181719696E-2</v>
      </c>
      <c r="O150" s="98">
        <v>8.7703418061569928E-3</v>
      </c>
      <c r="P150" s="98">
        <v>7.1604758768591247E-3</v>
      </c>
      <c r="Q150" s="98">
        <v>1.0313934883302379E-2</v>
      </c>
      <c r="R150" s="98">
        <v>1.2490258005715994E-2</v>
      </c>
      <c r="S150" s="98">
        <v>1.6090514301765099E-2</v>
      </c>
      <c r="T150" s="98">
        <v>1.7087523882392437E-2</v>
      </c>
      <c r="U150" s="98">
        <v>2.4059332935056313E-2</v>
      </c>
      <c r="V150" s="98">
        <v>2.5990715034387806E-2</v>
      </c>
      <c r="W150" s="98">
        <v>3.1442826643008348E-2</v>
      </c>
      <c r="X150" s="98">
        <v>5.7655598027774022E-2</v>
      </c>
      <c r="Y150" s="98">
        <v>5.2478757735541434E-2</v>
      </c>
      <c r="DA150" s="63" t="s">
        <v>1880</v>
      </c>
    </row>
    <row r="151" spans="1:105" ht="12" customHeight="1" x14ac:dyDescent="0.25">
      <c r="A151" s="100" t="s">
        <v>50</v>
      </c>
      <c r="B151" s="101">
        <v>2.5608286951899414E-3</v>
      </c>
      <c r="C151" s="101">
        <v>2.6887696411332747E-3</v>
      </c>
      <c r="D151" s="101">
        <v>2.2949207954331722E-3</v>
      </c>
      <c r="E151" s="101">
        <v>2.6084574797427731E-3</v>
      </c>
      <c r="F151" s="101">
        <v>2.8080160040545488E-3</v>
      </c>
      <c r="G151" s="101">
        <v>3.0513722191850769E-3</v>
      </c>
      <c r="H151" s="101">
        <v>3.7183412602512212E-3</v>
      </c>
      <c r="I151" s="101">
        <v>4.397026829523888E-3</v>
      </c>
      <c r="J151" s="101">
        <v>3.8066531209566593E-3</v>
      </c>
      <c r="K151" s="101">
        <v>3.7886809149579909E-3</v>
      </c>
      <c r="L151" s="101">
        <v>4.2847133640743097E-3</v>
      </c>
      <c r="M151" s="101">
        <v>5.663162831162181E-3</v>
      </c>
      <c r="N151" s="101">
        <v>5.5258361680331422E-3</v>
      </c>
      <c r="O151" s="101">
        <v>5.0364989923818671E-3</v>
      </c>
      <c r="P151" s="101">
        <v>3.9441723110415433E-3</v>
      </c>
      <c r="Q151" s="101">
        <v>5.8247279372817453E-3</v>
      </c>
      <c r="R151" s="101">
        <v>7.0621301540851403E-3</v>
      </c>
      <c r="S151" s="101">
        <v>8.7174075700226887E-3</v>
      </c>
      <c r="T151" s="101">
        <v>9.3107257240122466E-3</v>
      </c>
      <c r="U151" s="101">
        <v>1.3351888840088746E-2</v>
      </c>
      <c r="V151" s="101">
        <v>1.4408492151551813E-2</v>
      </c>
      <c r="W151" s="101">
        <v>1.8479221686105659E-2</v>
      </c>
      <c r="X151" s="101">
        <v>2.4052047645904476E-2</v>
      </c>
      <c r="Y151" s="101">
        <v>2.7160729900708377E-2</v>
      </c>
      <c r="DA151" s="131" t="s">
        <v>1881</v>
      </c>
    </row>
    <row r="152" spans="1:105" ht="12" customHeight="1" x14ac:dyDescent="0.25">
      <c r="A152" s="103" t="s">
        <v>52</v>
      </c>
      <c r="B152" s="104">
        <v>1.9268516057013374E-3</v>
      </c>
      <c r="C152" s="104">
        <v>2.1132629777465633E-3</v>
      </c>
      <c r="D152" s="104">
        <v>1.7634807747925693E-3</v>
      </c>
      <c r="E152" s="104">
        <v>2.0682312054514339E-3</v>
      </c>
      <c r="F152" s="104">
        <v>2.2504988096845196E-3</v>
      </c>
      <c r="G152" s="104">
        <v>2.3662553243778452E-3</v>
      </c>
      <c r="H152" s="104">
        <v>2.873723157303814E-3</v>
      </c>
      <c r="I152" s="104">
        <v>3.5256710860293592E-3</v>
      </c>
      <c r="J152" s="104">
        <v>3.2837949065297641E-3</v>
      </c>
      <c r="K152" s="104">
        <v>3.9553402817732418E-3</v>
      </c>
      <c r="L152" s="104">
        <v>3.3225178137576625E-3</v>
      </c>
      <c r="M152" s="104">
        <v>4.488902634544812E-3</v>
      </c>
      <c r="N152" s="104">
        <v>4.5963856491638188E-3</v>
      </c>
      <c r="O152" s="104">
        <v>3.7338428137751265E-3</v>
      </c>
      <c r="P152" s="104">
        <v>3.2163035658175809E-3</v>
      </c>
      <c r="Q152" s="104">
        <v>4.4892069460206342E-3</v>
      </c>
      <c r="R152" s="104">
        <v>5.428127851630854E-3</v>
      </c>
      <c r="S152" s="104">
        <v>7.3731067317424088E-3</v>
      </c>
      <c r="T152" s="104">
        <v>7.7767981583801923E-3</v>
      </c>
      <c r="U152" s="104">
        <v>1.0707444094967569E-2</v>
      </c>
      <c r="V152" s="104">
        <v>1.1582222882835993E-2</v>
      </c>
      <c r="W152" s="104">
        <v>1.2963604956902689E-2</v>
      </c>
      <c r="X152" s="104">
        <v>3.3603550381869546E-2</v>
      </c>
      <c r="Y152" s="104">
        <v>2.5318027834833053E-2</v>
      </c>
      <c r="DA152" s="132" t="s">
        <v>1882</v>
      </c>
    </row>
    <row r="153" spans="1:105" ht="12" customHeight="1" x14ac:dyDescent="0.25">
      <c r="A153" s="106" t="s">
        <v>122</v>
      </c>
      <c r="B153" s="101">
        <v>7.602101972752644</v>
      </c>
      <c r="C153" s="101">
        <v>6.7489072170680648</v>
      </c>
      <c r="D153" s="101">
        <v>6.6745701961754742</v>
      </c>
      <c r="E153" s="101">
        <v>6.2152288761383838</v>
      </c>
      <c r="F153" s="101">
        <v>6.3878713918211014</v>
      </c>
      <c r="G153" s="101">
        <v>6.4011936896827821</v>
      </c>
      <c r="H153" s="101">
        <v>6.4616288430441848</v>
      </c>
      <c r="I153" s="101">
        <v>5.6439269251805024</v>
      </c>
      <c r="J153" s="101">
        <v>5.594569113724325</v>
      </c>
      <c r="K153" s="101">
        <v>5.069268799792515</v>
      </c>
      <c r="L153" s="101">
        <v>5.9379209370272239</v>
      </c>
      <c r="M153" s="101">
        <v>6.6617851032303923</v>
      </c>
      <c r="N153" s="101">
        <v>7.3601946390285633</v>
      </c>
      <c r="O153" s="101">
        <v>8.732530347374249</v>
      </c>
      <c r="P153" s="101">
        <v>9.4296734253895558</v>
      </c>
      <c r="Q153" s="101">
        <v>10.445424247242341</v>
      </c>
      <c r="R153" s="101">
        <v>10.868860883219799</v>
      </c>
      <c r="S153" s="101">
        <v>10.765526408103653</v>
      </c>
      <c r="T153" s="101">
        <v>11.785930628879308</v>
      </c>
      <c r="U153" s="101">
        <v>12.837666763746626</v>
      </c>
      <c r="V153" s="101">
        <v>14.559008922039339</v>
      </c>
      <c r="W153" s="101">
        <v>16.240875131207968</v>
      </c>
      <c r="X153" s="101">
        <v>9.5424590311042721</v>
      </c>
      <c r="Y153" s="101">
        <v>8.269273242180855</v>
      </c>
      <c r="DA153" s="131" t="s">
        <v>1883</v>
      </c>
    </row>
    <row r="154" spans="1:105" ht="12" customHeight="1" x14ac:dyDescent="0.25">
      <c r="A154" s="107" t="s">
        <v>121</v>
      </c>
      <c r="B154" s="104">
        <v>3.2252898131082341</v>
      </c>
      <c r="C154" s="104">
        <v>3.2334813371107907</v>
      </c>
      <c r="D154" s="104">
        <v>3.4291046667143115</v>
      </c>
      <c r="E154" s="104">
        <v>3.4767073525820713</v>
      </c>
      <c r="F154" s="104">
        <v>3.6491716339076925</v>
      </c>
      <c r="G154" s="104">
        <v>4.0184818639435838</v>
      </c>
      <c r="H154" s="104">
        <v>4.4243409835888503</v>
      </c>
      <c r="I154" s="104">
        <v>4.8767049956394803</v>
      </c>
      <c r="J154" s="104">
        <v>5.5172692302843789</v>
      </c>
      <c r="K154" s="104">
        <v>5.8783906128298309</v>
      </c>
      <c r="L154" s="104">
        <v>7.324578660981369</v>
      </c>
      <c r="M154" s="104">
        <v>8.0665729057542706</v>
      </c>
      <c r="N154" s="104">
        <v>8.3489294917823766</v>
      </c>
      <c r="O154" s="104">
        <v>9.4156140612762638</v>
      </c>
      <c r="P154" s="104">
        <v>9.4077246378214454</v>
      </c>
      <c r="Q154" s="104">
        <v>10.100044636297259</v>
      </c>
      <c r="R154" s="104">
        <v>10.642322287527314</v>
      </c>
      <c r="S154" s="104">
        <v>10.743330305499981</v>
      </c>
      <c r="T154" s="104">
        <v>12.187677370971144</v>
      </c>
      <c r="U154" s="104">
        <v>14.221562362373335</v>
      </c>
      <c r="V154" s="104">
        <v>16.055202409380158</v>
      </c>
      <c r="W154" s="104">
        <v>17.37190102214511</v>
      </c>
      <c r="X154" s="104">
        <v>15.427678913809988</v>
      </c>
      <c r="Y154" s="104">
        <v>18.192759821109732</v>
      </c>
      <c r="DA154" s="132" t="s">
        <v>1884</v>
      </c>
    </row>
    <row r="155" spans="1:105" ht="12" customHeight="1" x14ac:dyDescent="0.25">
      <c r="A155" s="108" t="s">
        <v>53</v>
      </c>
      <c r="B155" s="98">
        <v>1.8412936289917901</v>
      </c>
      <c r="C155" s="98">
        <v>1.8096927190962477</v>
      </c>
      <c r="D155" s="98">
        <v>1.9402800041206287</v>
      </c>
      <c r="E155" s="98">
        <v>1.9385368621795513</v>
      </c>
      <c r="F155" s="98">
        <v>2.0246041940080692</v>
      </c>
      <c r="G155" s="98">
        <v>2.2643959643552019</v>
      </c>
      <c r="H155" s="98">
        <v>2.4963434416220696</v>
      </c>
      <c r="I155" s="98">
        <v>2.7071939839125263</v>
      </c>
      <c r="J155" s="98">
        <v>2.9649407350139807</v>
      </c>
      <c r="K155" s="98">
        <v>2.8706156673239547</v>
      </c>
      <c r="L155" s="98">
        <v>4.1211576027349652</v>
      </c>
      <c r="M155" s="98">
        <v>4.493532374866124</v>
      </c>
      <c r="N155" s="98">
        <v>4.5474013844853021</v>
      </c>
      <c r="O155" s="98">
        <v>5.4078339887293474</v>
      </c>
      <c r="P155" s="98">
        <v>5.1842428262162148</v>
      </c>
      <c r="Q155" s="98">
        <v>5.7083217940769249</v>
      </c>
      <c r="R155" s="98">
        <v>6.0224973686347809</v>
      </c>
      <c r="S155" s="98">
        <v>5.8155520386348929</v>
      </c>
      <c r="T155" s="98">
        <v>6.6512865868657709</v>
      </c>
      <c r="U155" s="98">
        <v>7.8961766608456383</v>
      </c>
      <c r="V155" s="98">
        <v>8.9062135110757623</v>
      </c>
      <c r="W155" s="98">
        <v>10.200088723310325</v>
      </c>
      <c r="X155" s="98">
        <v>6.3218339157036514</v>
      </c>
      <c r="Y155" s="98">
        <v>9.4081045201777567</v>
      </c>
      <c r="DA155" s="63" t="s">
        <v>1885</v>
      </c>
    </row>
    <row r="156" spans="1:105" ht="12" customHeight="1" x14ac:dyDescent="0.25">
      <c r="A156" s="108" t="s">
        <v>52</v>
      </c>
      <c r="B156" s="98">
        <v>1.3839961841164443</v>
      </c>
      <c r="C156" s="98">
        <v>1.4237886180145429</v>
      </c>
      <c r="D156" s="98">
        <v>1.4888246625936827</v>
      </c>
      <c r="E156" s="98">
        <v>1.5381704904025197</v>
      </c>
      <c r="F156" s="98">
        <v>1.6245674398996235</v>
      </c>
      <c r="G156" s="98">
        <v>1.7540858995883817</v>
      </c>
      <c r="H156" s="98">
        <v>1.9279975419667805</v>
      </c>
      <c r="I156" s="98">
        <v>2.169511011726954</v>
      </c>
      <c r="J156" s="98">
        <v>2.5523284952703982</v>
      </c>
      <c r="K156" s="98">
        <v>3.0077749455058767</v>
      </c>
      <c r="L156" s="98">
        <v>3.2034210582464038</v>
      </c>
      <c r="M156" s="98">
        <v>3.5730405308881465</v>
      </c>
      <c r="N156" s="98">
        <v>3.8015281072970741</v>
      </c>
      <c r="O156" s="98">
        <v>4.0077800725469164</v>
      </c>
      <c r="P156" s="98">
        <v>4.2234818116052315</v>
      </c>
      <c r="Q156" s="98">
        <v>4.3917228422203349</v>
      </c>
      <c r="R156" s="98">
        <v>4.6198249188925322</v>
      </c>
      <c r="S156" s="98">
        <v>4.9277782668650874</v>
      </c>
      <c r="T156" s="98">
        <v>5.5363907841053743</v>
      </c>
      <c r="U156" s="98">
        <v>6.3253857015276971</v>
      </c>
      <c r="V156" s="98">
        <v>7.1489888983043937</v>
      </c>
      <c r="W156" s="98">
        <v>7.1718122988347872</v>
      </c>
      <c r="X156" s="98">
        <v>9.1058449981063365</v>
      </c>
      <c r="Y156" s="98">
        <v>8.7846553009319752</v>
      </c>
      <c r="DA156" s="63" t="s">
        <v>1886</v>
      </c>
    </row>
    <row r="157" spans="1:105" ht="12" customHeight="1" x14ac:dyDescent="0.25">
      <c r="A157" s="121" t="s">
        <v>54</v>
      </c>
      <c r="B157" s="122">
        <v>2.7242407299590798</v>
      </c>
      <c r="C157" s="122">
        <v>2.6262842546919689</v>
      </c>
      <c r="D157" s="122">
        <v>2.6489365989258626</v>
      </c>
      <c r="E157" s="122">
        <v>2.6050465921968327</v>
      </c>
      <c r="F157" s="122">
        <v>2.6463850744443596</v>
      </c>
      <c r="G157" s="122">
        <v>2.737113878818505</v>
      </c>
      <c r="H157" s="122">
        <v>2.916830576633521</v>
      </c>
      <c r="I157" s="122">
        <v>2.9322555838200106</v>
      </c>
      <c r="J157" s="122">
        <v>3.0656267232659351</v>
      </c>
      <c r="K157" s="122">
        <v>3.1682796886591849</v>
      </c>
      <c r="L157" s="122">
        <v>3.6139338859436276</v>
      </c>
      <c r="M157" s="122">
        <v>3.7811296884500023</v>
      </c>
      <c r="N157" s="122">
        <v>3.9999043835180732</v>
      </c>
      <c r="O157" s="122">
        <v>4.5546600680479541</v>
      </c>
      <c r="P157" s="122">
        <v>4.9592213188986021</v>
      </c>
      <c r="Q157" s="122">
        <v>5.283071440707257</v>
      </c>
      <c r="R157" s="122">
        <v>5.7577631778290517</v>
      </c>
      <c r="S157" s="122">
        <v>5.978739467532221</v>
      </c>
      <c r="T157" s="122">
        <v>6.6807209849199412</v>
      </c>
      <c r="U157" s="122">
        <v>7.5682723129479843</v>
      </c>
      <c r="V157" s="122">
        <v>9.2319809485874949</v>
      </c>
      <c r="W157" s="122">
        <v>10.798617450170555</v>
      </c>
      <c r="X157" s="122">
        <v>7.8797940578231875</v>
      </c>
      <c r="Y157" s="122">
        <v>9.4343962497609848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1888</v>
      </c>
    </row>
    <row r="159" spans="1:105" ht="12" customHeight="1" x14ac:dyDescent="0.25">
      <c r="A159" s="109" t="s">
        <v>120</v>
      </c>
      <c r="B159" s="33">
        <v>2.7242407299590798</v>
      </c>
      <c r="C159" s="33">
        <v>2.6262842546919689</v>
      </c>
      <c r="D159" s="33">
        <v>2.6489365989258626</v>
      </c>
      <c r="E159" s="33">
        <v>2.6050465921968327</v>
      </c>
      <c r="F159" s="33">
        <v>2.6463850744443596</v>
      </c>
      <c r="G159" s="33">
        <v>2.737113878818505</v>
      </c>
      <c r="H159" s="33">
        <v>2.916830576633521</v>
      </c>
      <c r="I159" s="33">
        <v>2.9322555838200106</v>
      </c>
      <c r="J159" s="33">
        <v>3.0656267232659351</v>
      </c>
      <c r="K159" s="33">
        <v>3.1682796886591849</v>
      </c>
      <c r="L159" s="33">
        <v>3.6139338859436276</v>
      </c>
      <c r="M159" s="33">
        <v>3.7811296884500023</v>
      </c>
      <c r="N159" s="33">
        <v>3.9999043835180732</v>
      </c>
      <c r="O159" s="33">
        <v>4.5546600680479541</v>
      </c>
      <c r="P159" s="33">
        <v>4.9592213188986021</v>
      </c>
      <c r="Q159" s="33">
        <v>5.283071440707257</v>
      </c>
      <c r="R159" s="33">
        <v>5.7577631778290517</v>
      </c>
      <c r="S159" s="33">
        <v>5.978739467532221</v>
      </c>
      <c r="T159" s="33">
        <v>6.6807209849199412</v>
      </c>
      <c r="U159" s="33">
        <v>7.5682723129479843</v>
      </c>
      <c r="V159" s="33">
        <v>9.2319809485874949</v>
      </c>
      <c r="W159" s="33">
        <v>10.798617450170555</v>
      </c>
      <c r="X159" s="33">
        <v>7.8797940578231875</v>
      </c>
      <c r="Y159" s="33">
        <v>9.4343962497609848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61.702940337336713</v>
      </c>
      <c r="C161" s="117">
        <f t="shared" si="54"/>
        <v>51.408614595332857</v>
      </c>
      <c r="D161" s="117">
        <f t="shared" si="54"/>
        <v>45.067451012079793</v>
      </c>
      <c r="E161" s="117">
        <f t="shared" si="54"/>
        <v>38.05988613742192</v>
      </c>
      <c r="F161" s="117">
        <f t="shared" si="54"/>
        <v>39.448419419574385</v>
      </c>
      <c r="G161" s="117">
        <f t="shared" si="54"/>
        <v>39.888806366470597</v>
      </c>
      <c r="H161" s="117">
        <f t="shared" si="54"/>
        <v>36.492079886905394</v>
      </c>
      <c r="I161" s="117">
        <f t="shared" si="54"/>
        <v>25.025323685179462</v>
      </c>
      <c r="J161" s="117">
        <f t="shared" si="54"/>
        <v>16.306518834364145</v>
      </c>
      <c r="K161" s="117">
        <f t="shared" si="54"/>
        <v>12.502551039446031</v>
      </c>
      <c r="L161" s="117">
        <f t="shared" si="54"/>
        <v>22.087089346752599</v>
      </c>
      <c r="M161" s="117">
        <f t="shared" si="54"/>
        <v>16.772173891362417</v>
      </c>
      <c r="N161" s="117">
        <f t="shared" si="54"/>
        <v>18.014227272631892</v>
      </c>
      <c r="O161" s="117">
        <f t="shared" si="54"/>
        <v>36.826314195060846</v>
      </c>
      <c r="P161" s="117">
        <f t="shared" si="54"/>
        <v>23.306901453354914</v>
      </c>
      <c r="Q161" s="117">
        <f t="shared" si="54"/>
        <v>41.331641703713395</v>
      </c>
      <c r="R161" s="117">
        <f t="shared" ref="R161:V161" si="55">R162+R164+R166+R175</f>
        <v>34.287133234003811</v>
      </c>
      <c r="S161" s="117">
        <f t="shared" si="55"/>
        <v>24.241228953192159</v>
      </c>
      <c r="T161" s="117">
        <f t="shared" si="55"/>
        <v>18.382316919656702</v>
      </c>
      <c r="U161" s="117">
        <f t="shared" si="55"/>
        <v>31.149361762676463</v>
      </c>
      <c r="V161" s="117">
        <f t="shared" si="55"/>
        <v>4.9907660890177024</v>
      </c>
      <c r="W161" s="117">
        <f t="shared" ref="W161:Y161" si="56">W162+W164+W166+W175</f>
        <v>41.452083436392201</v>
      </c>
      <c r="X161" s="117">
        <f t="shared" si="56"/>
        <v>5.3122864271126327</v>
      </c>
      <c r="Y161" s="117">
        <f t="shared" si="56"/>
        <v>4.9153433899651597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55.452555595793164</v>
      </c>
      <c r="C162" s="122">
        <f t="shared" si="57"/>
        <v>46.170312819472585</v>
      </c>
      <c r="D162" s="122">
        <f t="shared" si="57"/>
        <v>40.427472488926455</v>
      </c>
      <c r="E162" s="122">
        <f t="shared" si="57"/>
        <v>34.016990703154242</v>
      </c>
      <c r="F162" s="122">
        <f t="shared" si="57"/>
        <v>35.575598760385631</v>
      </c>
      <c r="G162" s="122">
        <f t="shared" si="57"/>
        <v>36.280617779678174</v>
      </c>
      <c r="H162" s="122">
        <f t="shared" si="57"/>
        <v>33.080579254312575</v>
      </c>
      <c r="I162" s="122">
        <f t="shared" si="57"/>
        <v>22.027632785348072</v>
      </c>
      <c r="J162" s="122">
        <f t="shared" si="57"/>
        <v>13.505777696582806</v>
      </c>
      <c r="K162" s="122">
        <f t="shared" si="57"/>
        <v>10.03147214073751</v>
      </c>
      <c r="L162" s="122">
        <f t="shared" si="57"/>
        <v>19.456366200753859</v>
      </c>
      <c r="M162" s="122">
        <f t="shared" si="57"/>
        <v>14.151719916271091</v>
      </c>
      <c r="N162" s="122">
        <f t="shared" si="57"/>
        <v>15.463498716811454</v>
      </c>
      <c r="O162" s="122">
        <f t="shared" si="57"/>
        <v>33.356082487702309</v>
      </c>
      <c r="P162" s="122">
        <f t="shared" si="57"/>
        <v>19.830080177709185</v>
      </c>
      <c r="Q162" s="122">
        <f t="shared" si="57"/>
        <v>37.664295107590839</v>
      </c>
      <c r="R162" s="122">
        <f t="shared" si="57"/>
        <v>30.755646224859074</v>
      </c>
      <c r="S162" s="122">
        <f t="shared" si="57"/>
        <v>21.180189734366866</v>
      </c>
      <c r="T162" s="122">
        <f t="shared" si="57"/>
        <v>15.545987424468247</v>
      </c>
      <c r="U162" s="122">
        <f t="shared" si="57"/>
        <v>28.379869323783332</v>
      </c>
      <c r="V162" s="122">
        <f t="shared" si="57"/>
        <v>2.2386956701651148</v>
      </c>
      <c r="W162" s="122">
        <f t="shared" si="57"/>
        <v>38.788679876405361</v>
      </c>
      <c r="X162" s="122">
        <f t="shared" si="57"/>
        <v>4.1434438931051529</v>
      </c>
      <c r="Y162" s="122">
        <f t="shared" si="57"/>
        <v>4.4832000324409949</v>
      </c>
      <c r="DA162" s="130" t="s">
        <v>1891</v>
      </c>
    </row>
    <row r="163" spans="1:105" ht="12" customHeight="1" x14ac:dyDescent="0.25">
      <c r="A163" s="97" t="s">
        <v>53</v>
      </c>
      <c r="B163" s="33">
        <v>55.452555595793164</v>
      </c>
      <c r="C163" s="33">
        <v>46.170312819472585</v>
      </c>
      <c r="D163" s="33">
        <v>40.427472488926455</v>
      </c>
      <c r="E163" s="33">
        <v>34.016990703154242</v>
      </c>
      <c r="F163" s="33">
        <v>35.575598760385631</v>
      </c>
      <c r="G163" s="33">
        <v>36.280617779678174</v>
      </c>
      <c r="H163" s="33">
        <v>33.080579254312575</v>
      </c>
      <c r="I163" s="33">
        <v>22.027632785348072</v>
      </c>
      <c r="J163" s="33">
        <v>13.505777696582806</v>
      </c>
      <c r="K163" s="33">
        <v>10.03147214073751</v>
      </c>
      <c r="L163" s="33">
        <v>19.456366200753859</v>
      </c>
      <c r="M163" s="33">
        <v>14.151719916271091</v>
      </c>
      <c r="N163" s="33">
        <v>15.463498716811454</v>
      </c>
      <c r="O163" s="33">
        <v>33.356082487702309</v>
      </c>
      <c r="P163" s="33">
        <v>19.830080177709185</v>
      </c>
      <c r="Q163" s="33">
        <v>37.664295107590839</v>
      </c>
      <c r="R163" s="33">
        <v>30.755646224859074</v>
      </c>
      <c r="S163" s="33">
        <v>21.180189734366866</v>
      </c>
      <c r="T163" s="33">
        <v>15.545987424468247</v>
      </c>
      <c r="U163" s="33">
        <v>28.379869323783332</v>
      </c>
      <c r="V163" s="33">
        <v>2.2386956701651148</v>
      </c>
      <c r="W163" s="33">
        <v>38.788679876405361</v>
      </c>
      <c r="X163" s="33">
        <v>4.1434438931051529</v>
      </c>
      <c r="Y163" s="33">
        <v>4.4832000324409949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4.3557415245037263E-2</v>
      </c>
      <c r="C164" s="122">
        <f t="shared" si="58"/>
        <v>4.8753356788105759E-2</v>
      </c>
      <c r="D164" s="122">
        <f t="shared" si="58"/>
        <v>5.0142986059704422E-2</v>
      </c>
      <c r="E164" s="122">
        <f t="shared" si="58"/>
        <v>4.6186640771905117E-2</v>
      </c>
      <c r="F164" s="122">
        <f t="shared" si="58"/>
        <v>4.2069270955066934E-2</v>
      </c>
      <c r="G164" s="122">
        <f t="shared" si="58"/>
        <v>3.6812294300730367E-2</v>
      </c>
      <c r="H164" s="122">
        <f t="shared" si="58"/>
        <v>3.2296629174441302E-2</v>
      </c>
      <c r="I164" s="122">
        <f t="shared" si="58"/>
        <v>3.3289554746725458E-2</v>
      </c>
      <c r="J164" s="122">
        <f t="shared" si="58"/>
        <v>3.9344347624702597E-2</v>
      </c>
      <c r="K164" s="122">
        <f t="shared" si="58"/>
        <v>4.6456381252942366E-2</v>
      </c>
      <c r="L164" s="122">
        <f t="shared" si="58"/>
        <v>5.8980627229787079E-2</v>
      </c>
      <c r="M164" s="122">
        <f t="shared" si="58"/>
        <v>7.6973818819195974E-2</v>
      </c>
      <c r="N164" s="122">
        <f t="shared" si="58"/>
        <v>0.10049495050717142</v>
      </c>
      <c r="O164" s="122">
        <f t="shared" si="58"/>
        <v>0.129518271663837</v>
      </c>
      <c r="P164" s="122">
        <f t="shared" si="58"/>
        <v>0.16974786016223001</v>
      </c>
      <c r="Q164" s="122">
        <f t="shared" si="58"/>
        <v>0.19796829843264924</v>
      </c>
      <c r="R164" s="122">
        <f t="shared" si="58"/>
        <v>0.20293129058321779</v>
      </c>
      <c r="S164" s="122">
        <f t="shared" si="58"/>
        <v>0.19052265699251389</v>
      </c>
      <c r="T164" s="122">
        <f t="shared" si="58"/>
        <v>0.20184363487790186</v>
      </c>
      <c r="U164" s="122">
        <f t="shared" si="58"/>
        <v>0.14805580881161981</v>
      </c>
      <c r="V164" s="122">
        <f t="shared" si="58"/>
        <v>0.12162258273574732</v>
      </c>
      <c r="W164" s="122">
        <f t="shared" si="58"/>
        <v>9.1297982884246037E-2</v>
      </c>
      <c r="X164" s="122">
        <f t="shared" si="58"/>
        <v>6.5567643085871874E-2</v>
      </c>
      <c r="Y164" s="122">
        <f t="shared" si="58"/>
        <v>4.0865797456418954E-2</v>
      </c>
      <c r="DA164" s="130" t="s">
        <v>1893</v>
      </c>
    </row>
    <row r="165" spans="1:105" ht="12" customHeight="1" x14ac:dyDescent="0.25">
      <c r="A165" s="97" t="s">
        <v>53</v>
      </c>
      <c r="B165" s="98">
        <v>4.3557415245037263E-2</v>
      </c>
      <c r="C165" s="98">
        <v>4.8753356788105759E-2</v>
      </c>
      <c r="D165" s="98">
        <v>5.0142986059704422E-2</v>
      </c>
      <c r="E165" s="98">
        <v>4.6186640771905117E-2</v>
      </c>
      <c r="F165" s="98">
        <v>4.2069270955066934E-2</v>
      </c>
      <c r="G165" s="98">
        <v>3.6812294300730367E-2</v>
      </c>
      <c r="H165" s="98">
        <v>3.2296629174441302E-2</v>
      </c>
      <c r="I165" s="98">
        <v>3.3289554746725458E-2</v>
      </c>
      <c r="J165" s="98">
        <v>3.9344347624702597E-2</v>
      </c>
      <c r="K165" s="98">
        <v>4.6456381252942366E-2</v>
      </c>
      <c r="L165" s="98">
        <v>5.8980627229787079E-2</v>
      </c>
      <c r="M165" s="98">
        <v>7.6973818819195974E-2</v>
      </c>
      <c r="N165" s="98">
        <v>0.10049495050717142</v>
      </c>
      <c r="O165" s="98">
        <v>0.129518271663837</v>
      </c>
      <c r="P165" s="98">
        <v>0.16974786016223001</v>
      </c>
      <c r="Q165" s="98">
        <v>0.19796829843264924</v>
      </c>
      <c r="R165" s="98">
        <v>0.20293129058321779</v>
      </c>
      <c r="S165" s="98">
        <v>0.19052265699251389</v>
      </c>
      <c r="T165" s="98">
        <v>0.20184363487790186</v>
      </c>
      <c r="U165" s="98">
        <v>0.14805580881161981</v>
      </c>
      <c r="V165" s="98">
        <v>0.12162258273574732</v>
      </c>
      <c r="W165" s="98">
        <v>9.1297982884246037E-2</v>
      </c>
      <c r="X165" s="98">
        <v>6.5567643085871874E-2</v>
      </c>
      <c r="Y165" s="98">
        <v>4.0865797456418954E-2</v>
      </c>
      <c r="DA165" s="63" t="s">
        <v>1894</v>
      </c>
    </row>
    <row r="166" spans="1:105" ht="12" customHeight="1" x14ac:dyDescent="0.25">
      <c r="A166" s="121" t="s">
        <v>55</v>
      </c>
      <c r="B166" s="122">
        <v>5.0702411777512602</v>
      </c>
      <c r="C166" s="122">
        <v>4.206043173727565</v>
      </c>
      <c r="D166" s="122">
        <v>3.7125205309610183</v>
      </c>
      <c r="E166" s="122">
        <v>3.2214853713985656</v>
      </c>
      <c r="F166" s="122">
        <v>3.0998100030473377</v>
      </c>
      <c r="G166" s="122">
        <v>2.891234030526467</v>
      </c>
      <c r="H166" s="122">
        <v>2.7286003050621366</v>
      </c>
      <c r="I166" s="122">
        <v>2.3767784428223053</v>
      </c>
      <c r="J166" s="122">
        <v>2.2122978272964633</v>
      </c>
      <c r="K166" s="122">
        <v>1.9209703227335844</v>
      </c>
      <c r="L166" s="122">
        <v>2.058115027748868</v>
      </c>
      <c r="M166" s="122">
        <v>2.061800394805136</v>
      </c>
      <c r="N166" s="122">
        <v>1.9873483135071661</v>
      </c>
      <c r="O166" s="122">
        <v>2.7096331032815844</v>
      </c>
      <c r="P166" s="122">
        <v>2.654487376935859</v>
      </c>
      <c r="Q166" s="122">
        <v>2.8055893963271878</v>
      </c>
      <c r="R166" s="122">
        <v>2.6768233966444908</v>
      </c>
      <c r="S166" s="122">
        <v>2.2989177609238993</v>
      </c>
      <c r="T166" s="122">
        <v>2.1106075672927394</v>
      </c>
      <c r="U166" s="122">
        <v>2.105599422428408</v>
      </c>
      <c r="V166" s="122">
        <v>2.0837123989355404</v>
      </c>
      <c r="W166" s="122">
        <v>2.0179450911804384</v>
      </c>
      <c r="X166" s="122">
        <v>0.87737771038843393</v>
      </c>
      <c r="Y166" s="122">
        <v>0.30256933489846216</v>
      </c>
      <c r="DA166" s="130" t="s">
        <v>1895</v>
      </c>
    </row>
    <row r="167" spans="1:105" ht="12" customHeight="1" x14ac:dyDescent="0.25">
      <c r="A167" s="97" t="s">
        <v>124</v>
      </c>
      <c r="B167" s="98">
        <v>0.55107051991129752</v>
      </c>
      <c r="C167" s="98">
        <v>0.4725710060397158</v>
      </c>
      <c r="D167" s="98">
        <v>0.37771181955182986</v>
      </c>
      <c r="E167" s="98">
        <v>0.3461810347819681</v>
      </c>
      <c r="F167" s="98">
        <v>0.33422623769652055</v>
      </c>
      <c r="G167" s="98">
        <v>0.30575602939539609</v>
      </c>
      <c r="H167" s="98">
        <v>0.30127574939966822</v>
      </c>
      <c r="I167" s="98">
        <v>0.27161484093628141</v>
      </c>
      <c r="J167" s="98">
        <v>0.22888899838397533</v>
      </c>
      <c r="K167" s="98">
        <v>0.19135918491822612</v>
      </c>
      <c r="L167" s="98">
        <v>0.18580718870902549</v>
      </c>
      <c r="M167" s="98">
        <v>0.19481546100812072</v>
      </c>
      <c r="N167" s="98">
        <v>0.17517752820296228</v>
      </c>
      <c r="O167" s="98">
        <v>0.19624102042329183</v>
      </c>
      <c r="P167" s="98">
        <v>0.17638604216245513</v>
      </c>
      <c r="Q167" s="98">
        <v>0.21517874364601525</v>
      </c>
      <c r="R167" s="98">
        <v>0.21736784247738428</v>
      </c>
      <c r="S167" s="98">
        <v>0.20389037308379798</v>
      </c>
      <c r="T167" s="98">
        <v>0.18475778635766305</v>
      </c>
      <c r="U167" s="98">
        <v>0.21115183439238383</v>
      </c>
      <c r="V167" s="98">
        <v>0.22882687310488362</v>
      </c>
      <c r="W167" s="98">
        <v>0.26400612797158951</v>
      </c>
      <c r="X167" s="98">
        <v>0.13442401777799548</v>
      </c>
      <c r="Y167" s="98">
        <v>4.0932071405604856E-2</v>
      </c>
      <c r="DA167" s="63" t="s">
        <v>1896</v>
      </c>
    </row>
    <row r="168" spans="1:105" ht="12" customHeight="1" x14ac:dyDescent="0.25">
      <c r="A168" s="97" t="s">
        <v>123</v>
      </c>
      <c r="B168" s="98">
        <v>1.8283141966594096E-3</v>
      </c>
      <c r="C168" s="98">
        <v>1.6279180347412835E-3</v>
      </c>
      <c r="D168" s="98">
        <v>1.2778399797503462E-3</v>
      </c>
      <c r="E168" s="98">
        <v>1.325541421632509E-3</v>
      </c>
      <c r="F168" s="98">
        <v>1.2855322031192894E-3</v>
      </c>
      <c r="G168" s="98">
        <v>1.2759682771947894E-3</v>
      </c>
      <c r="H168" s="98">
        <v>1.4388175136908954E-3</v>
      </c>
      <c r="I168" s="98">
        <v>1.6206234616486666E-3</v>
      </c>
      <c r="J168" s="98">
        <v>1.3718197412291497E-3</v>
      </c>
      <c r="K168" s="98">
        <v>1.3177388499751386E-3</v>
      </c>
      <c r="L168" s="98">
        <v>1.2111613241724912E-3</v>
      </c>
      <c r="M168" s="98">
        <v>1.3790941898177258E-3</v>
      </c>
      <c r="N168" s="98">
        <v>1.1905130668364986E-3</v>
      </c>
      <c r="O168" s="98">
        <v>9.8443301173253904E-4</v>
      </c>
      <c r="P168" s="98">
        <v>6.9961600490034588E-4</v>
      </c>
      <c r="Q168" s="98">
        <v>7.1728884623526823E-4</v>
      </c>
      <c r="R168" s="98">
        <v>6.2548235830194011E-4</v>
      </c>
      <c r="S168" s="98">
        <v>4.1112125134867014E-4</v>
      </c>
      <c r="T168" s="98">
        <v>2.9559707464727955E-4</v>
      </c>
      <c r="U168" s="98">
        <v>5.0688194968139487E-4</v>
      </c>
      <c r="V168" s="98">
        <v>5.7337708528291563E-4</v>
      </c>
      <c r="W168" s="98">
        <v>8.4905234049250636E-4</v>
      </c>
      <c r="X168" s="98">
        <v>5.7653962450877503E-4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1.0433005795218279E-3</v>
      </c>
      <c r="C169" s="101">
        <v>9.115091332067512E-4</v>
      </c>
      <c r="D169" s="101">
        <v>7.2258535584044151E-4</v>
      </c>
      <c r="E169" s="101">
        <v>7.3933046835308099E-4</v>
      </c>
      <c r="F169" s="101">
        <v>7.1360767596887603E-4</v>
      </c>
      <c r="G169" s="101">
        <v>7.1866405032212314E-4</v>
      </c>
      <c r="H169" s="101">
        <v>8.1158407871160143E-4</v>
      </c>
      <c r="I169" s="101">
        <v>8.994315973395859E-4</v>
      </c>
      <c r="J169" s="101">
        <v>7.3648969417678995E-4</v>
      </c>
      <c r="K169" s="101">
        <v>6.4468987170474695E-4</v>
      </c>
      <c r="L169" s="101">
        <v>6.8217712731727311E-4</v>
      </c>
      <c r="M169" s="101">
        <v>7.6930502298564265E-4</v>
      </c>
      <c r="N169" s="101">
        <v>6.4991464147373505E-4</v>
      </c>
      <c r="O169" s="101">
        <v>5.6532527251990073E-4</v>
      </c>
      <c r="P169" s="101">
        <v>3.8536629720479376E-4</v>
      </c>
      <c r="Q169" s="101">
        <v>4.0508423109506924E-4</v>
      </c>
      <c r="R169" s="101">
        <v>3.5365464999929778E-4</v>
      </c>
      <c r="S169" s="101">
        <v>2.2273442858883316E-4</v>
      </c>
      <c r="T169" s="101">
        <v>1.6106624375794893E-4</v>
      </c>
      <c r="U169" s="101">
        <v>2.8129755157642729E-4</v>
      </c>
      <c r="V169" s="101">
        <v>3.1786348402681173E-4</v>
      </c>
      <c r="W169" s="101">
        <v>4.9899541797577846E-4</v>
      </c>
      <c r="X169" s="101">
        <v>2.4051365336210555E-4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7.8501361713758169E-4</v>
      </c>
      <c r="C170" s="104">
        <v>7.1640890153453233E-4</v>
      </c>
      <c r="D170" s="104">
        <v>5.5525462390990479E-4</v>
      </c>
      <c r="E170" s="104">
        <v>5.8621095327942804E-4</v>
      </c>
      <c r="F170" s="104">
        <v>5.719245271504134E-4</v>
      </c>
      <c r="G170" s="104">
        <v>5.5730422687266627E-4</v>
      </c>
      <c r="H170" s="104">
        <v>6.2723343497929395E-4</v>
      </c>
      <c r="I170" s="104">
        <v>7.2119186430908084E-4</v>
      </c>
      <c r="J170" s="104">
        <v>6.3533004705235976E-4</v>
      </c>
      <c r="K170" s="104">
        <v>6.7304897827039165E-4</v>
      </c>
      <c r="L170" s="104">
        <v>5.2898419685521814E-4</v>
      </c>
      <c r="M170" s="104">
        <v>6.0978916683208299E-4</v>
      </c>
      <c r="N170" s="104">
        <v>5.4059842536276356E-4</v>
      </c>
      <c r="O170" s="104">
        <v>4.1910773921263836E-4</v>
      </c>
      <c r="P170" s="104">
        <v>3.1424970769555218E-4</v>
      </c>
      <c r="Q170" s="104">
        <v>3.1220461514019904E-4</v>
      </c>
      <c r="R170" s="104">
        <v>2.7182770830264238E-4</v>
      </c>
      <c r="S170" s="104">
        <v>1.8838682275983701E-4</v>
      </c>
      <c r="T170" s="104">
        <v>1.3453083088933062E-4</v>
      </c>
      <c r="U170" s="104">
        <v>2.2558439810496758E-4</v>
      </c>
      <c r="V170" s="104">
        <v>2.5551360125610395E-4</v>
      </c>
      <c r="W170" s="104">
        <v>3.500569225167279E-4</v>
      </c>
      <c r="X170" s="104">
        <v>3.3602597114666953E-4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3.1717384667791171</v>
      </c>
      <c r="C171" s="101">
        <v>2.5907728624556774</v>
      </c>
      <c r="D171" s="101">
        <v>2.2895084686830178</v>
      </c>
      <c r="E171" s="101">
        <v>1.9315672549314817</v>
      </c>
      <c r="F171" s="101">
        <v>1.8354251835886022</v>
      </c>
      <c r="G171" s="101">
        <v>1.6469792153810028</v>
      </c>
      <c r="H171" s="101">
        <v>1.4685073869447625</v>
      </c>
      <c r="I171" s="101">
        <v>1.1861078328051569</v>
      </c>
      <c r="J171" s="101">
        <v>1.0734173866769587</v>
      </c>
      <c r="K171" s="101">
        <v>0.88586295102232759</v>
      </c>
      <c r="L171" s="101">
        <v>0.91977283809475652</v>
      </c>
      <c r="M171" s="101">
        <v>0.89851408445749636</v>
      </c>
      <c r="N171" s="101">
        <v>0.87500727046040094</v>
      </c>
      <c r="O171" s="101">
        <v>1.2520782398118389</v>
      </c>
      <c r="P171" s="101">
        <v>1.266350340150638</v>
      </c>
      <c r="Q171" s="101">
        <v>1.3418912903860769</v>
      </c>
      <c r="R171" s="101">
        <v>1.2797138295769046</v>
      </c>
      <c r="S171" s="101">
        <v>1.0932625689274056</v>
      </c>
      <c r="T171" s="101">
        <v>0.99329628189131336</v>
      </c>
      <c r="U171" s="101">
        <v>0.93679401254478589</v>
      </c>
      <c r="V171" s="101">
        <v>0.90003691258558793</v>
      </c>
      <c r="W171" s="101">
        <v>0.85019728898604419</v>
      </c>
      <c r="X171" s="101">
        <v>0.35779513990926848</v>
      </c>
      <c r="Y171" s="101">
        <v>0.12380349705664516</v>
      </c>
      <c r="DA171" s="131" t="s">
        <v>1900</v>
      </c>
    </row>
    <row r="172" spans="1:105" ht="12" customHeight="1" x14ac:dyDescent="0.25">
      <c r="A172" s="107" t="s">
        <v>121</v>
      </c>
      <c r="B172" s="104">
        <v>1.3456038768641867</v>
      </c>
      <c r="C172" s="104">
        <v>1.1410713871974305</v>
      </c>
      <c r="D172" s="104">
        <v>1.0440224027464202</v>
      </c>
      <c r="E172" s="104">
        <v>0.94241154026348317</v>
      </c>
      <c r="F172" s="104">
        <v>0.92887304955909578</v>
      </c>
      <c r="G172" s="104">
        <v>0.93722281747287339</v>
      </c>
      <c r="H172" s="104">
        <v>0.95737835120401482</v>
      </c>
      <c r="I172" s="104">
        <v>0.91743514561921846</v>
      </c>
      <c r="J172" s="104">
        <v>0.90861962249429995</v>
      </c>
      <c r="K172" s="104">
        <v>0.84243044794305555</v>
      </c>
      <c r="L172" s="104">
        <v>0.95132383962091338</v>
      </c>
      <c r="M172" s="104">
        <v>0.96709175514970103</v>
      </c>
      <c r="N172" s="104">
        <v>0.93597300177696652</v>
      </c>
      <c r="O172" s="104">
        <v>1.2603294100347209</v>
      </c>
      <c r="P172" s="104">
        <v>1.2110513786178658</v>
      </c>
      <c r="Q172" s="104">
        <v>1.2478020734488604</v>
      </c>
      <c r="R172" s="104">
        <v>1.1791162422318999</v>
      </c>
      <c r="S172" s="104">
        <v>1.0013536976613469</v>
      </c>
      <c r="T172" s="104">
        <v>0.93225790196911573</v>
      </c>
      <c r="U172" s="104">
        <v>0.95714669354155679</v>
      </c>
      <c r="V172" s="104">
        <v>0.95427523615978593</v>
      </c>
      <c r="W172" s="104">
        <v>0.90289262188231212</v>
      </c>
      <c r="X172" s="104">
        <v>0.38458201307666118</v>
      </c>
      <c r="Y172" s="104">
        <v>0.13783376643621215</v>
      </c>
      <c r="DA172" s="132" t="s">
        <v>1901</v>
      </c>
    </row>
    <row r="173" spans="1:105" ht="12" customHeight="1" x14ac:dyDescent="0.25">
      <c r="A173" s="108" t="s">
        <v>53</v>
      </c>
      <c r="B173" s="98">
        <v>0.76819510468392627</v>
      </c>
      <c r="C173" s="98">
        <v>0.63862702953633643</v>
      </c>
      <c r="D173" s="98">
        <v>0.59073606342959128</v>
      </c>
      <c r="E173" s="98">
        <v>0.5254683022968194</v>
      </c>
      <c r="F173" s="98">
        <v>0.51534990965184635</v>
      </c>
      <c r="G173" s="98">
        <v>0.52812072753875705</v>
      </c>
      <c r="H173" s="98">
        <v>0.54018105228418989</v>
      </c>
      <c r="I173" s="98">
        <v>0.50929365402890803</v>
      </c>
      <c r="J173" s="98">
        <v>0.48828563894960036</v>
      </c>
      <c r="K173" s="98">
        <v>0.41138709585205946</v>
      </c>
      <c r="L173" s="98">
        <v>0.53526020482268377</v>
      </c>
      <c r="M173" s="98">
        <v>0.53872420940140753</v>
      </c>
      <c r="N173" s="98">
        <v>0.50979528912188654</v>
      </c>
      <c r="O173" s="98">
        <v>0.72386699117286513</v>
      </c>
      <c r="P173" s="98">
        <v>0.66736481598730335</v>
      </c>
      <c r="Q173" s="98">
        <v>0.70523012789117645</v>
      </c>
      <c r="R173" s="98">
        <v>0.66726267766563574</v>
      </c>
      <c r="S173" s="98">
        <v>0.54205021834316736</v>
      </c>
      <c r="T173" s="98">
        <v>0.50876916824495144</v>
      </c>
      <c r="U173" s="98">
        <v>0.53143242563450332</v>
      </c>
      <c r="V173" s="98">
        <v>0.52935981651690689</v>
      </c>
      <c r="W173" s="98">
        <v>0.5301426043748354</v>
      </c>
      <c r="X173" s="98">
        <v>0.15759101723729096</v>
      </c>
      <c r="Y173" s="98">
        <v>7.1278601696097843E-2</v>
      </c>
      <c r="DA173" s="63" t="s">
        <v>1902</v>
      </c>
    </row>
    <row r="174" spans="1:105" ht="12" customHeight="1" x14ac:dyDescent="0.25">
      <c r="A174" s="115" t="s">
        <v>52</v>
      </c>
      <c r="B174" s="33">
        <v>0.57740877218026043</v>
      </c>
      <c r="C174" s="33">
        <v>0.50244435766109408</v>
      </c>
      <c r="D174" s="33">
        <v>0.45328633931682888</v>
      </c>
      <c r="E174" s="33">
        <v>0.41694323796666377</v>
      </c>
      <c r="F174" s="33">
        <v>0.41352313990724943</v>
      </c>
      <c r="G174" s="33">
        <v>0.40910208993411629</v>
      </c>
      <c r="H174" s="33">
        <v>0.41719729891982493</v>
      </c>
      <c r="I174" s="33">
        <v>0.40814149159031049</v>
      </c>
      <c r="J174" s="33">
        <v>0.42033398354469953</v>
      </c>
      <c r="K174" s="33">
        <v>0.43104335209099603</v>
      </c>
      <c r="L174" s="33">
        <v>0.41606363479822966</v>
      </c>
      <c r="M174" s="33">
        <v>0.4283675457482935</v>
      </c>
      <c r="N174" s="33">
        <v>0.42617771265508003</v>
      </c>
      <c r="O174" s="33">
        <v>0.53646241886185586</v>
      </c>
      <c r="P174" s="33">
        <v>0.54368656263056236</v>
      </c>
      <c r="Q174" s="33">
        <v>0.54257194555768395</v>
      </c>
      <c r="R174" s="33">
        <v>0.5118535645662643</v>
      </c>
      <c r="S174" s="33">
        <v>0.45930347931817955</v>
      </c>
      <c r="T174" s="33">
        <v>0.42348873372416423</v>
      </c>
      <c r="U174" s="33">
        <v>0.42571426790705347</v>
      </c>
      <c r="V174" s="33">
        <v>0.42491541964287899</v>
      </c>
      <c r="W174" s="33">
        <v>0.37275001750747672</v>
      </c>
      <c r="X174" s="33">
        <v>0.22699099583937019</v>
      </c>
      <c r="Y174" s="33">
        <v>6.6555164740114303E-2</v>
      </c>
      <c r="DA174" s="60" t="s">
        <v>1903</v>
      </c>
    </row>
    <row r="175" spans="1:105" ht="12" customHeight="1" x14ac:dyDescent="0.25">
      <c r="A175" s="121" t="s">
        <v>54</v>
      </c>
      <c r="B175" s="122">
        <v>1.1365861485472497</v>
      </c>
      <c r="C175" s="122">
        <v>0.98350524534460337</v>
      </c>
      <c r="D175" s="122">
        <v>0.87731500613261881</v>
      </c>
      <c r="E175" s="122">
        <v>0.77522342209720774</v>
      </c>
      <c r="F175" s="122">
        <v>0.73094138518634966</v>
      </c>
      <c r="G175" s="122">
        <v>0.68014226196522287</v>
      </c>
      <c r="H175" s="122">
        <v>0.65060369835624166</v>
      </c>
      <c r="I175" s="122">
        <v>0.58762290226235703</v>
      </c>
      <c r="J175" s="122">
        <v>0.54909896286017412</v>
      </c>
      <c r="K175" s="122">
        <v>0.5036521947219943</v>
      </c>
      <c r="L175" s="122">
        <v>0.51362749102008332</v>
      </c>
      <c r="M175" s="122">
        <v>0.48167976146699731</v>
      </c>
      <c r="N175" s="122">
        <v>0.46288529180609972</v>
      </c>
      <c r="O175" s="122">
        <v>0.63108033241311734</v>
      </c>
      <c r="P175" s="122">
        <v>0.65258603854764441</v>
      </c>
      <c r="Q175" s="122">
        <v>0.66378890136272373</v>
      </c>
      <c r="R175" s="122">
        <v>0.65173232191702446</v>
      </c>
      <c r="S175" s="122">
        <v>0.5715988009088806</v>
      </c>
      <c r="T175" s="122">
        <v>0.52387829301781119</v>
      </c>
      <c r="U175" s="122">
        <v>0.51583720765310426</v>
      </c>
      <c r="V175" s="122">
        <v>0.54673543718129969</v>
      </c>
      <c r="W175" s="122">
        <v>0.55416048592215161</v>
      </c>
      <c r="X175" s="122">
        <v>0.22589718053317337</v>
      </c>
      <c r="Y175" s="122">
        <v>8.8708225169283991E-2</v>
      </c>
      <c r="DA175" s="130" t="s">
        <v>1904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1905</v>
      </c>
    </row>
    <row r="177" spans="1:105" ht="12" customHeight="1" x14ac:dyDescent="0.25">
      <c r="A177" s="109" t="s">
        <v>120</v>
      </c>
      <c r="B177" s="33">
        <v>1.1365861485472497</v>
      </c>
      <c r="C177" s="33">
        <v>0.98350524534460337</v>
      </c>
      <c r="D177" s="33">
        <v>0.87731500613261881</v>
      </c>
      <c r="E177" s="33">
        <v>0.77522342209720774</v>
      </c>
      <c r="F177" s="33">
        <v>0.73094138518634966</v>
      </c>
      <c r="G177" s="33">
        <v>0.68014226196522287</v>
      </c>
      <c r="H177" s="33">
        <v>0.65060369835624166</v>
      </c>
      <c r="I177" s="33">
        <v>0.58762290226235703</v>
      </c>
      <c r="J177" s="33">
        <v>0.54909896286017412</v>
      </c>
      <c r="K177" s="33">
        <v>0.5036521947219943</v>
      </c>
      <c r="L177" s="33">
        <v>0.51362749102008332</v>
      </c>
      <c r="M177" s="33">
        <v>0.48167976146699731</v>
      </c>
      <c r="N177" s="33">
        <v>0.46288529180609972</v>
      </c>
      <c r="O177" s="33">
        <v>0.63108033241311734</v>
      </c>
      <c r="P177" s="33">
        <v>0.65258603854764441</v>
      </c>
      <c r="Q177" s="33">
        <v>0.66378890136272373</v>
      </c>
      <c r="R177" s="33">
        <v>0.65173232191702446</v>
      </c>
      <c r="S177" s="33">
        <v>0.5715988009088806</v>
      </c>
      <c r="T177" s="33">
        <v>0.52387829301781119</v>
      </c>
      <c r="U177" s="33">
        <v>0.51583720765310426</v>
      </c>
      <c r="V177" s="33">
        <v>0.54673543718129969</v>
      </c>
      <c r="W177" s="33">
        <v>0.55416048592215161</v>
      </c>
      <c r="X177" s="33">
        <v>0.22589718053317337</v>
      </c>
      <c r="Y177" s="33">
        <v>8.8708225169283991E-2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X3" s="119" t="str">
        <f>IF(RES_hhdet_tes!X3=0,"",RES_hhdet_tes!X3/RES_hhdet_fec!X3)</f>
        <v/>
      </c>
      <c r="Y3" s="119" t="str">
        <f>IF(RES_hhdet_tes!Y3=0,"",RES_hhdet_tes!Y3/RES_hhdet_fec!Y3)</f>
        <v/>
      </c>
      <c r="DA3" s="129" t="s">
        <v>1908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X4" s="124" t="str">
        <f>IF(RES_hhdet_tes!X4=0,"",RES_hhdet_tes!X4/RES_hhdet_fec!X4)</f>
        <v/>
      </c>
      <c r="Y4" s="124" t="str">
        <f>IF(RES_hhdet_tes!Y4=0,"",RES_hhdet_tes!Y4/RES_hhdet_fec!Y4)</f>
        <v/>
      </c>
      <c r="DA4" s="130" t="s">
        <v>1909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X5" s="111" t="str">
        <f>IF(RES_hhdet_tes!X5=0,"",RES_hhdet_tes!X5/RES_hhdet_fec!X5)</f>
        <v/>
      </c>
      <c r="Y5" s="111" t="str">
        <f>IF(RES_hhdet_tes!Y5=0,"",RES_hhdet_tes!Y5/RES_hhdet_fec!Y5)</f>
        <v/>
      </c>
      <c r="DA5" s="63" t="s">
        <v>1910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X6" s="111" t="str">
        <f>IF(RES_hhdet_tes!X6=0,"",RES_hhdet_tes!X6/RES_hhdet_fec!X6)</f>
        <v/>
      </c>
      <c r="Y6" s="111" t="str">
        <f>IF(RES_hhdet_tes!Y6=0,"",RES_hhdet_tes!Y6/RES_hhdet_fec!Y6)</f>
        <v/>
      </c>
      <c r="DA6" s="63" t="s">
        <v>1911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X7" s="124" t="str">
        <f>IF(RES_hhdet_tes!X7=0,"",RES_hhdet_tes!X7/RES_hhdet_fec!X7)</f>
        <v/>
      </c>
      <c r="Y7" s="124" t="str">
        <f>IF(RES_hhdet_tes!Y7=0,"",RES_hhdet_tes!Y7/RES_hhdet_fec!Y7)</f>
        <v/>
      </c>
      <c r="DA7" s="130" t="s">
        <v>1912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X8" s="111" t="str">
        <f>IF(RES_hhdet_tes!X8=0,"",RES_hhdet_tes!X8/RES_hhdet_fec!X8)</f>
        <v/>
      </c>
      <c r="Y8" s="111" t="str">
        <f>IF(RES_hhdet_tes!Y8=0,"",RES_hhdet_tes!Y8/RES_hhdet_fec!Y8)</f>
        <v/>
      </c>
      <c r="DA8" s="63" t="s">
        <v>1913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X9" s="124" t="str">
        <f>IF(RES_hhdet_tes!X9=0,"",RES_hhdet_tes!X9/RES_hhdet_fec!X9)</f>
        <v/>
      </c>
      <c r="Y9" s="124" t="str">
        <f>IF(RES_hhdet_tes!Y9=0,"",RES_hhdet_tes!Y9/RES_hhdet_fec!Y9)</f>
        <v/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X15" s="112" t="str">
        <f>IF(RES_hhdet_tes!X15=0,"",RES_hhdet_tes!X15/RES_hhdet_fec!X15)</f>
        <v/>
      </c>
      <c r="Y15" s="112" t="str">
        <f>IF(RES_hhdet_tes!Y15=0,"",RES_hhdet_tes!Y15/RES_hhdet_fec!Y15)</f>
        <v/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X19" s="124" t="str">
        <f>IF(RES_hhdet_tes!X19=0,"",RES_hhdet_tes!X19/RES_hhdet_fec!X19)</f>
        <v/>
      </c>
      <c r="Y19" s="124" t="str">
        <f>IF(RES_hhdet_tes!Y19=0,"",RES_hhdet_tes!Y19/RES_hhdet_fec!Y19)</f>
        <v/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X22" s="45" t="str">
        <f>IF(RES_hhdet_tes!X22=0,"",RES_hhdet_tes!X22/RES_hhdet_fec!X22)</f>
        <v/>
      </c>
      <c r="Y22" s="45" t="str">
        <f>IF(RES_hhdet_tes!Y22=0,"",RES_hhdet_tes!Y22/RES_hhdet_fec!Y22)</f>
        <v/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0.54068150989997865</v>
      </c>
      <c r="C24" s="119">
        <f>IF(RES_hhdet_tes!C24=0,"",RES_hhdet_tes!C24/RES_hhdet_fec!C24)</f>
        <v>0.54114407263717201</v>
      </c>
      <c r="D24" s="119">
        <f>IF(RES_hhdet_tes!D24=0,"",RES_hhdet_tes!D24/RES_hhdet_fec!D24)</f>
        <v>0.5463988086205106</v>
      </c>
      <c r="E24" s="119">
        <f>IF(RES_hhdet_tes!E24=0,"",RES_hhdet_tes!E24/RES_hhdet_fec!E24)</f>
        <v>0.55154145190443793</v>
      </c>
      <c r="F24" s="119">
        <f>IF(RES_hhdet_tes!F24=0,"",RES_hhdet_tes!F24/RES_hhdet_fec!F24)</f>
        <v>0.55998721506705496</v>
      </c>
      <c r="G24" s="119">
        <f>IF(RES_hhdet_tes!G24=0,"",RES_hhdet_tes!G24/RES_hhdet_fec!G24)</f>
        <v>0.56890922840870961</v>
      </c>
      <c r="H24" s="119">
        <f>IF(RES_hhdet_tes!H24=0,"",RES_hhdet_tes!H24/RES_hhdet_fec!H24)</f>
        <v>0.57620802351123968</v>
      </c>
      <c r="I24" s="119">
        <f>IF(RES_hhdet_tes!I24=0,"",RES_hhdet_tes!I24/RES_hhdet_fec!I24)</f>
        <v>0.58126622349519352</v>
      </c>
      <c r="J24" s="119">
        <f>IF(RES_hhdet_tes!J24=0,"",RES_hhdet_tes!J24/RES_hhdet_fec!J24)</f>
        <v>0.58664897300136365</v>
      </c>
      <c r="K24" s="119">
        <f>IF(RES_hhdet_tes!K24=0,"",RES_hhdet_tes!K24/RES_hhdet_fec!K24)</f>
        <v>0.59232441882419051</v>
      </c>
      <c r="L24" s="119">
        <f>IF(RES_hhdet_tes!L24=0,"",RES_hhdet_tes!L24/RES_hhdet_fec!L24)</f>
        <v>0.59984522702541276</v>
      </c>
      <c r="M24" s="119">
        <f>IF(RES_hhdet_tes!M24=0,"",RES_hhdet_tes!M24/RES_hhdet_fec!M24)</f>
        <v>0.61004712041669273</v>
      </c>
      <c r="N24" s="119">
        <f>IF(RES_hhdet_tes!N24=0,"",RES_hhdet_tes!N24/RES_hhdet_fec!N24)</f>
        <v>0.62288203277530552</v>
      </c>
      <c r="O24" s="119">
        <f>IF(RES_hhdet_tes!O24=0,"",RES_hhdet_tes!O24/RES_hhdet_fec!O24)</f>
        <v>0.63777419208328623</v>
      </c>
      <c r="P24" s="119">
        <f>IF(RES_hhdet_tes!P24=0,"",RES_hhdet_tes!P24/RES_hhdet_fec!P24)</f>
        <v>0.64709839891730503</v>
      </c>
      <c r="Q24" s="119">
        <f>IF(RES_hhdet_tes!Q24=0,"",RES_hhdet_tes!Q24/RES_hhdet_fec!Q24)</f>
        <v>0.65120394264375314</v>
      </c>
      <c r="R24" s="119">
        <f>IF(RES_hhdet_tes!R24=0,"",RES_hhdet_tes!R24/RES_hhdet_fec!R24)</f>
        <v>0.66694530986686551</v>
      </c>
      <c r="S24" s="119">
        <f>IF(RES_hhdet_tes!S24=0,"",RES_hhdet_tes!S24/RES_hhdet_fec!S24)</f>
        <v>0.68278256239910884</v>
      </c>
      <c r="T24" s="119">
        <f>IF(RES_hhdet_tes!T24=0,"",RES_hhdet_tes!T24/RES_hhdet_fec!T24)</f>
        <v>0.69626515490089935</v>
      </c>
      <c r="U24" s="119">
        <f>IF(RES_hhdet_tes!U24=0,"",RES_hhdet_tes!U24/RES_hhdet_fec!U24)</f>
        <v>0.70870527370801439</v>
      </c>
      <c r="V24" s="119">
        <f>IF(RES_hhdet_tes!V24=0,"",RES_hhdet_tes!V24/RES_hhdet_fec!V24)</f>
        <v>0.72191261182964395</v>
      </c>
      <c r="W24" s="119">
        <f>IF(RES_hhdet_tes!W24=0,"",RES_hhdet_tes!W24/RES_hhdet_fec!W24)</f>
        <v>0.73335641778510419</v>
      </c>
      <c r="X24" s="119">
        <f>IF(RES_hhdet_tes!X24=0,"",RES_hhdet_tes!X24/RES_hhdet_fec!X24)</f>
        <v>0.74061273757257795</v>
      </c>
      <c r="Y24" s="119">
        <f>IF(RES_hhdet_tes!Y24=0,"",RES_hhdet_tes!Y24/RES_hhdet_fec!Y24)</f>
        <v>0.7483541597817055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0.5240011376070236</v>
      </c>
      <c r="C25" s="124">
        <f>IF(RES_hhdet_tes!C25=0,"",RES_hhdet_tes!C25/RES_hhdet_fec!C25)</f>
        <v>0.52608373774842787</v>
      </c>
      <c r="D25" s="124">
        <f>IF(RES_hhdet_tes!D25=0,"",RES_hhdet_tes!D25/RES_hhdet_fec!D25)</f>
        <v>0.52939304906119533</v>
      </c>
      <c r="E25" s="124">
        <f>IF(RES_hhdet_tes!E25=0,"",RES_hhdet_tes!E25/RES_hhdet_fec!E25)</f>
        <v>0.53577090606064426</v>
      </c>
      <c r="F25" s="124">
        <f>IF(RES_hhdet_tes!F25=0,"",RES_hhdet_tes!F25/RES_hhdet_fec!F25)</f>
        <v>0.54418923251705997</v>
      </c>
      <c r="G25" s="124">
        <f>IF(RES_hhdet_tes!G25=0,"",RES_hhdet_tes!G25/RES_hhdet_fec!G25)</f>
        <v>0.55297510977389663</v>
      </c>
      <c r="H25" s="124">
        <f>IF(RES_hhdet_tes!H25=0,"",RES_hhdet_tes!H25/RES_hhdet_fec!H25)</f>
        <v>0.56096797322881509</v>
      </c>
      <c r="I25" s="124">
        <f>IF(RES_hhdet_tes!I25=0,"",RES_hhdet_tes!I25/RES_hhdet_fec!I25)</f>
        <v>0.56661716576319454</v>
      </c>
      <c r="J25" s="124">
        <f>IF(RES_hhdet_tes!J25=0,"",RES_hhdet_tes!J25/RES_hhdet_fec!J25)</f>
        <v>0.57081755458452021</v>
      </c>
      <c r="K25" s="124">
        <f>IF(RES_hhdet_tes!K25=0,"",RES_hhdet_tes!K25/RES_hhdet_fec!K25)</f>
        <v>0.57588905670876178</v>
      </c>
      <c r="L25" s="124">
        <f>IF(RES_hhdet_tes!L25=0,"",RES_hhdet_tes!L25/RES_hhdet_fec!L25)</f>
        <v>0.58444769319812495</v>
      </c>
      <c r="M25" s="124">
        <f>IF(RES_hhdet_tes!M25=0,"",RES_hhdet_tes!M25/RES_hhdet_fec!M25)</f>
        <v>0.59422264775383704</v>
      </c>
      <c r="N25" s="124">
        <f>IF(RES_hhdet_tes!N25=0,"",RES_hhdet_tes!N25/RES_hhdet_fec!N25)</f>
        <v>0.60668052322359711</v>
      </c>
      <c r="O25" s="124">
        <f>IF(RES_hhdet_tes!O25=0,"",RES_hhdet_tes!O25/RES_hhdet_fec!O25)</f>
        <v>0.62024047608314448</v>
      </c>
      <c r="P25" s="124">
        <f>IF(RES_hhdet_tes!P25=0,"",RES_hhdet_tes!P25/RES_hhdet_fec!P25)</f>
        <v>0.62530865380251799</v>
      </c>
      <c r="Q25" s="124">
        <f>IF(RES_hhdet_tes!Q25=0,"",RES_hhdet_tes!Q25/RES_hhdet_fec!Q25)</f>
        <v>0.63460571755390727</v>
      </c>
      <c r="R25" s="124">
        <f>IF(RES_hhdet_tes!R25=0,"",RES_hhdet_tes!R25/RES_hhdet_fec!R25)</f>
        <v>0.65124711819506598</v>
      </c>
      <c r="S25" s="124">
        <f>IF(RES_hhdet_tes!S25=0,"",RES_hhdet_tes!S25/RES_hhdet_fec!S25)</f>
        <v>0.66814967796715397</v>
      </c>
      <c r="T25" s="124">
        <f>IF(RES_hhdet_tes!T25=0,"",RES_hhdet_tes!T25/RES_hhdet_fec!T25)</f>
        <v>0.68136031107953365</v>
      </c>
      <c r="U25" s="124">
        <f>IF(RES_hhdet_tes!U25=0,"",RES_hhdet_tes!U25/RES_hhdet_fec!U25)</f>
        <v>0.69284570482234442</v>
      </c>
      <c r="V25" s="124">
        <f>IF(RES_hhdet_tes!V25=0,"",RES_hhdet_tes!V25/RES_hhdet_fec!V25)</f>
        <v>0.70561047904590635</v>
      </c>
      <c r="W25" s="124">
        <f>IF(RES_hhdet_tes!W25=0,"",RES_hhdet_tes!W25/RES_hhdet_fec!W25)</f>
        <v>0.71780953761349364</v>
      </c>
      <c r="X25" s="124">
        <f>IF(RES_hhdet_tes!X25=0,"",RES_hhdet_tes!X25/RES_hhdet_fec!X25)</f>
        <v>0.72928164096818182</v>
      </c>
      <c r="Y25" s="124">
        <f>IF(RES_hhdet_tes!Y25=0,"",RES_hhdet_tes!Y25/RES_hhdet_fec!Y25)</f>
        <v>0.73730722234489676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0.51943350795150001</v>
      </c>
      <c r="C26" s="111">
        <f>IF(RES_hhdet_tes!C26=0,"",RES_hhdet_tes!C26/RES_hhdet_fec!C26)</f>
        <v>0.52151975091367053</v>
      </c>
      <c r="D26" s="111">
        <f>IF(RES_hhdet_tes!D26=0,"",RES_hhdet_tes!D26/RES_hhdet_fec!D26)</f>
        <v>0.52494053514578731</v>
      </c>
      <c r="E26" s="111">
        <f>IF(RES_hhdet_tes!E26=0,"",RES_hhdet_tes!E26/RES_hhdet_fec!E26)</f>
        <v>0.53134577099525493</v>
      </c>
      <c r="F26" s="111">
        <f>IF(RES_hhdet_tes!F26=0,"",RES_hhdet_tes!F26/RES_hhdet_fec!F26)</f>
        <v>0.5398202768177307</v>
      </c>
      <c r="G26" s="111">
        <f>IF(RES_hhdet_tes!G26=0,"",RES_hhdet_tes!G26/RES_hhdet_fec!G26)</f>
        <v>0.54864379649025063</v>
      </c>
      <c r="H26" s="111">
        <f>IF(RES_hhdet_tes!H26=0,"",RES_hhdet_tes!H26/RES_hhdet_fec!H26)</f>
        <v>0.55667355258270423</v>
      </c>
      <c r="I26" s="111">
        <f>IF(RES_hhdet_tes!I26=0,"",RES_hhdet_tes!I26/RES_hhdet_fec!I26)</f>
        <v>0.56235871155096961</v>
      </c>
      <c r="J26" s="111">
        <f>IF(RES_hhdet_tes!J26=0,"",RES_hhdet_tes!J26/RES_hhdet_fec!J26)</f>
        <v>0.56662846939512879</v>
      </c>
      <c r="K26" s="111">
        <f>IF(RES_hhdet_tes!K26=0,"",RES_hhdet_tes!K26/RES_hhdet_fec!K26)</f>
        <v>0.5717588235027653</v>
      </c>
      <c r="L26" s="111">
        <f>IF(RES_hhdet_tes!L26=0,"",RES_hhdet_tes!L26/RES_hhdet_fec!L26)</f>
        <v>0.58023993949341079</v>
      </c>
      <c r="M26" s="111">
        <f>IF(RES_hhdet_tes!M26=0,"",RES_hhdet_tes!M26/RES_hhdet_fec!M26)</f>
        <v>0.59014528775427877</v>
      </c>
      <c r="N26" s="111">
        <f>IF(RES_hhdet_tes!N26=0,"",RES_hhdet_tes!N26/RES_hhdet_fec!N26)</f>
        <v>0.60268975372973421</v>
      </c>
      <c r="O26" s="111">
        <f>IF(RES_hhdet_tes!O26=0,"",RES_hhdet_tes!O26/RES_hhdet_fec!O26)</f>
        <v>0.61633601783145331</v>
      </c>
      <c r="P26" s="111">
        <f>IF(RES_hhdet_tes!P26=0,"",RES_hhdet_tes!P26/RES_hhdet_fec!P26)</f>
        <v>0.6215135931496546</v>
      </c>
      <c r="Q26" s="111">
        <f>IF(RES_hhdet_tes!Q26=0,"",RES_hhdet_tes!Q26/RES_hhdet_fec!Q26)</f>
        <v>0.630787108252717</v>
      </c>
      <c r="R26" s="111">
        <f>IF(RES_hhdet_tes!R26=0,"",RES_hhdet_tes!R26/RES_hhdet_fec!R26)</f>
        <v>0.6475131054007256</v>
      </c>
      <c r="S26" s="111">
        <f>IF(RES_hhdet_tes!S26=0,"",RES_hhdet_tes!S26/RES_hhdet_fec!S26)</f>
        <v>0.66451530464489272</v>
      </c>
      <c r="T26" s="111">
        <f>IF(RES_hhdet_tes!T26=0,"",RES_hhdet_tes!T26/RES_hhdet_fec!T26)</f>
        <v>0.67781603037707816</v>
      </c>
      <c r="U26" s="111">
        <f>IF(RES_hhdet_tes!U26=0,"",RES_hhdet_tes!U26/RES_hhdet_fec!U26)</f>
        <v>0.68941654939787866</v>
      </c>
      <c r="V26" s="111">
        <f>IF(RES_hhdet_tes!V26=0,"",RES_hhdet_tes!V26/RES_hhdet_fec!V26)</f>
        <v>0.70226534069069824</v>
      </c>
      <c r="W26" s="111">
        <f>IF(RES_hhdet_tes!W26=0,"",RES_hhdet_tes!W26/RES_hhdet_fec!W26)</f>
        <v>0.71454907864602768</v>
      </c>
      <c r="X26" s="111">
        <f>IF(RES_hhdet_tes!X26=0,"",RES_hhdet_tes!X26/RES_hhdet_fec!X26)</f>
        <v>0.72633321144649787</v>
      </c>
      <c r="Y26" s="111">
        <f>IF(RES_hhdet_tes!Y26=0,"",RES_hhdet_tes!Y26/RES_hhdet_fec!Y26)</f>
        <v>0.73438346706274926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2.258521943064399</v>
      </c>
      <c r="C28" s="124">
        <f>IF(RES_hhdet_tes!C28=0,"",RES_hhdet_tes!C28/RES_hhdet_fec!C28)</f>
        <v>2.4142281485839749</v>
      </c>
      <c r="D28" s="124">
        <f>IF(RES_hhdet_tes!D28=0,"",RES_hhdet_tes!D28/RES_hhdet_fec!D28)</f>
        <v>2.538316714777729</v>
      </c>
      <c r="E28" s="124">
        <f>IF(RES_hhdet_tes!E28=0,"",RES_hhdet_tes!E28/RES_hhdet_fec!E28)</f>
        <v>2.7599019929780413</v>
      </c>
      <c r="F28" s="124">
        <f>IF(RES_hhdet_tes!F28=0,"",RES_hhdet_tes!F28/RES_hhdet_fec!F28)</f>
        <v>3.0261229977245314</v>
      </c>
      <c r="G28" s="124">
        <f>IF(RES_hhdet_tes!G28=0,"",RES_hhdet_tes!G28/RES_hhdet_fec!G28)</f>
        <v>3.2838873002684075</v>
      </c>
      <c r="H28" s="124">
        <f>IF(RES_hhdet_tes!H28=0,"",RES_hhdet_tes!H28/RES_hhdet_fec!H28)</f>
        <v>3.5149131462213394</v>
      </c>
      <c r="I28" s="124">
        <f>IF(RES_hhdet_tes!I28=0,"",RES_hhdet_tes!I28/RES_hhdet_fec!I28)</f>
        <v>3.6400256721917654</v>
      </c>
      <c r="J28" s="124">
        <f>IF(RES_hhdet_tes!J28=0,"",RES_hhdet_tes!J28/RES_hhdet_fec!J28)</f>
        <v>3.7033256490019424</v>
      </c>
      <c r="K28" s="124">
        <f>IF(RES_hhdet_tes!K28=0,"",RES_hhdet_tes!K28/RES_hhdet_fec!K28)</f>
        <v>3.7755088579883616</v>
      </c>
      <c r="L28" s="124">
        <f>IF(RES_hhdet_tes!L28=0,"",RES_hhdet_tes!L28/RES_hhdet_fec!L28)</f>
        <v>3.8450305990578841</v>
      </c>
      <c r="M28" s="124">
        <f>IF(RES_hhdet_tes!M28=0,"",RES_hhdet_tes!M28/RES_hhdet_fec!M28)</f>
        <v>3.9925411413981755</v>
      </c>
      <c r="N28" s="124">
        <f>IF(RES_hhdet_tes!N28=0,"",RES_hhdet_tes!N28/RES_hhdet_fec!N28)</f>
        <v>4.2001670616617535</v>
      </c>
      <c r="O28" s="124">
        <f>IF(RES_hhdet_tes!O28=0,"",RES_hhdet_tes!O28/RES_hhdet_fec!O28)</f>
        <v>4.479263968649879</v>
      </c>
      <c r="P28" s="124">
        <f>IF(RES_hhdet_tes!P28=0,"",RES_hhdet_tes!P28/RES_hhdet_fec!P28)</f>
        <v>4.7384505654491216</v>
      </c>
      <c r="Q28" s="124">
        <f>IF(RES_hhdet_tes!Q28=0,"",RES_hhdet_tes!Q28/RES_hhdet_fec!Q28)</f>
        <v>4.9778826004881047</v>
      </c>
      <c r="R28" s="124">
        <f>IF(RES_hhdet_tes!R28=0,"",RES_hhdet_tes!R28/RES_hhdet_fec!R28)</f>
        <v>5.1646778953937478</v>
      </c>
      <c r="S28" s="124">
        <f>IF(RES_hhdet_tes!S28=0,"",RES_hhdet_tes!S28/RES_hhdet_fec!S28)</f>
        <v>5.3153041922678028</v>
      </c>
      <c r="T28" s="124">
        <f>IF(RES_hhdet_tes!T28=0,"",RES_hhdet_tes!T28/RES_hhdet_fec!T28)</f>
        <v>5.4445995059420245</v>
      </c>
      <c r="U28" s="124">
        <f>IF(RES_hhdet_tes!U28=0,"",RES_hhdet_tes!U28/RES_hhdet_fec!U28)</f>
        <v>5.522597514215434</v>
      </c>
      <c r="V28" s="124">
        <f>IF(RES_hhdet_tes!V28=0,"",RES_hhdet_tes!V28/RES_hhdet_fec!V28)</f>
        <v>5.5946687981687324</v>
      </c>
      <c r="W28" s="124">
        <f>IF(RES_hhdet_tes!W28=0,"",RES_hhdet_tes!W28/RES_hhdet_fec!W28)</f>
        <v>5.6262645163151923</v>
      </c>
      <c r="X28" s="124">
        <f>IF(RES_hhdet_tes!X28=0,"",RES_hhdet_tes!X28/RES_hhdet_fec!X28)</f>
        <v>5.663636919040071</v>
      </c>
      <c r="Y28" s="124">
        <f>IF(RES_hhdet_tes!Y28=0,"",RES_hhdet_tes!Y28/RES_hhdet_fec!Y28)</f>
        <v>5.7038202109332641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2.258521943064399</v>
      </c>
      <c r="C29" s="111">
        <f>IF(RES_hhdet_tes!C29=0,"",RES_hhdet_tes!C29/RES_hhdet_fec!C29)</f>
        <v>2.4142281485839749</v>
      </c>
      <c r="D29" s="111">
        <f>IF(RES_hhdet_tes!D29=0,"",RES_hhdet_tes!D29/RES_hhdet_fec!D29)</f>
        <v>2.538316714777729</v>
      </c>
      <c r="E29" s="111">
        <f>IF(RES_hhdet_tes!E29=0,"",RES_hhdet_tes!E29/RES_hhdet_fec!E29)</f>
        <v>2.7599019929780413</v>
      </c>
      <c r="F29" s="111">
        <f>IF(RES_hhdet_tes!F29=0,"",RES_hhdet_tes!F29/RES_hhdet_fec!F29)</f>
        <v>3.0261229977245314</v>
      </c>
      <c r="G29" s="111">
        <f>IF(RES_hhdet_tes!G29=0,"",RES_hhdet_tes!G29/RES_hhdet_fec!G29)</f>
        <v>3.2838873002684075</v>
      </c>
      <c r="H29" s="111">
        <f>IF(RES_hhdet_tes!H29=0,"",RES_hhdet_tes!H29/RES_hhdet_fec!H29)</f>
        <v>3.5149131462213394</v>
      </c>
      <c r="I29" s="111">
        <f>IF(RES_hhdet_tes!I29=0,"",RES_hhdet_tes!I29/RES_hhdet_fec!I29)</f>
        <v>3.6400256721917654</v>
      </c>
      <c r="J29" s="111">
        <f>IF(RES_hhdet_tes!J29=0,"",RES_hhdet_tes!J29/RES_hhdet_fec!J29)</f>
        <v>3.7033256490019424</v>
      </c>
      <c r="K29" s="111">
        <f>IF(RES_hhdet_tes!K29=0,"",RES_hhdet_tes!K29/RES_hhdet_fec!K29)</f>
        <v>3.7755088579883616</v>
      </c>
      <c r="L29" s="111">
        <f>IF(RES_hhdet_tes!L29=0,"",RES_hhdet_tes!L29/RES_hhdet_fec!L29)</f>
        <v>3.8450305990578841</v>
      </c>
      <c r="M29" s="111">
        <f>IF(RES_hhdet_tes!M29=0,"",RES_hhdet_tes!M29/RES_hhdet_fec!M29)</f>
        <v>3.9925411413981755</v>
      </c>
      <c r="N29" s="111">
        <f>IF(RES_hhdet_tes!N29=0,"",RES_hhdet_tes!N29/RES_hhdet_fec!N29)</f>
        <v>4.2001670616617535</v>
      </c>
      <c r="O29" s="111">
        <f>IF(RES_hhdet_tes!O29=0,"",RES_hhdet_tes!O29/RES_hhdet_fec!O29)</f>
        <v>4.479263968649879</v>
      </c>
      <c r="P29" s="111">
        <f>IF(RES_hhdet_tes!P29=0,"",RES_hhdet_tes!P29/RES_hhdet_fec!P29)</f>
        <v>4.7384505654491216</v>
      </c>
      <c r="Q29" s="111">
        <f>IF(RES_hhdet_tes!Q29=0,"",RES_hhdet_tes!Q29/RES_hhdet_fec!Q29)</f>
        <v>4.9778826004881047</v>
      </c>
      <c r="R29" s="111">
        <f>IF(RES_hhdet_tes!R29=0,"",RES_hhdet_tes!R29/RES_hhdet_fec!R29)</f>
        <v>5.1646778953937478</v>
      </c>
      <c r="S29" s="111">
        <f>IF(RES_hhdet_tes!S29=0,"",RES_hhdet_tes!S29/RES_hhdet_fec!S29)</f>
        <v>5.3153041922678028</v>
      </c>
      <c r="T29" s="111">
        <f>IF(RES_hhdet_tes!T29=0,"",RES_hhdet_tes!T29/RES_hhdet_fec!T29)</f>
        <v>5.4445995059420245</v>
      </c>
      <c r="U29" s="111">
        <f>IF(RES_hhdet_tes!U29=0,"",RES_hhdet_tes!U29/RES_hhdet_fec!U29)</f>
        <v>5.522597514215434</v>
      </c>
      <c r="V29" s="111">
        <f>IF(RES_hhdet_tes!V29=0,"",RES_hhdet_tes!V29/RES_hhdet_fec!V29)</f>
        <v>5.5946687981687324</v>
      </c>
      <c r="W29" s="111">
        <f>IF(RES_hhdet_tes!W29=0,"",RES_hhdet_tes!W29/RES_hhdet_fec!W29)</f>
        <v>5.6262645163151923</v>
      </c>
      <c r="X29" s="111">
        <f>IF(RES_hhdet_tes!X29=0,"",RES_hhdet_tes!X29/RES_hhdet_fec!X29)</f>
        <v>5.663636919040071</v>
      </c>
      <c r="Y29" s="111">
        <f>IF(RES_hhdet_tes!Y29=0,"",RES_hhdet_tes!Y29/RES_hhdet_fec!Y29)</f>
        <v>5.7038202109332641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0.73174542384408026</v>
      </c>
      <c r="C30" s="124">
        <f>IF(RES_hhdet_tes!C30=0,"",RES_hhdet_tes!C30/RES_hhdet_fec!C30)</f>
        <v>0.73622577320796656</v>
      </c>
      <c r="D30" s="124">
        <f>IF(RES_hhdet_tes!D30=0,"",RES_hhdet_tes!D30/RES_hhdet_fec!D30)</f>
        <v>0.7416448477449965</v>
      </c>
      <c r="E30" s="124">
        <f>IF(RES_hhdet_tes!E30=0,"",RES_hhdet_tes!E30/RES_hhdet_fec!E30)</f>
        <v>0.74739773320420455</v>
      </c>
      <c r="F30" s="124">
        <f>IF(RES_hhdet_tes!F30=0,"",RES_hhdet_tes!F30/RES_hhdet_fec!F30)</f>
        <v>0.75248721715851519</v>
      </c>
      <c r="G30" s="124">
        <f>IF(RES_hhdet_tes!G30=0,"",RES_hhdet_tes!G30/RES_hhdet_fec!G30)</f>
        <v>0.75858513417259177</v>
      </c>
      <c r="H30" s="124">
        <f>IF(RES_hhdet_tes!H30=0,"",RES_hhdet_tes!H30/RES_hhdet_fec!H30)</f>
        <v>0.76387904834871034</v>
      </c>
      <c r="I30" s="124">
        <f>IF(RES_hhdet_tes!I30=0,"",RES_hhdet_tes!I30/RES_hhdet_fec!I30)</f>
        <v>0.76960091158426325</v>
      </c>
      <c r="J30" s="124">
        <f>IF(RES_hhdet_tes!J30=0,"",RES_hhdet_tes!J30/RES_hhdet_fec!J30)</f>
        <v>0.77432945689906807</v>
      </c>
      <c r="K30" s="124">
        <f>IF(RES_hhdet_tes!K30=0,"",RES_hhdet_tes!K30/RES_hhdet_fec!K30)</f>
        <v>0.78261694425394301</v>
      </c>
      <c r="L30" s="124">
        <f>IF(RES_hhdet_tes!L30=0,"",RES_hhdet_tes!L30/RES_hhdet_fec!L30)</f>
        <v>0.78059358381519173</v>
      </c>
      <c r="M30" s="124">
        <f>IF(RES_hhdet_tes!M30=0,"",RES_hhdet_tes!M30/RES_hhdet_fec!M30)</f>
        <v>0.78364752775835644</v>
      </c>
      <c r="N30" s="124">
        <f>IF(RES_hhdet_tes!N30=0,"",RES_hhdet_tes!N30/RES_hhdet_fec!N30)</f>
        <v>0.78927001582593426</v>
      </c>
      <c r="O30" s="124">
        <f>IF(RES_hhdet_tes!O30=0,"",RES_hhdet_tes!O30/RES_hhdet_fec!O30)</f>
        <v>0.79324541939801585</v>
      </c>
      <c r="P30" s="124">
        <f>IF(RES_hhdet_tes!P30=0,"",RES_hhdet_tes!P30/RES_hhdet_fec!P30)</f>
        <v>0.80010779314912817</v>
      </c>
      <c r="Q30" s="124">
        <f>IF(RES_hhdet_tes!Q30=0,"",RES_hhdet_tes!Q30/RES_hhdet_fec!Q30)</f>
        <v>0.80329187709653094</v>
      </c>
      <c r="R30" s="124">
        <f>IF(RES_hhdet_tes!R30=0,"",RES_hhdet_tes!R30/RES_hhdet_fec!R30)</f>
        <v>0.81218718821463032</v>
      </c>
      <c r="S30" s="124">
        <f>IF(RES_hhdet_tes!S30=0,"",RES_hhdet_tes!S30/RES_hhdet_fec!S30)</f>
        <v>0.82407708506813693</v>
      </c>
      <c r="T30" s="124">
        <f>IF(RES_hhdet_tes!T30=0,"",RES_hhdet_tes!T30/RES_hhdet_fec!T30)</f>
        <v>0.83465443283602825</v>
      </c>
      <c r="U30" s="124">
        <f>IF(RES_hhdet_tes!U30=0,"",RES_hhdet_tes!U30/RES_hhdet_fec!U30)</f>
        <v>0.8441325237363545</v>
      </c>
      <c r="V30" s="124">
        <f>IF(RES_hhdet_tes!V30=0,"",RES_hhdet_tes!V30/RES_hhdet_fec!V30)</f>
        <v>0.85403917436496624</v>
      </c>
      <c r="W30" s="124">
        <f>IF(RES_hhdet_tes!W30=0,"",RES_hhdet_tes!W30/RES_hhdet_fec!W30)</f>
        <v>0.85951059201754865</v>
      </c>
      <c r="X30" s="124">
        <f>IF(RES_hhdet_tes!X30=0,"",RES_hhdet_tes!X30/RES_hhdet_fec!X30)</f>
        <v>0.88405948375493626</v>
      </c>
      <c r="Y30" s="124">
        <f>IF(RES_hhdet_tes!Y30=0,"",RES_hhdet_tes!Y30/RES_hhdet_fec!Y30)</f>
        <v>0.88801378482750482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0.63684969602490915</v>
      </c>
      <c r="C31" s="111">
        <f>IF(RES_hhdet_tes!C31=0,"",RES_hhdet_tes!C31/RES_hhdet_fec!C31)</f>
        <v>0.63931502465176704</v>
      </c>
      <c r="D31" s="111">
        <f>IF(RES_hhdet_tes!D31=0,"",RES_hhdet_tes!D31/RES_hhdet_fec!D31)</f>
        <v>0.64248836358707984</v>
      </c>
      <c r="E31" s="111">
        <f>IF(RES_hhdet_tes!E31=0,"",RES_hhdet_tes!E31/RES_hhdet_fec!E31)</f>
        <v>0.64780895776156833</v>
      </c>
      <c r="F31" s="111">
        <f>IF(RES_hhdet_tes!F31=0,"",RES_hhdet_tes!F31/RES_hhdet_fec!F31)</f>
        <v>0.65404473180328437</v>
      </c>
      <c r="G31" s="111">
        <f>IF(RES_hhdet_tes!G31=0,"",RES_hhdet_tes!G31/RES_hhdet_fec!G31)</f>
        <v>0.66041374328260682</v>
      </c>
      <c r="H31" s="111">
        <f>IF(RES_hhdet_tes!H31=0,"",RES_hhdet_tes!H31/RES_hhdet_fec!H31)</f>
        <v>0.66648700554644602</v>
      </c>
      <c r="I31" s="111">
        <f>IF(RES_hhdet_tes!I31=0,"",RES_hhdet_tes!I31/RES_hhdet_fec!I31)</f>
        <v>0.66905667056986728</v>
      </c>
      <c r="J31" s="111">
        <f>IF(RES_hhdet_tes!J31=0,"",RES_hhdet_tes!J31/RES_hhdet_fec!J31)</f>
        <v>0.66987127948721314</v>
      </c>
      <c r="K31" s="111">
        <f>IF(RES_hhdet_tes!K31=0,"",RES_hhdet_tes!K31/RES_hhdet_fec!K31)</f>
        <v>0.67119836933811927</v>
      </c>
      <c r="L31" s="111">
        <f>IF(RES_hhdet_tes!L31=0,"",RES_hhdet_tes!L31/RES_hhdet_fec!L31)</f>
        <v>0.67421293489110068</v>
      </c>
      <c r="M31" s="111">
        <f>IF(RES_hhdet_tes!M31=0,"",RES_hhdet_tes!M31/RES_hhdet_fec!M31)</f>
        <v>0.68024888624183422</v>
      </c>
      <c r="N31" s="111">
        <f>IF(RES_hhdet_tes!N31=0,"",RES_hhdet_tes!N31/RES_hhdet_fec!N31)</f>
        <v>0.68943169969367857</v>
      </c>
      <c r="O31" s="111">
        <f>IF(RES_hhdet_tes!O31=0,"",RES_hhdet_tes!O31/RES_hhdet_fec!O31)</f>
        <v>0.70158115156300416</v>
      </c>
      <c r="P31" s="111">
        <f>IF(RES_hhdet_tes!P31=0,"",RES_hhdet_tes!P31/RES_hhdet_fec!P31)</f>
        <v>0.71151298318009237</v>
      </c>
      <c r="Q31" s="111">
        <f>IF(RES_hhdet_tes!Q31=0,"",RES_hhdet_tes!Q31/RES_hhdet_fec!Q31)</f>
        <v>0.72784486059897779</v>
      </c>
      <c r="R31" s="111">
        <f>IF(RES_hhdet_tes!R31=0,"",RES_hhdet_tes!R31/RES_hhdet_fec!R31)</f>
        <v>0.75081335714040798</v>
      </c>
      <c r="S31" s="111">
        <f>IF(RES_hhdet_tes!S31=0,"",RES_hhdet_tes!S31/RES_hhdet_fec!S31)</f>
        <v>0.77439616075756035</v>
      </c>
      <c r="T31" s="111">
        <f>IF(RES_hhdet_tes!T31=0,"",RES_hhdet_tes!T31/RES_hhdet_fec!T31)</f>
        <v>0.79426709721069932</v>
      </c>
      <c r="U31" s="111">
        <f>IF(RES_hhdet_tes!U31=0,"",RES_hhdet_tes!U31/RES_hhdet_fec!U31)</f>
        <v>0.81237039540369305</v>
      </c>
      <c r="V31" s="111">
        <f>IF(RES_hhdet_tes!V31=0,"",RES_hhdet_tes!V31/RES_hhdet_fec!V31)</f>
        <v>0.82820151548024723</v>
      </c>
      <c r="W31" s="111">
        <f>IF(RES_hhdet_tes!W31=0,"",RES_hhdet_tes!W31/RES_hhdet_fec!W31)</f>
        <v>0.84058585625950977</v>
      </c>
      <c r="X31" s="111">
        <f>IF(RES_hhdet_tes!X31=0,"",RES_hhdet_tes!X31/RES_hhdet_fec!X31)</f>
        <v>0.85154619349240479</v>
      </c>
      <c r="Y31" s="111">
        <f>IF(RES_hhdet_tes!Y31=0,"",RES_hhdet_tes!Y31/RES_hhdet_fec!Y31)</f>
        <v>0.85859061383699931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0.75449324793517814</v>
      </c>
      <c r="C32" s="111">
        <f>IF(RES_hhdet_tes!C32=0,"",RES_hhdet_tes!C32/RES_hhdet_fec!C32)</f>
        <v>0.75798656987915369</v>
      </c>
      <c r="D32" s="111">
        <f>IF(RES_hhdet_tes!D32=0,"",RES_hhdet_tes!D32/RES_hhdet_fec!D32)</f>
        <v>0.75617235415573847</v>
      </c>
      <c r="E32" s="111">
        <f>IF(RES_hhdet_tes!E32=0,"",RES_hhdet_tes!E32/RES_hhdet_fec!E32)</f>
        <v>0.7586968261763124</v>
      </c>
      <c r="F32" s="111">
        <f>IF(RES_hhdet_tes!F32=0,"",RES_hhdet_tes!F32/RES_hhdet_fec!F32)</f>
        <v>0.75956782775545195</v>
      </c>
      <c r="G32" s="111">
        <f>IF(RES_hhdet_tes!G32=0,"",RES_hhdet_tes!G32/RES_hhdet_fec!G32)</f>
        <v>0.75690463669992814</v>
      </c>
      <c r="H32" s="111">
        <f>IF(RES_hhdet_tes!H32=0,"",RES_hhdet_tes!H32/RES_hhdet_fec!H32)</f>
        <v>0.78474957604436035</v>
      </c>
      <c r="I32" s="111">
        <f>IF(RES_hhdet_tes!I32=0,"",RES_hhdet_tes!I32/RES_hhdet_fec!I32)</f>
        <v>0.78747581253938503</v>
      </c>
      <c r="J32" s="111">
        <f>IF(RES_hhdet_tes!J32=0,"",RES_hhdet_tes!J32/RES_hhdet_fec!J32)</f>
        <v>0.79297823166549952</v>
      </c>
      <c r="K32" s="111">
        <f>IF(RES_hhdet_tes!K32=0,"",RES_hhdet_tes!K32/RES_hhdet_fec!K32)</f>
        <v>0.80781534140361266</v>
      </c>
      <c r="L32" s="111">
        <f>IF(RES_hhdet_tes!L32=0,"",RES_hhdet_tes!L32/RES_hhdet_fec!L32)</f>
        <v>0.78499553892142315</v>
      </c>
      <c r="M32" s="111">
        <f>IF(RES_hhdet_tes!M32=0,"",RES_hhdet_tes!M32/RES_hhdet_fec!M32)</f>
        <v>0.78661959983309593</v>
      </c>
      <c r="N32" s="111">
        <f>IF(RES_hhdet_tes!N32=0,"",RES_hhdet_tes!N32/RES_hhdet_fec!N32)</f>
        <v>0.79022335391292631</v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>
        <f>IF(RES_hhdet_tes!S32=0,"",RES_hhdet_tes!S32/RES_hhdet_fec!S32)</f>
        <v>0.89744733230310958</v>
      </c>
      <c r="T32" s="111">
        <f>IF(RES_hhdet_tes!T32=0,"",RES_hhdet_tes!T32/RES_hhdet_fec!T32)</f>
        <v>0.89691909252065793</v>
      </c>
      <c r="U32" s="111">
        <f>IF(RES_hhdet_tes!U32=0,"",RES_hhdet_tes!U32/RES_hhdet_fec!U32)</f>
        <v>0.89521328836472558</v>
      </c>
      <c r="V32" s="111">
        <f>IF(RES_hhdet_tes!V32=0,"",RES_hhdet_tes!V32/RES_hhdet_fec!V32)</f>
        <v>0.89531235075364846</v>
      </c>
      <c r="W32" s="111">
        <f>IF(RES_hhdet_tes!W32=0,"",RES_hhdet_tes!W32/RES_hhdet_fec!W32)</f>
        <v>0.88971113083920805</v>
      </c>
      <c r="X32" s="111">
        <f>IF(RES_hhdet_tes!X32=0,"",RES_hhdet_tes!X32/RES_hhdet_fec!X32)</f>
        <v>0.93457636255498666</v>
      </c>
      <c r="Y32" s="111">
        <f>IF(RES_hhdet_tes!Y32=0,"",RES_hhdet_tes!Y32/RES_hhdet_fec!Y32)</f>
        <v>0.92009061110702661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0.63684969602490926</v>
      </c>
      <c r="C33" s="112">
        <f>IF(RES_hhdet_tes!C33=0,"",RES_hhdet_tes!C33/RES_hhdet_fec!C33)</f>
        <v>0.63684969602490926</v>
      </c>
      <c r="D33" s="112">
        <f>IF(RES_hhdet_tes!D33=0,"",RES_hhdet_tes!D33/RES_hhdet_fec!D33)</f>
        <v>0.63684969602490926</v>
      </c>
      <c r="E33" s="112">
        <f>IF(RES_hhdet_tes!E33=0,"",RES_hhdet_tes!E33/RES_hhdet_fec!E33)</f>
        <v>0.63684969602490926</v>
      </c>
      <c r="F33" s="112">
        <f>IF(RES_hhdet_tes!F33=0,"",RES_hhdet_tes!F33/RES_hhdet_fec!F33)</f>
        <v>0.63684969602490926</v>
      </c>
      <c r="G33" s="112">
        <f>IF(RES_hhdet_tes!G33=0,"",RES_hhdet_tes!G33/RES_hhdet_fec!G33)</f>
        <v>0.63684969602490926</v>
      </c>
      <c r="H33" s="112">
        <f>IF(RES_hhdet_tes!H33=0,"",RES_hhdet_tes!H33/RES_hhdet_fec!H33)</f>
        <v>0.67282138517173073</v>
      </c>
      <c r="I33" s="112">
        <f>IF(RES_hhdet_tes!I33=0,"",RES_hhdet_tes!I33/RES_hhdet_fec!I33)</f>
        <v>0.67282138517173073</v>
      </c>
      <c r="J33" s="112">
        <f>IF(RES_hhdet_tes!J33=0,"",RES_hhdet_tes!J33/RES_hhdet_fec!J33)</f>
        <v>0.67282138517173073</v>
      </c>
      <c r="K33" s="112">
        <f>IF(RES_hhdet_tes!K33=0,"",RES_hhdet_tes!K33/RES_hhdet_fec!K33)</f>
        <v>0.67282138517173073</v>
      </c>
      <c r="L33" s="112">
        <f>IF(RES_hhdet_tes!L33=0,"",RES_hhdet_tes!L33/RES_hhdet_fec!L33)</f>
        <v>0.67282138517173073</v>
      </c>
      <c r="M33" s="112">
        <f>IF(RES_hhdet_tes!M33=0,"",RES_hhdet_tes!M33/RES_hhdet_fec!M33)</f>
        <v>0.67282138517173073</v>
      </c>
      <c r="N33" s="112">
        <f>IF(RES_hhdet_tes!N33=0,"",RES_hhdet_tes!N33/RES_hhdet_fec!N33)</f>
        <v>0.67282138517173073</v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>
        <f>IF(RES_hhdet_tes!S33=0,"",RES_hhdet_tes!S33/RES_hhdet_fec!S33)</f>
        <v>0.82581745765932402</v>
      </c>
      <c r="T33" s="112">
        <f>IF(RES_hhdet_tes!T33=0,"",RES_hhdet_tes!T33/RES_hhdet_fec!T33)</f>
        <v>0.82581745765932391</v>
      </c>
      <c r="U33" s="112">
        <f>IF(RES_hhdet_tes!U33=0,"",RES_hhdet_tes!U33/RES_hhdet_fec!U33)</f>
        <v>0.82581745765932413</v>
      </c>
      <c r="V33" s="112">
        <f>IF(RES_hhdet_tes!V33=0,"",RES_hhdet_tes!V33/RES_hhdet_fec!V33)</f>
        <v>0.82581745765932391</v>
      </c>
      <c r="W33" s="112">
        <f>IF(RES_hhdet_tes!W33=0,"",RES_hhdet_tes!W33/RES_hhdet_fec!W33)</f>
        <v>0.82581745765932413</v>
      </c>
      <c r="X33" s="112">
        <f>IF(RES_hhdet_tes!X33=0,"",RES_hhdet_tes!X33/RES_hhdet_fec!X33)</f>
        <v>0.85630609284439085</v>
      </c>
      <c r="Y33" s="112">
        <f>IF(RES_hhdet_tes!Y33=0,"",RES_hhdet_tes!Y33/RES_hhdet_fec!Y33)</f>
        <v>0.85630609284439096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0.71845185201525075</v>
      </c>
      <c r="C35" s="112">
        <f>IF(RES_hhdet_tes!C35=0,"",RES_hhdet_tes!C35/RES_hhdet_fec!C35)</f>
        <v>0.72045314891208134</v>
      </c>
      <c r="D35" s="112">
        <f>IF(RES_hhdet_tes!D35=0,"",RES_hhdet_tes!D35/RES_hhdet_fec!D35)</f>
        <v>0.7235108661710673</v>
      </c>
      <c r="E35" s="112">
        <f>IF(RES_hhdet_tes!E35=0,"",RES_hhdet_tes!E35/RES_hhdet_fec!E35)</f>
        <v>0.72756467446881246</v>
      </c>
      <c r="F35" s="112">
        <f>IF(RES_hhdet_tes!F35=0,"",RES_hhdet_tes!F35/RES_hhdet_fec!F35)</f>
        <v>0.73270012759180114</v>
      </c>
      <c r="G35" s="112">
        <f>IF(RES_hhdet_tes!G35=0,"",RES_hhdet_tes!G35/RES_hhdet_fec!G35)</f>
        <v>0.73751852545782826</v>
      </c>
      <c r="H35" s="112">
        <f>IF(RES_hhdet_tes!H35=0,"",RES_hhdet_tes!H35/RES_hhdet_fec!H35)</f>
        <v>0.74240822180023869</v>
      </c>
      <c r="I35" s="112">
        <f>IF(RES_hhdet_tes!I35=0,"",RES_hhdet_tes!I35/RES_hhdet_fec!I35)</f>
        <v>0.74436768034870382</v>
      </c>
      <c r="J35" s="112">
        <f>IF(RES_hhdet_tes!J35=0,"",RES_hhdet_tes!J35/RES_hhdet_fec!J35)</f>
        <v>0.74480009864867602</v>
      </c>
      <c r="K35" s="112">
        <f>IF(RES_hhdet_tes!K35=0,"",RES_hhdet_tes!K35/RES_hhdet_fec!K35)</f>
        <v>0.74559670698621083</v>
      </c>
      <c r="L35" s="112">
        <f>IF(RES_hhdet_tes!L35=0,"",RES_hhdet_tes!L35/RES_hhdet_fec!L35)</f>
        <v>0.74747901076242695</v>
      </c>
      <c r="M35" s="112">
        <f>IF(RES_hhdet_tes!M35=0,"",RES_hhdet_tes!M35/RES_hhdet_fec!M35)</f>
        <v>0.75059110893899772</v>
      </c>
      <c r="N35" s="112">
        <f>IF(RES_hhdet_tes!N35=0,"",RES_hhdet_tes!N35/RES_hhdet_fec!N35)</f>
        <v>0.75558499695388248</v>
      </c>
      <c r="O35" s="112">
        <f>IF(RES_hhdet_tes!O35=0,"",RES_hhdet_tes!O35/RES_hhdet_fec!O35)</f>
        <v>0.76156236935807897</v>
      </c>
      <c r="P35" s="112">
        <f>IF(RES_hhdet_tes!P35=0,"",RES_hhdet_tes!P35/RES_hhdet_fec!P35)</f>
        <v>0.76656262761457583</v>
      </c>
      <c r="Q35" s="112">
        <f>IF(RES_hhdet_tes!Q35=0,"",RES_hhdet_tes!Q35/RES_hhdet_fec!Q35)</f>
        <v>0.77155328409341639</v>
      </c>
      <c r="R35" s="112">
        <f>IF(RES_hhdet_tes!R35=0,"",RES_hhdet_tes!R35/RES_hhdet_fec!R35)</f>
        <v>0.77915611954076469</v>
      </c>
      <c r="S35" s="112">
        <f>IF(RES_hhdet_tes!S35=0,"",RES_hhdet_tes!S35/RES_hhdet_fec!S35)</f>
        <v>0.78856857096554001</v>
      </c>
      <c r="T35" s="112">
        <f>IF(RES_hhdet_tes!T35=0,"",RES_hhdet_tes!T35/RES_hhdet_fec!T35)</f>
        <v>0.79926096799884494</v>
      </c>
      <c r="U35" s="112">
        <f>IF(RES_hhdet_tes!U35=0,"",RES_hhdet_tes!U35/RES_hhdet_fec!U35)</f>
        <v>0.80956444722832266</v>
      </c>
      <c r="V35" s="112">
        <f>IF(RES_hhdet_tes!V35=0,"",RES_hhdet_tes!V35/RES_hhdet_fec!V35)</f>
        <v>0.82137340980886542</v>
      </c>
      <c r="W35" s="112">
        <f>IF(RES_hhdet_tes!W35=0,"",RES_hhdet_tes!W35/RES_hhdet_fec!W35)</f>
        <v>0.83156155815123223</v>
      </c>
      <c r="X35" s="112">
        <f>IF(RES_hhdet_tes!X35=0,"",RES_hhdet_tes!X35/RES_hhdet_fec!X35)</f>
        <v>0.83515204309370739</v>
      </c>
      <c r="Y35" s="112">
        <f>IF(RES_hhdet_tes!Y35=0,"",RES_hhdet_tes!Y35/RES_hhdet_fec!Y35)</f>
        <v>0.83857617130254103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0.81717885233386844</v>
      </c>
      <c r="C36" s="113">
        <f>IF(RES_hhdet_tes!C36=0,"",RES_hhdet_tes!C36/RES_hhdet_fec!C36)</f>
        <v>0.8229966062291415</v>
      </c>
      <c r="D36" s="113">
        <f>IF(RES_hhdet_tes!D36=0,"",RES_hhdet_tes!D36/RES_hhdet_fec!D36)</f>
        <v>0.82417556530833935</v>
      </c>
      <c r="E36" s="113">
        <f>IF(RES_hhdet_tes!E36=0,"",RES_hhdet_tes!E36/RES_hhdet_fec!E36)</f>
        <v>0.8296423017480693</v>
      </c>
      <c r="F36" s="113">
        <f>IF(RES_hhdet_tes!F36=0,"",RES_hhdet_tes!F36/RES_hhdet_fec!F36)</f>
        <v>0.83329816711867455</v>
      </c>
      <c r="G36" s="113">
        <f>IF(RES_hhdet_tes!G36=0,"",RES_hhdet_tes!G36/RES_hhdet_fec!G36)</f>
        <v>0.83423589714809832</v>
      </c>
      <c r="H36" s="113">
        <f>IF(RES_hhdet_tes!H36=0,"",RES_hhdet_tes!H36/RES_hhdet_fec!H36)</f>
        <v>0.83672445779743554</v>
      </c>
      <c r="I36" s="113">
        <f>IF(RES_hhdet_tes!I36=0,"",RES_hhdet_tes!I36/RES_hhdet_fec!I36)</f>
        <v>0.84028108715814165</v>
      </c>
      <c r="J36" s="113">
        <f>IF(RES_hhdet_tes!J36=0,"",RES_hhdet_tes!J36/RES_hhdet_fec!J36)</f>
        <v>0.84506523083119522</v>
      </c>
      <c r="K36" s="113">
        <f>IF(RES_hhdet_tes!K36=0,"",RES_hhdet_tes!K36/RES_hhdet_fec!K36)</f>
        <v>0.85798051745326809</v>
      </c>
      <c r="L36" s="113">
        <f>IF(RES_hhdet_tes!L36=0,"",RES_hhdet_tes!L36/RES_hhdet_fec!L36)</f>
        <v>0.84105294312101697</v>
      </c>
      <c r="M36" s="113">
        <f>IF(RES_hhdet_tes!M36=0,"",RES_hhdet_tes!M36/RES_hhdet_fec!M36)</f>
        <v>0.8439574141922821</v>
      </c>
      <c r="N36" s="113">
        <f>IF(RES_hhdet_tes!N36=0,"",RES_hhdet_tes!N36/RES_hhdet_fec!N36)</f>
        <v>0.84916805801544337</v>
      </c>
      <c r="O36" s="113">
        <f>IF(RES_hhdet_tes!O36=0,"",RES_hhdet_tes!O36/RES_hhdet_fec!O36)</f>
        <v>0.84594137553536841</v>
      </c>
      <c r="P36" s="113">
        <f>IF(RES_hhdet_tes!P36=0,"",RES_hhdet_tes!P36/RES_hhdet_fec!P36)</f>
        <v>0.85450392534550867</v>
      </c>
      <c r="Q36" s="113">
        <f>IF(RES_hhdet_tes!Q36=0,"",RES_hhdet_tes!Q36/RES_hhdet_fec!Q36)</f>
        <v>0.85645094821959078</v>
      </c>
      <c r="R36" s="113">
        <f>IF(RES_hhdet_tes!R36=0,"",RES_hhdet_tes!R36/RES_hhdet_fec!R36)</f>
        <v>0.86357208133731478</v>
      </c>
      <c r="S36" s="113">
        <f>IF(RES_hhdet_tes!S36=0,"",RES_hhdet_tes!S36/RES_hhdet_fec!S36)</f>
        <v>0.87619488067608875</v>
      </c>
      <c r="T36" s="113">
        <f>IF(RES_hhdet_tes!T36=0,"",RES_hhdet_tes!T36/RES_hhdet_fec!T36)</f>
        <v>0.88225367042174441</v>
      </c>
      <c r="U36" s="113">
        <f>IF(RES_hhdet_tes!U36=0,"",RES_hhdet_tes!U36/RES_hhdet_fec!U36)</f>
        <v>0.88676342668550734</v>
      </c>
      <c r="V36" s="113">
        <f>IF(RES_hhdet_tes!V36=0,"",RES_hhdet_tes!V36/RES_hhdet_fec!V36)</f>
        <v>0.89265132252701218</v>
      </c>
      <c r="W36" s="113">
        <f>IF(RES_hhdet_tes!W36=0,"",RES_hhdet_tes!W36/RES_hhdet_fec!W36)</f>
        <v>0.89270353603787345</v>
      </c>
      <c r="X36" s="113">
        <f>IF(RES_hhdet_tes!X36=0,"",RES_hhdet_tes!X36/RES_hhdet_fec!X36)</f>
        <v>0.92956115998333155</v>
      </c>
      <c r="Y36" s="113">
        <f>IF(RES_hhdet_tes!Y36=0,"",RES_hhdet_tes!Y36/RES_hhdet_fec!Y36)</f>
        <v>0.92015572793602496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0.71845185201525075</v>
      </c>
      <c r="C37" s="111">
        <f>IF(RES_hhdet_tes!C37=0,"",RES_hhdet_tes!C37/RES_hhdet_fec!C37)</f>
        <v>0.72239660879655432</v>
      </c>
      <c r="D37" s="111">
        <f>IF(RES_hhdet_tes!D37=0,"",RES_hhdet_tes!D37/RES_hhdet_fec!D37)</f>
        <v>0.72620062760983239</v>
      </c>
      <c r="E37" s="111">
        <f>IF(RES_hhdet_tes!E37=0,"",RES_hhdet_tes!E37/RES_hhdet_fec!E37)</f>
        <v>0.73085053659533505</v>
      </c>
      <c r="F37" s="111">
        <f>IF(RES_hhdet_tes!F37=0,"",RES_hhdet_tes!F37/RES_hhdet_fec!F37)</f>
        <v>0.73498404631735981</v>
      </c>
      <c r="G37" s="111">
        <f>IF(RES_hhdet_tes!G37=0,"",RES_hhdet_tes!G37/RES_hhdet_fec!G37)</f>
        <v>0.73930402544557994</v>
      </c>
      <c r="H37" s="111">
        <f>IF(RES_hhdet_tes!H37=0,"",RES_hhdet_tes!H37/RES_hhdet_fec!H37)</f>
        <v>0.74302698779652021</v>
      </c>
      <c r="I37" s="111">
        <f>IF(RES_hhdet_tes!I37=0,"",RES_hhdet_tes!I37/RES_hhdet_fec!I37)</f>
        <v>0.74493221039857027</v>
      </c>
      <c r="J37" s="111">
        <f>IF(RES_hhdet_tes!J37=0,"",RES_hhdet_tes!J37/RES_hhdet_fec!J37)</f>
        <v>0.74561938777494985</v>
      </c>
      <c r="K37" s="111">
        <f>IF(RES_hhdet_tes!K37=0,"",RES_hhdet_tes!K37/RES_hhdet_fec!K37)</f>
        <v>0.74684593235428187</v>
      </c>
      <c r="L37" s="111">
        <f>IF(RES_hhdet_tes!L37=0,"",RES_hhdet_tes!L37/RES_hhdet_fec!L37)</f>
        <v>0.74856657510979552</v>
      </c>
      <c r="M37" s="111">
        <f>IF(RES_hhdet_tes!M37=0,"",RES_hhdet_tes!M37/RES_hhdet_fec!M37)</f>
        <v>0.75079999143118659</v>
      </c>
      <c r="N37" s="111">
        <f>IF(RES_hhdet_tes!N37=0,"",RES_hhdet_tes!N37/RES_hhdet_fec!N37)</f>
        <v>0.75408395010108764</v>
      </c>
      <c r="O37" s="111">
        <f>IF(RES_hhdet_tes!O37=0,"",RES_hhdet_tes!O37/RES_hhdet_fec!O37)</f>
        <v>0.75925439769093261</v>
      </c>
      <c r="P37" s="111">
        <f>IF(RES_hhdet_tes!P37=0,"",RES_hhdet_tes!P37/RES_hhdet_fec!P37)</f>
        <v>0.76395107674847729</v>
      </c>
      <c r="Q37" s="111">
        <f>IF(RES_hhdet_tes!Q37=0,"",RES_hhdet_tes!Q37/RES_hhdet_fec!Q37)</f>
        <v>0.77127162962600759</v>
      </c>
      <c r="R37" s="111">
        <f>IF(RES_hhdet_tes!R37=0,"",RES_hhdet_tes!R37/RES_hhdet_fec!R37)</f>
        <v>0.78175860919184093</v>
      </c>
      <c r="S37" s="111">
        <f>IF(RES_hhdet_tes!S37=0,"",RES_hhdet_tes!S37/RES_hhdet_fec!S37)</f>
        <v>0.79300426511685485</v>
      </c>
      <c r="T37" s="111">
        <f>IF(RES_hhdet_tes!T37=0,"",RES_hhdet_tes!T37/RES_hhdet_fec!T37)</f>
        <v>0.80350271972928156</v>
      </c>
      <c r="U37" s="111">
        <f>IF(RES_hhdet_tes!U37=0,"",RES_hhdet_tes!U37/RES_hhdet_fec!U37)</f>
        <v>0.81301458376308366</v>
      </c>
      <c r="V37" s="111">
        <f>IF(RES_hhdet_tes!V37=0,"",RES_hhdet_tes!V37/RES_hhdet_fec!V37)</f>
        <v>0.82183507787229415</v>
      </c>
      <c r="W37" s="111">
        <f>IF(RES_hhdet_tes!W37=0,"",RES_hhdet_tes!W37/RES_hhdet_fec!W37)</f>
        <v>0.83008097360513466</v>
      </c>
      <c r="X37" s="111">
        <f>IF(RES_hhdet_tes!X37=0,"",RES_hhdet_tes!X37/RES_hhdet_fec!X37)</f>
        <v>0.84393645038265785</v>
      </c>
      <c r="Y37" s="111">
        <f>IF(RES_hhdet_tes!Y37=0,"",RES_hhdet_tes!Y37/RES_hhdet_fec!Y37)</f>
        <v>0.8563147156706995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0.75848880218923731</v>
      </c>
      <c r="C39" s="124">
        <f>IF(RES_hhdet_tes!C39=0,"",RES_hhdet_tes!C39/RES_hhdet_fec!C39)</f>
        <v>0.76003046286899167</v>
      </c>
      <c r="D39" s="124">
        <f>IF(RES_hhdet_tes!D39=0,"",RES_hhdet_tes!D39/RES_hhdet_fec!D39)</f>
        <v>0.76207087313447053</v>
      </c>
      <c r="E39" s="124">
        <f>IF(RES_hhdet_tes!E39=0,"",RES_hhdet_tes!E39/RES_hhdet_fec!E39)</f>
        <v>0.76487372471889914</v>
      </c>
      <c r="F39" s="124">
        <f>IF(RES_hhdet_tes!F39=0,"",RES_hhdet_tes!F39/RES_hhdet_fec!F39)</f>
        <v>0.76809424743757959</v>
      </c>
      <c r="G39" s="124">
        <f>IF(RES_hhdet_tes!G39=0,"",RES_hhdet_tes!G39/RES_hhdet_fec!G39)</f>
        <v>0.77135748586411657</v>
      </c>
      <c r="H39" s="124">
        <f>IF(RES_hhdet_tes!H39=0,"",RES_hhdet_tes!H39/RES_hhdet_fec!H39)</f>
        <v>0.77454496857908073</v>
      </c>
      <c r="I39" s="124">
        <f>IF(RES_hhdet_tes!I39=0,"",RES_hhdet_tes!I39/RES_hhdet_fec!I39)</f>
        <v>0.77602089839506672</v>
      </c>
      <c r="J39" s="124">
        <f>IF(RES_hhdet_tes!J39=0,"",RES_hhdet_tes!J39/RES_hhdet_fec!J39)</f>
        <v>0.77658210135382089</v>
      </c>
      <c r="K39" s="124">
        <f>IF(RES_hhdet_tes!K39=0,"",RES_hhdet_tes!K39/RES_hhdet_fec!K39)</f>
        <v>0.77757677999358454</v>
      </c>
      <c r="L39" s="124">
        <f>IF(RES_hhdet_tes!L39=0,"",RES_hhdet_tes!L39/RES_hhdet_fec!L39)</f>
        <v>0.77927355303751222</v>
      </c>
      <c r="M39" s="124">
        <f>IF(RES_hhdet_tes!M39=0,"",RES_hhdet_tes!M39/RES_hhdet_fec!M39)</f>
        <v>0.78153368367455378</v>
      </c>
      <c r="N39" s="124">
        <f>IF(RES_hhdet_tes!N39=0,"",RES_hhdet_tes!N39/RES_hhdet_fec!N39)</f>
        <v>0.78448104261145757</v>
      </c>
      <c r="O39" s="124">
        <f>IF(RES_hhdet_tes!O39=0,"",RES_hhdet_tes!O39/RES_hhdet_fec!O39)</f>
        <v>0.78790323562672349</v>
      </c>
      <c r="P39" s="124">
        <f>IF(RES_hhdet_tes!P39=0,"",RES_hhdet_tes!P39/RES_hhdet_fec!P39)</f>
        <v>0.79064719220668289</v>
      </c>
      <c r="Q39" s="124">
        <f>IF(RES_hhdet_tes!Q39=0,"",RES_hhdet_tes!Q39/RES_hhdet_fec!Q39)</f>
        <v>0.7941946536400023</v>
      </c>
      <c r="R39" s="124">
        <f>IF(RES_hhdet_tes!R39=0,"",RES_hhdet_tes!R39/RES_hhdet_fec!R39)</f>
        <v>0.80071264025649258</v>
      </c>
      <c r="S39" s="124">
        <f>IF(RES_hhdet_tes!S39=0,"",RES_hhdet_tes!S39/RES_hhdet_fec!S39)</f>
        <v>0.80978091818850506</v>
      </c>
      <c r="T39" s="124">
        <f>IF(RES_hhdet_tes!T39=0,"",RES_hhdet_tes!T39/RES_hhdet_fec!T39)</f>
        <v>0.82006707594948947</v>
      </c>
      <c r="U39" s="124">
        <f>IF(RES_hhdet_tes!U39=0,"",RES_hhdet_tes!U39/RES_hhdet_fec!U39)</f>
        <v>0.83079000873721831</v>
      </c>
      <c r="V39" s="124">
        <f>IF(RES_hhdet_tes!V39=0,"",RES_hhdet_tes!V39/RES_hhdet_fec!V39)</f>
        <v>0.8431055761299644</v>
      </c>
      <c r="W39" s="124">
        <f>IF(RES_hhdet_tes!W39=0,"",RES_hhdet_tes!W39/RES_hhdet_fec!W39)</f>
        <v>0.85548617934432603</v>
      </c>
      <c r="X39" s="124">
        <f>IF(RES_hhdet_tes!X39=0,"",RES_hhdet_tes!X39/RES_hhdet_fec!X39)</f>
        <v>0.86822667828406086</v>
      </c>
      <c r="Y39" s="124">
        <f>IF(RES_hhdet_tes!Y39=0,"",RES_hhdet_tes!Y39/RES_hhdet_fec!Y39)</f>
        <v>0.87971013534953402</v>
      </c>
      <c r="DA39" s="130" t="s">
        <v>1943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X40" s="111" t="str">
        <f>IF(RES_hhdet_tes!X40=0,"",RES_hhdet_tes!X40/RES_hhdet_fec!X40)</f>
        <v/>
      </c>
      <c r="Y40" s="111" t="str">
        <f>IF(RES_hhdet_tes!Y40=0,"",RES_hhdet_tes!Y40/RES_hhdet_fec!Y40)</f>
        <v/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0.75848880218923731</v>
      </c>
      <c r="C41" s="45">
        <f>IF(RES_hhdet_tes!C41=0,"",RES_hhdet_tes!C41/RES_hhdet_fec!C41)</f>
        <v>0.76003046286899167</v>
      </c>
      <c r="D41" s="45">
        <f>IF(RES_hhdet_tes!D41=0,"",RES_hhdet_tes!D41/RES_hhdet_fec!D41)</f>
        <v>0.76207087313447053</v>
      </c>
      <c r="E41" s="45">
        <f>IF(RES_hhdet_tes!E41=0,"",RES_hhdet_tes!E41/RES_hhdet_fec!E41)</f>
        <v>0.76487372471889914</v>
      </c>
      <c r="F41" s="45">
        <f>IF(RES_hhdet_tes!F41=0,"",RES_hhdet_tes!F41/RES_hhdet_fec!F41)</f>
        <v>0.76809424743757959</v>
      </c>
      <c r="G41" s="45">
        <f>IF(RES_hhdet_tes!G41=0,"",RES_hhdet_tes!G41/RES_hhdet_fec!G41)</f>
        <v>0.77135748586411657</v>
      </c>
      <c r="H41" s="45">
        <f>IF(RES_hhdet_tes!H41=0,"",RES_hhdet_tes!H41/RES_hhdet_fec!H41)</f>
        <v>0.77454496857908073</v>
      </c>
      <c r="I41" s="45">
        <f>IF(RES_hhdet_tes!I41=0,"",RES_hhdet_tes!I41/RES_hhdet_fec!I41)</f>
        <v>0.77602089839506672</v>
      </c>
      <c r="J41" s="45">
        <f>IF(RES_hhdet_tes!J41=0,"",RES_hhdet_tes!J41/RES_hhdet_fec!J41)</f>
        <v>0.77658210135382089</v>
      </c>
      <c r="K41" s="45">
        <f>IF(RES_hhdet_tes!K41=0,"",RES_hhdet_tes!K41/RES_hhdet_fec!K41)</f>
        <v>0.77757677999358454</v>
      </c>
      <c r="L41" s="45">
        <f>IF(RES_hhdet_tes!L41=0,"",RES_hhdet_tes!L41/RES_hhdet_fec!L41)</f>
        <v>0.77927355303751222</v>
      </c>
      <c r="M41" s="45">
        <f>IF(RES_hhdet_tes!M41=0,"",RES_hhdet_tes!M41/RES_hhdet_fec!M41)</f>
        <v>0.78153368367455378</v>
      </c>
      <c r="N41" s="45">
        <f>IF(RES_hhdet_tes!N41=0,"",RES_hhdet_tes!N41/RES_hhdet_fec!N41)</f>
        <v>0.78448104261145757</v>
      </c>
      <c r="O41" s="45">
        <f>IF(RES_hhdet_tes!O41=0,"",RES_hhdet_tes!O41/RES_hhdet_fec!O41)</f>
        <v>0.78790323562672349</v>
      </c>
      <c r="P41" s="45">
        <f>IF(RES_hhdet_tes!P41=0,"",RES_hhdet_tes!P41/RES_hhdet_fec!P41)</f>
        <v>0.79064719220668289</v>
      </c>
      <c r="Q41" s="45">
        <f>IF(RES_hhdet_tes!Q41=0,"",RES_hhdet_tes!Q41/RES_hhdet_fec!Q41)</f>
        <v>0.7941946536400023</v>
      </c>
      <c r="R41" s="45">
        <f>IF(RES_hhdet_tes!R41=0,"",RES_hhdet_tes!R41/RES_hhdet_fec!R41)</f>
        <v>0.80071264025649258</v>
      </c>
      <c r="S41" s="45">
        <f>IF(RES_hhdet_tes!S41=0,"",RES_hhdet_tes!S41/RES_hhdet_fec!S41)</f>
        <v>0.80978091818850506</v>
      </c>
      <c r="T41" s="45">
        <f>IF(RES_hhdet_tes!T41=0,"",RES_hhdet_tes!T41/RES_hhdet_fec!T41)</f>
        <v>0.82006707594948947</v>
      </c>
      <c r="U41" s="45">
        <f>IF(RES_hhdet_tes!U41=0,"",RES_hhdet_tes!U41/RES_hhdet_fec!U41)</f>
        <v>0.83079000873721831</v>
      </c>
      <c r="V41" s="45">
        <f>IF(RES_hhdet_tes!V41=0,"",RES_hhdet_tes!V41/RES_hhdet_fec!V41)</f>
        <v>0.8431055761299644</v>
      </c>
      <c r="W41" s="45">
        <f>IF(RES_hhdet_tes!W41=0,"",RES_hhdet_tes!W41/RES_hhdet_fec!W41)</f>
        <v>0.85548617934432603</v>
      </c>
      <c r="X41" s="45">
        <f>IF(RES_hhdet_tes!X41=0,"",RES_hhdet_tes!X41/RES_hhdet_fec!X41)</f>
        <v>0.86822667828406086</v>
      </c>
      <c r="Y41" s="45">
        <f>IF(RES_hhdet_tes!Y41=0,"",RES_hhdet_tes!Y41/RES_hhdet_fec!Y41)</f>
        <v>0.87971013534953402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0.51162847815083334</v>
      </c>
      <c r="C43" s="119">
        <f>IF(RES_hhdet_tes!C43=0,"",RES_hhdet_tes!C43/RES_hhdet_fec!C43)</f>
        <v>0.51330999863985238</v>
      </c>
      <c r="D43" s="119">
        <f>IF(RES_hhdet_tes!D43=0,"",RES_hhdet_tes!D43/RES_hhdet_fec!D43)</f>
        <v>0.51524992380226364</v>
      </c>
      <c r="E43" s="119">
        <f>IF(RES_hhdet_tes!E43=0,"",RES_hhdet_tes!E43/RES_hhdet_fec!E43)</f>
        <v>0.51649229620801185</v>
      </c>
      <c r="F43" s="119">
        <f>IF(RES_hhdet_tes!F43=0,"",RES_hhdet_tes!F43/RES_hhdet_fec!F43)</f>
        <v>0.51842738312137582</v>
      </c>
      <c r="G43" s="119">
        <f>IF(RES_hhdet_tes!G43=0,"",RES_hhdet_tes!G43/RES_hhdet_fec!G43)</f>
        <v>0.52034202421829656</v>
      </c>
      <c r="H43" s="119">
        <f>IF(RES_hhdet_tes!H43=0,"",RES_hhdet_tes!H43/RES_hhdet_fec!H43)</f>
        <v>0.52301324285622386</v>
      </c>
      <c r="I43" s="119">
        <f>IF(RES_hhdet_tes!I43=0,"",RES_hhdet_tes!I43/RES_hhdet_fec!I43)</f>
        <v>0.52627391617626551</v>
      </c>
      <c r="J43" s="119">
        <f>IF(RES_hhdet_tes!J43=0,"",RES_hhdet_tes!J43/RES_hhdet_fec!J43)</f>
        <v>0.53226463977182326</v>
      </c>
      <c r="K43" s="119">
        <f>IF(RES_hhdet_tes!K43=0,"",RES_hhdet_tes!K43/RES_hhdet_fec!K43)</f>
        <v>0.54023536441594577</v>
      </c>
      <c r="L43" s="119">
        <f>IF(RES_hhdet_tes!L43=0,"",RES_hhdet_tes!L43/RES_hhdet_fec!L43)</f>
        <v>0.55075648123036158</v>
      </c>
      <c r="M43" s="119">
        <f>IF(RES_hhdet_tes!M43=0,"",RES_hhdet_tes!M43/RES_hhdet_fec!M43)</f>
        <v>0.56546984378642562</v>
      </c>
      <c r="N43" s="119">
        <f>IF(RES_hhdet_tes!N43=0,"",RES_hhdet_tes!N43/RES_hhdet_fec!N43)</f>
        <v>0.58353043491369738</v>
      </c>
      <c r="O43" s="119">
        <f>IF(RES_hhdet_tes!O43=0,"",RES_hhdet_tes!O43/RES_hhdet_fec!O43)</f>
        <v>0.60434775047535572</v>
      </c>
      <c r="P43" s="119">
        <f>IF(RES_hhdet_tes!P43=0,"",RES_hhdet_tes!P43/RES_hhdet_fec!P43)</f>
        <v>0.60783624791511737</v>
      </c>
      <c r="Q43" s="119">
        <f>IF(RES_hhdet_tes!Q43=0,"",RES_hhdet_tes!Q43/RES_hhdet_fec!Q43)</f>
        <v>0.60901656673012494</v>
      </c>
      <c r="R43" s="119">
        <f>IF(RES_hhdet_tes!R43=0,"",RES_hhdet_tes!R43/RES_hhdet_fec!R43)</f>
        <v>0.61152284983947613</v>
      </c>
      <c r="S43" s="119">
        <f>IF(RES_hhdet_tes!S43=0,"",RES_hhdet_tes!S43/RES_hhdet_fec!S43)</f>
        <v>0.61788154589382005</v>
      </c>
      <c r="T43" s="119">
        <f>IF(RES_hhdet_tes!T43=0,"",RES_hhdet_tes!T43/RES_hhdet_fec!T43)</f>
        <v>0.62349060988238458</v>
      </c>
      <c r="U43" s="119">
        <f>IF(RES_hhdet_tes!U43=0,"",RES_hhdet_tes!U43/RES_hhdet_fec!U43)</f>
        <v>0.62734988216305443</v>
      </c>
      <c r="V43" s="119">
        <f>IF(RES_hhdet_tes!V43=0,"",RES_hhdet_tes!V43/RES_hhdet_fec!V43)</f>
        <v>0.63249647252108787</v>
      </c>
      <c r="W43" s="119">
        <f>IF(RES_hhdet_tes!W43=0,"",RES_hhdet_tes!W43/RES_hhdet_fec!W43)</f>
        <v>0.63866650151212501</v>
      </c>
      <c r="X43" s="119">
        <f>IF(RES_hhdet_tes!X43=0,"",RES_hhdet_tes!X43/RES_hhdet_fec!X43)</f>
        <v>0.64866012022520037</v>
      </c>
      <c r="Y43" s="119">
        <f>IF(RES_hhdet_tes!Y43=0,"",RES_hhdet_tes!Y43/RES_hhdet_fec!Y43)</f>
        <v>0.66731782588483235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0.49830297957024605</v>
      </c>
      <c r="C44" s="124">
        <f>IF(RES_hhdet_tes!C44=0,"",RES_hhdet_tes!C44/RES_hhdet_fec!C44)</f>
        <v>0.50140083895746113</v>
      </c>
      <c r="D44" s="124">
        <f>IF(RES_hhdet_tes!D44=0,"",RES_hhdet_tes!D44/RES_hhdet_fec!D44)</f>
        <v>0.50312010453403766</v>
      </c>
      <c r="E44" s="124">
        <f>IF(RES_hhdet_tes!E44=0,"",RES_hhdet_tes!E44/RES_hhdet_fec!E44)</f>
        <v>0.50482824767118062</v>
      </c>
      <c r="F44" s="124">
        <f>IF(RES_hhdet_tes!F44=0,"",RES_hhdet_tes!F44/RES_hhdet_fec!F44)</f>
        <v>0.50675056667690321</v>
      </c>
      <c r="G44" s="124">
        <f>IF(RES_hhdet_tes!G44=0,"",RES_hhdet_tes!G44/RES_hhdet_fec!G44)</f>
        <v>0.50902421733327541</v>
      </c>
      <c r="H44" s="124">
        <f>IF(RES_hhdet_tes!H44=0,"",RES_hhdet_tes!H44/RES_hhdet_fec!H44)</f>
        <v>0.51161725803086555</v>
      </c>
      <c r="I44" s="124">
        <f>IF(RES_hhdet_tes!I44=0,"",RES_hhdet_tes!I44/RES_hhdet_fec!I44)</f>
        <v>0.51571512826133104</v>
      </c>
      <c r="J44" s="124">
        <f>IF(RES_hhdet_tes!J44=0,"",RES_hhdet_tes!J44/RES_hhdet_fec!J44)</f>
        <v>0.52202745720381705</v>
      </c>
      <c r="K44" s="124">
        <f>IF(RES_hhdet_tes!K44=0,"",RES_hhdet_tes!K44/RES_hhdet_fec!K44)</f>
        <v>0.53082036876887939</v>
      </c>
      <c r="L44" s="124">
        <f>IF(RES_hhdet_tes!L44=0,"",RES_hhdet_tes!L44/RES_hhdet_fec!L44)</f>
        <v>0.54186280383742558</v>
      </c>
      <c r="M44" s="124">
        <f>IF(RES_hhdet_tes!M44=0,"",RES_hhdet_tes!M44/RES_hhdet_fec!M44)</f>
        <v>0.55626830573886266</v>
      </c>
      <c r="N44" s="124">
        <f>IF(RES_hhdet_tes!N44=0,"",RES_hhdet_tes!N44/RES_hhdet_fec!N44)</f>
        <v>0.57500397533318337</v>
      </c>
      <c r="O44" s="124">
        <f>IF(RES_hhdet_tes!O44=0,"",RES_hhdet_tes!O44/RES_hhdet_fec!O44)</f>
        <v>0.59657046493506283</v>
      </c>
      <c r="P44" s="124">
        <f>IF(RES_hhdet_tes!P44=0,"",RES_hhdet_tes!P44/RES_hhdet_fec!P44)</f>
        <v>0.59801718469195531</v>
      </c>
      <c r="Q44" s="124">
        <f>IF(RES_hhdet_tes!Q44=0,"",RES_hhdet_tes!Q44/RES_hhdet_fec!Q44)</f>
        <v>0.59921954323049154</v>
      </c>
      <c r="R44" s="124">
        <f>IF(RES_hhdet_tes!R44=0,"",RES_hhdet_tes!R44/RES_hhdet_fec!R44)</f>
        <v>0.60123761777604134</v>
      </c>
      <c r="S44" s="124">
        <f>IF(RES_hhdet_tes!S44=0,"",RES_hhdet_tes!S44/RES_hhdet_fec!S44)</f>
        <v>0.60724101726954227</v>
      </c>
      <c r="T44" s="124">
        <f>IF(RES_hhdet_tes!T44=0,"",RES_hhdet_tes!T44/RES_hhdet_fec!T44)</f>
        <v>0.61274726569413196</v>
      </c>
      <c r="U44" s="124">
        <f>IF(RES_hhdet_tes!U44=0,"",RES_hhdet_tes!U44/RES_hhdet_fec!U44)</f>
        <v>0.61566147472646027</v>
      </c>
      <c r="V44" s="124">
        <f>IF(RES_hhdet_tes!V44=0,"",RES_hhdet_tes!V44/RES_hhdet_fec!V44)</f>
        <v>0.61933853161948016</v>
      </c>
      <c r="W44" s="124">
        <f>IF(RES_hhdet_tes!W44=0,"",RES_hhdet_tes!W44/RES_hhdet_fec!W44)</f>
        <v>0.62506649275299564</v>
      </c>
      <c r="X44" s="124">
        <f>IF(RES_hhdet_tes!X44=0,"",RES_hhdet_tes!X44/RES_hhdet_fec!X44)</f>
        <v>0.63913873971327895</v>
      </c>
      <c r="Y44" s="124">
        <f>IF(RES_hhdet_tes!Y44=0,"",RES_hhdet_tes!Y44/RES_hhdet_fec!Y44)</f>
        <v>0.65759618060666525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0.49372700699585148</v>
      </c>
      <c r="C45" s="111">
        <f>IF(RES_hhdet_tes!C45=0,"",RES_hhdet_tes!C45/RES_hhdet_fec!C45)</f>
        <v>0.49682650037544829</v>
      </c>
      <c r="D45" s="111">
        <f>IF(RES_hhdet_tes!D45=0,"",RES_hhdet_tes!D45/RES_hhdet_fec!D45)</f>
        <v>0.49865442106193802</v>
      </c>
      <c r="E45" s="111">
        <f>IF(RES_hhdet_tes!E45=0,"",RES_hhdet_tes!E45/RES_hhdet_fec!E45)</f>
        <v>0.50038320906199074</v>
      </c>
      <c r="F45" s="111">
        <f>IF(RES_hhdet_tes!F45=0,"",RES_hhdet_tes!F45/RES_hhdet_fec!F45)</f>
        <v>0.50235092137281911</v>
      </c>
      <c r="G45" s="111">
        <f>IF(RES_hhdet_tes!G45=0,"",RES_hhdet_tes!G45/RES_hhdet_fec!G45)</f>
        <v>0.50464852779172709</v>
      </c>
      <c r="H45" s="111">
        <f>IF(RES_hhdet_tes!H45=0,"",RES_hhdet_tes!H45/RES_hhdet_fec!H45)</f>
        <v>0.50726412192440462</v>
      </c>
      <c r="I45" s="111">
        <f>IF(RES_hhdet_tes!I45=0,"",RES_hhdet_tes!I45/RES_hhdet_fec!I45)</f>
        <v>0.51138781705480851</v>
      </c>
      <c r="J45" s="111">
        <f>IF(RES_hhdet_tes!J45=0,"",RES_hhdet_tes!J45/RES_hhdet_fec!J45)</f>
        <v>0.5177644698415319</v>
      </c>
      <c r="K45" s="111">
        <f>IF(RES_hhdet_tes!K45=0,"",RES_hhdet_tes!K45/RES_hhdet_fec!K45)</f>
        <v>0.52661201603771535</v>
      </c>
      <c r="L45" s="111">
        <f>IF(RES_hhdet_tes!L45=0,"",RES_hhdet_tes!L45/RES_hhdet_fec!L45)</f>
        <v>0.53756503000842037</v>
      </c>
      <c r="M45" s="111">
        <f>IF(RES_hhdet_tes!M45=0,"",RES_hhdet_tes!M45/RES_hhdet_fec!M45)</f>
        <v>0.55209703694227441</v>
      </c>
      <c r="N45" s="111">
        <f>IF(RES_hhdet_tes!N45=0,"",RES_hhdet_tes!N45/RES_hhdet_fec!N45)</f>
        <v>0.57091911852546695</v>
      </c>
      <c r="O45" s="111">
        <f>IF(RES_hhdet_tes!O45=0,"",RES_hhdet_tes!O45/RES_hhdet_fec!O45)</f>
        <v>0.59258250235559906</v>
      </c>
      <c r="P45" s="111">
        <f>IF(RES_hhdet_tes!P45=0,"",RES_hhdet_tes!P45/RES_hhdet_fec!P45)</f>
        <v>0.59412512196734624</v>
      </c>
      <c r="Q45" s="111">
        <f>IF(RES_hhdet_tes!Q45=0,"",RES_hhdet_tes!Q45/RES_hhdet_fec!Q45)</f>
        <v>0.59526697844462673</v>
      </c>
      <c r="R45" s="111">
        <f>IF(RES_hhdet_tes!R45=0,"",RES_hhdet_tes!R45/RES_hhdet_fec!R45)</f>
        <v>0.59729925616341506</v>
      </c>
      <c r="S45" s="111">
        <f>IF(RES_hhdet_tes!S45=0,"",RES_hhdet_tes!S45/RES_hhdet_fec!S45)</f>
        <v>0.60333560053031221</v>
      </c>
      <c r="T45" s="111">
        <f>IF(RES_hhdet_tes!T45=0,"",RES_hhdet_tes!T45/RES_hhdet_fec!T45)</f>
        <v>0.60887788820638777</v>
      </c>
      <c r="U45" s="111">
        <f>IF(RES_hhdet_tes!U45=0,"",RES_hhdet_tes!U45/RES_hhdet_fec!U45)</f>
        <v>0.61185335897691628</v>
      </c>
      <c r="V45" s="111">
        <f>IF(RES_hhdet_tes!V45=0,"",RES_hhdet_tes!V45/RES_hhdet_fec!V45)</f>
        <v>0.61554720859911327</v>
      </c>
      <c r="W45" s="111">
        <f>IF(RES_hhdet_tes!W45=0,"",RES_hhdet_tes!W45/RES_hhdet_fec!W45)</f>
        <v>0.62129980331029655</v>
      </c>
      <c r="X45" s="111">
        <f>IF(RES_hhdet_tes!X45=0,"",RES_hhdet_tes!X45/RES_hhdet_fec!X45)</f>
        <v>0.63569897361978311</v>
      </c>
      <c r="Y45" s="111">
        <f>IF(RES_hhdet_tes!Y45=0,"",RES_hhdet_tes!Y45/RES_hhdet_fec!Y45)</f>
        <v>0.65420133504544686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2.258521943064399</v>
      </c>
      <c r="C47" s="124">
        <f>IF(RES_hhdet_tes!C47=0,"",RES_hhdet_tes!C47/RES_hhdet_fec!C47)</f>
        <v>2.431573575428799</v>
      </c>
      <c r="D47" s="124">
        <f>IF(RES_hhdet_tes!D47=0,"",RES_hhdet_tes!D47/RES_hhdet_fec!D47)</f>
        <v>2.5568185223373368</v>
      </c>
      <c r="E47" s="124">
        <f>IF(RES_hhdet_tes!E47=0,"",RES_hhdet_tes!E47/RES_hhdet_fec!E47)</f>
        <v>2.7049851030354244</v>
      </c>
      <c r="F47" s="124">
        <f>IF(RES_hhdet_tes!F47=0,"",RES_hhdet_tes!F47/RES_hhdet_fec!F47)</f>
        <v>2.8675606989672224</v>
      </c>
      <c r="G47" s="124">
        <f>IF(RES_hhdet_tes!G47=0,"",RES_hhdet_tes!G47/RES_hhdet_fec!G47)</f>
        <v>3.0504891415615059</v>
      </c>
      <c r="H47" s="124">
        <f>IF(RES_hhdet_tes!H47=0,"",RES_hhdet_tes!H47/RES_hhdet_fec!H47)</f>
        <v>3.2967586924586105</v>
      </c>
      <c r="I47" s="124">
        <f>IF(RES_hhdet_tes!I47=0,"",RES_hhdet_tes!I47/RES_hhdet_fec!I47)</f>
        <v>3.4824535038187543</v>
      </c>
      <c r="J47" s="124">
        <f>IF(RES_hhdet_tes!J47=0,"",RES_hhdet_tes!J47/RES_hhdet_fec!J47)</f>
        <v>3.6177463692944247</v>
      </c>
      <c r="K47" s="124">
        <f>IF(RES_hhdet_tes!K47=0,"",RES_hhdet_tes!K47/RES_hhdet_fec!K47)</f>
        <v>3.8071211257787207</v>
      </c>
      <c r="L47" s="124">
        <f>IF(RES_hhdet_tes!L47=0,"",RES_hhdet_tes!L47/RES_hhdet_fec!L47)</f>
        <v>3.9830300790520741</v>
      </c>
      <c r="M47" s="124">
        <f>IF(RES_hhdet_tes!M47=0,"",RES_hhdet_tes!M47/RES_hhdet_fec!M47)</f>
        <v>4.1874727235752616</v>
      </c>
      <c r="N47" s="124">
        <f>IF(RES_hhdet_tes!N47=0,"",RES_hhdet_tes!N47/RES_hhdet_fec!N47)</f>
        <v>4.3698985170548781</v>
      </c>
      <c r="O47" s="124">
        <f>IF(RES_hhdet_tes!O47=0,"",RES_hhdet_tes!O47/RES_hhdet_fec!O47)</f>
        <v>4.5795124540910512</v>
      </c>
      <c r="P47" s="124">
        <f>IF(RES_hhdet_tes!P47=0,"",RES_hhdet_tes!P47/RES_hhdet_fec!P47)</f>
        <v>4.7066944328344205</v>
      </c>
      <c r="Q47" s="124">
        <f>IF(RES_hhdet_tes!Q47=0,"",RES_hhdet_tes!Q47/RES_hhdet_fec!Q47)</f>
        <v>4.814023429922452</v>
      </c>
      <c r="R47" s="124">
        <f>IF(RES_hhdet_tes!R47=0,"",RES_hhdet_tes!R47/RES_hhdet_fec!R47)</f>
        <v>4.9047371572715592</v>
      </c>
      <c r="S47" s="124">
        <f>IF(RES_hhdet_tes!S47=0,"",RES_hhdet_tes!S47/RES_hhdet_fec!S47)</f>
        <v>5.0100818006733139</v>
      </c>
      <c r="T47" s="124">
        <f>IF(RES_hhdet_tes!T47=0,"",RES_hhdet_tes!T47/RES_hhdet_fec!T47)</f>
        <v>5.1474431205100428</v>
      </c>
      <c r="U47" s="124">
        <f>IF(RES_hhdet_tes!U47=0,"",RES_hhdet_tes!U47/RES_hhdet_fec!U47)</f>
        <v>5.3118033761998547</v>
      </c>
      <c r="V47" s="124">
        <f>IF(RES_hhdet_tes!V47=0,"",RES_hhdet_tes!V47/RES_hhdet_fec!V47)</f>
        <v>5.4769807071056782</v>
      </c>
      <c r="W47" s="124">
        <f>IF(RES_hhdet_tes!W47=0,"",RES_hhdet_tes!W47/RES_hhdet_fec!W47)</f>
        <v>5.5991137485559932</v>
      </c>
      <c r="X47" s="124">
        <f>IF(RES_hhdet_tes!X47=0,"",RES_hhdet_tes!X47/RES_hhdet_fec!X47)</f>
        <v>5.6733095108317118</v>
      </c>
      <c r="Y47" s="124">
        <f>IF(RES_hhdet_tes!Y47=0,"",RES_hhdet_tes!Y47/RES_hhdet_fec!Y47)</f>
        <v>5.7377640720678658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2.258521943064399</v>
      </c>
      <c r="C48" s="111">
        <f>IF(RES_hhdet_tes!C48=0,"",RES_hhdet_tes!C48/RES_hhdet_fec!C48)</f>
        <v>2.431573575428799</v>
      </c>
      <c r="D48" s="111">
        <f>IF(RES_hhdet_tes!D48=0,"",RES_hhdet_tes!D48/RES_hhdet_fec!D48)</f>
        <v>2.5568185223373368</v>
      </c>
      <c r="E48" s="111">
        <f>IF(RES_hhdet_tes!E48=0,"",RES_hhdet_tes!E48/RES_hhdet_fec!E48)</f>
        <v>2.7049851030354244</v>
      </c>
      <c r="F48" s="111">
        <f>IF(RES_hhdet_tes!F48=0,"",RES_hhdet_tes!F48/RES_hhdet_fec!F48)</f>
        <v>2.8675606989672224</v>
      </c>
      <c r="G48" s="111">
        <f>IF(RES_hhdet_tes!G48=0,"",RES_hhdet_tes!G48/RES_hhdet_fec!G48)</f>
        <v>3.0504891415615059</v>
      </c>
      <c r="H48" s="111">
        <f>IF(RES_hhdet_tes!H48=0,"",RES_hhdet_tes!H48/RES_hhdet_fec!H48)</f>
        <v>3.2967586924586105</v>
      </c>
      <c r="I48" s="111">
        <f>IF(RES_hhdet_tes!I48=0,"",RES_hhdet_tes!I48/RES_hhdet_fec!I48)</f>
        <v>3.4824535038187543</v>
      </c>
      <c r="J48" s="111">
        <f>IF(RES_hhdet_tes!J48=0,"",RES_hhdet_tes!J48/RES_hhdet_fec!J48)</f>
        <v>3.6177463692944247</v>
      </c>
      <c r="K48" s="111">
        <f>IF(RES_hhdet_tes!K48=0,"",RES_hhdet_tes!K48/RES_hhdet_fec!K48)</f>
        <v>3.8071211257787207</v>
      </c>
      <c r="L48" s="111">
        <f>IF(RES_hhdet_tes!L48=0,"",RES_hhdet_tes!L48/RES_hhdet_fec!L48)</f>
        <v>3.9830300790520741</v>
      </c>
      <c r="M48" s="111">
        <f>IF(RES_hhdet_tes!M48=0,"",RES_hhdet_tes!M48/RES_hhdet_fec!M48)</f>
        <v>4.1874727235752616</v>
      </c>
      <c r="N48" s="111">
        <f>IF(RES_hhdet_tes!N48=0,"",RES_hhdet_tes!N48/RES_hhdet_fec!N48)</f>
        <v>4.3698985170548781</v>
      </c>
      <c r="O48" s="111">
        <f>IF(RES_hhdet_tes!O48=0,"",RES_hhdet_tes!O48/RES_hhdet_fec!O48)</f>
        <v>4.5795124540910512</v>
      </c>
      <c r="P48" s="111">
        <f>IF(RES_hhdet_tes!P48=0,"",RES_hhdet_tes!P48/RES_hhdet_fec!P48)</f>
        <v>4.7066944328344205</v>
      </c>
      <c r="Q48" s="111">
        <f>IF(RES_hhdet_tes!Q48=0,"",RES_hhdet_tes!Q48/RES_hhdet_fec!Q48)</f>
        <v>4.814023429922452</v>
      </c>
      <c r="R48" s="111">
        <f>IF(RES_hhdet_tes!R48=0,"",RES_hhdet_tes!R48/RES_hhdet_fec!R48)</f>
        <v>4.9047371572715592</v>
      </c>
      <c r="S48" s="111">
        <f>IF(RES_hhdet_tes!S48=0,"",RES_hhdet_tes!S48/RES_hhdet_fec!S48)</f>
        <v>5.0100818006733139</v>
      </c>
      <c r="T48" s="111">
        <f>IF(RES_hhdet_tes!T48=0,"",RES_hhdet_tes!T48/RES_hhdet_fec!T48)</f>
        <v>5.1474431205100428</v>
      </c>
      <c r="U48" s="111">
        <f>IF(RES_hhdet_tes!U48=0,"",RES_hhdet_tes!U48/RES_hhdet_fec!U48)</f>
        <v>5.3118033761998547</v>
      </c>
      <c r="V48" s="111">
        <f>IF(RES_hhdet_tes!V48=0,"",RES_hhdet_tes!V48/RES_hhdet_fec!V48)</f>
        <v>5.4769807071056782</v>
      </c>
      <c r="W48" s="111">
        <f>IF(RES_hhdet_tes!W48=0,"",RES_hhdet_tes!W48/RES_hhdet_fec!W48)</f>
        <v>5.5991137485559932</v>
      </c>
      <c r="X48" s="111">
        <f>IF(RES_hhdet_tes!X48=0,"",RES_hhdet_tes!X48/RES_hhdet_fec!X48)</f>
        <v>5.6733095108317118</v>
      </c>
      <c r="Y48" s="111">
        <f>IF(RES_hhdet_tes!Y48=0,"",RES_hhdet_tes!Y48/RES_hhdet_fec!Y48)</f>
        <v>5.7377640720678658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0.640478827582313</v>
      </c>
      <c r="C49" s="124">
        <f>IF(RES_hhdet_tes!C49=0,"",RES_hhdet_tes!C49/RES_hhdet_fec!C49)</f>
        <v>0.63832915698842863</v>
      </c>
      <c r="D49" s="124">
        <f>IF(RES_hhdet_tes!D49=0,"",RES_hhdet_tes!D49/RES_hhdet_fec!D49)</f>
        <v>0.63528693136655179</v>
      </c>
      <c r="E49" s="124">
        <f>IF(RES_hhdet_tes!E49=0,"",RES_hhdet_tes!E49/RES_hhdet_fec!E49)</f>
        <v>0.63251442573676597</v>
      </c>
      <c r="F49" s="124">
        <f>IF(RES_hhdet_tes!F49=0,"",RES_hhdet_tes!F49/RES_hhdet_fec!F49)</f>
        <v>0.62892934134282874</v>
      </c>
      <c r="G49" s="124">
        <f>IF(RES_hhdet_tes!G49=0,"",RES_hhdet_tes!G49/RES_hhdet_fec!G49)</f>
        <v>0.62622073100195585</v>
      </c>
      <c r="H49" s="124">
        <f>IF(RES_hhdet_tes!H49=0,"",RES_hhdet_tes!H49/RES_hhdet_fec!H49)</f>
        <v>0.62459503171024378</v>
      </c>
      <c r="I49" s="124">
        <f>IF(RES_hhdet_tes!I49=0,"",RES_hhdet_tes!I49/RES_hhdet_fec!I49)</f>
        <v>0.62178502158836624</v>
      </c>
      <c r="J49" s="124">
        <f>IF(RES_hhdet_tes!J49=0,"",RES_hhdet_tes!J49/RES_hhdet_fec!J49)</f>
        <v>0.61859971615421061</v>
      </c>
      <c r="K49" s="124">
        <f>IF(RES_hhdet_tes!K49=0,"",RES_hhdet_tes!K49/RES_hhdet_fec!K49)</f>
        <v>0.6163919949539084</v>
      </c>
      <c r="L49" s="124">
        <f>IF(RES_hhdet_tes!L49=0,"",RES_hhdet_tes!L49/RES_hhdet_fec!L49)</f>
        <v>0.61622292367966747</v>
      </c>
      <c r="M49" s="124">
        <f>IF(RES_hhdet_tes!M49=0,"",RES_hhdet_tes!M49/RES_hhdet_fec!M49)</f>
        <v>0.6196796064006167</v>
      </c>
      <c r="N49" s="124">
        <f>IF(RES_hhdet_tes!N49=0,"",RES_hhdet_tes!N49/RES_hhdet_fec!N49)</f>
        <v>0.628562794951389</v>
      </c>
      <c r="O49" s="124">
        <f>IF(RES_hhdet_tes!O49=0,"",RES_hhdet_tes!O49/RES_hhdet_fec!O49)</f>
        <v>0.6409747048782295</v>
      </c>
      <c r="P49" s="124">
        <f>IF(RES_hhdet_tes!P49=0,"",RES_hhdet_tes!P49/RES_hhdet_fec!P49)</f>
        <v>0.65126883008209457</v>
      </c>
      <c r="Q49" s="124">
        <f>IF(RES_hhdet_tes!Q49=0,"",RES_hhdet_tes!Q49/RES_hhdet_fec!Q49)</f>
        <v>0.66116309261127859</v>
      </c>
      <c r="R49" s="124">
        <f>IF(RES_hhdet_tes!R49=0,"",RES_hhdet_tes!R49/RES_hhdet_fec!R49)</f>
        <v>0.67152405393021042</v>
      </c>
      <c r="S49" s="124">
        <f>IF(RES_hhdet_tes!S49=0,"",RES_hhdet_tes!S49/RES_hhdet_fec!S49)</f>
        <v>0.6835562649396465</v>
      </c>
      <c r="T49" s="124">
        <f>IF(RES_hhdet_tes!T49=0,"",RES_hhdet_tes!T49/RES_hhdet_fec!T49)</f>
        <v>0.69304002227000805</v>
      </c>
      <c r="U49" s="124">
        <f>IF(RES_hhdet_tes!U49=0,"",RES_hhdet_tes!U49/RES_hhdet_fec!U49)</f>
        <v>0.70472129485728585</v>
      </c>
      <c r="V49" s="124">
        <f>IF(RES_hhdet_tes!V49=0,"",RES_hhdet_tes!V49/RES_hhdet_fec!V49)</f>
        <v>0.71761953844912263</v>
      </c>
      <c r="W49" s="124">
        <f>IF(RES_hhdet_tes!W49=0,"",RES_hhdet_tes!W49/RES_hhdet_fec!W49)</f>
        <v>0.73309714197538545</v>
      </c>
      <c r="X49" s="124">
        <f>IF(RES_hhdet_tes!X49=0,"",RES_hhdet_tes!X49/RES_hhdet_fec!X49)</f>
        <v>0.7504182711612043</v>
      </c>
      <c r="Y49" s="124">
        <f>IF(RES_hhdet_tes!Y49=0,"",RES_hhdet_tes!Y49/RES_hhdet_fec!Y49)</f>
        <v>0.77425333306670785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0.57392464408604793</v>
      </c>
      <c r="C50" s="111">
        <f>IF(RES_hhdet_tes!C50=0,"",RES_hhdet_tes!C50/RES_hhdet_fec!C50)</f>
        <v>0.57594903420547838</v>
      </c>
      <c r="D50" s="111">
        <f>IF(RES_hhdet_tes!D50=0,"",RES_hhdet_tes!D50/RES_hhdet_fec!D50)</f>
        <v>0.57778495226368276</v>
      </c>
      <c r="E50" s="111">
        <f>IF(RES_hhdet_tes!E50=0,"",RES_hhdet_tes!E50/RES_hhdet_fec!E50)</f>
        <v>0.57960747261015322</v>
      </c>
      <c r="F50" s="111">
        <f>IF(RES_hhdet_tes!F50=0,"",RES_hhdet_tes!F50/RES_hhdet_fec!F50)</f>
        <v>0.58151830166766005</v>
      </c>
      <c r="G50" s="111">
        <f>IF(RES_hhdet_tes!G50=0,"",RES_hhdet_tes!G50/RES_hhdet_fec!G50)</f>
        <v>0.58352730146312592</v>
      </c>
      <c r="H50" s="111">
        <f>IF(RES_hhdet_tes!H50=0,"",RES_hhdet_tes!H50/RES_hhdet_fec!H50)</f>
        <v>0.58562447334633982</v>
      </c>
      <c r="I50" s="111">
        <f>IF(RES_hhdet_tes!I50=0,"",RES_hhdet_tes!I50/RES_hhdet_fec!I50)</f>
        <v>0.58853844172883896</v>
      </c>
      <c r="J50" s="111">
        <f>IF(RES_hhdet_tes!J50=0,"",RES_hhdet_tes!J50/RES_hhdet_fec!J50)</f>
        <v>0.59376307813160423</v>
      </c>
      <c r="K50" s="111">
        <f>IF(RES_hhdet_tes!K50=0,"",RES_hhdet_tes!K50/RES_hhdet_fec!K50)</f>
        <v>0.5995395475986921</v>
      </c>
      <c r="L50" s="111">
        <f>IF(RES_hhdet_tes!L50=0,"",RES_hhdet_tes!L50/RES_hhdet_fec!L50)</f>
        <v>0.60565441448587587</v>
      </c>
      <c r="M50" s="111">
        <f>IF(RES_hhdet_tes!M50=0,"",RES_hhdet_tes!M50/RES_hhdet_fec!M50)</f>
        <v>0.6131848288019548</v>
      </c>
      <c r="N50" s="111">
        <f>IF(RES_hhdet_tes!N50=0,"",RES_hhdet_tes!N50/RES_hhdet_fec!N50)</f>
        <v>0.62364285389189911</v>
      </c>
      <c r="O50" s="111">
        <f>IF(RES_hhdet_tes!O50=0,"",RES_hhdet_tes!O50/RES_hhdet_fec!O50)</f>
        <v>0.6366551940594618</v>
      </c>
      <c r="P50" s="111">
        <f>IF(RES_hhdet_tes!P50=0,"",RES_hhdet_tes!P50/RES_hhdet_fec!P50)</f>
        <v>0.6463949547987754</v>
      </c>
      <c r="Q50" s="111">
        <f>IF(RES_hhdet_tes!Q50=0,"",RES_hhdet_tes!Q50/RES_hhdet_fec!Q50)</f>
        <v>0.65650363672687662</v>
      </c>
      <c r="R50" s="111">
        <f>IF(RES_hhdet_tes!R50=0,"",RES_hhdet_tes!R50/RES_hhdet_fec!R50)</f>
        <v>0.66719209134314517</v>
      </c>
      <c r="S50" s="111">
        <f>IF(RES_hhdet_tes!S50=0,"",RES_hhdet_tes!S50/RES_hhdet_fec!S50)</f>
        <v>0.67949659761629622</v>
      </c>
      <c r="T50" s="111">
        <f>IF(RES_hhdet_tes!T50=0,"",RES_hhdet_tes!T50/RES_hhdet_fec!T50)</f>
        <v>0.68925802641060863</v>
      </c>
      <c r="U50" s="111">
        <f>IF(RES_hhdet_tes!U50=0,"",RES_hhdet_tes!U50/RES_hhdet_fec!U50)</f>
        <v>0.70114122527764455</v>
      </c>
      <c r="V50" s="111">
        <f>IF(RES_hhdet_tes!V50=0,"",RES_hhdet_tes!V50/RES_hhdet_fec!V50)</f>
        <v>0.71396807776163251</v>
      </c>
      <c r="W50" s="111">
        <f>IF(RES_hhdet_tes!W50=0,"",RES_hhdet_tes!W50/RES_hhdet_fec!W50)</f>
        <v>0.72794066670758861</v>
      </c>
      <c r="X50" s="111">
        <f>IF(RES_hhdet_tes!X50=0,"",RES_hhdet_tes!X50/RES_hhdet_fec!X50)</f>
        <v>0.74295879271291254</v>
      </c>
      <c r="Y50" s="111">
        <f>IF(RES_hhdet_tes!Y50=0,"",RES_hhdet_tes!Y50/RES_hhdet_fec!Y50)</f>
        <v>0.76169852292670359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0.70244006907465406</v>
      </c>
      <c r="C51" s="111">
        <f>IF(RES_hhdet_tes!C51=0,"",RES_hhdet_tes!C51/RES_hhdet_fec!C51)</f>
        <v>0.71027780204033519</v>
      </c>
      <c r="D51" s="111">
        <f>IF(RES_hhdet_tes!D51=0,"",RES_hhdet_tes!D51/RES_hhdet_fec!D51)</f>
        <v>0.71016142370751412</v>
      </c>
      <c r="E51" s="111">
        <f>IF(RES_hhdet_tes!E51=0,"",RES_hhdet_tes!E51/RES_hhdet_fec!E51)</f>
        <v>0.71527129079469043</v>
      </c>
      <c r="F51" s="111">
        <f>IF(RES_hhdet_tes!F51=0,"",RES_hhdet_tes!F51/RES_hhdet_fec!F51)</f>
        <v>0.71794441638808515</v>
      </c>
      <c r="G51" s="111">
        <f>IF(RES_hhdet_tes!G51=0,"",RES_hhdet_tes!G51/RES_hhdet_fec!G51)</f>
        <v>0.71724150124655939</v>
      </c>
      <c r="H51" s="111">
        <f>IF(RES_hhdet_tes!H51=0,"",RES_hhdet_tes!H51/RES_hhdet_fec!H51)</f>
        <v>0.71883934770278601</v>
      </c>
      <c r="I51" s="111">
        <f>IF(RES_hhdet_tes!I51=0,"",RES_hhdet_tes!I51/RES_hhdet_fec!I51)</f>
        <v>0.72600684702920282</v>
      </c>
      <c r="J51" s="111">
        <f>IF(RES_hhdet_tes!J51=0,"",RES_hhdet_tes!J51/RES_hhdet_fec!J51)</f>
        <v>0.73652504321247847</v>
      </c>
      <c r="K51" s="111">
        <f>IF(RES_hhdet_tes!K51=0,"",RES_hhdet_tes!K51/RES_hhdet_fec!K51)</f>
        <v>0.75914518078635762</v>
      </c>
      <c r="L51" s="111">
        <f>IF(RES_hhdet_tes!L51=0,"",RES_hhdet_tes!L51/RES_hhdet_fec!L51)</f>
        <v>0.73538541284353964</v>
      </c>
      <c r="M51" s="111">
        <f>IF(RES_hhdet_tes!M51=0,"",RES_hhdet_tes!M51/RES_hhdet_fec!M51)</f>
        <v>0.74153464795201707</v>
      </c>
      <c r="N51" s="111">
        <f>IF(RES_hhdet_tes!N51=0,"",RES_hhdet_tes!N51/RES_hhdet_fec!N51)</f>
        <v>0.7484228476000655</v>
      </c>
      <c r="O51" s="111">
        <f>IF(RES_hhdet_tes!O51=0,"",RES_hhdet_tes!O51/RES_hhdet_fec!O51)</f>
        <v>0.74284654641513204</v>
      </c>
      <c r="P51" s="111">
        <f>IF(RES_hhdet_tes!P51=0,"",RES_hhdet_tes!P51/RES_hhdet_fec!P51)</f>
        <v>0.7508277167429247</v>
      </c>
      <c r="Q51" s="111">
        <f>IF(RES_hhdet_tes!Q51=0,"",RES_hhdet_tes!Q51/RES_hhdet_fec!Q51)</f>
        <v>0.74658469774783309</v>
      </c>
      <c r="R51" s="111">
        <f>IF(RES_hhdet_tes!R51=0,"",RES_hhdet_tes!R51/RES_hhdet_fec!R51)</f>
        <v>0.74717504334774865</v>
      </c>
      <c r="S51" s="111">
        <f>IF(RES_hhdet_tes!S51=0,"",RES_hhdet_tes!S51/RES_hhdet_fec!S51)</f>
        <v>0.76281514762768676</v>
      </c>
      <c r="T51" s="111">
        <f>IF(RES_hhdet_tes!T51=0,"",RES_hhdet_tes!T51/RES_hhdet_fec!T51)</f>
        <v>0.77581895041338012</v>
      </c>
      <c r="U51" s="111">
        <f>IF(RES_hhdet_tes!U51=0,"",RES_hhdet_tes!U51/RES_hhdet_fec!U51)</f>
        <v>0.78295319205478553</v>
      </c>
      <c r="V51" s="111">
        <f>IF(RES_hhdet_tes!V51=0,"",RES_hhdet_tes!V51/RES_hhdet_fec!V51)</f>
        <v>0.78837756309095908</v>
      </c>
      <c r="W51" s="111">
        <f>IF(RES_hhdet_tes!W51=0,"",RES_hhdet_tes!W51/RES_hhdet_fec!W51)</f>
        <v>0.78296018572868065</v>
      </c>
      <c r="X51" s="111">
        <f>IF(RES_hhdet_tes!X51=0,"",RES_hhdet_tes!X51/RES_hhdet_fec!X51)</f>
        <v>0.88208931920577205</v>
      </c>
      <c r="Y51" s="111">
        <f>IF(RES_hhdet_tes!Y51=0,"",RES_hhdet_tes!Y51/RES_hhdet_fec!Y51)</f>
        <v>0.86885467505132197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0.57392464408604793</v>
      </c>
      <c r="C52" s="112">
        <f>IF(RES_hhdet_tes!C52=0,"",RES_hhdet_tes!C52/RES_hhdet_fec!C52)</f>
        <v>0.57852302408865142</v>
      </c>
      <c r="D52" s="112">
        <f>IF(RES_hhdet_tes!D52=0,"",RES_hhdet_tes!D52/RES_hhdet_fec!D52)</f>
        <v>0.58093240793578327</v>
      </c>
      <c r="E52" s="112">
        <f>IF(RES_hhdet_tes!E52=0,"",RES_hhdet_tes!E52/RES_hhdet_fec!E52)</f>
        <v>0.58356055990073707</v>
      </c>
      <c r="F52" s="112">
        <f>IF(RES_hhdet_tes!F52=0,"",RES_hhdet_tes!F52/RES_hhdet_fec!F52)</f>
        <v>0.58562222957745835</v>
      </c>
      <c r="G52" s="112">
        <f>IF(RES_hhdet_tes!G52=0,"",RES_hhdet_tes!G52/RES_hhdet_fec!G52)</f>
        <v>0.58834177400917309</v>
      </c>
      <c r="H52" s="112">
        <f>IF(RES_hhdet_tes!H52=0,"",RES_hhdet_tes!H52/RES_hhdet_fec!H52)</f>
        <v>0.59047759541431566</v>
      </c>
      <c r="I52" s="112">
        <f>IF(RES_hhdet_tes!I52=0,"",RES_hhdet_tes!I52/RES_hhdet_fec!I52)</f>
        <v>0.59495214534207319</v>
      </c>
      <c r="J52" s="112">
        <f>IF(RES_hhdet_tes!J52=0,"",RES_hhdet_tes!J52/RES_hhdet_fec!J52)</f>
        <v>0.60011787050192877</v>
      </c>
      <c r="K52" s="112">
        <f>IF(RES_hhdet_tes!K52=0,"",RES_hhdet_tes!K52/RES_hhdet_fec!K52)</f>
        <v>0.6067732302171609</v>
      </c>
      <c r="L52" s="112">
        <f>IF(RES_hhdet_tes!L52=0,"",RES_hhdet_tes!L52/RES_hhdet_fec!L52)</f>
        <v>0.61042376089409189</v>
      </c>
      <c r="M52" s="112">
        <f>IF(RES_hhdet_tes!M52=0,"",RES_hhdet_tes!M52/RES_hhdet_fec!M52)</f>
        <v>0.61551866937205169</v>
      </c>
      <c r="N52" s="112">
        <f>IF(RES_hhdet_tes!N52=0,"",RES_hhdet_tes!N52/RES_hhdet_fec!N52)</f>
        <v>0.61885779616969938</v>
      </c>
      <c r="O52" s="112">
        <f>IF(RES_hhdet_tes!O52=0,"",RES_hhdet_tes!O52/RES_hhdet_fec!O52)</f>
        <v>0.62406858650864694</v>
      </c>
      <c r="P52" s="112">
        <f>IF(RES_hhdet_tes!P52=0,"",RES_hhdet_tes!P52/RES_hhdet_fec!P52)</f>
        <v>0.62446309168940206</v>
      </c>
      <c r="Q52" s="112">
        <f>IF(RES_hhdet_tes!Q52=0,"",RES_hhdet_tes!Q52/RES_hhdet_fec!Q52)</f>
        <v>0.62491291776397317</v>
      </c>
      <c r="R52" s="112">
        <f>IF(RES_hhdet_tes!R52=0,"",RES_hhdet_tes!R52/RES_hhdet_fec!R52)</f>
        <v>0.6257849125335716</v>
      </c>
      <c r="S52" s="112">
        <f>IF(RES_hhdet_tes!S52=0,"",RES_hhdet_tes!S52/RES_hhdet_fec!S52)</f>
        <v>0.63531187949614565</v>
      </c>
      <c r="T52" s="112">
        <f>IF(RES_hhdet_tes!T52=0,"",RES_hhdet_tes!T52/RES_hhdet_fec!T52)</f>
        <v>0.65366995091678015</v>
      </c>
      <c r="U52" s="112">
        <f>IF(RES_hhdet_tes!U52=0,"",RES_hhdet_tes!U52/RES_hhdet_fec!U52)</f>
        <v>0.66701407394152079</v>
      </c>
      <c r="V52" s="112">
        <f>IF(RES_hhdet_tes!V52=0,"",RES_hhdet_tes!V52/RES_hhdet_fec!V52)</f>
        <v>0.67398864488145371</v>
      </c>
      <c r="W52" s="112">
        <f>IF(RES_hhdet_tes!W52=0,"",RES_hhdet_tes!W52/RES_hhdet_fec!W52)</f>
        <v>0.67959379501582684</v>
      </c>
      <c r="X52" s="112">
        <f>IF(RES_hhdet_tes!X52=0,"",RES_hhdet_tes!X52/RES_hhdet_fec!X52)</f>
        <v>0.75819332444974386</v>
      </c>
      <c r="Y52" s="112">
        <f>IF(RES_hhdet_tes!Y52=0,"",RES_hhdet_tes!Y52/RES_hhdet_fec!Y52)</f>
        <v>0.77412599491873602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0.71845185201525075</v>
      </c>
      <c r="C54" s="112">
        <f>IF(RES_hhdet_tes!C54=0,"",RES_hhdet_tes!C54/RES_hhdet_fec!C54)</f>
        <v>0.72006822838322793</v>
      </c>
      <c r="D54" s="112">
        <f>IF(RES_hhdet_tes!D54=0,"",RES_hhdet_tes!D54/RES_hhdet_fec!D54)</f>
        <v>0.72137928477404845</v>
      </c>
      <c r="E54" s="112">
        <f>IF(RES_hhdet_tes!E54=0,"",RES_hhdet_tes!E54/RES_hhdet_fec!E54)</f>
        <v>0.72308790100642906</v>
      </c>
      <c r="F54" s="112">
        <f>IF(RES_hhdet_tes!F54=0,"",RES_hhdet_tes!F54/RES_hhdet_fec!F54)</f>
        <v>0.72596809677235519</v>
      </c>
      <c r="G54" s="112">
        <f>IF(RES_hhdet_tes!G54=0,"",RES_hhdet_tes!G54/RES_hhdet_fec!G54)</f>
        <v>0.73046519691699852</v>
      </c>
      <c r="H54" s="112">
        <f>IF(RES_hhdet_tes!H54=0,"",RES_hhdet_tes!H54/RES_hhdet_fec!H54)</f>
        <v>0.73869947489719756</v>
      </c>
      <c r="I54" s="112">
        <f>IF(RES_hhdet_tes!I54=0,"",RES_hhdet_tes!I54/RES_hhdet_fec!I54)</f>
        <v>0.74380012206527379</v>
      </c>
      <c r="J54" s="112">
        <f>IF(RES_hhdet_tes!J54=0,"",RES_hhdet_tes!J54/RES_hhdet_fec!J54)</f>
        <v>0.74463233646477434</v>
      </c>
      <c r="K54" s="112">
        <f>IF(RES_hhdet_tes!K54=0,"",RES_hhdet_tes!K54/RES_hhdet_fec!K54)</f>
        <v>0.74546586012755811</v>
      </c>
      <c r="L54" s="112">
        <f>IF(RES_hhdet_tes!L54=0,"",RES_hhdet_tes!L54/RES_hhdet_fec!L54)</f>
        <v>0.74607416081397959</v>
      </c>
      <c r="M54" s="112">
        <f>IF(RES_hhdet_tes!M54=0,"",RES_hhdet_tes!M54/RES_hhdet_fec!M54)</f>
        <v>0.74641809501574485</v>
      </c>
      <c r="N54" s="112">
        <f>IF(RES_hhdet_tes!N54=0,"",RES_hhdet_tes!N54/RES_hhdet_fec!N54)</f>
        <v>0.74646215684072847</v>
      </c>
      <c r="O54" s="112">
        <f>IF(RES_hhdet_tes!O54=0,"",RES_hhdet_tes!O54/RES_hhdet_fec!O54)</f>
        <v>0.76126870902373611</v>
      </c>
      <c r="P54" s="112">
        <f>IF(RES_hhdet_tes!P54=0,"",RES_hhdet_tes!P54/RES_hhdet_fec!P54)</f>
        <v>0.7818107315145546</v>
      </c>
      <c r="Q54" s="112">
        <f>IF(RES_hhdet_tes!Q54=0,"",RES_hhdet_tes!Q54/RES_hhdet_fec!Q54)</f>
        <v>0.78239290868111855</v>
      </c>
      <c r="R54" s="112">
        <f>IF(RES_hhdet_tes!R54=0,"",RES_hhdet_tes!R54/RES_hhdet_fec!R54)</f>
        <v>0.78278882084437229</v>
      </c>
      <c r="S54" s="112">
        <f>IF(RES_hhdet_tes!S54=0,"",RES_hhdet_tes!S54/RES_hhdet_fec!S54)</f>
        <v>0.78286009464232709</v>
      </c>
      <c r="T54" s="112">
        <f>IF(RES_hhdet_tes!T54=0,"",RES_hhdet_tes!T54/RES_hhdet_fec!T54)</f>
        <v>0.7831672099225232</v>
      </c>
      <c r="U54" s="112">
        <f>IF(RES_hhdet_tes!U54=0,"",RES_hhdet_tes!U54/RES_hhdet_fec!U54)</f>
        <v>0.78691292167532068</v>
      </c>
      <c r="V54" s="112">
        <f>IF(RES_hhdet_tes!V54=0,"",RES_hhdet_tes!V54/RES_hhdet_fec!V54)</f>
        <v>0.80318925048535428</v>
      </c>
      <c r="W54" s="112">
        <f>IF(RES_hhdet_tes!W54=0,"",RES_hhdet_tes!W54/RES_hhdet_fec!W54)</f>
        <v>0.84093912727090359</v>
      </c>
      <c r="X54" s="112">
        <f>IF(RES_hhdet_tes!X54=0,"",RES_hhdet_tes!X54/RES_hhdet_fec!X54)</f>
        <v>0.85179571242475238</v>
      </c>
      <c r="Y54" s="112">
        <f>IF(RES_hhdet_tes!Y54=0,"",RES_hhdet_tes!Y54/RES_hhdet_fec!Y54)</f>
        <v>0.8519526142484577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0.81717885233386844</v>
      </c>
      <c r="C55" s="113">
        <f>IF(RES_hhdet_tes!C55=0,"",RES_hhdet_tes!C55/RES_hhdet_fec!C55)</f>
        <v>0.82248477850027291</v>
      </c>
      <c r="D55" s="113">
        <f>IF(RES_hhdet_tes!D55=0,"",RES_hhdet_tes!D55/RES_hhdet_fec!D55)</f>
        <v>0.82222094203367435</v>
      </c>
      <c r="E55" s="113">
        <f>IF(RES_hhdet_tes!E55=0,"",RES_hhdet_tes!E55/RES_hhdet_fec!E55)</f>
        <v>0.82605509455723791</v>
      </c>
      <c r="F55" s="113">
        <f>IF(RES_hhdet_tes!F55=0,"",RES_hhdet_tes!F55/RES_hhdet_fec!F55)</f>
        <v>0.82889742250828369</v>
      </c>
      <c r="G55" s="113">
        <f>IF(RES_hhdet_tes!G55=0,"",RES_hhdet_tes!G55/RES_hhdet_fec!G55)</f>
        <v>0.83011830335008741</v>
      </c>
      <c r="H55" s="113">
        <f>IF(RES_hhdet_tes!H55=0,"",RES_hhdet_tes!H55/RES_hhdet_fec!H55)</f>
        <v>0.83483544144567734</v>
      </c>
      <c r="I55" s="113">
        <f>IF(RES_hhdet_tes!I55=0,"",RES_hhdet_tes!I55/RES_hhdet_fec!I55)</f>
        <v>0.83941309966771882</v>
      </c>
      <c r="J55" s="113">
        <f>IF(RES_hhdet_tes!J55=0,"",RES_hhdet_tes!J55/RES_hhdet_fec!J55)</f>
        <v>0.84445459198409223</v>
      </c>
      <c r="K55" s="113">
        <f>IF(RES_hhdet_tes!K55=0,"",RES_hhdet_tes!K55/RES_hhdet_fec!K55)</f>
        <v>0.85717785215393649</v>
      </c>
      <c r="L55" s="113">
        <f>IF(RES_hhdet_tes!L55=0,"",RES_hhdet_tes!L55/RES_hhdet_fec!L55)</f>
        <v>0.83927565115897529</v>
      </c>
      <c r="M55" s="113">
        <f>IF(RES_hhdet_tes!M55=0,"",RES_hhdet_tes!M55/RES_hhdet_fec!M55)</f>
        <v>0.84086386797732082</v>
      </c>
      <c r="N55" s="113">
        <f>IF(RES_hhdet_tes!N55=0,"",RES_hhdet_tes!N55/RES_hhdet_fec!N55)</f>
        <v>0.843881009302753</v>
      </c>
      <c r="O55" s="113">
        <f>IF(RES_hhdet_tes!O55=0,"",RES_hhdet_tes!O55/RES_hhdet_fec!O55)</f>
        <v>0.84818008469591932</v>
      </c>
      <c r="P55" s="113">
        <f>IF(RES_hhdet_tes!P55=0,"",RES_hhdet_tes!P55/RES_hhdet_fec!P55)</f>
        <v>0.86652063549672986</v>
      </c>
      <c r="Q55" s="113">
        <f>IF(RES_hhdet_tes!Q55=0,"",RES_hhdet_tes!Q55/RES_hhdet_fec!Q55)</f>
        <v>0.86396522049436264</v>
      </c>
      <c r="R55" s="113">
        <f>IF(RES_hhdet_tes!R55=0,"",RES_hhdet_tes!R55/RES_hhdet_fec!R55)</f>
        <v>0.86409376445827124</v>
      </c>
      <c r="S55" s="113">
        <f>IF(RES_hhdet_tes!S55=0,"",RES_hhdet_tes!S55/RES_hhdet_fec!S55)</f>
        <v>0.8692625444744867</v>
      </c>
      <c r="T55" s="113">
        <f>IF(RES_hhdet_tes!T55=0,"",RES_hhdet_tes!T55/RES_hhdet_fec!T55)</f>
        <v>0.86875736806971193</v>
      </c>
      <c r="U55" s="113">
        <f>IF(RES_hhdet_tes!U55=0,"",RES_hhdet_tes!U55/RES_hhdet_fec!U55)</f>
        <v>0.87081379481781329</v>
      </c>
      <c r="V55" s="113">
        <f>IF(RES_hhdet_tes!V55=0,"",RES_hhdet_tes!V55/RES_hhdet_fec!V55)</f>
        <v>0.88192349531807546</v>
      </c>
      <c r="W55" s="113">
        <f>IF(RES_hhdet_tes!W55=0,"",RES_hhdet_tes!W55/RES_hhdet_fec!W55)</f>
        <v>0.90056233325314328</v>
      </c>
      <c r="X55" s="113">
        <f>IF(RES_hhdet_tes!X55=0,"",RES_hhdet_tes!X55/RES_hhdet_fec!X55)</f>
        <v>0.93756490841138407</v>
      </c>
      <c r="Y55" s="113">
        <f>IF(RES_hhdet_tes!Y55=0,"",RES_hhdet_tes!Y55/RES_hhdet_fec!Y55)</f>
        <v>0.92877141457049284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0.71845185201525075</v>
      </c>
      <c r="C56" s="111">
        <f>IF(RES_hhdet_tes!C56=0,"",RES_hhdet_tes!C56/RES_hhdet_fec!C56)</f>
        <v>0.72169225451424113</v>
      </c>
      <c r="D56" s="111">
        <f>IF(RES_hhdet_tes!D56=0,"",RES_hhdet_tes!D56/RES_hhdet_fec!D56)</f>
        <v>0.72352220185351368</v>
      </c>
      <c r="E56" s="111">
        <f>IF(RES_hhdet_tes!E56=0,"",RES_hhdet_tes!E56/RES_hhdet_fec!E56)</f>
        <v>0.72587043377624205</v>
      </c>
      <c r="F56" s="111">
        <f>IF(RES_hhdet_tes!F56=0,"",RES_hhdet_tes!F56/RES_hhdet_fec!F56)</f>
        <v>0.72883249364361902</v>
      </c>
      <c r="G56" s="111">
        <f>IF(RES_hhdet_tes!G56=0,"",RES_hhdet_tes!G56/RES_hhdet_fec!G56)</f>
        <v>0.73358139557164526</v>
      </c>
      <c r="H56" s="111">
        <f>IF(RES_hhdet_tes!H56=0,"",RES_hhdet_tes!H56/RES_hhdet_fec!H56)</f>
        <v>0.74039028045245159</v>
      </c>
      <c r="I56" s="111">
        <f>IF(RES_hhdet_tes!I56=0,"",RES_hhdet_tes!I56/RES_hhdet_fec!I56)</f>
        <v>0.7437041006662517</v>
      </c>
      <c r="J56" s="111">
        <f>IF(RES_hhdet_tes!J56=0,"",RES_hhdet_tes!J56/RES_hhdet_fec!J56)</f>
        <v>0.74473519873530358</v>
      </c>
      <c r="K56" s="111">
        <f>IF(RES_hhdet_tes!K56=0,"",RES_hhdet_tes!K56/RES_hhdet_fec!K56)</f>
        <v>0.74560139698406658</v>
      </c>
      <c r="L56" s="111">
        <f>IF(RES_hhdet_tes!L56=0,"",RES_hhdet_tes!L56/RES_hhdet_fec!L56)</f>
        <v>0.74606736530024631</v>
      </c>
      <c r="M56" s="111">
        <f>IF(RES_hhdet_tes!M56=0,"",RES_hhdet_tes!M56/RES_hhdet_fec!M56)</f>
        <v>0.74641452376830242</v>
      </c>
      <c r="N56" s="111">
        <f>IF(RES_hhdet_tes!N56=0,"",RES_hhdet_tes!N56/RES_hhdet_fec!N56)</f>
        <v>0.74645909380630571</v>
      </c>
      <c r="O56" s="111">
        <f>IF(RES_hhdet_tes!O56=0,"",RES_hhdet_tes!O56/RES_hhdet_fec!O56)</f>
        <v>0.76239898939286976</v>
      </c>
      <c r="P56" s="111">
        <f>IF(RES_hhdet_tes!P56=0,"",RES_hhdet_tes!P56/RES_hhdet_fec!P56)</f>
        <v>0.78153458894945749</v>
      </c>
      <c r="Q56" s="111">
        <f>IF(RES_hhdet_tes!Q56=0,"",RES_hhdet_tes!Q56/RES_hhdet_fec!Q56)</f>
        <v>0.78211036002249024</v>
      </c>
      <c r="R56" s="111">
        <f>IF(RES_hhdet_tes!R56=0,"",RES_hhdet_tes!R56/RES_hhdet_fec!R56)</f>
        <v>0.78251434863803071</v>
      </c>
      <c r="S56" s="111">
        <f>IF(RES_hhdet_tes!S56=0,"",RES_hhdet_tes!S56/RES_hhdet_fec!S56)</f>
        <v>0.7825696971803684</v>
      </c>
      <c r="T56" s="111">
        <f>IF(RES_hhdet_tes!T56=0,"",RES_hhdet_tes!T56/RES_hhdet_fec!T56)</f>
        <v>0.78319799843967008</v>
      </c>
      <c r="U56" s="111">
        <f>IF(RES_hhdet_tes!U56=0,"",RES_hhdet_tes!U56/RES_hhdet_fec!U56)</f>
        <v>0.7891472221916227</v>
      </c>
      <c r="V56" s="111">
        <f>IF(RES_hhdet_tes!V56=0,"",RES_hhdet_tes!V56/RES_hhdet_fec!V56)</f>
        <v>0.80557170700414449</v>
      </c>
      <c r="W56" s="111">
        <f>IF(RES_hhdet_tes!W56=0,"",RES_hhdet_tes!W56/RES_hhdet_fec!W56)</f>
        <v>0.84171320536125449</v>
      </c>
      <c r="X56" s="111">
        <f>IF(RES_hhdet_tes!X56=0,"",RES_hhdet_tes!X56/RES_hhdet_fec!X56)</f>
        <v>0.86020631721606278</v>
      </c>
      <c r="Y56" s="111">
        <f>IF(RES_hhdet_tes!Y56=0,"",RES_hhdet_tes!Y56/RES_hhdet_fec!Y56)</f>
        <v>0.87085236251462617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0.75848880218923742</v>
      </c>
      <c r="C58" s="124">
        <f>IF(RES_hhdet_tes!C58=0,"",RES_hhdet_tes!C58/RES_hhdet_fec!C58)</f>
        <v>0.76028362256297766</v>
      </c>
      <c r="D58" s="124">
        <f>IF(RES_hhdet_tes!D58=0,"",RES_hhdet_tes!D58/RES_hhdet_fec!D58)</f>
        <v>0.76198343194748752</v>
      </c>
      <c r="E58" s="124">
        <f>IF(RES_hhdet_tes!E58=0,"",RES_hhdet_tes!E58/RES_hhdet_fec!E58)</f>
        <v>0.76396044095418791</v>
      </c>
      <c r="F58" s="124">
        <f>IF(RES_hhdet_tes!F58=0,"",RES_hhdet_tes!F58/RES_hhdet_fec!F58)</f>
        <v>0.76638721806931365</v>
      </c>
      <c r="G58" s="124">
        <f>IF(RES_hhdet_tes!G58=0,"",RES_hhdet_tes!G58/RES_hhdet_fec!G58)</f>
        <v>0.76943527617105656</v>
      </c>
      <c r="H58" s="124">
        <f>IF(RES_hhdet_tes!H58=0,"",RES_hhdet_tes!H58/RES_hhdet_fec!H58)</f>
        <v>0.77336053610763311</v>
      </c>
      <c r="I58" s="124">
        <f>IF(RES_hhdet_tes!I58=0,"",RES_hhdet_tes!I58/RES_hhdet_fec!I58)</f>
        <v>0.77547472752029145</v>
      </c>
      <c r="J58" s="124">
        <f>IF(RES_hhdet_tes!J58=0,"",RES_hhdet_tes!J58/RES_hhdet_fec!J58)</f>
        <v>0.77637713022175359</v>
      </c>
      <c r="K58" s="124">
        <f>IF(RES_hhdet_tes!K58=0,"",RES_hhdet_tes!K58/RES_hhdet_fec!K58)</f>
        <v>0.7779182041713143</v>
      </c>
      <c r="L58" s="124">
        <f>IF(RES_hhdet_tes!L58=0,"",RES_hhdet_tes!L58/RES_hhdet_fec!L58)</f>
        <v>0.77943944217996886</v>
      </c>
      <c r="M58" s="124">
        <f>IF(RES_hhdet_tes!M58=0,"",RES_hhdet_tes!M58/RES_hhdet_fec!M58)</f>
        <v>0.78129856146885868</v>
      </c>
      <c r="N58" s="124">
        <f>IF(RES_hhdet_tes!N58=0,"",RES_hhdet_tes!N58/RES_hhdet_fec!N58)</f>
        <v>0.78365003765523544</v>
      </c>
      <c r="O58" s="124">
        <f>IF(RES_hhdet_tes!O58=0,"",RES_hhdet_tes!O58/RES_hhdet_fec!O58)</f>
        <v>0.78664384791595465</v>
      </c>
      <c r="P58" s="124">
        <f>IF(RES_hhdet_tes!P58=0,"",RES_hhdet_tes!P58/RES_hhdet_fec!P58)</f>
        <v>0.78770670043407554</v>
      </c>
      <c r="Q58" s="124">
        <f>IF(RES_hhdet_tes!Q58=0,"",RES_hhdet_tes!Q58/RES_hhdet_fec!Q58)</f>
        <v>0.79025733580530499</v>
      </c>
      <c r="R58" s="124">
        <f>IF(RES_hhdet_tes!R58=0,"",RES_hhdet_tes!R58/RES_hhdet_fec!R58)</f>
        <v>0.79556615591380508</v>
      </c>
      <c r="S58" s="124">
        <f>IF(RES_hhdet_tes!S58=0,"",RES_hhdet_tes!S58/RES_hhdet_fec!S58)</f>
        <v>0.80555340048180635</v>
      </c>
      <c r="T58" s="124">
        <f>IF(RES_hhdet_tes!T58=0,"",RES_hhdet_tes!T58/RES_hhdet_fec!T58)</f>
        <v>0.81824962747949903</v>
      </c>
      <c r="U58" s="124">
        <f>IF(RES_hhdet_tes!U58=0,"",RES_hhdet_tes!U58/RES_hhdet_fec!U58)</f>
        <v>0.83143641934740231</v>
      </c>
      <c r="V58" s="124">
        <f>IF(RES_hhdet_tes!V58=0,"",RES_hhdet_tes!V58/RES_hhdet_fec!V58)</f>
        <v>0.84357522597274992</v>
      </c>
      <c r="W58" s="124">
        <f>IF(RES_hhdet_tes!W58=0,"",RES_hhdet_tes!W58/RES_hhdet_fec!W58)</f>
        <v>0.85340267712856321</v>
      </c>
      <c r="X58" s="124">
        <f>IF(RES_hhdet_tes!X58=0,"",RES_hhdet_tes!X58/RES_hhdet_fec!X58)</f>
        <v>0.86225294330662505</v>
      </c>
      <c r="Y58" s="124">
        <f>IF(RES_hhdet_tes!Y58=0,"",RES_hhdet_tes!Y58/RES_hhdet_fec!Y58)</f>
        <v>0.87344106750568418</v>
      </c>
      <c r="DA58" s="130" t="s">
        <v>1961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X59" s="111" t="str">
        <f>IF(RES_hhdet_tes!X59=0,"",RES_hhdet_tes!X59/RES_hhdet_fec!X59)</f>
        <v/>
      </c>
      <c r="Y59" s="111" t="str">
        <f>IF(RES_hhdet_tes!Y59=0,"",RES_hhdet_tes!Y59/RES_hhdet_fec!Y59)</f>
        <v/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0.75848880218923742</v>
      </c>
      <c r="C60" s="45">
        <f>IF(RES_hhdet_tes!C60=0,"",RES_hhdet_tes!C60/RES_hhdet_fec!C60)</f>
        <v>0.76028362256297766</v>
      </c>
      <c r="D60" s="45">
        <f>IF(RES_hhdet_tes!D60=0,"",RES_hhdet_tes!D60/RES_hhdet_fec!D60)</f>
        <v>0.76198343194748752</v>
      </c>
      <c r="E60" s="45">
        <f>IF(RES_hhdet_tes!E60=0,"",RES_hhdet_tes!E60/RES_hhdet_fec!E60)</f>
        <v>0.76396044095418791</v>
      </c>
      <c r="F60" s="45">
        <f>IF(RES_hhdet_tes!F60=0,"",RES_hhdet_tes!F60/RES_hhdet_fec!F60)</f>
        <v>0.76638721806931365</v>
      </c>
      <c r="G60" s="45">
        <f>IF(RES_hhdet_tes!G60=0,"",RES_hhdet_tes!G60/RES_hhdet_fec!G60)</f>
        <v>0.76943527617105656</v>
      </c>
      <c r="H60" s="45">
        <f>IF(RES_hhdet_tes!H60=0,"",RES_hhdet_tes!H60/RES_hhdet_fec!H60)</f>
        <v>0.77336053610763311</v>
      </c>
      <c r="I60" s="45">
        <f>IF(RES_hhdet_tes!I60=0,"",RES_hhdet_tes!I60/RES_hhdet_fec!I60)</f>
        <v>0.77547472752029145</v>
      </c>
      <c r="J60" s="45">
        <f>IF(RES_hhdet_tes!J60=0,"",RES_hhdet_tes!J60/RES_hhdet_fec!J60)</f>
        <v>0.77637713022175359</v>
      </c>
      <c r="K60" s="45">
        <f>IF(RES_hhdet_tes!K60=0,"",RES_hhdet_tes!K60/RES_hhdet_fec!K60)</f>
        <v>0.7779182041713143</v>
      </c>
      <c r="L60" s="45">
        <f>IF(RES_hhdet_tes!L60=0,"",RES_hhdet_tes!L60/RES_hhdet_fec!L60)</f>
        <v>0.77943944217996886</v>
      </c>
      <c r="M60" s="45">
        <f>IF(RES_hhdet_tes!M60=0,"",RES_hhdet_tes!M60/RES_hhdet_fec!M60)</f>
        <v>0.78129856146885868</v>
      </c>
      <c r="N60" s="45">
        <f>IF(RES_hhdet_tes!N60=0,"",RES_hhdet_tes!N60/RES_hhdet_fec!N60)</f>
        <v>0.78365003765523544</v>
      </c>
      <c r="O60" s="45">
        <f>IF(RES_hhdet_tes!O60=0,"",RES_hhdet_tes!O60/RES_hhdet_fec!O60)</f>
        <v>0.78664384791595465</v>
      </c>
      <c r="P60" s="45">
        <f>IF(RES_hhdet_tes!P60=0,"",RES_hhdet_tes!P60/RES_hhdet_fec!P60)</f>
        <v>0.78770670043407554</v>
      </c>
      <c r="Q60" s="45">
        <f>IF(RES_hhdet_tes!Q60=0,"",RES_hhdet_tes!Q60/RES_hhdet_fec!Q60)</f>
        <v>0.79025733580530499</v>
      </c>
      <c r="R60" s="45">
        <f>IF(RES_hhdet_tes!R60=0,"",RES_hhdet_tes!R60/RES_hhdet_fec!R60)</f>
        <v>0.79556615591380508</v>
      </c>
      <c r="S60" s="45">
        <f>IF(RES_hhdet_tes!S60=0,"",RES_hhdet_tes!S60/RES_hhdet_fec!S60)</f>
        <v>0.80555340048180635</v>
      </c>
      <c r="T60" s="45">
        <f>IF(RES_hhdet_tes!T60=0,"",RES_hhdet_tes!T60/RES_hhdet_fec!T60)</f>
        <v>0.81824962747949903</v>
      </c>
      <c r="U60" s="45">
        <f>IF(RES_hhdet_tes!U60=0,"",RES_hhdet_tes!U60/RES_hhdet_fec!U60)</f>
        <v>0.83143641934740231</v>
      </c>
      <c r="V60" s="45">
        <f>IF(RES_hhdet_tes!V60=0,"",RES_hhdet_tes!V60/RES_hhdet_fec!V60)</f>
        <v>0.84357522597274992</v>
      </c>
      <c r="W60" s="45">
        <f>IF(RES_hhdet_tes!W60=0,"",RES_hhdet_tes!W60/RES_hhdet_fec!W60)</f>
        <v>0.85340267712856321</v>
      </c>
      <c r="X60" s="45">
        <f>IF(RES_hhdet_tes!X60=0,"",RES_hhdet_tes!X60/RES_hhdet_fec!X60)</f>
        <v>0.86225294330662505</v>
      </c>
      <c r="Y60" s="45">
        <f>IF(RES_hhdet_tes!Y60=0,"",RES_hhdet_tes!Y60/RES_hhdet_fec!Y60)</f>
        <v>0.87344106750568418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0.5556826496466124</v>
      </c>
      <c r="C62" s="119">
        <f>IF(RES_hhdet_tes!C62=0,"",RES_hhdet_tes!C62/RES_hhdet_fec!C62)</f>
        <v>0.55927433868095477</v>
      </c>
      <c r="D62" s="119">
        <f>IF(RES_hhdet_tes!D62=0,"",RES_hhdet_tes!D62/RES_hhdet_fec!D62)</f>
        <v>0.56473092531649205</v>
      </c>
      <c r="E62" s="119">
        <f>IF(RES_hhdet_tes!E62=0,"",RES_hhdet_tes!E62/RES_hhdet_fec!E62)</f>
        <v>0.57014481792393812</v>
      </c>
      <c r="F62" s="119">
        <f>IF(RES_hhdet_tes!F62=0,"",RES_hhdet_tes!F62/RES_hhdet_fec!F62)</f>
        <v>0.57554755702248295</v>
      </c>
      <c r="G62" s="119">
        <f>IF(RES_hhdet_tes!G62=0,"",RES_hhdet_tes!G62/RES_hhdet_fec!G62)</f>
        <v>0.58028828917799113</v>
      </c>
      <c r="H62" s="119">
        <f>IF(RES_hhdet_tes!H62=0,"",RES_hhdet_tes!H62/RES_hhdet_fec!H62)</f>
        <v>0.58498266721107695</v>
      </c>
      <c r="I62" s="119">
        <f>IF(RES_hhdet_tes!I62=0,"",RES_hhdet_tes!I62/RES_hhdet_fec!I62)</f>
        <v>0.58982813605805562</v>
      </c>
      <c r="J62" s="119">
        <f>IF(RES_hhdet_tes!J62=0,"",RES_hhdet_tes!J62/RES_hhdet_fec!J62)</f>
        <v>0.5969303261652581</v>
      </c>
      <c r="K62" s="119">
        <f>IF(RES_hhdet_tes!K62=0,"",RES_hhdet_tes!K62/RES_hhdet_fec!K62)</f>
        <v>0.60527437396347916</v>
      </c>
      <c r="L62" s="119">
        <f>IF(RES_hhdet_tes!L62=0,"",RES_hhdet_tes!L62/RES_hhdet_fec!L62)</f>
        <v>0.61541935790886027</v>
      </c>
      <c r="M62" s="119">
        <f>IF(RES_hhdet_tes!M62=0,"",RES_hhdet_tes!M62/RES_hhdet_fec!M62)</f>
        <v>0.62746078491455193</v>
      </c>
      <c r="N62" s="119">
        <f>IF(RES_hhdet_tes!N62=0,"",RES_hhdet_tes!N62/RES_hhdet_fec!N62)</f>
        <v>0.64109546311829069</v>
      </c>
      <c r="O62" s="119">
        <f>IF(RES_hhdet_tes!O62=0,"",RES_hhdet_tes!O62/RES_hhdet_fec!O62)</f>
        <v>0.65518098428541161</v>
      </c>
      <c r="P62" s="119">
        <f>IF(RES_hhdet_tes!P62=0,"",RES_hhdet_tes!P62/RES_hhdet_fec!P62)</f>
        <v>0.65995786058218475</v>
      </c>
      <c r="Q62" s="119">
        <f>IF(RES_hhdet_tes!Q62=0,"",RES_hhdet_tes!Q62/RES_hhdet_fec!Q62)</f>
        <v>0.66641988650717177</v>
      </c>
      <c r="R62" s="119">
        <f>IF(RES_hhdet_tes!R62=0,"",RES_hhdet_tes!R62/RES_hhdet_fec!R62)</f>
        <v>0.67835321574291352</v>
      </c>
      <c r="S62" s="119">
        <f>IF(RES_hhdet_tes!S62=0,"",RES_hhdet_tes!S62/RES_hhdet_fec!S62)</f>
        <v>0.6955691287825686</v>
      </c>
      <c r="T62" s="119">
        <f>IF(RES_hhdet_tes!T62=0,"",RES_hhdet_tes!T62/RES_hhdet_fec!T62)</f>
        <v>0.7136488080099036</v>
      </c>
      <c r="U62" s="119">
        <f>IF(RES_hhdet_tes!U62=0,"",RES_hhdet_tes!U62/RES_hhdet_fec!U62)</f>
        <v>0.73005155013182832</v>
      </c>
      <c r="V62" s="119">
        <f>IF(RES_hhdet_tes!V62=0,"",RES_hhdet_tes!V62/RES_hhdet_fec!V62)</f>
        <v>0.74370455616828701</v>
      </c>
      <c r="W62" s="119">
        <f>IF(RES_hhdet_tes!W62=0,"",RES_hhdet_tes!W62/RES_hhdet_fec!W62)</f>
        <v>0.7527266099810348</v>
      </c>
      <c r="X62" s="119">
        <f>IF(RES_hhdet_tes!X62=0,"",RES_hhdet_tes!X62/RES_hhdet_fec!X62)</f>
        <v>0.75920917930023057</v>
      </c>
      <c r="Y62" s="119">
        <f>IF(RES_hhdet_tes!Y62=0,"",RES_hhdet_tes!Y62/RES_hhdet_fec!Y62)</f>
        <v>0.77120764833688771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0.5489869437192918</v>
      </c>
      <c r="C63" s="124">
        <f>IF(RES_hhdet_tes!C63=0,"",RES_hhdet_tes!C63/RES_hhdet_fec!C63)</f>
        <v>0.55313218806343223</v>
      </c>
      <c r="D63" s="124">
        <f>IF(RES_hhdet_tes!D63=0,"",RES_hhdet_tes!D63/RES_hhdet_fec!D63)</f>
        <v>0.55825912263373911</v>
      </c>
      <c r="E63" s="124">
        <f>IF(RES_hhdet_tes!E63=0,"",RES_hhdet_tes!E63/RES_hhdet_fec!E63)</f>
        <v>0.56390015982520025</v>
      </c>
      <c r="F63" s="124">
        <f>IF(RES_hhdet_tes!F63=0,"",RES_hhdet_tes!F63/RES_hhdet_fec!F63)</f>
        <v>0.56907020039331624</v>
      </c>
      <c r="G63" s="124">
        <f>IF(RES_hhdet_tes!G63=0,"",RES_hhdet_tes!G63/RES_hhdet_fec!G63)</f>
        <v>0.57375267083102088</v>
      </c>
      <c r="H63" s="124">
        <f>IF(RES_hhdet_tes!H63=0,"",RES_hhdet_tes!H63/RES_hhdet_fec!H63)</f>
        <v>0.5782536386538113</v>
      </c>
      <c r="I63" s="124">
        <f>IF(RES_hhdet_tes!I63=0,"",RES_hhdet_tes!I63/RES_hhdet_fec!I63)</f>
        <v>0.58319418287995006</v>
      </c>
      <c r="J63" s="124">
        <f>IF(RES_hhdet_tes!J63=0,"",RES_hhdet_tes!J63/RES_hhdet_fec!J63)</f>
        <v>0.5900793195527283</v>
      </c>
      <c r="K63" s="124">
        <f>IF(RES_hhdet_tes!K63=0,"",RES_hhdet_tes!K63/RES_hhdet_fec!K63)</f>
        <v>0.59846842764412655</v>
      </c>
      <c r="L63" s="124">
        <f>IF(RES_hhdet_tes!L63=0,"",RES_hhdet_tes!L63/RES_hhdet_fec!L63)</f>
        <v>0.60857372914288521</v>
      </c>
      <c r="M63" s="124">
        <f>IF(RES_hhdet_tes!M63=0,"",RES_hhdet_tes!M63/RES_hhdet_fec!M63)</f>
        <v>0.61952755714520202</v>
      </c>
      <c r="N63" s="124">
        <f>IF(RES_hhdet_tes!N63=0,"",RES_hhdet_tes!N63/RES_hhdet_fec!N63)</f>
        <v>0.63311039363150989</v>
      </c>
      <c r="O63" s="124">
        <f>IF(RES_hhdet_tes!O63=0,"",RES_hhdet_tes!O63/RES_hhdet_fec!O63)</f>
        <v>0.64705672467395314</v>
      </c>
      <c r="P63" s="124">
        <f>IF(RES_hhdet_tes!P63=0,"",RES_hhdet_tes!P63/RES_hhdet_fec!P63)</f>
        <v>0.65101975529486023</v>
      </c>
      <c r="Q63" s="124">
        <f>IF(RES_hhdet_tes!Q63=0,"",RES_hhdet_tes!Q63/RES_hhdet_fec!Q63)</f>
        <v>0.65806229830346041</v>
      </c>
      <c r="R63" s="124">
        <f>IF(RES_hhdet_tes!R63=0,"",RES_hhdet_tes!R63/RES_hhdet_fec!R63)</f>
        <v>0.67025732020969209</v>
      </c>
      <c r="S63" s="124">
        <f>IF(RES_hhdet_tes!S63=0,"",RES_hhdet_tes!S63/RES_hhdet_fec!S63)</f>
        <v>0.68768865173482163</v>
      </c>
      <c r="T63" s="124">
        <f>IF(RES_hhdet_tes!T63=0,"",RES_hhdet_tes!T63/RES_hhdet_fec!T63)</f>
        <v>0.70567438773305624</v>
      </c>
      <c r="U63" s="124">
        <f>IF(RES_hhdet_tes!U63=0,"",RES_hhdet_tes!U63/RES_hhdet_fec!U63)</f>
        <v>0.72209873207187458</v>
      </c>
      <c r="V63" s="124">
        <f>IF(RES_hhdet_tes!V63=0,"",RES_hhdet_tes!V63/RES_hhdet_fec!V63)</f>
        <v>0.73548191555140263</v>
      </c>
      <c r="W63" s="124">
        <f>IF(RES_hhdet_tes!W63=0,"",RES_hhdet_tes!W63/RES_hhdet_fec!W63)</f>
        <v>0.74501513772381422</v>
      </c>
      <c r="X63" s="124">
        <f>IF(RES_hhdet_tes!X63=0,"",RES_hhdet_tes!X63/RES_hhdet_fec!X63)</f>
        <v>0.75349844610413397</v>
      </c>
      <c r="Y63" s="124">
        <f>IF(RES_hhdet_tes!Y63=0,"",RES_hhdet_tes!Y63/RES_hhdet_fec!Y63)</f>
        <v>0.765755019767976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0.5444506347163397</v>
      </c>
      <c r="C64" s="111">
        <f>IF(RES_hhdet_tes!C64=0,"",RES_hhdet_tes!C64/RES_hhdet_fec!C64)</f>
        <v>0.54860518289414573</v>
      </c>
      <c r="D64" s="111">
        <f>IF(RES_hhdet_tes!D64=0,"",RES_hhdet_tes!D64/RES_hhdet_fec!D64)</f>
        <v>0.55384955267668801</v>
      </c>
      <c r="E64" s="111">
        <f>IF(RES_hhdet_tes!E64=0,"",RES_hhdet_tes!E64/RES_hhdet_fec!E64)</f>
        <v>0.55952271583288715</v>
      </c>
      <c r="F64" s="111">
        <f>IF(RES_hhdet_tes!F64=0,"",RES_hhdet_tes!F64/RES_hhdet_fec!F64)</f>
        <v>0.56474898559973408</v>
      </c>
      <c r="G64" s="111">
        <f>IF(RES_hhdet_tes!G64=0,"",RES_hhdet_tes!G64/RES_hhdet_fec!G64)</f>
        <v>0.56946593383514754</v>
      </c>
      <c r="H64" s="111">
        <f>IF(RES_hhdet_tes!H64=0,"",RES_hhdet_tes!H64/RES_hhdet_fec!H64)</f>
        <v>0.57399989855759814</v>
      </c>
      <c r="I64" s="111">
        <f>IF(RES_hhdet_tes!I64=0,"",RES_hhdet_tes!I64/RES_hhdet_fec!I64)</f>
        <v>0.57897758321483928</v>
      </c>
      <c r="J64" s="111">
        <f>IF(RES_hhdet_tes!J64=0,"",RES_hhdet_tes!J64/RES_hhdet_fec!J64)</f>
        <v>0.58594186525774294</v>
      </c>
      <c r="K64" s="111">
        <f>IF(RES_hhdet_tes!K64=0,"",RES_hhdet_tes!K64/RES_hhdet_fec!K64)</f>
        <v>0.59440321684650521</v>
      </c>
      <c r="L64" s="111">
        <f>IF(RES_hhdet_tes!L64=0,"",RES_hhdet_tes!L64/RES_hhdet_fec!L64)</f>
        <v>0.60444493049204029</v>
      </c>
      <c r="M64" s="111">
        <f>IF(RES_hhdet_tes!M64=0,"",RES_hhdet_tes!M64/RES_hhdet_fec!M64)</f>
        <v>0.6155399555047697</v>
      </c>
      <c r="N64" s="111">
        <f>IF(RES_hhdet_tes!N64=0,"",RES_hhdet_tes!N64/RES_hhdet_fec!N64)</f>
        <v>0.62922389963149794</v>
      </c>
      <c r="O64" s="111">
        <f>IF(RES_hhdet_tes!O64=0,"",RES_hhdet_tes!O64/RES_hhdet_fec!O64)</f>
        <v>0.64326940148840039</v>
      </c>
      <c r="P64" s="111">
        <f>IF(RES_hhdet_tes!P64=0,"",RES_hhdet_tes!P64/RES_hhdet_fec!P64)</f>
        <v>0.64733824064665879</v>
      </c>
      <c r="Q64" s="111">
        <f>IF(RES_hhdet_tes!Q64=0,"",RES_hhdet_tes!Q64/RES_hhdet_fec!Q64)</f>
        <v>0.65435530937687225</v>
      </c>
      <c r="R64" s="111">
        <f>IF(RES_hhdet_tes!R64=0,"",RES_hhdet_tes!R64/RES_hhdet_fec!R64)</f>
        <v>0.66662265290242384</v>
      </c>
      <c r="S64" s="111">
        <f>IF(RES_hhdet_tes!S64=0,"",RES_hhdet_tes!S64/RES_hhdet_fec!S64)</f>
        <v>0.68416711465688551</v>
      </c>
      <c r="T64" s="111">
        <f>IF(RES_hhdet_tes!T64=0,"",RES_hhdet_tes!T64/RES_hhdet_fec!T64)</f>
        <v>0.70228238466577719</v>
      </c>
      <c r="U64" s="111">
        <f>IF(RES_hhdet_tes!U64=0,"",RES_hhdet_tes!U64/RES_hhdet_fec!U64)</f>
        <v>0.71886364539085612</v>
      </c>
      <c r="V64" s="111">
        <f>IF(RES_hhdet_tes!V64=0,"",RES_hhdet_tes!V64/RES_hhdet_fec!V64)</f>
        <v>0.73234745327236428</v>
      </c>
      <c r="W64" s="111">
        <f>IF(RES_hhdet_tes!W64=0,"",RES_hhdet_tes!W64/RES_hhdet_fec!W64)</f>
        <v>0.74195601498188668</v>
      </c>
      <c r="X64" s="111">
        <f>IF(RES_hhdet_tes!X64=0,"",RES_hhdet_tes!X64/RES_hhdet_fec!X64)</f>
        <v>0.75072361293645118</v>
      </c>
      <c r="Y64" s="111">
        <f>IF(RES_hhdet_tes!Y64=0,"",RES_hhdet_tes!Y64/RES_hhdet_fec!Y64)</f>
        <v>0.76304613155528711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2.258521943064399</v>
      </c>
      <c r="C66" s="124">
        <f>IF(RES_hhdet_tes!C66=0,"",RES_hhdet_tes!C66/RES_hhdet_fec!C66)</f>
        <v>2.4484626570361026</v>
      </c>
      <c r="D66" s="124">
        <f>IF(RES_hhdet_tes!D66=0,"",RES_hhdet_tes!D66/RES_hhdet_fec!D66)</f>
        <v>2.5975150218089942</v>
      </c>
      <c r="E66" s="124">
        <f>IF(RES_hhdet_tes!E66=0,"",RES_hhdet_tes!E66/RES_hhdet_fec!E66)</f>
        <v>2.8224092153311147</v>
      </c>
      <c r="F66" s="124">
        <f>IF(RES_hhdet_tes!F66=0,"",RES_hhdet_tes!F66/RES_hhdet_fec!F66)</f>
        <v>3.0536151126830786</v>
      </c>
      <c r="G66" s="124">
        <f>IF(RES_hhdet_tes!G66=0,"",RES_hhdet_tes!G66/RES_hhdet_fec!G66)</f>
        <v>3.2418512143301648</v>
      </c>
      <c r="H66" s="124">
        <f>IF(RES_hhdet_tes!H66=0,"",RES_hhdet_tes!H66/RES_hhdet_fec!H66)</f>
        <v>3.4293353721019022</v>
      </c>
      <c r="I66" s="124">
        <f>IF(RES_hhdet_tes!I66=0,"",RES_hhdet_tes!I66/RES_hhdet_fec!I66)</f>
        <v>3.5526371815704474</v>
      </c>
      <c r="J66" s="124">
        <f>IF(RES_hhdet_tes!J66=0,"",RES_hhdet_tes!J66/RES_hhdet_fec!J66)</f>
        <v>3.6497416418129665</v>
      </c>
      <c r="K66" s="124">
        <f>IF(RES_hhdet_tes!K66=0,"",RES_hhdet_tes!K66/RES_hhdet_fec!K66)</f>
        <v>3.7784658309636776</v>
      </c>
      <c r="L66" s="124">
        <f>IF(RES_hhdet_tes!L66=0,"",RES_hhdet_tes!L66/RES_hhdet_fec!L66)</f>
        <v>3.9267797936786009</v>
      </c>
      <c r="M66" s="124">
        <f>IF(RES_hhdet_tes!M66=0,"",RES_hhdet_tes!M66/RES_hhdet_fec!M66)</f>
        <v>4.1340994138961449</v>
      </c>
      <c r="N66" s="124">
        <f>IF(RES_hhdet_tes!N66=0,"",RES_hhdet_tes!N66/RES_hhdet_fec!N66)</f>
        <v>4.3456332342271695</v>
      </c>
      <c r="O66" s="124">
        <f>IF(RES_hhdet_tes!O66=0,"",RES_hhdet_tes!O66/RES_hhdet_fec!O66)</f>
        <v>4.5690540279027934</v>
      </c>
      <c r="P66" s="124">
        <f>IF(RES_hhdet_tes!P66=0,"",RES_hhdet_tes!P66/RES_hhdet_fec!P66)</f>
        <v>4.7360039824585192</v>
      </c>
      <c r="Q66" s="124">
        <f>IF(RES_hhdet_tes!Q66=0,"",RES_hhdet_tes!Q66/RES_hhdet_fec!Q66)</f>
        <v>4.8889391212179927</v>
      </c>
      <c r="R66" s="124">
        <f>IF(RES_hhdet_tes!R66=0,"",RES_hhdet_tes!R66/RES_hhdet_fec!R66)</f>
        <v>5.0420579845327724</v>
      </c>
      <c r="S66" s="124">
        <f>IF(RES_hhdet_tes!S66=0,"",RES_hhdet_tes!S66/RES_hhdet_fec!S66)</f>
        <v>5.2036157179112985</v>
      </c>
      <c r="T66" s="124">
        <f>IF(RES_hhdet_tes!T66=0,"",RES_hhdet_tes!T66/RES_hhdet_fec!T66)</f>
        <v>5.3652245820030142</v>
      </c>
      <c r="U66" s="124">
        <f>IF(RES_hhdet_tes!U66=0,"",RES_hhdet_tes!U66/RES_hhdet_fec!U66)</f>
        <v>5.4911225768912599</v>
      </c>
      <c r="V66" s="124">
        <f>IF(RES_hhdet_tes!V66=0,"",RES_hhdet_tes!V66/RES_hhdet_fec!V66)</f>
        <v>5.5814987402666549</v>
      </c>
      <c r="W66" s="124">
        <f>IF(RES_hhdet_tes!W66=0,"",RES_hhdet_tes!W66/RES_hhdet_fec!W66)</f>
        <v>5.628130386631029</v>
      </c>
      <c r="X66" s="124">
        <f>IF(RES_hhdet_tes!X66=0,"",RES_hhdet_tes!X66/RES_hhdet_fec!X66)</f>
        <v>5.6552611747648998</v>
      </c>
      <c r="Y66" s="124">
        <f>IF(RES_hhdet_tes!Y66=0,"",RES_hhdet_tes!Y66/RES_hhdet_fec!Y66)</f>
        <v>5.6750418734656343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2.258521943064399</v>
      </c>
      <c r="C67" s="111">
        <f>IF(RES_hhdet_tes!C67=0,"",RES_hhdet_tes!C67/RES_hhdet_fec!C67)</f>
        <v>2.4484626570361026</v>
      </c>
      <c r="D67" s="111">
        <f>IF(RES_hhdet_tes!D67=0,"",RES_hhdet_tes!D67/RES_hhdet_fec!D67)</f>
        <v>2.5975150218089942</v>
      </c>
      <c r="E67" s="111">
        <f>IF(RES_hhdet_tes!E67=0,"",RES_hhdet_tes!E67/RES_hhdet_fec!E67)</f>
        <v>2.8224092153311147</v>
      </c>
      <c r="F67" s="111">
        <f>IF(RES_hhdet_tes!F67=0,"",RES_hhdet_tes!F67/RES_hhdet_fec!F67)</f>
        <v>3.0536151126830786</v>
      </c>
      <c r="G67" s="111">
        <f>IF(RES_hhdet_tes!G67=0,"",RES_hhdet_tes!G67/RES_hhdet_fec!G67)</f>
        <v>3.2418512143301648</v>
      </c>
      <c r="H67" s="111">
        <f>IF(RES_hhdet_tes!H67=0,"",RES_hhdet_tes!H67/RES_hhdet_fec!H67)</f>
        <v>3.4293353721019022</v>
      </c>
      <c r="I67" s="111">
        <f>IF(RES_hhdet_tes!I67=0,"",RES_hhdet_tes!I67/RES_hhdet_fec!I67)</f>
        <v>3.5526371815704474</v>
      </c>
      <c r="J67" s="111">
        <f>IF(RES_hhdet_tes!J67=0,"",RES_hhdet_tes!J67/RES_hhdet_fec!J67)</f>
        <v>3.6497416418129665</v>
      </c>
      <c r="K67" s="111">
        <f>IF(RES_hhdet_tes!K67=0,"",RES_hhdet_tes!K67/RES_hhdet_fec!K67)</f>
        <v>3.7784658309636776</v>
      </c>
      <c r="L67" s="111">
        <f>IF(RES_hhdet_tes!L67=0,"",RES_hhdet_tes!L67/RES_hhdet_fec!L67)</f>
        <v>3.9267797936786009</v>
      </c>
      <c r="M67" s="111">
        <f>IF(RES_hhdet_tes!M67=0,"",RES_hhdet_tes!M67/RES_hhdet_fec!M67)</f>
        <v>4.1340994138961449</v>
      </c>
      <c r="N67" s="111">
        <f>IF(RES_hhdet_tes!N67=0,"",RES_hhdet_tes!N67/RES_hhdet_fec!N67)</f>
        <v>4.3456332342271695</v>
      </c>
      <c r="O67" s="111">
        <f>IF(RES_hhdet_tes!O67=0,"",RES_hhdet_tes!O67/RES_hhdet_fec!O67)</f>
        <v>4.5690540279027934</v>
      </c>
      <c r="P67" s="111">
        <f>IF(RES_hhdet_tes!P67=0,"",RES_hhdet_tes!P67/RES_hhdet_fec!P67)</f>
        <v>4.7360039824585192</v>
      </c>
      <c r="Q67" s="111">
        <f>IF(RES_hhdet_tes!Q67=0,"",RES_hhdet_tes!Q67/RES_hhdet_fec!Q67)</f>
        <v>4.8889391212179927</v>
      </c>
      <c r="R67" s="111">
        <f>IF(RES_hhdet_tes!R67=0,"",RES_hhdet_tes!R67/RES_hhdet_fec!R67)</f>
        <v>5.0420579845327724</v>
      </c>
      <c r="S67" s="111">
        <f>IF(RES_hhdet_tes!S67=0,"",RES_hhdet_tes!S67/RES_hhdet_fec!S67)</f>
        <v>5.2036157179112985</v>
      </c>
      <c r="T67" s="111">
        <f>IF(RES_hhdet_tes!T67=0,"",RES_hhdet_tes!T67/RES_hhdet_fec!T67)</f>
        <v>5.3652245820030142</v>
      </c>
      <c r="U67" s="111">
        <f>IF(RES_hhdet_tes!U67=0,"",RES_hhdet_tes!U67/RES_hhdet_fec!U67)</f>
        <v>5.4911225768912599</v>
      </c>
      <c r="V67" s="111">
        <f>IF(RES_hhdet_tes!V67=0,"",RES_hhdet_tes!V67/RES_hhdet_fec!V67)</f>
        <v>5.5814987402666549</v>
      </c>
      <c r="W67" s="111">
        <f>IF(RES_hhdet_tes!W67=0,"",RES_hhdet_tes!W67/RES_hhdet_fec!W67)</f>
        <v>5.628130386631029</v>
      </c>
      <c r="X67" s="111">
        <f>IF(RES_hhdet_tes!X67=0,"",RES_hhdet_tes!X67/RES_hhdet_fec!X67)</f>
        <v>5.6552611747648998</v>
      </c>
      <c r="Y67" s="111">
        <f>IF(RES_hhdet_tes!Y67=0,"",RES_hhdet_tes!Y67/RES_hhdet_fec!Y67)</f>
        <v>5.6750418734656343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0.59727512757138268</v>
      </c>
      <c r="C68" s="124">
        <f>IF(RES_hhdet_tes!C68=0,"",RES_hhdet_tes!C68/RES_hhdet_fec!C68)</f>
        <v>0.60164730215786788</v>
      </c>
      <c r="D68" s="124">
        <f>IF(RES_hhdet_tes!D68=0,"",RES_hhdet_tes!D68/RES_hhdet_fec!D68)</f>
        <v>0.60745072619668661</v>
      </c>
      <c r="E68" s="124">
        <f>IF(RES_hhdet_tes!E68=0,"",RES_hhdet_tes!E68/RES_hhdet_fec!E68)</f>
        <v>0.61370320485625396</v>
      </c>
      <c r="F68" s="124">
        <f>IF(RES_hhdet_tes!F68=0,"",RES_hhdet_tes!F68/RES_hhdet_fec!F68)</f>
        <v>0.61960777497884489</v>
      </c>
      <c r="G68" s="124">
        <f>IF(RES_hhdet_tes!G68=0,"",RES_hhdet_tes!G68/RES_hhdet_fec!G68)</f>
        <v>0.62506383574080182</v>
      </c>
      <c r="H68" s="124">
        <f>IF(RES_hhdet_tes!H68=0,"",RES_hhdet_tes!H68/RES_hhdet_fec!H68)</f>
        <v>0.63032781550225281</v>
      </c>
      <c r="I68" s="124">
        <f>IF(RES_hhdet_tes!I68=0,"",RES_hhdet_tes!I68/RES_hhdet_fec!I68)</f>
        <v>0.63630195509297049</v>
      </c>
      <c r="J68" s="124">
        <f>IF(RES_hhdet_tes!J68=0,"",RES_hhdet_tes!J68/RES_hhdet_fec!J68)</f>
        <v>0.6445885858668432</v>
      </c>
      <c r="K68" s="124">
        <f>IF(RES_hhdet_tes!K68=0,"",RES_hhdet_tes!K68/RES_hhdet_fec!K68)</f>
        <v>0.6547802080088887</v>
      </c>
      <c r="L68" s="124">
        <f>IF(RES_hhdet_tes!L68=0,"",RES_hhdet_tes!L68/RES_hhdet_fec!L68)</f>
        <v>0.66638239782374931</v>
      </c>
      <c r="M68" s="124">
        <f>IF(RES_hhdet_tes!M68=0,"",RES_hhdet_tes!M68/RES_hhdet_fec!M68)</f>
        <v>0.67921683507570241</v>
      </c>
      <c r="N68" s="124">
        <f>IF(RES_hhdet_tes!N68=0,"",RES_hhdet_tes!N68/RES_hhdet_fec!N68)</f>
        <v>0.6943363551412256</v>
      </c>
      <c r="O68" s="124">
        <f>IF(RES_hhdet_tes!O68=0,"",RES_hhdet_tes!O68/RES_hhdet_fec!O68)</f>
        <v>0.70857782524605484</v>
      </c>
      <c r="P68" s="124">
        <f>IF(RES_hhdet_tes!P68=0,"",RES_hhdet_tes!P68/RES_hhdet_fec!P68)</f>
        <v>0.71286649694162751</v>
      </c>
      <c r="Q68" s="124">
        <f>IF(RES_hhdet_tes!Q68=0,"",RES_hhdet_tes!Q68/RES_hhdet_fec!Q68)</f>
        <v>0.72004126650728173</v>
      </c>
      <c r="R68" s="124">
        <f>IF(RES_hhdet_tes!R68=0,"",RES_hhdet_tes!R68/RES_hhdet_fec!R68)</f>
        <v>0.73226226666192717</v>
      </c>
      <c r="S68" s="124">
        <f>IF(RES_hhdet_tes!S68=0,"",RES_hhdet_tes!S68/RES_hhdet_fec!S68)</f>
        <v>0.74947247266338612</v>
      </c>
      <c r="T68" s="124">
        <f>IF(RES_hhdet_tes!T68=0,"",RES_hhdet_tes!T68/RES_hhdet_fec!T68)</f>
        <v>0.7671441921569021</v>
      </c>
      <c r="U68" s="124">
        <f>IF(RES_hhdet_tes!U68=0,"",RES_hhdet_tes!U68/RES_hhdet_fec!U68)</f>
        <v>0.78317386236657327</v>
      </c>
      <c r="V68" s="124">
        <f>IF(RES_hhdet_tes!V68=0,"",RES_hhdet_tes!V68/RES_hhdet_fec!V68)</f>
        <v>0.79579288333970222</v>
      </c>
      <c r="W68" s="124">
        <f>IF(RES_hhdet_tes!W68=0,"",RES_hhdet_tes!W68/RES_hhdet_fec!W68)</f>
        <v>0.80457048655089303</v>
      </c>
      <c r="X68" s="124">
        <f>IF(RES_hhdet_tes!X68=0,"",RES_hhdet_tes!X68/RES_hhdet_fec!X68)</f>
        <v>0.81309196923967419</v>
      </c>
      <c r="Y68" s="124">
        <f>IF(RES_hhdet_tes!Y68=0,"",RES_hhdet_tes!Y68/RES_hhdet_fec!Y68)</f>
        <v>0.82426806622856896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0.59431834371483871</v>
      </c>
      <c r="C69" s="111">
        <f>IF(RES_hhdet_tes!C69=0,"",RES_hhdet_tes!C69/RES_hhdet_fec!C69)</f>
        <v>0.59886595185998326</v>
      </c>
      <c r="D69" s="111">
        <f>IF(RES_hhdet_tes!D69=0,"",RES_hhdet_tes!D69/RES_hhdet_fec!D69)</f>
        <v>0.60467157011045147</v>
      </c>
      <c r="E69" s="111">
        <f>IF(RES_hhdet_tes!E69=0,"",RES_hhdet_tes!E69/RES_hhdet_fec!E69)</f>
        <v>0.61101071188647815</v>
      </c>
      <c r="F69" s="111">
        <f>IF(RES_hhdet_tes!F69=0,"",RES_hhdet_tes!F69/RES_hhdet_fec!F69)</f>
        <v>0.61692516893858151</v>
      </c>
      <c r="G69" s="111">
        <f>IF(RES_hhdet_tes!G69=0,"",RES_hhdet_tes!G69/RES_hhdet_fec!G69)</f>
        <v>0.62230528727641332</v>
      </c>
      <c r="H69" s="111">
        <f>IF(RES_hhdet_tes!H69=0,"",RES_hhdet_tes!H69/RES_hhdet_fec!H69)</f>
        <v>0.62749552264390052</v>
      </c>
      <c r="I69" s="111">
        <f>IF(RES_hhdet_tes!I69=0,"",RES_hhdet_tes!I69/RES_hhdet_fec!I69)</f>
        <v>0.63325570992454283</v>
      </c>
      <c r="J69" s="111">
        <f>IF(RES_hhdet_tes!J69=0,"",RES_hhdet_tes!J69/RES_hhdet_fec!J69)</f>
        <v>0.64155876827294211</v>
      </c>
      <c r="K69" s="111">
        <f>IF(RES_hhdet_tes!K69=0,"",RES_hhdet_tes!K69/RES_hhdet_fec!K69)</f>
        <v>0.65166169812193087</v>
      </c>
      <c r="L69" s="111">
        <f>IF(RES_hhdet_tes!L69=0,"",RES_hhdet_tes!L69/RES_hhdet_fec!L69)</f>
        <v>0.66367414089686017</v>
      </c>
      <c r="M69" s="111">
        <f>IF(RES_hhdet_tes!M69=0,"",RES_hhdet_tes!M69/RES_hhdet_fec!M69)</f>
        <v>0.67668654335149647</v>
      </c>
      <c r="N69" s="111">
        <f>IF(RES_hhdet_tes!N69=0,"",RES_hhdet_tes!N69/RES_hhdet_fec!N69)</f>
        <v>0.69203952815012171</v>
      </c>
      <c r="O69" s="111">
        <f>IF(RES_hhdet_tes!O69=0,"",RES_hhdet_tes!O69/RES_hhdet_fec!O69)</f>
        <v>0.7065776913058448</v>
      </c>
      <c r="P69" s="111">
        <f>IF(RES_hhdet_tes!P69=0,"",RES_hhdet_tes!P69/RES_hhdet_fec!P69)</f>
        <v>0.7108114206593642</v>
      </c>
      <c r="Q69" s="111">
        <f>IF(RES_hhdet_tes!Q69=0,"",RES_hhdet_tes!Q69/RES_hhdet_fec!Q69)</f>
        <v>0.71801107040497925</v>
      </c>
      <c r="R69" s="111">
        <f>IF(RES_hhdet_tes!R69=0,"",RES_hhdet_tes!R69/RES_hhdet_fec!R69)</f>
        <v>0.7303574458468115</v>
      </c>
      <c r="S69" s="111">
        <f>IF(RES_hhdet_tes!S69=0,"",RES_hhdet_tes!S69/RES_hhdet_fec!S69)</f>
        <v>0.74762390160808512</v>
      </c>
      <c r="T69" s="111">
        <f>IF(RES_hhdet_tes!T69=0,"",RES_hhdet_tes!T69/RES_hhdet_fec!T69)</f>
        <v>0.7654070811495971</v>
      </c>
      <c r="U69" s="111">
        <f>IF(RES_hhdet_tes!U69=0,"",RES_hhdet_tes!U69/RES_hhdet_fec!U69)</f>
        <v>0.78155361025568659</v>
      </c>
      <c r="V69" s="111">
        <f>IF(RES_hhdet_tes!V69=0,"",RES_hhdet_tes!V69/RES_hhdet_fec!V69)</f>
        <v>0.79424501008019743</v>
      </c>
      <c r="W69" s="111">
        <f>IF(RES_hhdet_tes!W69=0,"",RES_hhdet_tes!W69/RES_hhdet_fec!W69)</f>
        <v>0.80307179691150277</v>
      </c>
      <c r="X69" s="111">
        <f>IF(RES_hhdet_tes!X69=0,"",RES_hhdet_tes!X69/RES_hhdet_fec!X69)</f>
        <v>0.8105543587290498</v>
      </c>
      <c r="Y69" s="111">
        <f>IF(RES_hhdet_tes!Y69=0,"",RES_hhdet_tes!Y69/RES_hhdet_fec!Y69)</f>
        <v>0.821489560890585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0.71967969431569134</v>
      </c>
      <c r="C70" s="111">
        <f>IF(RES_hhdet_tes!C70=0,"",RES_hhdet_tes!C70/RES_hhdet_fec!C70)</f>
        <v>0.73239681022241121</v>
      </c>
      <c r="D70" s="111">
        <f>IF(RES_hhdet_tes!D70=0,"",RES_hhdet_tes!D70/RES_hhdet_fec!D70)</f>
        <v>0.73518049534165952</v>
      </c>
      <c r="E70" s="111">
        <f>IF(RES_hhdet_tes!E70=0,"",RES_hhdet_tes!E70/RES_hhdet_fec!E70)</f>
        <v>0.74660949134089505</v>
      </c>
      <c r="F70" s="111">
        <f>IF(RES_hhdet_tes!F70=0,"",RES_hhdet_tes!F70/RES_hhdet_fec!F70)</f>
        <v>0.75213193706512183</v>
      </c>
      <c r="G70" s="111">
        <f>IF(RES_hhdet_tes!G70=0,"",RES_hhdet_tes!G70/RES_hhdet_fec!G70)</f>
        <v>0.75428825589777504</v>
      </c>
      <c r="H70" s="111">
        <f>IF(RES_hhdet_tes!H70=0,"",RES_hhdet_tes!H70/RES_hhdet_fec!H70)</f>
        <v>0.75915551641674683</v>
      </c>
      <c r="I70" s="111">
        <f>IF(RES_hhdet_tes!I70=0,"",RES_hhdet_tes!I70/RES_hhdet_fec!I70)</f>
        <v>0.76895972911884902</v>
      </c>
      <c r="J70" s="111">
        <f>IF(RES_hhdet_tes!J70=0,"",RES_hhdet_tes!J70/RES_hhdet_fec!J70)</f>
        <v>0.78176750524760019</v>
      </c>
      <c r="K70" s="111">
        <f>IF(RES_hhdet_tes!K70=0,"",RES_hhdet_tes!K70/RES_hhdet_fec!K70)</f>
        <v>0.8059225628759592</v>
      </c>
      <c r="L70" s="111">
        <f>IF(RES_hhdet_tes!L70=0,"",RES_hhdet_tes!L70/RES_hhdet_fec!L70)</f>
        <v>0.78900267587166928</v>
      </c>
      <c r="M70" s="111">
        <f>IF(RES_hhdet_tes!M70=0,"",RES_hhdet_tes!M70/RES_hhdet_fec!M70)</f>
        <v>0.7955600035702951</v>
      </c>
      <c r="N70" s="111">
        <f>IF(RES_hhdet_tes!N70=0,"",RES_hhdet_tes!N70/RES_hhdet_fec!N70)</f>
        <v>0.80561998150855596</v>
      </c>
      <c r="O70" s="111">
        <f>IF(RES_hhdet_tes!O70=0,"",RES_hhdet_tes!O70/RES_hhdet_fec!O70)</f>
        <v>0.80078515381143711</v>
      </c>
      <c r="P70" s="111">
        <f>IF(RES_hhdet_tes!P70=0,"",RES_hhdet_tes!P70/RES_hhdet_fec!P70)</f>
        <v>0.80818034869441335</v>
      </c>
      <c r="Q70" s="111">
        <f>IF(RES_hhdet_tes!Q70=0,"",RES_hhdet_tes!Q70/RES_hhdet_fec!Q70)</f>
        <v>0.8057326599014325</v>
      </c>
      <c r="R70" s="111">
        <f>IF(RES_hhdet_tes!R70=0,"",RES_hhdet_tes!R70/RES_hhdet_fec!R70)</f>
        <v>0.81430804078217611</v>
      </c>
      <c r="S70" s="111">
        <f>IF(RES_hhdet_tes!S70=0,"",RES_hhdet_tes!S70/RES_hhdet_fec!S70)</f>
        <v>0.83945738036978523</v>
      </c>
      <c r="T70" s="111">
        <f>IF(RES_hhdet_tes!T70=0,"",RES_hhdet_tes!T70/RES_hhdet_fec!T70)</f>
        <v>0.85049548725502411</v>
      </c>
      <c r="U70" s="111">
        <f>IF(RES_hhdet_tes!U70=0,"",RES_hhdet_tes!U70/RES_hhdet_fec!U70)</f>
        <v>0.86607380696178471</v>
      </c>
      <c r="V70" s="111">
        <f>IF(RES_hhdet_tes!V70=0,"",RES_hhdet_tes!V70/RES_hhdet_fec!V70)</f>
        <v>0.87817080291553506</v>
      </c>
      <c r="W70" s="111">
        <f>IF(RES_hhdet_tes!W70=0,"",RES_hhdet_tes!W70/RES_hhdet_fec!W70)</f>
        <v>0.87806325760515647</v>
      </c>
      <c r="X70" s="111">
        <f>IF(RES_hhdet_tes!X70=0,"",RES_hhdet_tes!X70/RES_hhdet_fec!X70)</f>
        <v>0.92900932722219476</v>
      </c>
      <c r="Y70" s="111">
        <f>IF(RES_hhdet_tes!Y70=0,"",RES_hhdet_tes!Y70/RES_hhdet_fec!Y70)</f>
        <v>0.9199035323035949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0.59431834371483871</v>
      </c>
      <c r="C71" s="112">
        <f>IF(RES_hhdet_tes!C71=0,"",RES_hhdet_tes!C71/RES_hhdet_fec!C71)</f>
        <v>0.60510296347183035</v>
      </c>
      <c r="D71" s="112">
        <f>IF(RES_hhdet_tes!D71=0,"",RES_hhdet_tes!D71/RES_hhdet_fec!D71)</f>
        <v>0.61094337860238035</v>
      </c>
      <c r="E71" s="112">
        <f>IF(RES_hhdet_tes!E71=0,"",RES_hhdet_tes!E71/RES_hhdet_fec!E71)</f>
        <v>0.62176726830152507</v>
      </c>
      <c r="F71" s="112">
        <f>IF(RES_hhdet_tes!F71=0,"",RES_hhdet_tes!F71/RES_hhdet_fec!F71)</f>
        <v>0.62755516214315976</v>
      </c>
      <c r="G71" s="112">
        <f>IF(RES_hhdet_tes!G71=0,"",RES_hhdet_tes!G71/RES_hhdet_fec!G71)</f>
        <v>0.63363954740940531</v>
      </c>
      <c r="H71" s="112">
        <f>IF(RES_hhdet_tes!H71=0,"",RES_hhdet_tes!H71/RES_hhdet_fec!H71)</f>
        <v>0.64001104976275791</v>
      </c>
      <c r="I71" s="112">
        <f>IF(RES_hhdet_tes!I71=0,"",RES_hhdet_tes!I71/RES_hhdet_fec!I71)</f>
        <v>0.64847933322654228</v>
      </c>
      <c r="J71" s="112">
        <f>IF(RES_hhdet_tes!J71=0,"",RES_hhdet_tes!J71/RES_hhdet_fec!J71)</f>
        <v>0.65787882960989708</v>
      </c>
      <c r="K71" s="112">
        <f>IF(RES_hhdet_tes!K71=0,"",RES_hhdet_tes!K71/RES_hhdet_fec!K71)</f>
        <v>0.67017950585034469</v>
      </c>
      <c r="L71" s="112">
        <f>IF(RES_hhdet_tes!L71=0,"",RES_hhdet_tes!L71/RES_hhdet_fec!L71)</f>
        <v>0.67831280662975624</v>
      </c>
      <c r="M71" s="112">
        <f>IF(RES_hhdet_tes!M71=0,"",RES_hhdet_tes!M71/RES_hhdet_fec!M71)</f>
        <v>0.68457404465214244</v>
      </c>
      <c r="N71" s="112">
        <f>IF(RES_hhdet_tes!N71=0,"",RES_hhdet_tes!N71/RES_hhdet_fec!N71)</f>
        <v>0.69349792617523109</v>
      </c>
      <c r="O71" s="112">
        <f>IF(RES_hhdet_tes!O71=0,"",RES_hhdet_tes!O71/RES_hhdet_fec!O71)</f>
        <v>0.69786905189954174</v>
      </c>
      <c r="P71" s="112">
        <f>IF(RES_hhdet_tes!P71=0,"",RES_hhdet_tes!P71/RES_hhdet_fec!P71)</f>
        <v>0.69916370031105635</v>
      </c>
      <c r="Q71" s="112">
        <f>IF(RES_hhdet_tes!Q71=0,"",RES_hhdet_tes!Q71/RES_hhdet_fec!Q71)</f>
        <v>0.70093015618906374</v>
      </c>
      <c r="R71" s="112">
        <f>IF(RES_hhdet_tes!R71=0,"",RES_hhdet_tes!R71/RES_hhdet_fec!R71)</f>
        <v>0.71265012526758831</v>
      </c>
      <c r="S71" s="112">
        <f>IF(RES_hhdet_tes!S71=0,"",RES_hhdet_tes!S71/RES_hhdet_fec!S71)</f>
        <v>0.73912240201550194</v>
      </c>
      <c r="T71" s="112">
        <f>IF(RES_hhdet_tes!T71=0,"",RES_hhdet_tes!T71/RES_hhdet_fec!T71)</f>
        <v>0.75618333041658348</v>
      </c>
      <c r="U71" s="112">
        <f>IF(RES_hhdet_tes!U71=0,"",RES_hhdet_tes!U71/RES_hhdet_fec!U71)</f>
        <v>0.78217772150944143</v>
      </c>
      <c r="V71" s="112">
        <f>IF(RES_hhdet_tes!V71=0,"",RES_hhdet_tes!V71/RES_hhdet_fec!V71)</f>
        <v>0.80012697364971919</v>
      </c>
      <c r="W71" s="112">
        <f>IF(RES_hhdet_tes!W71=0,"",RES_hhdet_tes!W71/RES_hhdet_fec!W71)</f>
        <v>0.80906073034561965</v>
      </c>
      <c r="X71" s="112">
        <f>IF(RES_hhdet_tes!X71=0,"",RES_hhdet_tes!X71/RES_hhdet_fec!X71)</f>
        <v>0.84461766990773302</v>
      </c>
      <c r="Y71" s="112">
        <f>IF(RES_hhdet_tes!Y71=0,"",RES_hhdet_tes!Y71/RES_hhdet_fec!Y71)</f>
        <v>0.85595443775206626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0.71845185201525075</v>
      </c>
      <c r="C73" s="112">
        <f>IF(RES_hhdet_tes!C73=0,"",RES_hhdet_tes!C73/RES_hhdet_fec!C73)</f>
        <v>0.72010401494466703</v>
      </c>
      <c r="D73" s="112">
        <f>IF(RES_hhdet_tes!D73=0,"",RES_hhdet_tes!D73/RES_hhdet_fec!D73)</f>
        <v>0.72339724702749164</v>
      </c>
      <c r="E73" s="112">
        <f>IF(RES_hhdet_tes!E73=0,"",RES_hhdet_tes!E73/RES_hhdet_fec!E73)</f>
        <v>0.72719891370190315</v>
      </c>
      <c r="F73" s="112">
        <f>IF(RES_hhdet_tes!F73=0,"",RES_hhdet_tes!F73/RES_hhdet_fec!F73)</f>
        <v>0.7317803950225078</v>
      </c>
      <c r="G73" s="112">
        <f>IF(RES_hhdet_tes!G73=0,"",RES_hhdet_tes!G73/RES_hhdet_fec!G73)</f>
        <v>0.73634489414655746</v>
      </c>
      <c r="H73" s="112">
        <f>IF(RES_hhdet_tes!H73=0,"",RES_hhdet_tes!H73/RES_hhdet_fec!H73)</f>
        <v>0.74168147103941029</v>
      </c>
      <c r="I73" s="112">
        <f>IF(RES_hhdet_tes!I73=0,"",RES_hhdet_tes!I73/RES_hhdet_fec!I73)</f>
        <v>0.74409070210338757</v>
      </c>
      <c r="J73" s="112">
        <f>IF(RES_hhdet_tes!J73=0,"",RES_hhdet_tes!J73/RES_hhdet_fec!J73)</f>
        <v>0.74465253419844879</v>
      </c>
      <c r="K73" s="112">
        <f>IF(RES_hhdet_tes!K73=0,"",RES_hhdet_tes!K73/RES_hhdet_fec!K73)</f>
        <v>0.74576406415167851</v>
      </c>
      <c r="L73" s="112">
        <f>IF(RES_hhdet_tes!L73=0,"",RES_hhdet_tes!L73/RES_hhdet_fec!L73)</f>
        <v>0.74781997719434168</v>
      </c>
      <c r="M73" s="112">
        <f>IF(RES_hhdet_tes!M73=0,"",RES_hhdet_tes!M73/RES_hhdet_fec!M73)</f>
        <v>0.75047835348684633</v>
      </c>
      <c r="N73" s="112">
        <f>IF(RES_hhdet_tes!N73=0,"",RES_hhdet_tes!N73/RES_hhdet_fec!N73)</f>
        <v>0.7545823878559107</v>
      </c>
      <c r="O73" s="112">
        <f>IF(RES_hhdet_tes!O73=0,"",RES_hhdet_tes!O73/RES_hhdet_fec!O73)</f>
        <v>0.75949655071918742</v>
      </c>
      <c r="P73" s="112">
        <f>IF(RES_hhdet_tes!P73=0,"",RES_hhdet_tes!P73/RES_hhdet_fec!P73)</f>
        <v>0.76586171780777346</v>
      </c>
      <c r="Q73" s="112">
        <f>IF(RES_hhdet_tes!Q73=0,"",RES_hhdet_tes!Q73/RES_hhdet_fec!Q73)</f>
        <v>0.77152771788800412</v>
      </c>
      <c r="R73" s="112">
        <f>IF(RES_hhdet_tes!R73=0,"",RES_hhdet_tes!R73/RES_hhdet_fec!R73)</f>
        <v>0.77900664389527841</v>
      </c>
      <c r="S73" s="112">
        <f>IF(RES_hhdet_tes!S73=0,"",RES_hhdet_tes!S73/RES_hhdet_fec!S73)</f>
        <v>0.78887194720150289</v>
      </c>
      <c r="T73" s="112">
        <f>IF(RES_hhdet_tes!T73=0,"",RES_hhdet_tes!T73/RES_hhdet_fec!T73)</f>
        <v>0.80026240507782376</v>
      </c>
      <c r="U73" s="112">
        <f>IF(RES_hhdet_tes!U73=0,"",RES_hhdet_tes!U73/RES_hhdet_fec!U73)</f>
        <v>0.81075921653932981</v>
      </c>
      <c r="V73" s="112">
        <f>IF(RES_hhdet_tes!V73=0,"",RES_hhdet_tes!V73/RES_hhdet_fec!V73)</f>
        <v>0.82101224161067787</v>
      </c>
      <c r="W73" s="112">
        <f>IF(RES_hhdet_tes!W73=0,"",RES_hhdet_tes!W73/RES_hhdet_fec!W73)</f>
        <v>0.8308268969784699</v>
      </c>
      <c r="X73" s="112">
        <f>IF(RES_hhdet_tes!X73=0,"",RES_hhdet_tes!X73/RES_hhdet_fec!X73)</f>
        <v>0.83506019578751922</v>
      </c>
      <c r="Y73" s="112">
        <f>IF(RES_hhdet_tes!Y73=0,"",RES_hhdet_tes!Y73/RES_hhdet_fec!Y73)</f>
        <v>0.83852012153719657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0.81717885233386844</v>
      </c>
      <c r="C74" s="113">
        <f>IF(RES_hhdet_tes!C74=0,"",RES_hhdet_tes!C74/RES_hhdet_fec!C74)</f>
        <v>0.82253036086939979</v>
      </c>
      <c r="D74" s="113">
        <f>IF(RES_hhdet_tes!D74=0,"",RES_hhdet_tes!D74/RES_hhdet_fec!D74)</f>
        <v>0.82398403320058811</v>
      </c>
      <c r="E74" s="113">
        <f>IF(RES_hhdet_tes!E74=0,"",RES_hhdet_tes!E74/RES_hhdet_fec!E74)</f>
        <v>0.82931508735109682</v>
      </c>
      <c r="F74" s="113">
        <f>IF(RES_hhdet_tes!F74=0,"",RES_hhdet_tes!F74/RES_hhdet_fec!F74)</f>
        <v>0.83274405415866726</v>
      </c>
      <c r="G74" s="113">
        <f>IF(RES_hhdet_tes!G74=0,"",RES_hhdet_tes!G74/RES_hhdet_fec!G74)</f>
        <v>0.83354947902114329</v>
      </c>
      <c r="H74" s="113">
        <f>IF(RES_hhdet_tes!H74=0,"",RES_hhdet_tes!H74/RES_hhdet_fec!H74)</f>
        <v>0.83630505794606369</v>
      </c>
      <c r="I74" s="113">
        <f>IF(RES_hhdet_tes!I74=0,"",RES_hhdet_tes!I74/RES_hhdet_fec!I74)</f>
        <v>0.84009658517265307</v>
      </c>
      <c r="J74" s="113">
        <f>IF(RES_hhdet_tes!J74=0,"",RES_hhdet_tes!J74/RES_hhdet_fec!J74)</f>
        <v>0.84505178186129315</v>
      </c>
      <c r="K74" s="113">
        <f>IF(RES_hhdet_tes!K74=0,"",RES_hhdet_tes!K74/RES_hhdet_fec!K74)</f>
        <v>0.85824538806628259</v>
      </c>
      <c r="L74" s="113">
        <f>IF(RES_hhdet_tes!L74=0,"",RES_hhdet_tes!L74/RES_hhdet_fec!L74)</f>
        <v>0.84134469435981318</v>
      </c>
      <c r="M74" s="113">
        <f>IF(RES_hhdet_tes!M74=0,"",RES_hhdet_tes!M74/RES_hhdet_fec!M74)</f>
        <v>0.84392963396888254</v>
      </c>
      <c r="N74" s="113">
        <f>IF(RES_hhdet_tes!N74=0,"",RES_hhdet_tes!N74/RES_hhdet_fec!N74)</f>
        <v>0.84855570042390438</v>
      </c>
      <c r="O74" s="113">
        <f>IF(RES_hhdet_tes!O74=0,"",RES_hhdet_tes!O74/RES_hhdet_fec!O74)</f>
        <v>0.84436899047978231</v>
      </c>
      <c r="P74" s="113">
        <f>IF(RES_hhdet_tes!P74=0,"",RES_hhdet_tes!P74/RES_hhdet_fec!P74)</f>
        <v>0.8534566780018451</v>
      </c>
      <c r="Q74" s="113">
        <f>IF(RES_hhdet_tes!Q74=0,"",RES_hhdet_tes!Q74/RES_hhdet_fec!Q74)</f>
        <v>0.85571889098947906</v>
      </c>
      <c r="R74" s="113">
        <f>IF(RES_hhdet_tes!R74=0,"",RES_hhdet_tes!R74/RES_hhdet_fec!R74)</f>
        <v>0.86273998935194118</v>
      </c>
      <c r="S74" s="113">
        <f>IF(RES_hhdet_tes!S74=0,"",RES_hhdet_tes!S74/RES_hhdet_fec!S74)</f>
        <v>0.87609727377699997</v>
      </c>
      <c r="T74" s="113">
        <f>IF(RES_hhdet_tes!T74=0,"",RES_hhdet_tes!T74/RES_hhdet_fec!T74)</f>
        <v>0.88271436378935442</v>
      </c>
      <c r="U74" s="113">
        <f>IF(RES_hhdet_tes!U74=0,"",RES_hhdet_tes!U74/RES_hhdet_fec!U74)</f>
        <v>0.8873090541769012</v>
      </c>
      <c r="V74" s="113">
        <f>IF(RES_hhdet_tes!V74=0,"",RES_hhdet_tes!V74/RES_hhdet_fec!V74)</f>
        <v>0.89263615000383911</v>
      </c>
      <c r="W74" s="113">
        <f>IF(RES_hhdet_tes!W74=0,"",RES_hhdet_tes!W74/RES_hhdet_fec!W74)</f>
        <v>0.89252915417858369</v>
      </c>
      <c r="X74" s="113">
        <f>IF(RES_hhdet_tes!X74=0,"",RES_hhdet_tes!X74/RES_hhdet_fec!X74)</f>
        <v>0.9286270364194309</v>
      </c>
      <c r="Y74" s="113">
        <f>IF(RES_hhdet_tes!Y74=0,"",RES_hhdet_tes!Y74/RES_hhdet_fec!Y74)</f>
        <v>0.92182320456807476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0.71845185201525075</v>
      </c>
      <c r="C75" s="111">
        <f>IF(RES_hhdet_tes!C75=0,"",RES_hhdet_tes!C75/RES_hhdet_fec!C75)</f>
        <v>0.72175496272792583</v>
      </c>
      <c r="D75" s="111">
        <f>IF(RES_hhdet_tes!D75=0,"",RES_hhdet_tes!D75/RES_hhdet_fec!D75)</f>
        <v>0.72593785780660602</v>
      </c>
      <c r="E75" s="111">
        <f>IF(RES_hhdet_tes!E75=0,"",RES_hhdet_tes!E75/RES_hhdet_fec!E75)</f>
        <v>0.73039523148872199</v>
      </c>
      <c r="F75" s="111">
        <f>IF(RES_hhdet_tes!F75=0,"",RES_hhdet_tes!F75/RES_hhdet_fec!F75)</f>
        <v>0.73420737520181023</v>
      </c>
      <c r="G75" s="111">
        <f>IF(RES_hhdet_tes!G75=0,"",RES_hhdet_tes!G75/RES_hhdet_fec!G75)</f>
        <v>0.73834779585259691</v>
      </c>
      <c r="H75" s="111">
        <f>IF(RES_hhdet_tes!H75=0,"",RES_hhdet_tes!H75/RES_hhdet_fec!H75)</f>
        <v>0.74244099554438725</v>
      </c>
      <c r="I75" s="111">
        <f>IF(RES_hhdet_tes!I75=0,"",RES_hhdet_tes!I75/RES_hhdet_fec!I75)</f>
        <v>0.74467103302006354</v>
      </c>
      <c r="J75" s="111">
        <f>IF(RES_hhdet_tes!J75=0,"",RES_hhdet_tes!J75/RES_hhdet_fec!J75)</f>
        <v>0.74559990518622477</v>
      </c>
      <c r="K75" s="111">
        <f>IF(RES_hhdet_tes!K75=0,"",RES_hhdet_tes!K75/RES_hhdet_fec!K75)</f>
        <v>0.74725701513269249</v>
      </c>
      <c r="L75" s="111">
        <f>IF(RES_hhdet_tes!L75=0,"",RES_hhdet_tes!L75/RES_hhdet_fec!L75)</f>
        <v>0.74897742009822221</v>
      </c>
      <c r="M75" s="111">
        <f>IF(RES_hhdet_tes!M75=0,"",RES_hhdet_tes!M75/RES_hhdet_fec!M75)</f>
        <v>0.75076052427447215</v>
      </c>
      <c r="N75" s="111">
        <f>IF(RES_hhdet_tes!N75=0,"",RES_hhdet_tes!N75/RES_hhdet_fec!N75)</f>
        <v>0.75319775912833797</v>
      </c>
      <c r="O75" s="111">
        <f>IF(RES_hhdet_tes!O75=0,"",RES_hhdet_tes!O75/RES_hhdet_fec!O75)</f>
        <v>0.75705134788408801</v>
      </c>
      <c r="P75" s="111">
        <f>IF(RES_hhdet_tes!P75=0,"",RES_hhdet_tes!P75/RES_hhdet_fec!P75)</f>
        <v>0.76243325642031368</v>
      </c>
      <c r="Q75" s="111">
        <f>IF(RES_hhdet_tes!Q75=0,"",RES_hhdet_tes!Q75/RES_hhdet_fec!Q75)</f>
        <v>0.77022172611717588</v>
      </c>
      <c r="R75" s="111">
        <f>IF(RES_hhdet_tes!R75=0,"",RES_hhdet_tes!R75/RES_hhdet_fec!R75)</f>
        <v>0.78055432658881729</v>
      </c>
      <c r="S75" s="111">
        <f>IF(RES_hhdet_tes!S75=0,"",RES_hhdet_tes!S75/RES_hhdet_fec!S75)</f>
        <v>0.79285657697927336</v>
      </c>
      <c r="T75" s="111">
        <f>IF(RES_hhdet_tes!T75=0,"",RES_hhdet_tes!T75/RES_hhdet_fec!T75)</f>
        <v>0.80420315289742894</v>
      </c>
      <c r="U75" s="111">
        <f>IF(RES_hhdet_tes!U75=0,"",RES_hhdet_tes!U75/RES_hhdet_fec!U75)</f>
        <v>0.81384096775496606</v>
      </c>
      <c r="V75" s="111">
        <f>IF(RES_hhdet_tes!V75=0,"",RES_hhdet_tes!V75/RES_hhdet_fec!V75)</f>
        <v>0.82181189425146972</v>
      </c>
      <c r="W75" s="111">
        <f>IF(RES_hhdet_tes!W75=0,"",RES_hhdet_tes!W75/RES_hhdet_fec!W75)</f>
        <v>0.82982421701529629</v>
      </c>
      <c r="X75" s="111">
        <f>IF(RES_hhdet_tes!X75=0,"",RES_hhdet_tes!X75/RES_hhdet_fec!X75)</f>
        <v>0.84205974889930046</v>
      </c>
      <c r="Y75" s="111">
        <f>IF(RES_hhdet_tes!Y75=0,"",RES_hhdet_tes!Y75/RES_hhdet_fec!Y75)</f>
        <v>0.85911131394039564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0.73016234462579688</v>
      </c>
      <c r="C77" s="124">
        <f>IF(RES_hhdet_tes!C77=0,"",RES_hhdet_tes!C77/RES_hhdet_fec!C77)</f>
        <v>0.73178461186978017</v>
      </c>
      <c r="D77" s="124">
        <f>IF(RES_hhdet_tes!D77=0,"",RES_hhdet_tes!D77/RES_hhdet_fec!D77)</f>
        <v>0.73415786109411862</v>
      </c>
      <c r="E77" s="124">
        <f>IF(RES_hhdet_tes!E77=0,"",RES_hhdet_tes!E77/RES_hhdet_fec!E77)</f>
        <v>0.73547992095535963</v>
      </c>
      <c r="F77" s="124">
        <f>IF(RES_hhdet_tes!F77=0,"",RES_hhdet_tes!F77/RES_hhdet_fec!F77)</f>
        <v>0.73764768653607415</v>
      </c>
      <c r="G77" s="124">
        <f>IF(RES_hhdet_tes!G77=0,"",RES_hhdet_tes!G77/RES_hhdet_fec!G77)</f>
        <v>0.73997720253770749</v>
      </c>
      <c r="H77" s="124">
        <f>IF(RES_hhdet_tes!H77=0,"",RES_hhdet_tes!H77/RES_hhdet_fec!H77)</f>
        <v>0.74264828431935692</v>
      </c>
      <c r="I77" s="124">
        <f>IF(RES_hhdet_tes!I77=0,"",RES_hhdet_tes!I77/RES_hhdet_fec!I77)</f>
        <v>0.74488907048611541</v>
      </c>
      <c r="J77" s="124">
        <f>IF(RES_hhdet_tes!J77=0,"",RES_hhdet_tes!J77/RES_hhdet_fec!J77)</f>
        <v>0.74531326021402899</v>
      </c>
      <c r="K77" s="124">
        <f>IF(RES_hhdet_tes!K77=0,"",RES_hhdet_tes!K77/RES_hhdet_fec!K77)</f>
        <v>0.74649709421562649</v>
      </c>
      <c r="L77" s="124">
        <f>IF(RES_hhdet_tes!L77=0,"",RES_hhdet_tes!L77/RES_hhdet_fec!L77)</f>
        <v>0.74818356003798758</v>
      </c>
      <c r="M77" s="124">
        <f>IF(RES_hhdet_tes!M77=0,"",RES_hhdet_tes!M77/RES_hhdet_fec!M77)</f>
        <v>0.75033295884678874</v>
      </c>
      <c r="N77" s="124">
        <f>IF(RES_hhdet_tes!N77=0,"",RES_hhdet_tes!N77/RES_hhdet_fec!N77)</f>
        <v>0.75205473120049371</v>
      </c>
      <c r="O77" s="124">
        <f>IF(RES_hhdet_tes!O77=0,"",RES_hhdet_tes!O77/RES_hhdet_fec!O77)</f>
        <v>0.75437617945077851</v>
      </c>
      <c r="P77" s="124">
        <f>IF(RES_hhdet_tes!P77=0,"",RES_hhdet_tes!P77/RES_hhdet_fec!P77)</f>
        <v>0.75706866790376726</v>
      </c>
      <c r="Q77" s="124">
        <f>IF(RES_hhdet_tes!Q77=0,"",RES_hhdet_tes!Q77/RES_hhdet_fec!Q77)</f>
        <v>0.76044308397088545</v>
      </c>
      <c r="R77" s="124">
        <f>IF(RES_hhdet_tes!R77=0,"",RES_hhdet_tes!R77/RES_hhdet_fec!R77)</f>
        <v>0.76615711042524759</v>
      </c>
      <c r="S77" s="124">
        <f>IF(RES_hhdet_tes!S77=0,"",RES_hhdet_tes!S77/RES_hhdet_fec!S77)</f>
        <v>0.77479280774802761</v>
      </c>
      <c r="T77" s="124">
        <f>IF(RES_hhdet_tes!T77=0,"",RES_hhdet_tes!T77/RES_hhdet_fec!T77)</f>
        <v>0.78660483880958942</v>
      </c>
      <c r="U77" s="124">
        <f>IF(RES_hhdet_tes!U77=0,"",RES_hhdet_tes!U77/RES_hhdet_fec!U77)</f>
        <v>0.7990501470834207</v>
      </c>
      <c r="V77" s="124">
        <f>IF(RES_hhdet_tes!V77=0,"",RES_hhdet_tes!V77/RES_hhdet_fec!V77)</f>
        <v>0.81077908140970578</v>
      </c>
      <c r="W77" s="124">
        <f>IF(RES_hhdet_tes!W77=0,"",RES_hhdet_tes!W77/RES_hhdet_fec!W77)</f>
        <v>0.81634755410836191</v>
      </c>
      <c r="X77" s="124">
        <f>IF(RES_hhdet_tes!X77=0,"",RES_hhdet_tes!X77/RES_hhdet_fec!X77)</f>
        <v>0.80079035836271284</v>
      </c>
      <c r="Y77" s="124">
        <f>IF(RES_hhdet_tes!Y77=0,"",RES_hhdet_tes!Y77/RES_hhdet_fec!Y77)</f>
        <v>0.81766501046377249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0.61114589497145566</v>
      </c>
      <c r="C78" s="111">
        <f>IF(RES_hhdet_tes!C78=0,"",RES_hhdet_tes!C78/RES_hhdet_fec!C78)</f>
        <v>0.61217517417359935</v>
      </c>
      <c r="D78" s="111">
        <f>IF(RES_hhdet_tes!D78=0,"",RES_hhdet_tes!D78/RES_hhdet_fec!D78)</f>
        <v>0.61331353687591073</v>
      </c>
      <c r="E78" s="111">
        <f>IF(RES_hhdet_tes!E78=0,"",RES_hhdet_tes!E78/RES_hhdet_fec!E78)</f>
        <v>0.61445338626414492</v>
      </c>
      <c r="F78" s="111">
        <f>IF(RES_hhdet_tes!F78=0,"",RES_hhdet_tes!F78/RES_hhdet_fec!F78)</f>
        <v>0.61553767710257301</v>
      </c>
      <c r="G78" s="111">
        <f>IF(RES_hhdet_tes!G78=0,"",RES_hhdet_tes!G78/RES_hhdet_fec!G78)</f>
        <v>0.61660994733638552</v>
      </c>
      <c r="H78" s="111">
        <f>IF(RES_hhdet_tes!H78=0,"",RES_hhdet_tes!H78/RES_hhdet_fec!H78)</f>
        <v>0.61774451303248579</v>
      </c>
      <c r="I78" s="111">
        <f>IF(RES_hhdet_tes!I78=0,"",RES_hhdet_tes!I78/RES_hhdet_fec!I78)</f>
        <v>0.61828058353293591</v>
      </c>
      <c r="J78" s="111">
        <f>IF(RES_hhdet_tes!J78=0,"",RES_hhdet_tes!J78/RES_hhdet_fec!J78)</f>
        <v>0.61846471241179679</v>
      </c>
      <c r="K78" s="111">
        <f>IF(RES_hhdet_tes!K78=0,"",RES_hhdet_tes!K78/RES_hhdet_fec!K78)</f>
        <v>0.61872111121130047</v>
      </c>
      <c r="L78" s="111">
        <f>IF(RES_hhdet_tes!L78=0,"",RES_hhdet_tes!L78/RES_hhdet_fec!L78)</f>
        <v>0.61899639689433594</v>
      </c>
      <c r="M78" s="111">
        <f>IF(RES_hhdet_tes!M78=0,"",RES_hhdet_tes!M78/RES_hhdet_fec!M78)</f>
        <v>0.61925347515308282</v>
      </c>
      <c r="N78" s="111">
        <f>IF(RES_hhdet_tes!N78=0,"",RES_hhdet_tes!N78/RES_hhdet_fec!N78)</f>
        <v>0.61948084590161001</v>
      </c>
      <c r="O78" s="111">
        <f>IF(RES_hhdet_tes!O78=0,"",RES_hhdet_tes!O78/RES_hhdet_fec!O78)</f>
        <v>0.61966252338126326</v>
      </c>
      <c r="P78" s="111">
        <f>IF(RES_hhdet_tes!P78=0,"",RES_hhdet_tes!P78/RES_hhdet_fec!P78)</f>
        <v>0.61975089772612102</v>
      </c>
      <c r="Q78" s="111">
        <f>IF(RES_hhdet_tes!Q78=0,"",RES_hhdet_tes!Q78/RES_hhdet_fec!Q78)</f>
        <v>0.61991980822848713</v>
      </c>
      <c r="R78" s="111">
        <f>IF(RES_hhdet_tes!R78=0,"",RES_hhdet_tes!R78/RES_hhdet_fec!R78)</f>
        <v>0.62042886585831425</v>
      </c>
      <c r="S78" s="111">
        <f>IF(RES_hhdet_tes!S78=0,"",RES_hhdet_tes!S78/RES_hhdet_fec!S78)</f>
        <v>0.62145059677259018</v>
      </c>
      <c r="T78" s="111">
        <f>IF(RES_hhdet_tes!T78=0,"",RES_hhdet_tes!T78/RES_hhdet_fec!T78)</f>
        <v>0.62283877331914661</v>
      </c>
      <c r="U78" s="111">
        <f>IF(RES_hhdet_tes!U78=0,"",RES_hhdet_tes!U78/RES_hhdet_fec!U78)</f>
        <v>0.62445637444163948</v>
      </c>
      <c r="V78" s="111">
        <f>IF(RES_hhdet_tes!V78=0,"",RES_hhdet_tes!V78/RES_hhdet_fec!V78)</f>
        <v>0.62637965514090854</v>
      </c>
      <c r="W78" s="111">
        <f>IF(RES_hhdet_tes!W78=0,"",RES_hhdet_tes!W78/RES_hhdet_fec!W78)</f>
        <v>0.62818951085719288</v>
      </c>
      <c r="X78" s="111">
        <f>IF(RES_hhdet_tes!X78=0,"",RES_hhdet_tes!X78/RES_hhdet_fec!X78)</f>
        <v>0.62997186678023953</v>
      </c>
      <c r="Y78" s="111">
        <f>IF(RES_hhdet_tes!Y78=0,"",RES_hhdet_tes!Y78/RES_hhdet_fec!Y78)</f>
        <v>0.63104171286997079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0.75848880218923742</v>
      </c>
      <c r="C79" s="45">
        <f>IF(RES_hhdet_tes!C79=0,"",RES_hhdet_tes!C79/RES_hhdet_fec!C79)</f>
        <v>0.76052170899834515</v>
      </c>
      <c r="D79" s="45">
        <f>IF(RES_hhdet_tes!D79=0,"",RES_hhdet_tes!D79/RES_hhdet_fec!D79)</f>
        <v>0.76290086395931012</v>
      </c>
      <c r="E79" s="45">
        <f>IF(RES_hhdet_tes!E79=0,"",RES_hhdet_tes!E79/RES_hhdet_fec!E79)</f>
        <v>0.76545812779382338</v>
      </c>
      <c r="F79" s="45">
        <f>IF(RES_hhdet_tes!F79=0,"",RES_hhdet_tes!F79/RES_hhdet_fec!F79)</f>
        <v>0.76804911319358549</v>
      </c>
      <c r="G79" s="45">
        <f>IF(RES_hhdet_tes!G79=0,"",RES_hhdet_tes!G79/RES_hhdet_fec!G79)</f>
        <v>0.770776309349259</v>
      </c>
      <c r="H79" s="45">
        <f>IF(RES_hhdet_tes!H79=0,"",RES_hhdet_tes!H79/RES_hhdet_fec!H79)</f>
        <v>0.77385720635404842</v>
      </c>
      <c r="I79" s="45">
        <f>IF(RES_hhdet_tes!I79=0,"",RES_hhdet_tes!I79/RES_hhdet_fec!I79)</f>
        <v>0.77552633443680485</v>
      </c>
      <c r="J79" s="45">
        <f>IF(RES_hhdet_tes!J79=0,"",RES_hhdet_tes!J79/RES_hhdet_fec!J79)</f>
        <v>0.77654712179133556</v>
      </c>
      <c r="K79" s="45">
        <f>IF(RES_hhdet_tes!K79=0,"",RES_hhdet_tes!K79/RES_hhdet_fec!K79)</f>
        <v>0.77820308188757203</v>
      </c>
      <c r="L79" s="45">
        <f>IF(RES_hhdet_tes!L79=0,"",RES_hhdet_tes!L79/RES_hhdet_fec!L79)</f>
        <v>0.78008862972672899</v>
      </c>
      <c r="M79" s="45">
        <f>IF(RES_hhdet_tes!M79=0,"",RES_hhdet_tes!M79/RES_hhdet_fec!M79)</f>
        <v>0.78209869325152326</v>
      </c>
      <c r="N79" s="45">
        <f>IF(RES_hhdet_tes!N79=0,"",RES_hhdet_tes!N79/RES_hhdet_fec!N79)</f>
        <v>0.78441643819146367</v>
      </c>
      <c r="O79" s="45">
        <f>IF(RES_hhdet_tes!O79=0,"",RES_hhdet_tes!O79/RES_hhdet_fec!O79)</f>
        <v>0.78698080111067337</v>
      </c>
      <c r="P79" s="45">
        <f>IF(RES_hhdet_tes!P79=0,"",RES_hhdet_tes!P79/RES_hhdet_fec!P79)</f>
        <v>0.78912385402381391</v>
      </c>
      <c r="Q79" s="45">
        <f>IF(RES_hhdet_tes!Q79=0,"",RES_hhdet_tes!Q79/RES_hhdet_fec!Q79)</f>
        <v>0.79280957966922327</v>
      </c>
      <c r="R79" s="45">
        <f>IF(RES_hhdet_tes!R79=0,"",RES_hhdet_tes!R79/RES_hhdet_fec!R79)</f>
        <v>0.79939579205348243</v>
      </c>
      <c r="S79" s="45">
        <f>IF(RES_hhdet_tes!S79=0,"",RES_hhdet_tes!S79/RES_hhdet_fec!S79)</f>
        <v>0.80935719998134426</v>
      </c>
      <c r="T79" s="45">
        <f>IF(RES_hhdet_tes!T79=0,"",RES_hhdet_tes!T79/RES_hhdet_fec!T79)</f>
        <v>0.82145308238222348</v>
      </c>
      <c r="U79" s="45">
        <f>IF(RES_hhdet_tes!U79=0,"",RES_hhdet_tes!U79/RES_hhdet_fec!U79)</f>
        <v>0.83377311678327448</v>
      </c>
      <c r="V79" s="45">
        <f>IF(RES_hhdet_tes!V79=0,"",RES_hhdet_tes!V79/RES_hhdet_fec!V79)</f>
        <v>0.84445582397164876</v>
      </c>
      <c r="W79" s="45">
        <f>IF(RES_hhdet_tes!W79=0,"",RES_hhdet_tes!W79/RES_hhdet_fec!W79)</f>
        <v>0.8523829573053171</v>
      </c>
      <c r="X79" s="45">
        <f>IF(RES_hhdet_tes!X79=0,"",RES_hhdet_tes!X79/RES_hhdet_fec!X79)</f>
        <v>0.85821804179575567</v>
      </c>
      <c r="Y79" s="45">
        <f>IF(RES_hhdet_tes!Y79=0,"",RES_hhdet_tes!Y79/RES_hhdet_fec!Y79)</f>
        <v>0.86868771655550847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0.50931065245740548</v>
      </c>
      <c r="C81" s="119">
        <f>IF(RES_hhdet_tes!C81=0,"",RES_hhdet_tes!C81/RES_hhdet_fec!C81)</f>
        <v>0.52249491191494801</v>
      </c>
      <c r="D81" s="119">
        <f>IF(RES_hhdet_tes!D81=0,"",RES_hhdet_tes!D81/RES_hhdet_fec!D81)</f>
        <v>0.54258903622301857</v>
      </c>
      <c r="E81" s="119">
        <f>IF(RES_hhdet_tes!E81=0,"",RES_hhdet_tes!E81/RES_hhdet_fec!E81)</f>
        <v>0.56154753645429234</v>
      </c>
      <c r="F81" s="119">
        <f>IF(RES_hhdet_tes!F81=0,"",RES_hhdet_tes!F81/RES_hhdet_fec!F81)</f>
        <v>0.58104524108380873</v>
      </c>
      <c r="G81" s="119">
        <f>IF(RES_hhdet_tes!G81=0,"",RES_hhdet_tes!G81/RES_hhdet_fec!G81)</f>
        <v>0.60092555898008593</v>
      </c>
      <c r="H81" s="119">
        <f>IF(RES_hhdet_tes!H81=0,"",RES_hhdet_tes!H81/RES_hhdet_fec!H81)</f>
        <v>0.61890467317263109</v>
      </c>
      <c r="I81" s="119">
        <f>IF(RES_hhdet_tes!I81=0,"",RES_hhdet_tes!I81/RES_hhdet_fec!I81)</f>
        <v>0.63414413129852709</v>
      </c>
      <c r="J81" s="119">
        <f>IF(RES_hhdet_tes!J81=0,"",RES_hhdet_tes!J81/RES_hhdet_fec!J81)</f>
        <v>0.64590427466646971</v>
      </c>
      <c r="K81" s="119">
        <f>IF(RES_hhdet_tes!K81=0,"",RES_hhdet_tes!K81/RES_hhdet_fec!K81)</f>
        <v>0.65573018726979315</v>
      </c>
      <c r="L81" s="119">
        <f>IF(RES_hhdet_tes!L81=0,"",RES_hhdet_tes!L81/RES_hhdet_fec!L81)</f>
        <v>0.66507327324876031</v>
      </c>
      <c r="M81" s="119">
        <f>IF(RES_hhdet_tes!M81=0,"",RES_hhdet_tes!M81/RES_hhdet_fec!M81)</f>
        <v>0.67807162423544831</v>
      </c>
      <c r="N81" s="119">
        <f>IF(RES_hhdet_tes!N81=0,"",RES_hhdet_tes!N81/RES_hhdet_fec!N81)</f>
        <v>0.69212036097283181</v>
      </c>
      <c r="O81" s="119">
        <f>IF(RES_hhdet_tes!O81=0,"",RES_hhdet_tes!O81/RES_hhdet_fec!O81)</f>
        <v>0.70729293002760463</v>
      </c>
      <c r="P81" s="119">
        <f>IF(RES_hhdet_tes!P81=0,"",RES_hhdet_tes!P81/RES_hhdet_fec!P81)</f>
        <v>0.71615035179600672</v>
      </c>
      <c r="Q81" s="119">
        <f>IF(RES_hhdet_tes!Q81=0,"",RES_hhdet_tes!Q81/RES_hhdet_fec!Q81)</f>
        <v>0.72469734288081245</v>
      </c>
      <c r="R81" s="119">
        <f>IF(RES_hhdet_tes!R81=0,"",RES_hhdet_tes!R81/RES_hhdet_fec!R81)</f>
        <v>0.73441624645372894</v>
      </c>
      <c r="S81" s="119">
        <f>IF(RES_hhdet_tes!S81=0,"",RES_hhdet_tes!S81/RES_hhdet_fec!S81)</f>
        <v>0.74502415559087209</v>
      </c>
      <c r="T81" s="119">
        <f>IF(RES_hhdet_tes!T81=0,"",RES_hhdet_tes!T81/RES_hhdet_fec!T81)</f>
        <v>0.75591485651042156</v>
      </c>
      <c r="U81" s="119">
        <f>IF(RES_hhdet_tes!U81=0,"",RES_hhdet_tes!U81/RES_hhdet_fec!U81)</f>
        <v>0.76705891609204413</v>
      </c>
      <c r="V81" s="119">
        <f>IF(RES_hhdet_tes!V81=0,"",RES_hhdet_tes!V81/RES_hhdet_fec!V81)</f>
        <v>0.77909815057610254</v>
      </c>
      <c r="W81" s="119">
        <f>IF(RES_hhdet_tes!W81=0,"",RES_hhdet_tes!W81/RES_hhdet_fec!W81)</f>
        <v>0.79046783383408947</v>
      </c>
      <c r="X81" s="119">
        <f>IF(RES_hhdet_tes!X81=0,"",RES_hhdet_tes!X81/RES_hhdet_fec!X81)</f>
        <v>0.79877658993997147</v>
      </c>
      <c r="Y81" s="119">
        <f>IF(RES_hhdet_tes!Y81=0,"",RES_hhdet_tes!Y81/RES_hhdet_fec!Y81)</f>
        <v>0.8090927761964698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0.4952238775304465</v>
      </c>
      <c r="C82" s="124">
        <f>IF(RES_hhdet_tes!C82=0,"",RES_hhdet_tes!C82/RES_hhdet_fec!C82)</f>
        <v>0.51040949225871535</v>
      </c>
      <c r="D82" s="124">
        <f>IF(RES_hhdet_tes!D82=0,"",RES_hhdet_tes!D82/RES_hhdet_fec!D82)</f>
        <v>0.53024193521629859</v>
      </c>
      <c r="E82" s="124">
        <f>IF(RES_hhdet_tes!E82=0,"",RES_hhdet_tes!E82/RES_hhdet_fec!E82)</f>
        <v>0.55026806436469078</v>
      </c>
      <c r="F82" s="124">
        <f>IF(RES_hhdet_tes!F82=0,"",RES_hhdet_tes!F82/RES_hhdet_fec!F82)</f>
        <v>0.56974636108289778</v>
      </c>
      <c r="G82" s="124">
        <f>IF(RES_hhdet_tes!G82=0,"",RES_hhdet_tes!G82/RES_hhdet_fec!G82)</f>
        <v>0.59044062033990186</v>
      </c>
      <c r="H82" s="124">
        <f>IF(RES_hhdet_tes!H82=0,"",RES_hhdet_tes!H82/RES_hhdet_fec!H82)</f>
        <v>0.60877785075829138</v>
      </c>
      <c r="I82" s="124">
        <f>IF(RES_hhdet_tes!I82=0,"",RES_hhdet_tes!I82/RES_hhdet_fec!I82)</f>
        <v>0.6253888742337762</v>
      </c>
      <c r="J82" s="124">
        <f>IF(RES_hhdet_tes!J82=0,"",RES_hhdet_tes!J82/RES_hhdet_fec!J82)</f>
        <v>0.63677083325962525</v>
      </c>
      <c r="K82" s="124">
        <f>IF(RES_hhdet_tes!K82=0,"",RES_hhdet_tes!K82/RES_hhdet_fec!K82)</f>
        <v>0.64688663743102426</v>
      </c>
      <c r="L82" s="124">
        <f>IF(RES_hhdet_tes!L82=0,"",RES_hhdet_tes!L82/RES_hhdet_fec!L82)</f>
        <v>0.65632275621205782</v>
      </c>
      <c r="M82" s="124">
        <f>IF(RES_hhdet_tes!M82=0,"",RES_hhdet_tes!M82/RES_hhdet_fec!M82)</f>
        <v>0.66860923049771959</v>
      </c>
      <c r="N82" s="124">
        <f>IF(RES_hhdet_tes!N82=0,"",RES_hhdet_tes!N82/RES_hhdet_fec!N82)</f>
        <v>0.68301199877029251</v>
      </c>
      <c r="O82" s="124">
        <f>IF(RES_hhdet_tes!O82=0,"",RES_hhdet_tes!O82/RES_hhdet_fec!O82)</f>
        <v>0.69864512963980419</v>
      </c>
      <c r="P82" s="124">
        <f>IF(RES_hhdet_tes!P82=0,"",RES_hhdet_tes!P82/RES_hhdet_fec!P82)</f>
        <v>0.7070228562471178</v>
      </c>
      <c r="Q82" s="124">
        <f>IF(RES_hhdet_tes!Q82=0,"",RES_hhdet_tes!Q82/RES_hhdet_fec!Q82)</f>
        <v>0.71652581136146232</v>
      </c>
      <c r="R82" s="124">
        <f>IF(RES_hhdet_tes!R82=0,"",RES_hhdet_tes!R82/RES_hhdet_fec!R82)</f>
        <v>0.72654147042255557</v>
      </c>
      <c r="S82" s="124">
        <f>IF(RES_hhdet_tes!S82=0,"",RES_hhdet_tes!S82/RES_hhdet_fec!S82)</f>
        <v>0.73729062645688015</v>
      </c>
      <c r="T82" s="124">
        <f>IF(RES_hhdet_tes!T82=0,"",RES_hhdet_tes!T82/RES_hhdet_fec!T82)</f>
        <v>0.74803321912591525</v>
      </c>
      <c r="U82" s="124">
        <f>IF(RES_hhdet_tes!U82=0,"",RES_hhdet_tes!U82/RES_hhdet_fec!U82)</f>
        <v>0.75887446541343406</v>
      </c>
      <c r="V82" s="124">
        <f>IF(RES_hhdet_tes!V82=0,"",RES_hhdet_tes!V82/RES_hhdet_fec!V82)</f>
        <v>0.77055767315182866</v>
      </c>
      <c r="W82" s="124">
        <f>IF(RES_hhdet_tes!W82=0,"",RES_hhdet_tes!W82/RES_hhdet_fec!W82)</f>
        <v>0.78233538308920181</v>
      </c>
      <c r="X82" s="124">
        <f>IF(RES_hhdet_tes!X82=0,"",RES_hhdet_tes!X82/RES_hhdet_fec!X82)</f>
        <v>0.79218449917404488</v>
      </c>
      <c r="Y82" s="124">
        <f>IF(RES_hhdet_tes!Y82=0,"",RES_hhdet_tes!Y82/RES_hhdet_fec!Y82)</f>
        <v>0.8029074099901865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0.49338353588132944</v>
      </c>
      <c r="C83" s="111">
        <f>IF(RES_hhdet_tes!C83=0,"",RES_hhdet_tes!C83/RES_hhdet_fec!C83)</f>
        <v>0.5085703470269195</v>
      </c>
      <c r="D83" s="111">
        <f>IF(RES_hhdet_tes!D83=0,"",RES_hhdet_tes!D83/RES_hhdet_fec!D83)</f>
        <v>0.52845224928072831</v>
      </c>
      <c r="E83" s="111">
        <f>IF(RES_hhdet_tes!E83=0,"",RES_hhdet_tes!E83/RES_hhdet_fec!E83)</f>
        <v>0.54849793232950605</v>
      </c>
      <c r="F83" s="111">
        <f>IF(RES_hhdet_tes!F83=0,"",RES_hhdet_tes!F83/RES_hhdet_fec!F83)</f>
        <v>0.56801062030426652</v>
      </c>
      <c r="G83" s="111">
        <f>IF(RES_hhdet_tes!G83=0,"",RES_hhdet_tes!G83/RES_hhdet_fec!G83)</f>
        <v>0.58873730193064733</v>
      </c>
      <c r="H83" s="111">
        <f>IF(RES_hhdet_tes!H83=0,"",RES_hhdet_tes!H83/RES_hhdet_fec!H83)</f>
        <v>0.60710846192921208</v>
      </c>
      <c r="I83" s="111">
        <f>IF(RES_hhdet_tes!I83=0,"",RES_hhdet_tes!I83/RES_hhdet_fec!I83)</f>
        <v>0.62375573930698136</v>
      </c>
      <c r="J83" s="111">
        <f>IF(RES_hhdet_tes!J83=0,"",RES_hhdet_tes!J83/RES_hhdet_fec!J83)</f>
        <v>0.63518112605779742</v>
      </c>
      <c r="K83" s="111">
        <f>IF(RES_hhdet_tes!K83=0,"",RES_hhdet_tes!K83/RES_hhdet_fec!K83)</f>
        <v>0.6453341039290299</v>
      </c>
      <c r="L83" s="111">
        <f>IF(RES_hhdet_tes!L83=0,"",RES_hhdet_tes!L83/RES_hhdet_fec!L83)</f>
        <v>0.65475201511731573</v>
      </c>
      <c r="M83" s="111">
        <f>IF(RES_hhdet_tes!M83=0,"",RES_hhdet_tes!M83/RES_hhdet_fec!M83)</f>
        <v>0.66710357374454099</v>
      </c>
      <c r="N83" s="111">
        <f>IF(RES_hhdet_tes!N83=0,"",RES_hhdet_tes!N83/RES_hhdet_fec!N83)</f>
        <v>0.68155713454125189</v>
      </c>
      <c r="O83" s="111">
        <f>IF(RES_hhdet_tes!O83=0,"",RES_hhdet_tes!O83/RES_hhdet_fec!O83)</f>
        <v>0.69724310065274175</v>
      </c>
      <c r="P83" s="111">
        <f>IF(RES_hhdet_tes!P83=0,"",RES_hhdet_tes!P83/RES_hhdet_fec!P83)</f>
        <v>0.70567515699479333</v>
      </c>
      <c r="Q83" s="111">
        <f>IF(RES_hhdet_tes!Q83=0,"",RES_hhdet_tes!Q83/RES_hhdet_fec!Q83)</f>
        <v>0.71518227036879478</v>
      </c>
      <c r="R83" s="111">
        <f>IF(RES_hhdet_tes!R83=0,"",RES_hhdet_tes!R83/RES_hhdet_fec!R83)</f>
        <v>0.72522976437963249</v>
      </c>
      <c r="S83" s="111">
        <f>IF(RES_hhdet_tes!S83=0,"",RES_hhdet_tes!S83/RES_hhdet_fec!S83)</f>
        <v>0.73601593498002693</v>
      </c>
      <c r="T83" s="111">
        <f>IF(RES_hhdet_tes!T83=0,"",RES_hhdet_tes!T83/RES_hhdet_fec!T83)</f>
        <v>0.7467980601322487</v>
      </c>
      <c r="U83" s="111">
        <f>IF(RES_hhdet_tes!U83=0,"",RES_hhdet_tes!U83/RES_hhdet_fec!U83)</f>
        <v>0.75769103094648749</v>
      </c>
      <c r="V83" s="111">
        <f>IF(RES_hhdet_tes!V83=0,"",RES_hhdet_tes!V83/RES_hhdet_fec!V83)</f>
        <v>0.76941509810020137</v>
      </c>
      <c r="W83" s="111">
        <f>IF(RES_hhdet_tes!W83=0,"",RES_hhdet_tes!W83/RES_hhdet_fec!W83)</f>
        <v>0.78123553131528767</v>
      </c>
      <c r="X83" s="111">
        <f>IF(RES_hhdet_tes!X83=0,"",RES_hhdet_tes!X83/RES_hhdet_fec!X83)</f>
        <v>0.79119830957091319</v>
      </c>
      <c r="Y83" s="111">
        <f>IF(RES_hhdet_tes!Y83=0,"",RES_hhdet_tes!Y83/RES_hhdet_fec!Y83)</f>
        <v>0.80194922986536066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2.258521943064399</v>
      </c>
      <c r="C85" s="124">
        <f>IF(RES_hhdet_tes!C85=0,"",RES_hhdet_tes!C85/RES_hhdet_fec!C85)</f>
        <v>2.4944427070348403</v>
      </c>
      <c r="D85" s="124">
        <f>IF(RES_hhdet_tes!D85=0,"",RES_hhdet_tes!D85/RES_hhdet_fec!D85)</f>
        <v>2.6655530003143735</v>
      </c>
      <c r="E85" s="124">
        <f>IF(RES_hhdet_tes!E85=0,"",RES_hhdet_tes!E85/RES_hhdet_fec!E85)</f>
        <v>2.9431554582739872</v>
      </c>
      <c r="F85" s="124">
        <f>IF(RES_hhdet_tes!F85=0,"",RES_hhdet_tes!F85/RES_hhdet_fec!F85)</f>
        <v>3.1825564640439703</v>
      </c>
      <c r="G85" s="124">
        <f>IF(RES_hhdet_tes!G85=0,"",RES_hhdet_tes!G85/RES_hhdet_fec!G85)</f>
        <v>3.360361953553793</v>
      </c>
      <c r="H85" s="124">
        <f>IF(RES_hhdet_tes!H85=0,"",RES_hhdet_tes!H85/RES_hhdet_fec!H85)</f>
        <v>3.5326307801585202</v>
      </c>
      <c r="I85" s="124">
        <f>IF(RES_hhdet_tes!I85=0,"",RES_hhdet_tes!I85/RES_hhdet_fec!I85)</f>
        <v>3.6568708601612028</v>
      </c>
      <c r="J85" s="124">
        <f>IF(RES_hhdet_tes!J85=0,"",RES_hhdet_tes!J85/RES_hhdet_fec!J85)</f>
        <v>3.7428948437162823</v>
      </c>
      <c r="K85" s="124">
        <f>IF(RES_hhdet_tes!K85=0,"",RES_hhdet_tes!K85/RES_hhdet_fec!K85)</f>
        <v>3.8292475196532543</v>
      </c>
      <c r="L85" s="124">
        <f>IF(RES_hhdet_tes!L85=0,"",RES_hhdet_tes!L85/RES_hhdet_fec!L85)</f>
        <v>3.9062539375360248</v>
      </c>
      <c r="M85" s="124">
        <f>IF(RES_hhdet_tes!M85=0,"",RES_hhdet_tes!M85/RES_hhdet_fec!M85)</f>
        <v>4.0178638141887184</v>
      </c>
      <c r="N85" s="124">
        <f>IF(RES_hhdet_tes!N85=0,"",RES_hhdet_tes!N85/RES_hhdet_fec!N85)</f>
        <v>4.1637524532828989</v>
      </c>
      <c r="O85" s="124">
        <f>IF(RES_hhdet_tes!O85=0,"",RES_hhdet_tes!O85/RES_hhdet_fec!O85)</f>
        <v>4.3848825609265401</v>
      </c>
      <c r="P85" s="124">
        <f>IF(RES_hhdet_tes!P85=0,"",RES_hhdet_tes!P85/RES_hhdet_fec!P85)</f>
        <v>4.6527299467621868</v>
      </c>
      <c r="Q85" s="124">
        <f>IF(RES_hhdet_tes!Q85=0,"",RES_hhdet_tes!Q85/RES_hhdet_fec!Q85)</f>
        <v>4.9748364754696688</v>
      </c>
      <c r="R85" s="124">
        <f>IF(RES_hhdet_tes!R85=0,"",RES_hhdet_tes!R85/RES_hhdet_fec!R85)</f>
        <v>5.2285993271210076</v>
      </c>
      <c r="S85" s="124">
        <f>IF(RES_hhdet_tes!S85=0,"",RES_hhdet_tes!S85/RES_hhdet_fec!S85)</f>
        <v>5.3797118634255661</v>
      </c>
      <c r="T85" s="124">
        <f>IF(RES_hhdet_tes!T85=0,"",RES_hhdet_tes!T85/RES_hhdet_fec!T85)</f>
        <v>5.4720542733060205</v>
      </c>
      <c r="U85" s="124">
        <f>IF(RES_hhdet_tes!U85=0,"",RES_hhdet_tes!U85/RES_hhdet_fec!U85)</f>
        <v>5.5348001390783335</v>
      </c>
      <c r="V85" s="124">
        <f>IF(RES_hhdet_tes!V85=0,"",RES_hhdet_tes!V85/RES_hhdet_fec!V85)</f>
        <v>5.5846019930569852</v>
      </c>
      <c r="W85" s="124">
        <f>IF(RES_hhdet_tes!W85=0,"",RES_hhdet_tes!W85/RES_hhdet_fec!W85)</f>
        <v>5.6194680887048927</v>
      </c>
      <c r="X85" s="124">
        <f>IF(RES_hhdet_tes!X85=0,"",RES_hhdet_tes!X85/RES_hhdet_fec!X85)</f>
        <v>5.6529144799491</v>
      </c>
      <c r="Y85" s="124">
        <f>IF(RES_hhdet_tes!Y85=0,"",RES_hhdet_tes!Y85/RES_hhdet_fec!Y85)</f>
        <v>5.6884117252204858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2.258521943064399</v>
      </c>
      <c r="C86" s="111">
        <f>IF(RES_hhdet_tes!C86=0,"",RES_hhdet_tes!C86/RES_hhdet_fec!C86)</f>
        <v>2.4944427070348403</v>
      </c>
      <c r="D86" s="111">
        <f>IF(RES_hhdet_tes!D86=0,"",RES_hhdet_tes!D86/RES_hhdet_fec!D86)</f>
        <v>2.6655530003143735</v>
      </c>
      <c r="E86" s="111">
        <f>IF(RES_hhdet_tes!E86=0,"",RES_hhdet_tes!E86/RES_hhdet_fec!E86)</f>
        <v>2.9431554582739872</v>
      </c>
      <c r="F86" s="111">
        <f>IF(RES_hhdet_tes!F86=0,"",RES_hhdet_tes!F86/RES_hhdet_fec!F86)</f>
        <v>3.1825564640439703</v>
      </c>
      <c r="G86" s="111">
        <f>IF(RES_hhdet_tes!G86=0,"",RES_hhdet_tes!G86/RES_hhdet_fec!G86)</f>
        <v>3.360361953553793</v>
      </c>
      <c r="H86" s="111">
        <f>IF(RES_hhdet_tes!H86=0,"",RES_hhdet_tes!H86/RES_hhdet_fec!H86)</f>
        <v>3.5326307801585202</v>
      </c>
      <c r="I86" s="111">
        <f>IF(RES_hhdet_tes!I86=0,"",RES_hhdet_tes!I86/RES_hhdet_fec!I86)</f>
        <v>3.6568708601612028</v>
      </c>
      <c r="J86" s="111">
        <f>IF(RES_hhdet_tes!J86=0,"",RES_hhdet_tes!J86/RES_hhdet_fec!J86)</f>
        <v>3.7428948437162823</v>
      </c>
      <c r="K86" s="111">
        <f>IF(RES_hhdet_tes!K86=0,"",RES_hhdet_tes!K86/RES_hhdet_fec!K86)</f>
        <v>3.8292475196532543</v>
      </c>
      <c r="L86" s="111">
        <f>IF(RES_hhdet_tes!L86=0,"",RES_hhdet_tes!L86/RES_hhdet_fec!L86)</f>
        <v>3.9062539375360248</v>
      </c>
      <c r="M86" s="111">
        <f>IF(RES_hhdet_tes!M86=0,"",RES_hhdet_tes!M86/RES_hhdet_fec!M86)</f>
        <v>4.0178638141887184</v>
      </c>
      <c r="N86" s="111">
        <f>IF(RES_hhdet_tes!N86=0,"",RES_hhdet_tes!N86/RES_hhdet_fec!N86)</f>
        <v>4.1637524532828989</v>
      </c>
      <c r="O86" s="111">
        <f>IF(RES_hhdet_tes!O86=0,"",RES_hhdet_tes!O86/RES_hhdet_fec!O86)</f>
        <v>4.3848825609265401</v>
      </c>
      <c r="P86" s="111">
        <f>IF(RES_hhdet_tes!P86=0,"",RES_hhdet_tes!P86/RES_hhdet_fec!P86)</f>
        <v>4.6527299467621868</v>
      </c>
      <c r="Q86" s="111">
        <f>IF(RES_hhdet_tes!Q86=0,"",RES_hhdet_tes!Q86/RES_hhdet_fec!Q86)</f>
        <v>4.9748364754696688</v>
      </c>
      <c r="R86" s="111">
        <f>IF(RES_hhdet_tes!R86=0,"",RES_hhdet_tes!R86/RES_hhdet_fec!R86)</f>
        <v>5.2285993271210076</v>
      </c>
      <c r="S86" s="111">
        <f>IF(RES_hhdet_tes!S86=0,"",RES_hhdet_tes!S86/RES_hhdet_fec!S86)</f>
        <v>5.3797118634255661</v>
      </c>
      <c r="T86" s="111">
        <f>IF(RES_hhdet_tes!T86=0,"",RES_hhdet_tes!T86/RES_hhdet_fec!T86)</f>
        <v>5.4720542733060205</v>
      </c>
      <c r="U86" s="111">
        <f>IF(RES_hhdet_tes!U86=0,"",RES_hhdet_tes!U86/RES_hhdet_fec!U86)</f>
        <v>5.5348001390783335</v>
      </c>
      <c r="V86" s="111">
        <f>IF(RES_hhdet_tes!V86=0,"",RES_hhdet_tes!V86/RES_hhdet_fec!V86)</f>
        <v>5.5846019930569852</v>
      </c>
      <c r="W86" s="111">
        <f>IF(RES_hhdet_tes!W86=0,"",RES_hhdet_tes!W86/RES_hhdet_fec!W86)</f>
        <v>5.6194680887048927</v>
      </c>
      <c r="X86" s="111">
        <f>IF(RES_hhdet_tes!X86=0,"",RES_hhdet_tes!X86/RES_hhdet_fec!X86)</f>
        <v>5.6529144799491</v>
      </c>
      <c r="Y86" s="111">
        <f>IF(RES_hhdet_tes!Y86=0,"",RES_hhdet_tes!Y86/RES_hhdet_fec!Y86)</f>
        <v>5.6884117252204858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0.6430394497859232</v>
      </c>
      <c r="C87" s="124">
        <f>IF(RES_hhdet_tes!C87=0,"",RES_hhdet_tes!C87/RES_hhdet_fec!C87)</f>
        <v>0.65040432304414897</v>
      </c>
      <c r="D87" s="124">
        <f>IF(RES_hhdet_tes!D87=0,"",RES_hhdet_tes!D87/RES_hhdet_fec!D87)</f>
        <v>0.6643950488094158</v>
      </c>
      <c r="E87" s="124">
        <f>IF(RES_hhdet_tes!E87=0,"",RES_hhdet_tes!E87/RES_hhdet_fec!E87)</f>
        <v>0.67515644718373935</v>
      </c>
      <c r="F87" s="124">
        <f>IF(RES_hhdet_tes!F87=0,"",RES_hhdet_tes!F87/RES_hhdet_fec!F87)</f>
        <v>0.68660247939310703</v>
      </c>
      <c r="G87" s="124">
        <f>IF(RES_hhdet_tes!G87=0,"",RES_hhdet_tes!G87/RES_hhdet_fec!G87)</f>
        <v>0.69780111208512707</v>
      </c>
      <c r="H87" s="124">
        <f>IF(RES_hhdet_tes!H87=0,"",RES_hhdet_tes!H87/RES_hhdet_fec!H87)</f>
        <v>0.70795722573347897</v>
      </c>
      <c r="I87" s="124">
        <f>IF(RES_hhdet_tes!I87=0,"",RES_hhdet_tes!I87/RES_hhdet_fec!I87)</f>
        <v>0.71711086892081943</v>
      </c>
      <c r="J87" s="124">
        <f>IF(RES_hhdet_tes!J87=0,"",RES_hhdet_tes!J87/RES_hhdet_fec!J87)</f>
        <v>0.72734955810627833</v>
      </c>
      <c r="K87" s="124">
        <f>IF(RES_hhdet_tes!K87=0,"",RES_hhdet_tes!K87/RES_hhdet_fec!K87)</f>
        <v>0.73613082410502007</v>
      </c>
      <c r="L87" s="124">
        <f>IF(RES_hhdet_tes!L87=0,"",RES_hhdet_tes!L87/RES_hhdet_fec!L87)</f>
        <v>0.74093348469130083</v>
      </c>
      <c r="M87" s="124">
        <f>IF(RES_hhdet_tes!M87=0,"",RES_hhdet_tes!M87/RES_hhdet_fec!M87)</f>
        <v>0.74895817872101755</v>
      </c>
      <c r="N87" s="124">
        <f>IF(RES_hhdet_tes!N87=0,"",RES_hhdet_tes!N87/RES_hhdet_fec!N87)</f>
        <v>0.75957771413034736</v>
      </c>
      <c r="O87" s="124">
        <f>IF(RES_hhdet_tes!O87=0,"",RES_hhdet_tes!O87/RES_hhdet_fec!O87)</f>
        <v>0.76939193059160149</v>
      </c>
      <c r="P87" s="124">
        <f>IF(RES_hhdet_tes!P87=0,"",RES_hhdet_tes!P87/RES_hhdet_fec!P87)</f>
        <v>0.7765766923065246</v>
      </c>
      <c r="Q87" s="124">
        <f>IF(RES_hhdet_tes!Q87=0,"",RES_hhdet_tes!Q87/RES_hhdet_fec!Q87)</f>
        <v>0.78379500320494433</v>
      </c>
      <c r="R87" s="124">
        <f>IF(RES_hhdet_tes!R87=0,"",RES_hhdet_tes!R87/RES_hhdet_fec!R87)</f>
        <v>0.79142156401508357</v>
      </c>
      <c r="S87" s="124">
        <f>IF(RES_hhdet_tes!S87=0,"",RES_hhdet_tes!S87/RES_hhdet_fec!S87)</f>
        <v>0.80055413659813202</v>
      </c>
      <c r="T87" s="124">
        <f>IF(RES_hhdet_tes!T87=0,"",RES_hhdet_tes!T87/RES_hhdet_fec!T87)</f>
        <v>0.81016051769939768</v>
      </c>
      <c r="U87" s="124">
        <f>IF(RES_hhdet_tes!U87=0,"",RES_hhdet_tes!U87/RES_hhdet_fec!U87)</f>
        <v>0.82036373079519898</v>
      </c>
      <c r="V87" s="124">
        <f>IF(RES_hhdet_tes!V87=0,"",RES_hhdet_tes!V87/RES_hhdet_fec!V87)</f>
        <v>0.83232266858339288</v>
      </c>
      <c r="W87" s="124">
        <f>IF(RES_hhdet_tes!W87=0,"",RES_hhdet_tes!W87/RES_hhdet_fec!W87)</f>
        <v>0.84435788137117074</v>
      </c>
      <c r="X87" s="124">
        <f>IF(RES_hhdet_tes!X87=0,"",RES_hhdet_tes!X87/RES_hhdet_fec!X87)</f>
        <v>0.85762082927443284</v>
      </c>
      <c r="Y87" s="124">
        <f>IF(RES_hhdet_tes!Y87=0,"",RES_hhdet_tes!Y87/RES_hhdet_fec!Y87)</f>
        <v>0.86704789164158946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0.51936242599734561</v>
      </c>
      <c r="C88" s="111">
        <f>IF(RES_hhdet_tes!C88=0,"",RES_hhdet_tes!C88/RES_hhdet_fec!C88)</f>
        <v>0.53872960494353939</v>
      </c>
      <c r="D88" s="111">
        <f>IF(RES_hhdet_tes!D88=0,"",RES_hhdet_tes!D88/RES_hhdet_fec!D88)</f>
        <v>0.56438301864633655</v>
      </c>
      <c r="E88" s="111">
        <f>IF(RES_hhdet_tes!E88=0,"",RES_hhdet_tes!E88/RES_hhdet_fec!E88)</f>
        <v>0.58859001483545947</v>
      </c>
      <c r="F88" s="111">
        <f>IF(RES_hhdet_tes!F88=0,"",RES_hhdet_tes!F88/RES_hhdet_fec!F88)</f>
        <v>0.61122172288408816</v>
      </c>
      <c r="G88" s="111">
        <f>IF(RES_hhdet_tes!G88=0,"",RES_hhdet_tes!G88/RES_hhdet_fec!G88)</f>
        <v>0.63392712505060611</v>
      </c>
      <c r="H88" s="111">
        <f>IF(RES_hhdet_tes!H88=0,"",RES_hhdet_tes!H88/RES_hhdet_fec!H88)</f>
        <v>0.65342923735623959</v>
      </c>
      <c r="I88" s="111">
        <f>IF(RES_hhdet_tes!I88=0,"",RES_hhdet_tes!I88/RES_hhdet_fec!I88)</f>
        <v>0.6714309569801683</v>
      </c>
      <c r="J88" s="111">
        <f>IF(RES_hhdet_tes!J88=0,"",RES_hhdet_tes!J88/RES_hhdet_fec!J88)</f>
        <v>0.68806443903819614</v>
      </c>
      <c r="K88" s="111">
        <f>IF(RES_hhdet_tes!K88=0,"",RES_hhdet_tes!K88/RES_hhdet_fec!K88)</f>
        <v>0.70161874919735912</v>
      </c>
      <c r="L88" s="111">
        <f>IF(RES_hhdet_tes!L88=0,"",RES_hhdet_tes!L88/RES_hhdet_fec!L88)</f>
        <v>0.71367680353713991</v>
      </c>
      <c r="M88" s="111">
        <f>IF(RES_hhdet_tes!M88=0,"",RES_hhdet_tes!M88/RES_hhdet_fec!M88)</f>
        <v>0.72724879018091093</v>
      </c>
      <c r="N88" s="111">
        <f>IF(RES_hhdet_tes!N88=0,"",RES_hhdet_tes!N88/RES_hhdet_fec!N88)</f>
        <v>0.74116627169087146</v>
      </c>
      <c r="O88" s="111">
        <f>IF(RES_hhdet_tes!O88=0,"",RES_hhdet_tes!O88/RES_hhdet_fec!O88)</f>
        <v>0.75395720704358349</v>
      </c>
      <c r="P88" s="111">
        <f>IF(RES_hhdet_tes!P88=0,"",RES_hhdet_tes!P88/RES_hhdet_fec!P88)</f>
        <v>0.76191419081330125</v>
      </c>
      <c r="Q88" s="111">
        <f>IF(RES_hhdet_tes!Q88=0,"",RES_hhdet_tes!Q88/RES_hhdet_fec!Q88)</f>
        <v>0.77030884484028428</v>
      </c>
      <c r="R88" s="111">
        <f>IF(RES_hhdet_tes!R88=0,"",RES_hhdet_tes!R88/RES_hhdet_fec!R88)</f>
        <v>0.77952037942272712</v>
      </c>
      <c r="S88" s="111">
        <f>IF(RES_hhdet_tes!S88=0,"",RES_hhdet_tes!S88/RES_hhdet_fec!S88)</f>
        <v>0.7897640552913533</v>
      </c>
      <c r="T88" s="111">
        <f>IF(RES_hhdet_tes!T88=0,"",RES_hhdet_tes!T88/RES_hhdet_fec!T88)</f>
        <v>0.80142558114824591</v>
      </c>
      <c r="U88" s="111">
        <f>IF(RES_hhdet_tes!U88=0,"",RES_hhdet_tes!U88/RES_hhdet_fec!U88)</f>
        <v>0.81544343432266264</v>
      </c>
      <c r="V88" s="111">
        <f>IF(RES_hhdet_tes!V88=0,"",RES_hhdet_tes!V88/RES_hhdet_fec!V88)</f>
        <v>0.82959338263645144</v>
      </c>
      <c r="W88" s="111">
        <f>IF(RES_hhdet_tes!W88=0,"",RES_hhdet_tes!W88/RES_hhdet_fec!W88)</f>
        <v>0.84359971726630945</v>
      </c>
      <c r="X88" s="111">
        <f>IF(RES_hhdet_tes!X88=0,"",RES_hhdet_tes!X88/RES_hhdet_fec!X88)</f>
        <v>0.85422972730492153</v>
      </c>
      <c r="Y88" s="111">
        <f>IF(RES_hhdet_tes!Y88=0,"",RES_hhdet_tes!Y88/RES_hhdet_fec!Y88)</f>
        <v>0.86460874427905599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0.65447820902675902</v>
      </c>
      <c r="C89" s="111">
        <f>IF(RES_hhdet_tes!C89=0,"",RES_hhdet_tes!C89/RES_hhdet_fec!C89)</f>
        <v>0.6899535673079138</v>
      </c>
      <c r="D89" s="111">
        <f>IF(RES_hhdet_tes!D89=0,"",RES_hhdet_tes!D89/RES_hhdet_fec!D89)</f>
        <v>0.70812923297680153</v>
      </c>
      <c r="E89" s="111">
        <f>IF(RES_hhdet_tes!E89=0,"",RES_hhdet_tes!E89/RES_hhdet_fec!E89)</f>
        <v>0.73441536326243739</v>
      </c>
      <c r="F89" s="111">
        <f>IF(RES_hhdet_tes!F89=0,"",RES_hhdet_tes!F89/RES_hhdet_fec!F89)</f>
        <v>0.75063767777577117</v>
      </c>
      <c r="G89" s="111">
        <f>IF(RES_hhdet_tes!G89=0,"",RES_hhdet_tes!G89/RES_hhdet_fec!G89)</f>
        <v>0.7663480727809886</v>
      </c>
      <c r="H89" s="111">
        <f>IF(RES_hhdet_tes!H89=0,"",RES_hhdet_tes!H89/RES_hhdet_fec!H89)</f>
        <v>0.78084983790815798</v>
      </c>
      <c r="I89" s="111">
        <f>IF(RES_hhdet_tes!I89=0,"",RES_hhdet_tes!I89/RES_hhdet_fec!I89)</f>
        <v>0.80205744993751693</v>
      </c>
      <c r="J89" s="111">
        <f>IF(RES_hhdet_tes!J89=0,"",RES_hhdet_tes!J89/RES_hhdet_fec!J89)</f>
        <v>0.81613653531566877</v>
      </c>
      <c r="K89" s="111">
        <f>IF(RES_hhdet_tes!K89=0,"",RES_hhdet_tes!K89/RES_hhdet_fec!K89)</f>
        <v>0.84012547310593944</v>
      </c>
      <c r="L89" s="111">
        <f>IF(RES_hhdet_tes!L89=0,"",RES_hhdet_tes!L89/RES_hhdet_fec!L89)</f>
        <v>0.82465789762483876</v>
      </c>
      <c r="M89" s="111">
        <f>IF(RES_hhdet_tes!M89=0,"",RES_hhdet_tes!M89/RES_hhdet_fec!M89)</f>
        <v>0.83422572012084173</v>
      </c>
      <c r="N89" s="111">
        <f>IF(RES_hhdet_tes!N89=0,"",RES_hhdet_tes!N89/RES_hhdet_fec!N89)</f>
        <v>0.84179782379088242</v>
      </c>
      <c r="O89" s="111">
        <f>IF(RES_hhdet_tes!O89=0,"",RES_hhdet_tes!O89/RES_hhdet_fec!O89)</f>
        <v>0.83821272810649883</v>
      </c>
      <c r="P89" s="111">
        <f>IF(RES_hhdet_tes!P89=0,"",RES_hhdet_tes!P89/RES_hhdet_fec!P89)</f>
        <v>0.85080790587640387</v>
      </c>
      <c r="Q89" s="111">
        <f>IF(RES_hhdet_tes!Q89=0,"",RES_hhdet_tes!Q89/RES_hhdet_fec!Q89)</f>
        <v>0.85109810434166111</v>
      </c>
      <c r="R89" s="111">
        <f>IF(RES_hhdet_tes!R89=0,"",RES_hhdet_tes!R89/RES_hhdet_fec!R89)</f>
        <v>0.85894264256956709</v>
      </c>
      <c r="S89" s="111">
        <f>IF(RES_hhdet_tes!S89=0,"",RES_hhdet_tes!S89/RES_hhdet_fec!S89)</f>
        <v>0.87249445539449899</v>
      </c>
      <c r="T89" s="111">
        <f>IF(RES_hhdet_tes!T89=0,"",RES_hhdet_tes!T89/RES_hhdet_fec!T89)</f>
        <v>0.87791086170344856</v>
      </c>
      <c r="U89" s="111">
        <f>IF(RES_hhdet_tes!U89=0,"",RES_hhdet_tes!U89/RES_hhdet_fec!U89)</f>
        <v>0.88913507954302706</v>
      </c>
      <c r="V89" s="111">
        <f>IF(RES_hhdet_tes!V89=0,"",RES_hhdet_tes!V89/RES_hhdet_fec!V89)</f>
        <v>0.89982617972721746</v>
      </c>
      <c r="W89" s="111">
        <f>IF(RES_hhdet_tes!W89=0,"",RES_hhdet_tes!W89/RES_hhdet_fec!W89)</f>
        <v>0.90385136858925563</v>
      </c>
      <c r="X89" s="111">
        <f>IF(RES_hhdet_tes!X89=0,"",RES_hhdet_tes!X89/RES_hhdet_fec!X89)</f>
        <v>0.94155539546688016</v>
      </c>
      <c r="Y89" s="111">
        <f>IF(RES_hhdet_tes!Y89=0,"",RES_hhdet_tes!Y89/RES_hhdet_fec!Y89)</f>
        <v>0.93440049772266032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0.51936242599734561</v>
      </c>
      <c r="C90" s="112">
        <f>IF(RES_hhdet_tes!C90=0,"",RES_hhdet_tes!C90/RES_hhdet_fec!C90)</f>
        <v>0.5547332062506215</v>
      </c>
      <c r="D90" s="112">
        <f>IF(RES_hhdet_tes!D90=0,"",RES_hhdet_tes!D90/RES_hhdet_fec!D90)</f>
        <v>0.57845971101276872</v>
      </c>
      <c r="E90" s="112">
        <f>IF(RES_hhdet_tes!E90=0,"",RES_hhdet_tes!E90/RES_hhdet_fec!E90)</f>
        <v>0.60667241478466138</v>
      </c>
      <c r="F90" s="112">
        <f>IF(RES_hhdet_tes!F90=0,"",RES_hhdet_tes!F90/RES_hhdet_fec!F90)</f>
        <v>0.62557897975970189</v>
      </c>
      <c r="G90" s="112">
        <f>IF(RES_hhdet_tes!G90=0,"",RES_hhdet_tes!G90/RES_hhdet_fec!G90)</f>
        <v>0.6488121304860005</v>
      </c>
      <c r="H90" s="112">
        <f>IF(RES_hhdet_tes!H90=0,"",RES_hhdet_tes!H90/RES_hhdet_fec!H90)</f>
        <v>0.66768348532504007</v>
      </c>
      <c r="I90" s="112">
        <f>IF(RES_hhdet_tes!I90=0,"",RES_hhdet_tes!I90/RES_hhdet_fec!I90)</f>
        <v>0.69213151387526062</v>
      </c>
      <c r="J90" s="112">
        <f>IF(RES_hhdet_tes!J90=0,"",RES_hhdet_tes!J90/RES_hhdet_fec!J90)</f>
        <v>0.70445742363685093</v>
      </c>
      <c r="K90" s="112">
        <f>IF(RES_hhdet_tes!K90=0,"",RES_hhdet_tes!K90/RES_hhdet_fec!K90)</f>
        <v>0.72009616787116615</v>
      </c>
      <c r="L90" s="112">
        <f>IF(RES_hhdet_tes!L90=0,"",RES_hhdet_tes!L90/RES_hhdet_fec!L90)</f>
        <v>0.72607321452307771</v>
      </c>
      <c r="M90" s="112">
        <f>IF(RES_hhdet_tes!M90=0,"",RES_hhdet_tes!M90/RES_hhdet_fec!M90)</f>
        <v>0.73737558630934552</v>
      </c>
      <c r="N90" s="112">
        <f>IF(RES_hhdet_tes!N90=0,"",RES_hhdet_tes!N90/RES_hhdet_fec!N90)</f>
        <v>0.74384142021995181</v>
      </c>
      <c r="O90" s="112">
        <f>IF(RES_hhdet_tes!O90=0,"",RES_hhdet_tes!O90/RES_hhdet_fec!O90)</f>
        <v>0.7484510534069666</v>
      </c>
      <c r="P90" s="112">
        <f>IF(RES_hhdet_tes!P90=0,"",RES_hhdet_tes!P90/RES_hhdet_fec!P90)</f>
        <v>0.75880755587444049</v>
      </c>
      <c r="Q90" s="112">
        <f>IF(RES_hhdet_tes!Q90=0,"",RES_hhdet_tes!Q90/RES_hhdet_fec!Q90)</f>
        <v>0.76356929828962861</v>
      </c>
      <c r="R90" s="112">
        <f>IF(RES_hhdet_tes!R90=0,"",RES_hhdet_tes!R90/RES_hhdet_fec!R90)</f>
        <v>0.7750128534444336</v>
      </c>
      <c r="S90" s="112">
        <f>IF(RES_hhdet_tes!S90=0,"",RES_hhdet_tes!S90/RES_hhdet_fec!S90)</f>
        <v>0.78758512470360575</v>
      </c>
      <c r="T90" s="112">
        <f>IF(RES_hhdet_tes!T90=0,"",RES_hhdet_tes!T90/RES_hhdet_fec!T90)</f>
        <v>0.79669435283140033</v>
      </c>
      <c r="U90" s="112">
        <f>IF(RES_hhdet_tes!U90=0,"",RES_hhdet_tes!U90/RES_hhdet_fec!U90)</f>
        <v>0.81657520138593287</v>
      </c>
      <c r="V90" s="112">
        <f>IF(RES_hhdet_tes!V90=0,"",RES_hhdet_tes!V90/RES_hhdet_fec!V90)</f>
        <v>0.83295906936975672</v>
      </c>
      <c r="W90" s="112">
        <f>IF(RES_hhdet_tes!W90=0,"",RES_hhdet_tes!W90/RES_hhdet_fec!W90)</f>
        <v>0.84691284372743258</v>
      </c>
      <c r="X90" s="112">
        <f>IF(RES_hhdet_tes!X90=0,"",RES_hhdet_tes!X90/RES_hhdet_fec!X90)</f>
        <v>0.86955074167788327</v>
      </c>
      <c r="Y90" s="112">
        <f>IF(RES_hhdet_tes!Y90=0,"",RES_hhdet_tes!Y90/RES_hhdet_fec!Y90)</f>
        <v>0.88079253947664615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0.63684969602490926</v>
      </c>
      <c r="C92" s="112">
        <f>IF(RES_hhdet_tes!C92=0,"",RES_hhdet_tes!C92/RES_hhdet_fec!C92)</f>
        <v>0.64092938577424774</v>
      </c>
      <c r="D92" s="112">
        <f>IF(RES_hhdet_tes!D92=0,"",RES_hhdet_tes!D92/RES_hhdet_fec!D92)</f>
        <v>0.64552608418361801</v>
      </c>
      <c r="E92" s="112">
        <f>IF(RES_hhdet_tes!E92=0,"",RES_hhdet_tes!E92/RES_hhdet_fec!E92)</f>
        <v>0.65101111777349074</v>
      </c>
      <c r="F92" s="112">
        <f>IF(RES_hhdet_tes!F92=0,"",RES_hhdet_tes!F92/RES_hhdet_fec!F92)</f>
        <v>0.6563250768511113</v>
      </c>
      <c r="G92" s="112">
        <f>IF(RES_hhdet_tes!G92=0,"",RES_hhdet_tes!G92/RES_hhdet_fec!G92)</f>
        <v>0.66171368387805718</v>
      </c>
      <c r="H92" s="112">
        <f>IF(RES_hhdet_tes!H92=0,"",RES_hhdet_tes!H92/RES_hhdet_fec!H92)</f>
        <v>0.66665213883595786</v>
      </c>
      <c r="I92" s="112">
        <f>IF(RES_hhdet_tes!I92=0,"",RES_hhdet_tes!I92/RES_hhdet_fec!I92)</f>
        <v>0.66907881211192399</v>
      </c>
      <c r="J92" s="112">
        <f>IF(RES_hhdet_tes!J92=0,"",RES_hhdet_tes!J92/RES_hhdet_fec!J92)</f>
        <v>0.67005231798944143</v>
      </c>
      <c r="K92" s="112">
        <f>IF(RES_hhdet_tes!K92=0,"",RES_hhdet_tes!K92/RES_hhdet_fec!K92)</f>
        <v>0.67159305951221526</v>
      </c>
      <c r="L92" s="112">
        <f>IF(RES_hhdet_tes!L92=0,"",RES_hhdet_tes!L92/RES_hhdet_fec!L92)</f>
        <v>0.67381778450177554</v>
      </c>
      <c r="M92" s="112">
        <f>IF(RES_hhdet_tes!M92=0,"",RES_hhdet_tes!M92/RES_hhdet_fec!M92)</f>
        <v>0.67872664454758624</v>
      </c>
      <c r="N92" s="112">
        <f>IF(RES_hhdet_tes!N92=0,"",RES_hhdet_tes!N92/RES_hhdet_fec!N92)</f>
        <v>0.68686363095454284</v>
      </c>
      <c r="O92" s="112">
        <f>IF(RES_hhdet_tes!O92=0,"",RES_hhdet_tes!O92/RES_hhdet_fec!O92)</f>
        <v>0.70016404478750827</v>
      </c>
      <c r="P92" s="112">
        <f>IF(RES_hhdet_tes!P92=0,"",RES_hhdet_tes!P92/RES_hhdet_fec!P92)</f>
        <v>0.71677821748643911</v>
      </c>
      <c r="Q92" s="112">
        <f>IF(RES_hhdet_tes!Q92=0,"",RES_hhdet_tes!Q92/RES_hhdet_fec!Q92)</f>
        <v>0.73745007745639979</v>
      </c>
      <c r="R92" s="112">
        <f>IF(RES_hhdet_tes!R92=0,"",RES_hhdet_tes!R92/RES_hhdet_fec!R92)</f>
        <v>0.75301256895574098</v>
      </c>
      <c r="S92" s="112">
        <f>IF(RES_hhdet_tes!S92=0,"",RES_hhdet_tes!S92/RES_hhdet_fec!S92)</f>
        <v>0.76763517468726372</v>
      </c>
      <c r="T92" s="112">
        <f>IF(RES_hhdet_tes!T92=0,"",RES_hhdet_tes!T92/RES_hhdet_fec!T92)</f>
        <v>0.78017140517929684</v>
      </c>
      <c r="U92" s="112">
        <f>IF(RES_hhdet_tes!U92=0,"",RES_hhdet_tes!U92/RES_hhdet_fec!U92)</f>
        <v>0.79129294409957918</v>
      </c>
      <c r="V92" s="112">
        <f>IF(RES_hhdet_tes!V92=0,"",RES_hhdet_tes!V92/RES_hhdet_fec!V92)</f>
        <v>0.80477638209964453</v>
      </c>
      <c r="W92" s="112">
        <f>IF(RES_hhdet_tes!W92=0,"",RES_hhdet_tes!W92/RES_hhdet_fec!W92)</f>
        <v>0.8184761538599935</v>
      </c>
      <c r="X92" s="112">
        <f>IF(RES_hhdet_tes!X92=0,"",RES_hhdet_tes!X92/RES_hhdet_fec!X92)</f>
        <v>0.83415016922652951</v>
      </c>
      <c r="Y92" s="112">
        <f>IF(RES_hhdet_tes!Y92=0,"",RES_hhdet_tes!Y92/RES_hhdet_fec!Y92)</f>
        <v>0.84978449709005388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0.75449324793517802</v>
      </c>
      <c r="C93" s="113">
        <f>IF(RES_hhdet_tes!C93=0,"",RES_hhdet_tes!C93/RES_hhdet_fec!C93)</f>
        <v>0.76372274690171371</v>
      </c>
      <c r="D93" s="113">
        <f>IF(RES_hhdet_tes!D93=0,"",RES_hhdet_tes!D93/RES_hhdet_fec!D93)</f>
        <v>0.76433221336148238</v>
      </c>
      <c r="E93" s="113">
        <f>IF(RES_hhdet_tes!E93=0,"",RES_hhdet_tes!E93/RES_hhdet_fec!E93)</f>
        <v>0.77212263772608869</v>
      </c>
      <c r="F93" s="113">
        <f>IF(RES_hhdet_tes!F93=0,"",RES_hhdet_tes!F93/RES_hhdet_fec!F93)</f>
        <v>0.77632311074450244</v>
      </c>
      <c r="G93" s="113">
        <f>IF(RES_hhdet_tes!G93=0,"",RES_hhdet_tes!G93/RES_hhdet_fec!G93)</f>
        <v>0.77725337143348538</v>
      </c>
      <c r="H93" s="113">
        <f>IF(RES_hhdet_tes!H93=0,"",RES_hhdet_tes!H93/RES_hhdet_fec!H93)</f>
        <v>0.78043322697100159</v>
      </c>
      <c r="I93" s="113">
        <f>IF(RES_hhdet_tes!I93=0,"",RES_hhdet_tes!I93/RES_hhdet_fec!I93)</f>
        <v>0.78568200678636313</v>
      </c>
      <c r="J93" s="113">
        <f>IF(RES_hhdet_tes!J93=0,"",RES_hhdet_tes!J93/RES_hhdet_fec!J93)</f>
        <v>0.79169325366528376</v>
      </c>
      <c r="K93" s="113">
        <f>IF(RES_hhdet_tes!K93=0,"",RES_hhdet_tes!K93/RES_hhdet_fec!K93)</f>
        <v>0.80838359213143629</v>
      </c>
      <c r="L93" s="113">
        <f>IF(RES_hhdet_tes!L93=0,"",RES_hhdet_tes!L93/RES_hhdet_fec!L93)</f>
        <v>0.78623754872294893</v>
      </c>
      <c r="M93" s="113">
        <f>IF(RES_hhdet_tes!M93=0,"",RES_hhdet_tes!M93/RES_hhdet_fec!M93)</f>
        <v>0.79181261874022846</v>
      </c>
      <c r="N93" s="113">
        <f>IF(RES_hhdet_tes!N93=0,"",RES_hhdet_tes!N93/RES_hhdet_fec!N93)</f>
        <v>0.79941127645217613</v>
      </c>
      <c r="O93" s="113">
        <f>IF(RES_hhdet_tes!O93=0,"",RES_hhdet_tes!O93/RES_hhdet_fec!O93)</f>
        <v>0.79546983503241042</v>
      </c>
      <c r="P93" s="113">
        <f>IF(RES_hhdet_tes!P93=0,"",RES_hhdet_tes!P93/RES_hhdet_fec!P93)</f>
        <v>0.81263861736191823</v>
      </c>
      <c r="Q93" s="113">
        <f>IF(RES_hhdet_tes!Q93=0,"",RES_hhdet_tes!Q93/RES_hhdet_fec!Q93)</f>
        <v>0.83429809265895993</v>
      </c>
      <c r="R93" s="113">
        <f>IF(RES_hhdet_tes!R93=0,"",RES_hhdet_tes!R93/RES_hhdet_fec!R93)</f>
        <v>0.84522064973389721</v>
      </c>
      <c r="S93" s="113">
        <f>IF(RES_hhdet_tes!S93=0,"",RES_hhdet_tes!S93/RES_hhdet_fec!S93)</f>
        <v>0.86402242499129733</v>
      </c>
      <c r="T93" s="113">
        <f>IF(RES_hhdet_tes!T93=0,"",RES_hhdet_tes!T93/RES_hhdet_fec!T93)</f>
        <v>0.86903580346611431</v>
      </c>
      <c r="U93" s="113">
        <f>IF(RES_hhdet_tes!U93=0,"",RES_hhdet_tes!U93/RES_hhdet_fec!U93)</f>
        <v>0.876178288577935</v>
      </c>
      <c r="V93" s="113">
        <f>IF(RES_hhdet_tes!V93=0,"",RES_hhdet_tes!V93/RES_hhdet_fec!V93)</f>
        <v>0.88154712416084513</v>
      </c>
      <c r="W93" s="113">
        <f>IF(RES_hhdet_tes!W93=0,"",RES_hhdet_tes!W93/RES_hhdet_fec!W93)</f>
        <v>0.88086711438455523</v>
      </c>
      <c r="X93" s="113">
        <f>IF(RES_hhdet_tes!X93=0,"",RES_hhdet_tes!X93/RES_hhdet_fec!X93)</f>
        <v>0.92571814310431888</v>
      </c>
      <c r="Y93" s="113">
        <f>IF(RES_hhdet_tes!Y93=0,"",RES_hhdet_tes!Y93/RES_hhdet_fec!Y93)</f>
        <v>0.91820620522793828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0.63684969602490926</v>
      </c>
      <c r="C94" s="111">
        <f>IF(RES_hhdet_tes!C94=0,"",RES_hhdet_tes!C94/RES_hhdet_fec!C94)</f>
        <v>0.64410896871878398</v>
      </c>
      <c r="D94" s="111">
        <f>IF(RES_hhdet_tes!D94=0,"",RES_hhdet_tes!D94/RES_hhdet_fec!D94)</f>
        <v>0.64713937422248635</v>
      </c>
      <c r="E94" s="111">
        <f>IF(RES_hhdet_tes!E94=0,"",RES_hhdet_tes!E94/RES_hhdet_fec!E94)</f>
        <v>0.65396287666937902</v>
      </c>
      <c r="F94" s="111">
        <f>IF(RES_hhdet_tes!F94=0,"",RES_hhdet_tes!F94/RES_hhdet_fec!F94)</f>
        <v>0.65830988083343522</v>
      </c>
      <c r="G94" s="111">
        <f>IF(RES_hhdet_tes!G94=0,"",RES_hhdet_tes!G94/RES_hhdet_fec!G94)</f>
        <v>0.66277045244611621</v>
      </c>
      <c r="H94" s="111">
        <f>IF(RES_hhdet_tes!H94=0,"",RES_hhdet_tes!H94/RES_hhdet_fec!H94)</f>
        <v>0.66721238053737186</v>
      </c>
      <c r="I94" s="111">
        <f>IF(RES_hhdet_tes!I94=0,"",RES_hhdet_tes!I94/RES_hhdet_fec!I94)</f>
        <v>0.67046481086045417</v>
      </c>
      <c r="J94" s="111">
        <f>IF(RES_hhdet_tes!J94=0,"",RES_hhdet_tes!J94/RES_hhdet_fec!J94)</f>
        <v>0.67109993348168451</v>
      </c>
      <c r="K94" s="111">
        <f>IF(RES_hhdet_tes!K94=0,"",RES_hhdet_tes!K94/RES_hhdet_fec!K94)</f>
        <v>0.67362752156096084</v>
      </c>
      <c r="L94" s="111">
        <f>IF(RES_hhdet_tes!L94=0,"",RES_hhdet_tes!L94/RES_hhdet_fec!L94)</f>
        <v>0.67444264904807205</v>
      </c>
      <c r="M94" s="111">
        <f>IF(RES_hhdet_tes!M94=0,"",RES_hhdet_tes!M94/RES_hhdet_fec!M94)</f>
        <v>0.67965604737469121</v>
      </c>
      <c r="N94" s="111">
        <f>IF(RES_hhdet_tes!N94=0,"",RES_hhdet_tes!N94/RES_hhdet_fec!N94)</f>
        <v>0.6851022865506512</v>
      </c>
      <c r="O94" s="111">
        <f>IF(RES_hhdet_tes!O94=0,"",RES_hhdet_tes!O94/RES_hhdet_fec!O94)</f>
        <v>0.69073396174763613</v>
      </c>
      <c r="P94" s="111">
        <f>IF(RES_hhdet_tes!P94=0,"",RES_hhdet_tes!P94/RES_hhdet_fec!P94)</f>
        <v>0.70493499594221964</v>
      </c>
      <c r="Q94" s="111">
        <f>IF(RES_hhdet_tes!Q94=0,"",RES_hhdet_tes!Q94/RES_hhdet_fec!Q94)</f>
        <v>0.73981682868101883</v>
      </c>
      <c r="R94" s="111">
        <f>IF(RES_hhdet_tes!R94=0,"",RES_hhdet_tes!R94/RES_hhdet_fec!R94)</f>
        <v>0.75535781819724068</v>
      </c>
      <c r="S94" s="111">
        <f>IF(RES_hhdet_tes!S94=0,"",RES_hhdet_tes!S94/RES_hhdet_fec!S94)</f>
        <v>0.77490200107378981</v>
      </c>
      <c r="T94" s="111">
        <f>IF(RES_hhdet_tes!T94=0,"",RES_hhdet_tes!T94/RES_hhdet_fec!T94)</f>
        <v>0.78334700305363625</v>
      </c>
      <c r="U94" s="111">
        <f>IF(RES_hhdet_tes!U94=0,"",RES_hhdet_tes!U94/RES_hhdet_fec!U94)</f>
        <v>0.79703446776155373</v>
      </c>
      <c r="V94" s="111">
        <f>IF(RES_hhdet_tes!V94=0,"",RES_hhdet_tes!V94/RES_hhdet_fec!V94)</f>
        <v>0.80490563079114441</v>
      </c>
      <c r="W94" s="111">
        <f>IF(RES_hhdet_tes!W94=0,"",RES_hhdet_tes!W94/RES_hhdet_fec!W94)</f>
        <v>0.81292713737896072</v>
      </c>
      <c r="X94" s="111">
        <f>IF(RES_hhdet_tes!X94=0,"",RES_hhdet_tes!X94/RES_hhdet_fec!X94)</f>
        <v>0.83867954048254234</v>
      </c>
      <c r="Y94" s="111">
        <f>IF(RES_hhdet_tes!Y94=0,"",RES_hhdet_tes!Y94/RES_hhdet_fec!Y94)</f>
        <v>0.85315759043157613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0.71845185201525075</v>
      </c>
      <c r="C96" s="112">
        <f>IF(RES_hhdet_tes!C96=0,"",RES_hhdet_tes!C96/RES_hhdet_fec!C96)</f>
        <v>0.72178393012738351</v>
      </c>
      <c r="D96" s="112">
        <f>IF(RES_hhdet_tes!D96=0,"",RES_hhdet_tes!D96/RES_hhdet_fec!D96)</f>
        <v>0.7262177638587165</v>
      </c>
      <c r="E96" s="112">
        <f>IF(RES_hhdet_tes!E96=0,"",RES_hhdet_tes!E96/RES_hhdet_fec!E96)</f>
        <v>0.73043376067132837</v>
      </c>
      <c r="F96" s="112">
        <f>IF(RES_hhdet_tes!F96=0,"",RES_hhdet_tes!F96/RES_hhdet_fec!F96)</f>
        <v>0.73480785220936218</v>
      </c>
      <c r="G96" s="112">
        <f>IF(RES_hhdet_tes!G96=0,"",RES_hhdet_tes!G96/RES_hhdet_fec!G96)</f>
        <v>0.73883410027306406</v>
      </c>
      <c r="H96" s="112">
        <f>IF(RES_hhdet_tes!H96=0,"",RES_hhdet_tes!H96/RES_hhdet_fec!H96)</f>
        <v>0.74269304989079798</v>
      </c>
      <c r="I96" s="112">
        <f>IF(RES_hhdet_tes!I96=0,"",RES_hhdet_tes!I96/RES_hhdet_fec!I96)</f>
        <v>0.74429065002526529</v>
      </c>
      <c r="J96" s="112">
        <f>IF(RES_hhdet_tes!J96=0,"",RES_hhdet_tes!J96/RES_hhdet_fec!J96)</f>
        <v>0.7448198653054714</v>
      </c>
      <c r="K96" s="112">
        <f>IF(RES_hhdet_tes!K96=0,"",RES_hhdet_tes!K96/RES_hhdet_fec!K96)</f>
        <v>0.74573025562013284</v>
      </c>
      <c r="L96" s="112">
        <f>IF(RES_hhdet_tes!L96=0,"",RES_hhdet_tes!L96/RES_hhdet_fec!L96)</f>
        <v>0.74715438224296171</v>
      </c>
      <c r="M96" s="112">
        <f>IF(RES_hhdet_tes!M96=0,"",RES_hhdet_tes!M96/RES_hhdet_fec!M96)</f>
        <v>0.74980110490788632</v>
      </c>
      <c r="N96" s="112">
        <f>IF(RES_hhdet_tes!N96=0,"",RES_hhdet_tes!N96/RES_hhdet_fec!N96)</f>
        <v>0.75451531514485715</v>
      </c>
      <c r="O96" s="112">
        <f>IF(RES_hhdet_tes!O96=0,"",RES_hhdet_tes!O96/RES_hhdet_fec!O96)</f>
        <v>0.76140015116432347</v>
      </c>
      <c r="P96" s="112">
        <f>IF(RES_hhdet_tes!P96=0,"",RES_hhdet_tes!P96/RES_hhdet_fec!P96)</f>
        <v>0.76932607795989161</v>
      </c>
      <c r="Q96" s="112">
        <f>IF(RES_hhdet_tes!Q96=0,"",RES_hhdet_tes!Q96/RES_hhdet_fec!Q96)</f>
        <v>0.77563730257209729</v>
      </c>
      <c r="R96" s="112">
        <f>IF(RES_hhdet_tes!R96=0,"",RES_hhdet_tes!R96/RES_hhdet_fec!R96)</f>
        <v>0.78087044076580248</v>
      </c>
      <c r="S96" s="112">
        <f>IF(RES_hhdet_tes!S96=0,"",RES_hhdet_tes!S96/RES_hhdet_fec!S96)</f>
        <v>0.78631701072898441</v>
      </c>
      <c r="T96" s="112">
        <f>IF(RES_hhdet_tes!T96=0,"",RES_hhdet_tes!T96/RES_hhdet_fec!T96)</f>
        <v>0.79208216825672262</v>
      </c>
      <c r="U96" s="112">
        <f>IF(RES_hhdet_tes!U96=0,"",RES_hhdet_tes!U96/RES_hhdet_fec!U96)</f>
        <v>0.79748632577704026</v>
      </c>
      <c r="V96" s="112">
        <f>IF(RES_hhdet_tes!V96=0,"",RES_hhdet_tes!V96/RES_hhdet_fec!V96)</f>
        <v>0.80566466404157189</v>
      </c>
      <c r="W96" s="112">
        <f>IF(RES_hhdet_tes!W96=0,"",RES_hhdet_tes!W96/RES_hhdet_fec!W96)</f>
        <v>0.81534910436761965</v>
      </c>
      <c r="X96" s="112">
        <f>IF(RES_hhdet_tes!X96=0,"",RES_hhdet_tes!X96/RES_hhdet_fec!X96)</f>
        <v>0.82318213052166334</v>
      </c>
      <c r="Y96" s="112">
        <f>IF(RES_hhdet_tes!Y96=0,"",RES_hhdet_tes!Y96/RES_hhdet_fec!Y96)</f>
        <v>0.83024400836999213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0.81717885233386856</v>
      </c>
      <c r="C97" s="113">
        <f>IF(RES_hhdet_tes!C97=0,"",RES_hhdet_tes!C97/RES_hhdet_fec!C97)</f>
        <v>0.82460209291712228</v>
      </c>
      <c r="D97" s="113">
        <f>IF(RES_hhdet_tes!D97=0,"",RES_hhdet_tes!D97/RES_hhdet_fec!D97)</f>
        <v>0.82651333986653419</v>
      </c>
      <c r="E97" s="113">
        <f>IF(RES_hhdet_tes!E97=0,"",RES_hhdet_tes!E97/RES_hhdet_fec!E97)</f>
        <v>0.83163026535066942</v>
      </c>
      <c r="F97" s="113">
        <f>IF(RES_hhdet_tes!F97=0,"",RES_hhdet_tes!F97/RES_hhdet_fec!F97)</f>
        <v>0.83460482632830957</v>
      </c>
      <c r="G97" s="113">
        <f>IF(RES_hhdet_tes!G97=0,"",RES_hhdet_tes!G97/RES_hhdet_fec!G97)</f>
        <v>0.83489246779206194</v>
      </c>
      <c r="H97" s="113">
        <f>IF(RES_hhdet_tes!H97=0,"",RES_hhdet_tes!H97/RES_hhdet_fec!H97)</f>
        <v>0.83679663155365347</v>
      </c>
      <c r="I97" s="113">
        <f>IF(RES_hhdet_tes!I97=0,"",RES_hhdet_tes!I97/RES_hhdet_fec!I97)</f>
        <v>0.84038849672724214</v>
      </c>
      <c r="J97" s="113">
        <f>IF(RES_hhdet_tes!J97=0,"",RES_hhdet_tes!J97/RES_hhdet_fec!J97)</f>
        <v>0.84522957948466082</v>
      </c>
      <c r="K97" s="113">
        <f>IF(RES_hhdet_tes!K97=0,"",RES_hhdet_tes!K97/RES_hhdet_fec!K97)</f>
        <v>0.85813517616390356</v>
      </c>
      <c r="L97" s="113">
        <f>IF(RES_hhdet_tes!L97=0,"",RES_hhdet_tes!L97/RES_hhdet_fec!L97)</f>
        <v>0.8408356828871888</v>
      </c>
      <c r="M97" s="113">
        <f>IF(RES_hhdet_tes!M97=0,"",RES_hhdet_tes!M97/RES_hhdet_fec!M97)</f>
        <v>0.84339861816094541</v>
      </c>
      <c r="N97" s="113">
        <f>IF(RES_hhdet_tes!N97=0,"",RES_hhdet_tes!N97/RES_hhdet_fec!N97)</f>
        <v>0.84828168080086042</v>
      </c>
      <c r="O97" s="113">
        <f>IF(RES_hhdet_tes!O97=0,"",RES_hhdet_tes!O97/RES_hhdet_fec!O97)</f>
        <v>0.84531139957622137</v>
      </c>
      <c r="P97" s="113">
        <f>IF(RES_hhdet_tes!P97=0,"",RES_hhdet_tes!P97/RES_hhdet_fec!P97)</f>
        <v>0.85560944480913159</v>
      </c>
      <c r="Q97" s="113">
        <f>IF(RES_hhdet_tes!Q97=0,"",RES_hhdet_tes!Q97/RES_hhdet_fec!Q97)</f>
        <v>0.85916429803390937</v>
      </c>
      <c r="R97" s="113">
        <f>IF(RES_hhdet_tes!R97=0,"",RES_hhdet_tes!R97/RES_hhdet_fec!R97)</f>
        <v>0.86424652658551226</v>
      </c>
      <c r="S97" s="113">
        <f>IF(RES_hhdet_tes!S97=0,"",RES_hhdet_tes!S97/RES_hhdet_fec!S97)</f>
        <v>0.87405782115576047</v>
      </c>
      <c r="T97" s="113">
        <f>IF(RES_hhdet_tes!T97=0,"",RES_hhdet_tes!T97/RES_hhdet_fec!T97)</f>
        <v>0.87718343118413544</v>
      </c>
      <c r="U97" s="113">
        <f>IF(RES_hhdet_tes!U97=0,"",RES_hhdet_tes!U97/RES_hhdet_fec!U97)</f>
        <v>0.87866804380627384</v>
      </c>
      <c r="V97" s="113">
        <f>IF(RES_hhdet_tes!V97=0,"",RES_hhdet_tes!V97/RES_hhdet_fec!V97)</f>
        <v>0.88328789672485331</v>
      </c>
      <c r="W97" s="113">
        <f>IF(RES_hhdet_tes!W97=0,"",RES_hhdet_tes!W97/RES_hhdet_fec!W97)</f>
        <v>0.88285220899284211</v>
      </c>
      <c r="X97" s="113">
        <f>IF(RES_hhdet_tes!X97=0,"",RES_hhdet_tes!X97/RES_hhdet_fec!X97)</f>
        <v>0.92226981472026148</v>
      </c>
      <c r="Y97" s="113">
        <f>IF(RES_hhdet_tes!Y97=0,"",RES_hhdet_tes!Y97/RES_hhdet_fec!Y97)</f>
        <v>0.91540387673892365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0.71845185201525086</v>
      </c>
      <c r="C98" s="111">
        <f>IF(RES_hhdet_tes!C98=0,"",RES_hhdet_tes!C98/RES_hhdet_fec!C98)</f>
        <v>0.72460924145640815</v>
      </c>
      <c r="D98" s="111">
        <f>IF(RES_hhdet_tes!D98=0,"",RES_hhdet_tes!D98/RES_hhdet_fec!D98)</f>
        <v>0.72941339819857554</v>
      </c>
      <c r="E98" s="111">
        <f>IF(RES_hhdet_tes!E98=0,"",RES_hhdet_tes!E98/RES_hhdet_fec!E98)</f>
        <v>0.7336211872034476</v>
      </c>
      <c r="F98" s="111">
        <f>IF(RES_hhdet_tes!F98=0,"",RES_hhdet_tes!F98/RES_hhdet_fec!F98)</f>
        <v>0.73681793628713765</v>
      </c>
      <c r="G98" s="111">
        <f>IF(RES_hhdet_tes!G98=0,"",RES_hhdet_tes!G98/RES_hhdet_fec!G98)</f>
        <v>0.7402195189951738</v>
      </c>
      <c r="H98" s="111">
        <f>IF(RES_hhdet_tes!H98=0,"",RES_hhdet_tes!H98/RES_hhdet_fec!H98)</f>
        <v>0.74312786413529863</v>
      </c>
      <c r="I98" s="111">
        <f>IF(RES_hhdet_tes!I98=0,"",RES_hhdet_tes!I98/RES_hhdet_fec!I98)</f>
        <v>0.74508428880536892</v>
      </c>
      <c r="J98" s="111">
        <f>IF(RES_hhdet_tes!J98=0,"",RES_hhdet_tes!J98/RES_hhdet_fec!J98)</f>
        <v>0.74585750041114962</v>
      </c>
      <c r="K98" s="111">
        <f>IF(RES_hhdet_tes!K98=0,"",RES_hhdet_tes!K98/RES_hhdet_fec!K98)</f>
        <v>0.74708594063619838</v>
      </c>
      <c r="L98" s="111">
        <f>IF(RES_hhdet_tes!L98=0,"",RES_hhdet_tes!L98/RES_hhdet_fec!L98)</f>
        <v>0.74826073630613121</v>
      </c>
      <c r="M98" s="111">
        <f>IF(RES_hhdet_tes!M98=0,"",RES_hhdet_tes!M98/RES_hhdet_fec!M98)</f>
        <v>0.7500064121535891</v>
      </c>
      <c r="N98" s="111">
        <f>IF(RES_hhdet_tes!N98=0,"",RES_hhdet_tes!N98/RES_hhdet_fec!N98)</f>
        <v>0.75280146448756335</v>
      </c>
      <c r="O98" s="111">
        <f>IF(RES_hhdet_tes!O98=0,"",RES_hhdet_tes!O98/RES_hhdet_fec!O98)</f>
        <v>0.75837119288181731</v>
      </c>
      <c r="P98" s="111">
        <f>IF(RES_hhdet_tes!P98=0,"",RES_hhdet_tes!P98/RES_hhdet_fec!P98)</f>
        <v>0.76555586767343087</v>
      </c>
      <c r="Q98" s="111">
        <f>IF(RES_hhdet_tes!Q98=0,"",RES_hhdet_tes!Q98/RES_hhdet_fec!Q98)</f>
        <v>0.77517237462967792</v>
      </c>
      <c r="R98" s="111">
        <f>IF(RES_hhdet_tes!R98=0,"",RES_hhdet_tes!R98/RES_hhdet_fec!R98)</f>
        <v>0.78273575212277458</v>
      </c>
      <c r="S98" s="111">
        <f>IF(RES_hhdet_tes!S98=0,"",RES_hhdet_tes!S98/RES_hhdet_fec!S98)</f>
        <v>0.78977574837779796</v>
      </c>
      <c r="T98" s="111">
        <f>IF(RES_hhdet_tes!T98=0,"",RES_hhdet_tes!T98/RES_hhdet_fec!T98)</f>
        <v>0.79582618144309469</v>
      </c>
      <c r="U98" s="111">
        <f>IF(RES_hhdet_tes!U98=0,"",RES_hhdet_tes!U98/RES_hhdet_fec!U98)</f>
        <v>0.80083101653167921</v>
      </c>
      <c r="V98" s="111">
        <f>IF(RES_hhdet_tes!V98=0,"",RES_hhdet_tes!V98/RES_hhdet_fec!V98)</f>
        <v>0.80762592298725311</v>
      </c>
      <c r="W98" s="111">
        <f>IF(RES_hhdet_tes!W98=0,"",RES_hhdet_tes!W98/RES_hhdet_fec!W98)</f>
        <v>0.81566724459609397</v>
      </c>
      <c r="X98" s="111">
        <f>IF(RES_hhdet_tes!X98=0,"",RES_hhdet_tes!X98/RES_hhdet_fec!X98)</f>
        <v>0.82940839847904724</v>
      </c>
      <c r="Y98" s="111">
        <f>IF(RES_hhdet_tes!Y98=0,"",RES_hhdet_tes!Y98/RES_hhdet_fec!Y98)</f>
        <v>0.84838944926450199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0.75848880218923753</v>
      </c>
      <c r="C100" s="124">
        <f>IF(RES_hhdet_tes!C100=0,"",RES_hhdet_tes!C100/RES_hhdet_fec!C100)</f>
        <v>0.76121819196774798</v>
      </c>
      <c r="D100" s="124">
        <f>IF(RES_hhdet_tes!D100=0,"",RES_hhdet_tes!D100/RES_hhdet_fec!D100)</f>
        <v>0.7643048108718834</v>
      </c>
      <c r="E100" s="124">
        <f>IF(RES_hhdet_tes!E100=0,"",RES_hhdet_tes!E100/RES_hhdet_fec!E100)</f>
        <v>0.76720674149306833</v>
      </c>
      <c r="F100" s="124">
        <f>IF(RES_hhdet_tes!F100=0,"",RES_hhdet_tes!F100/RES_hhdet_fec!F100)</f>
        <v>0.7698840704379496</v>
      </c>
      <c r="G100" s="124">
        <f>IF(RES_hhdet_tes!G100=0,"",RES_hhdet_tes!G100/RES_hhdet_fec!G100)</f>
        <v>0.77249375540206777</v>
      </c>
      <c r="H100" s="124">
        <f>IF(RES_hhdet_tes!H100=0,"",RES_hhdet_tes!H100/RES_hhdet_fec!H100)</f>
        <v>0.77486397679026142</v>
      </c>
      <c r="I100" s="124">
        <f>IF(RES_hhdet_tes!I100=0,"",RES_hhdet_tes!I100/RES_hhdet_fec!I100)</f>
        <v>0.77628391010944786</v>
      </c>
      <c r="J100" s="124">
        <f>IF(RES_hhdet_tes!J100=0,"",RES_hhdet_tes!J100/RES_hhdet_fec!J100)</f>
        <v>0.77714958045847271</v>
      </c>
      <c r="K100" s="124">
        <f>IF(RES_hhdet_tes!K100=0,"",RES_hhdet_tes!K100/RES_hhdet_fec!K100)</f>
        <v>0.77832466223202601</v>
      </c>
      <c r="L100" s="124">
        <f>IF(RES_hhdet_tes!L100=0,"",RES_hhdet_tes!L100/RES_hhdet_fec!L100)</f>
        <v>0.77964133182338835</v>
      </c>
      <c r="M100" s="124">
        <f>IF(RES_hhdet_tes!M100=0,"",RES_hhdet_tes!M100/RES_hhdet_fec!M100)</f>
        <v>0.78145186319677495</v>
      </c>
      <c r="N100" s="124">
        <f>IF(RES_hhdet_tes!N100=0,"",RES_hhdet_tes!N100/RES_hhdet_fec!N100)</f>
        <v>0.78387633752180697</v>
      </c>
      <c r="O100" s="124">
        <f>IF(RES_hhdet_tes!O100=0,"",RES_hhdet_tes!O100/RES_hhdet_fec!O100)</f>
        <v>0.78728150886401549</v>
      </c>
      <c r="P100" s="124">
        <f>IF(RES_hhdet_tes!P100=0,"",RES_hhdet_tes!P100/RES_hhdet_fec!P100)</f>
        <v>0.79114882331466108</v>
      </c>
      <c r="Q100" s="124">
        <f>IF(RES_hhdet_tes!Q100=0,"",RES_hhdet_tes!Q100/RES_hhdet_fec!Q100)</f>
        <v>0.79586397299378631</v>
      </c>
      <c r="R100" s="124">
        <f>IF(RES_hhdet_tes!R100=0,"",RES_hhdet_tes!R100/RES_hhdet_fec!R100)</f>
        <v>0.80105597646798732</v>
      </c>
      <c r="S100" s="124">
        <f>IF(RES_hhdet_tes!S100=0,"",RES_hhdet_tes!S100/RES_hhdet_fec!S100)</f>
        <v>0.80723987341142822</v>
      </c>
      <c r="T100" s="124">
        <f>IF(RES_hhdet_tes!T100=0,"",RES_hhdet_tes!T100/RES_hhdet_fec!T100)</f>
        <v>0.81490710113494347</v>
      </c>
      <c r="U100" s="124">
        <f>IF(RES_hhdet_tes!U100=0,"",RES_hhdet_tes!U100/RES_hhdet_fec!U100)</f>
        <v>0.82511526718549222</v>
      </c>
      <c r="V100" s="124">
        <f>IF(RES_hhdet_tes!V100=0,"",RES_hhdet_tes!V100/RES_hhdet_fec!V100)</f>
        <v>0.83785701549395142</v>
      </c>
      <c r="W100" s="124">
        <f>IF(RES_hhdet_tes!W100=0,"",RES_hhdet_tes!W100/RES_hhdet_fec!W100)</f>
        <v>0.85222136144190164</v>
      </c>
      <c r="X100" s="124">
        <f>IF(RES_hhdet_tes!X100=0,"",RES_hhdet_tes!X100/RES_hhdet_fec!X100)</f>
        <v>0.8656136736263027</v>
      </c>
      <c r="Y100" s="124">
        <f>IF(RES_hhdet_tes!Y100=0,"",RES_hhdet_tes!Y100/RES_hhdet_fec!Y100)</f>
        <v>0.87889843472239815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X102" s="111" t="str">
        <f>IF(RES_hhdet_tes!X102=0,"",RES_hhdet_tes!X102/RES_hhdet_fec!X102)</f>
        <v/>
      </c>
      <c r="Y102" s="111" t="str">
        <f>IF(RES_hhdet_tes!Y102=0,"",RES_hhdet_tes!Y102/RES_hhdet_fec!Y102)</f>
        <v/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0.75848880218923753</v>
      </c>
      <c r="C103" s="45">
        <f>IF(RES_hhdet_tes!C103=0,"",RES_hhdet_tes!C103/RES_hhdet_fec!C103)</f>
        <v>0.76121819196774798</v>
      </c>
      <c r="D103" s="45">
        <f>IF(RES_hhdet_tes!D103=0,"",RES_hhdet_tes!D103/RES_hhdet_fec!D103)</f>
        <v>0.7643048108718834</v>
      </c>
      <c r="E103" s="45">
        <f>IF(RES_hhdet_tes!E103=0,"",RES_hhdet_tes!E103/RES_hhdet_fec!E103)</f>
        <v>0.76720674149306833</v>
      </c>
      <c r="F103" s="45">
        <f>IF(RES_hhdet_tes!F103=0,"",RES_hhdet_tes!F103/RES_hhdet_fec!F103)</f>
        <v>0.7698840704379496</v>
      </c>
      <c r="G103" s="45">
        <f>IF(RES_hhdet_tes!G103=0,"",RES_hhdet_tes!G103/RES_hhdet_fec!G103)</f>
        <v>0.77249375540206777</v>
      </c>
      <c r="H103" s="45">
        <f>IF(RES_hhdet_tes!H103=0,"",RES_hhdet_tes!H103/RES_hhdet_fec!H103)</f>
        <v>0.77486397679026142</v>
      </c>
      <c r="I103" s="45">
        <f>IF(RES_hhdet_tes!I103=0,"",RES_hhdet_tes!I103/RES_hhdet_fec!I103)</f>
        <v>0.77628391010944786</v>
      </c>
      <c r="J103" s="45">
        <f>IF(RES_hhdet_tes!J103=0,"",RES_hhdet_tes!J103/RES_hhdet_fec!J103)</f>
        <v>0.77714958045847271</v>
      </c>
      <c r="K103" s="45">
        <f>IF(RES_hhdet_tes!K103=0,"",RES_hhdet_tes!K103/RES_hhdet_fec!K103)</f>
        <v>0.77832466223202601</v>
      </c>
      <c r="L103" s="45">
        <f>IF(RES_hhdet_tes!L103=0,"",RES_hhdet_tes!L103/RES_hhdet_fec!L103)</f>
        <v>0.77964133182338835</v>
      </c>
      <c r="M103" s="45">
        <f>IF(RES_hhdet_tes!M103=0,"",RES_hhdet_tes!M103/RES_hhdet_fec!M103)</f>
        <v>0.78145186319677495</v>
      </c>
      <c r="N103" s="45">
        <f>IF(RES_hhdet_tes!N103=0,"",RES_hhdet_tes!N103/RES_hhdet_fec!N103)</f>
        <v>0.78387633752180697</v>
      </c>
      <c r="O103" s="45">
        <f>IF(RES_hhdet_tes!O103=0,"",RES_hhdet_tes!O103/RES_hhdet_fec!O103)</f>
        <v>0.78728150886401549</v>
      </c>
      <c r="P103" s="45">
        <f>IF(RES_hhdet_tes!P103=0,"",RES_hhdet_tes!P103/RES_hhdet_fec!P103)</f>
        <v>0.79114882331466108</v>
      </c>
      <c r="Q103" s="45">
        <f>IF(RES_hhdet_tes!Q103=0,"",RES_hhdet_tes!Q103/RES_hhdet_fec!Q103)</f>
        <v>0.79586397299378631</v>
      </c>
      <c r="R103" s="45">
        <f>IF(RES_hhdet_tes!R103=0,"",RES_hhdet_tes!R103/RES_hhdet_fec!R103)</f>
        <v>0.80105597646798732</v>
      </c>
      <c r="S103" s="45">
        <f>IF(RES_hhdet_tes!S103=0,"",RES_hhdet_tes!S103/RES_hhdet_fec!S103)</f>
        <v>0.80723987341142822</v>
      </c>
      <c r="T103" s="45">
        <f>IF(RES_hhdet_tes!T103=0,"",RES_hhdet_tes!T103/RES_hhdet_fec!T103)</f>
        <v>0.81490710113494347</v>
      </c>
      <c r="U103" s="45">
        <f>IF(RES_hhdet_tes!U103=0,"",RES_hhdet_tes!U103/RES_hhdet_fec!U103)</f>
        <v>0.82511526718549222</v>
      </c>
      <c r="V103" s="45">
        <f>IF(RES_hhdet_tes!V103=0,"",RES_hhdet_tes!V103/RES_hhdet_fec!V103)</f>
        <v>0.83785701549395142</v>
      </c>
      <c r="W103" s="45">
        <f>IF(RES_hhdet_tes!W103=0,"",RES_hhdet_tes!W103/RES_hhdet_fec!W103)</f>
        <v>0.85222136144190164</v>
      </c>
      <c r="X103" s="45">
        <f>IF(RES_hhdet_tes!X103=0,"",RES_hhdet_tes!X103/RES_hhdet_fec!X103)</f>
        <v>0.8656136736263027</v>
      </c>
      <c r="Y103" s="45">
        <f>IF(RES_hhdet_tes!Y103=0,"",RES_hhdet_tes!Y103/RES_hhdet_fec!Y103)</f>
        <v>0.87889843472239815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0.83943985443819347</v>
      </c>
      <c r="C124" s="119">
        <f>IF(RES_hhdet_tes!C124=0,"",RES_hhdet_tes!C124/RES_hhdet_fec!C124)</f>
        <v>0.84224156118407945</v>
      </c>
      <c r="D124" s="119">
        <f>IF(RES_hhdet_tes!D124=0,"",RES_hhdet_tes!D124/RES_hhdet_fec!D124)</f>
        <v>0.84468353748441716</v>
      </c>
      <c r="E124" s="119">
        <f>IF(RES_hhdet_tes!E124=0,"",RES_hhdet_tes!E124/RES_hhdet_fec!E124)</f>
        <v>0.84724636830761946</v>
      </c>
      <c r="F124" s="119">
        <f>IF(RES_hhdet_tes!F124=0,"",RES_hhdet_tes!F124/RES_hhdet_fec!F124)</f>
        <v>0.84968363713597062</v>
      </c>
      <c r="G124" s="119">
        <f>IF(RES_hhdet_tes!G124=0,"",RES_hhdet_tes!G124/RES_hhdet_fec!G124)</f>
        <v>0.85206013961833127</v>
      </c>
      <c r="H124" s="119">
        <f>IF(RES_hhdet_tes!H124=0,"",RES_hhdet_tes!H124/RES_hhdet_fec!H124)</f>
        <v>0.85452429671025554</v>
      </c>
      <c r="I124" s="119">
        <f>IF(RES_hhdet_tes!I124=0,"",RES_hhdet_tes!I124/RES_hhdet_fec!I124)</f>
        <v>0.85739943075597336</v>
      </c>
      <c r="J124" s="119">
        <f>IF(RES_hhdet_tes!J124=0,"",RES_hhdet_tes!J124/RES_hhdet_fec!J124)</f>
        <v>0.8608594164788419</v>
      </c>
      <c r="K124" s="119">
        <f>IF(RES_hhdet_tes!K124=0,"",RES_hhdet_tes!K124/RES_hhdet_fec!K124)</f>
        <v>0.86454156582436936</v>
      </c>
      <c r="L124" s="119">
        <f>IF(RES_hhdet_tes!L124=0,"",RES_hhdet_tes!L124/RES_hhdet_fec!L124)</f>
        <v>0.86838566669894168</v>
      </c>
      <c r="M124" s="119">
        <f>IF(RES_hhdet_tes!M124=0,"",RES_hhdet_tes!M124/RES_hhdet_fec!M124)</f>
        <v>0.87232292293943803</v>
      </c>
      <c r="N124" s="119">
        <f>IF(RES_hhdet_tes!N124=0,"",RES_hhdet_tes!N124/RES_hhdet_fec!N124)</f>
        <v>0.87687692712926801</v>
      </c>
      <c r="O124" s="119">
        <f>IF(RES_hhdet_tes!O124=0,"",RES_hhdet_tes!O124/RES_hhdet_fec!O124)</f>
        <v>0.880896809791752</v>
      </c>
      <c r="P124" s="119">
        <f>IF(RES_hhdet_tes!P124=0,"",RES_hhdet_tes!P124/RES_hhdet_fec!P124)</f>
        <v>0.88207517438739158</v>
      </c>
      <c r="Q124" s="119">
        <f>IF(RES_hhdet_tes!Q124=0,"",RES_hhdet_tes!Q124/RES_hhdet_fec!Q124)</f>
        <v>0.88392924887251378</v>
      </c>
      <c r="R124" s="119">
        <f>IF(RES_hhdet_tes!R124=0,"",RES_hhdet_tes!R124/RES_hhdet_fec!R124)</f>
        <v>0.88660496713429504</v>
      </c>
      <c r="S124" s="119">
        <f>IF(RES_hhdet_tes!S124=0,"",RES_hhdet_tes!S124/RES_hhdet_fec!S124)</f>
        <v>0.8905204549050717</v>
      </c>
      <c r="T124" s="119">
        <f>IF(RES_hhdet_tes!T124=0,"",RES_hhdet_tes!T124/RES_hhdet_fec!T124)</f>
        <v>0.89453379198888949</v>
      </c>
      <c r="U124" s="119">
        <f>IF(RES_hhdet_tes!U124=0,"",RES_hhdet_tes!U124/RES_hhdet_fec!U124)</f>
        <v>0.89846243606877141</v>
      </c>
      <c r="V124" s="119">
        <f>IF(RES_hhdet_tes!V124=0,"",RES_hhdet_tes!V124/RES_hhdet_fec!V124)</f>
        <v>0.90232499432088953</v>
      </c>
      <c r="W124" s="119">
        <f>IF(RES_hhdet_tes!W124=0,"",RES_hhdet_tes!W124/RES_hhdet_fec!W124)</f>
        <v>0.90666742056259253</v>
      </c>
      <c r="X124" s="119">
        <f>IF(RES_hhdet_tes!X124=0,"",RES_hhdet_tes!X124/RES_hhdet_fec!X124)</f>
        <v>0.91144672180091946</v>
      </c>
      <c r="Y124" s="119">
        <f>IF(RES_hhdet_tes!Y124=0,"",RES_hhdet_tes!Y124/RES_hhdet_fec!Y124)</f>
        <v>0.91587495853437373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0.84103515390743377</v>
      </c>
      <c r="C125" s="124">
        <f>IF(RES_hhdet_tes!C125=0,"",RES_hhdet_tes!C125/RES_hhdet_fec!C125)</f>
        <v>0.84366996843247044</v>
      </c>
      <c r="D125" s="124">
        <f>IF(RES_hhdet_tes!D125=0,"",RES_hhdet_tes!D125/RES_hhdet_fec!D125)</f>
        <v>0.84615807965158674</v>
      </c>
      <c r="E125" s="124">
        <f>IF(RES_hhdet_tes!E125=0,"",RES_hhdet_tes!E125/RES_hhdet_fec!E125)</f>
        <v>0.84861268738928353</v>
      </c>
      <c r="F125" s="124">
        <f>IF(RES_hhdet_tes!F125=0,"",RES_hhdet_tes!F125/RES_hhdet_fec!F125)</f>
        <v>0.85096545895309694</v>
      </c>
      <c r="G125" s="124">
        <f>IF(RES_hhdet_tes!G125=0,"",RES_hhdet_tes!G125/RES_hhdet_fec!G125)</f>
        <v>0.85328842883401401</v>
      </c>
      <c r="H125" s="124">
        <f>IF(RES_hhdet_tes!H125=0,"",RES_hhdet_tes!H125/RES_hhdet_fec!H125)</f>
        <v>0.85564295335629181</v>
      </c>
      <c r="I125" s="124">
        <f>IF(RES_hhdet_tes!I125=0,"",RES_hhdet_tes!I125/RES_hhdet_fec!I125)</f>
        <v>0.85840754816479503</v>
      </c>
      <c r="J125" s="124">
        <f>IF(RES_hhdet_tes!J125=0,"",RES_hhdet_tes!J125/RES_hhdet_fec!J125)</f>
        <v>0.86179013561280926</v>
      </c>
      <c r="K125" s="124">
        <f>IF(RES_hhdet_tes!K125=0,"",RES_hhdet_tes!K125/RES_hhdet_fec!K125)</f>
        <v>0.8654002198976728</v>
      </c>
      <c r="L125" s="124">
        <f>IF(RES_hhdet_tes!L125=0,"",RES_hhdet_tes!L125/RES_hhdet_fec!L125)</f>
        <v>0.86923696938518036</v>
      </c>
      <c r="M125" s="124">
        <f>IF(RES_hhdet_tes!M125=0,"",RES_hhdet_tes!M125/RES_hhdet_fec!M125)</f>
        <v>0.87318746239769618</v>
      </c>
      <c r="N125" s="124">
        <f>IF(RES_hhdet_tes!N125=0,"",RES_hhdet_tes!N125/RES_hhdet_fec!N125)</f>
        <v>0.87762824622825808</v>
      </c>
      <c r="O125" s="124">
        <f>IF(RES_hhdet_tes!O125=0,"",RES_hhdet_tes!O125/RES_hhdet_fec!O125)</f>
        <v>0.88171096812241401</v>
      </c>
      <c r="P125" s="124">
        <f>IF(RES_hhdet_tes!P125=0,"",RES_hhdet_tes!P125/RES_hhdet_fec!P125)</f>
        <v>0.88282592522136483</v>
      </c>
      <c r="Q125" s="124">
        <f>IF(RES_hhdet_tes!Q125=0,"",RES_hhdet_tes!Q125/RES_hhdet_fec!Q125)</f>
        <v>0.8845454934754412</v>
      </c>
      <c r="R125" s="124">
        <f>IF(RES_hhdet_tes!R125=0,"",RES_hhdet_tes!R125/RES_hhdet_fec!R125)</f>
        <v>0.88698772576746754</v>
      </c>
      <c r="S125" s="124">
        <f>IF(RES_hhdet_tes!S125=0,"",RES_hhdet_tes!S125/RES_hhdet_fec!S125)</f>
        <v>0.89054142789065938</v>
      </c>
      <c r="T125" s="124">
        <f>IF(RES_hhdet_tes!T125=0,"",RES_hhdet_tes!T125/RES_hhdet_fec!T125)</f>
        <v>0.89399088980339858</v>
      </c>
      <c r="U125" s="124">
        <f>IF(RES_hhdet_tes!U125=0,"",RES_hhdet_tes!U125/RES_hhdet_fec!U125)</f>
        <v>0.89774728145838878</v>
      </c>
      <c r="V125" s="124">
        <f>IF(RES_hhdet_tes!V125=0,"",RES_hhdet_tes!V125/RES_hhdet_fec!V125)</f>
        <v>0.90121866809219675</v>
      </c>
      <c r="W125" s="124">
        <f>IF(RES_hhdet_tes!W125=0,"",RES_hhdet_tes!W125/RES_hhdet_fec!W125)</f>
        <v>0.90536133307157607</v>
      </c>
      <c r="X125" s="124">
        <f>IF(RES_hhdet_tes!X125=0,"",RES_hhdet_tes!X125/RES_hhdet_fec!X125)</f>
        <v>0.90975822170810894</v>
      </c>
      <c r="Y125" s="124">
        <f>IF(RES_hhdet_tes!Y125=0,"",RES_hhdet_tes!Y125/RES_hhdet_fec!Y125)</f>
        <v>0.91414615957852707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0.84054147423619541</v>
      </c>
      <c r="C126" s="111">
        <f>IF(RES_hhdet_tes!C126=0,"",RES_hhdet_tes!C126/RES_hhdet_fec!C126)</f>
        <v>0.84318315075338612</v>
      </c>
      <c r="D126" s="111">
        <f>IF(RES_hhdet_tes!D126=0,"",RES_hhdet_tes!D126/RES_hhdet_fec!D126)</f>
        <v>0.84568910187819191</v>
      </c>
      <c r="E126" s="111">
        <f>IF(RES_hhdet_tes!E126=0,"",RES_hhdet_tes!E126/RES_hhdet_fec!E126)</f>
        <v>0.84815199598262203</v>
      </c>
      <c r="F126" s="111">
        <f>IF(RES_hhdet_tes!F126=0,"",RES_hhdet_tes!F126/RES_hhdet_fec!F126)</f>
        <v>0.85051532378973382</v>
      </c>
      <c r="G126" s="111">
        <f>IF(RES_hhdet_tes!G126=0,"",RES_hhdet_tes!G126/RES_hhdet_fec!G126)</f>
        <v>0.85284648950797592</v>
      </c>
      <c r="H126" s="111">
        <f>IF(RES_hhdet_tes!H126=0,"",RES_hhdet_tes!H126/RES_hhdet_fec!H126)</f>
        <v>0.85520909488087515</v>
      </c>
      <c r="I126" s="111">
        <f>IF(RES_hhdet_tes!I126=0,"",RES_hhdet_tes!I126/RES_hhdet_fec!I126)</f>
        <v>0.85798301107785868</v>
      </c>
      <c r="J126" s="111">
        <f>IF(RES_hhdet_tes!J126=0,"",RES_hhdet_tes!J126/RES_hhdet_fec!J126)</f>
        <v>0.86137998566160168</v>
      </c>
      <c r="K126" s="111">
        <f>IF(RES_hhdet_tes!K126=0,"",RES_hhdet_tes!K126/RES_hhdet_fec!K126)</f>
        <v>0.86500360001580356</v>
      </c>
      <c r="L126" s="111">
        <f>IF(RES_hhdet_tes!L126=0,"",RES_hhdet_tes!L126/RES_hhdet_fec!L126)</f>
        <v>0.86884044308679909</v>
      </c>
      <c r="M126" s="111">
        <f>IF(RES_hhdet_tes!M126=0,"",RES_hhdet_tes!M126/RES_hhdet_fec!M126)</f>
        <v>0.87281054647497069</v>
      </c>
      <c r="N126" s="111">
        <f>IF(RES_hhdet_tes!N126=0,"",RES_hhdet_tes!N126/RES_hhdet_fec!N126)</f>
        <v>0.87726678622369436</v>
      </c>
      <c r="O126" s="111">
        <f>IF(RES_hhdet_tes!O126=0,"",RES_hhdet_tes!O126/RES_hhdet_fec!O126)</f>
        <v>0.88136314062006926</v>
      </c>
      <c r="P126" s="111">
        <f>IF(RES_hhdet_tes!P126=0,"",RES_hhdet_tes!P126/RES_hhdet_fec!P126)</f>
        <v>0.88248889782457229</v>
      </c>
      <c r="Q126" s="111">
        <f>IF(RES_hhdet_tes!Q126=0,"",RES_hhdet_tes!Q126/RES_hhdet_fec!Q126)</f>
        <v>0.88420722960297304</v>
      </c>
      <c r="R126" s="111">
        <f>IF(RES_hhdet_tes!R126=0,"",RES_hhdet_tes!R126/RES_hhdet_fec!R126)</f>
        <v>0.88665635028493606</v>
      </c>
      <c r="S126" s="111">
        <f>IF(RES_hhdet_tes!S126=0,"",RES_hhdet_tes!S126/RES_hhdet_fec!S126)</f>
        <v>0.89022023971924436</v>
      </c>
      <c r="T126" s="111">
        <f>IF(RES_hhdet_tes!T126=0,"",RES_hhdet_tes!T126/RES_hhdet_fec!T126)</f>
        <v>0.89367995337474759</v>
      </c>
      <c r="U126" s="111">
        <f>IF(RES_hhdet_tes!U126=0,"",RES_hhdet_tes!U126/RES_hhdet_fec!U126)</f>
        <v>0.89745007104096741</v>
      </c>
      <c r="V126" s="111">
        <f>IF(RES_hhdet_tes!V126=0,"",RES_hhdet_tes!V126/RES_hhdet_fec!V126)</f>
        <v>0.90093067189779985</v>
      </c>
      <c r="W126" s="111">
        <f>IF(RES_hhdet_tes!W126=0,"",RES_hhdet_tes!W126/RES_hhdet_fec!W126)</f>
        <v>0.9050843252717804</v>
      </c>
      <c r="X126" s="111">
        <f>IF(RES_hhdet_tes!X126=0,"",RES_hhdet_tes!X126/RES_hhdet_fec!X126)</f>
        <v>0.90951208110963933</v>
      </c>
      <c r="Y126" s="111">
        <f>IF(RES_hhdet_tes!Y126=0,"",RES_hhdet_tes!Y126/RES_hhdet_fec!Y126)</f>
        <v>0.91390833192293208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2.258521943064399</v>
      </c>
      <c r="C128" s="124">
        <f>IF(RES_hhdet_tes!C128=0,"",RES_hhdet_tes!C128/RES_hhdet_fec!C128)</f>
        <v>2.4612465449000727</v>
      </c>
      <c r="D128" s="124">
        <f>IF(RES_hhdet_tes!D128=0,"",RES_hhdet_tes!D128/RES_hhdet_fec!D128)</f>
        <v>2.6057737574976523</v>
      </c>
      <c r="E128" s="124">
        <f>IF(RES_hhdet_tes!E128=0,"",RES_hhdet_tes!E128/RES_hhdet_fec!E128)</f>
        <v>2.8232669923652458</v>
      </c>
      <c r="F128" s="124">
        <f>IF(RES_hhdet_tes!F128=0,"",RES_hhdet_tes!F128/RES_hhdet_fec!F128)</f>
        <v>3.0402717147547675</v>
      </c>
      <c r="G128" s="124">
        <f>IF(RES_hhdet_tes!G128=0,"",RES_hhdet_tes!G128/RES_hhdet_fec!G128)</f>
        <v>3.2267706753155845</v>
      </c>
      <c r="H128" s="124">
        <f>IF(RES_hhdet_tes!H128=0,"",RES_hhdet_tes!H128/RES_hhdet_fec!H128)</f>
        <v>3.4243899689504702</v>
      </c>
      <c r="I128" s="124">
        <f>IF(RES_hhdet_tes!I128=0,"",RES_hhdet_tes!I128/RES_hhdet_fec!I128)</f>
        <v>3.5645095800738216</v>
      </c>
      <c r="J128" s="124">
        <f>IF(RES_hhdet_tes!J128=0,"",RES_hhdet_tes!J128/RES_hhdet_fec!J128)</f>
        <v>3.6757345067370628</v>
      </c>
      <c r="K128" s="124">
        <f>IF(RES_hhdet_tes!K128=0,"",RES_hhdet_tes!K128/RES_hhdet_fec!K128)</f>
        <v>3.8140229665762897</v>
      </c>
      <c r="L128" s="124">
        <f>IF(RES_hhdet_tes!L128=0,"",RES_hhdet_tes!L128/RES_hhdet_fec!L128)</f>
        <v>3.957528666949798</v>
      </c>
      <c r="M128" s="124">
        <f>IF(RES_hhdet_tes!M128=0,"",RES_hhdet_tes!M128/RES_hhdet_fec!M128)</f>
        <v>4.1474346446964825</v>
      </c>
      <c r="N128" s="124">
        <f>IF(RES_hhdet_tes!N128=0,"",RES_hhdet_tes!N128/RES_hhdet_fec!N128)</f>
        <v>4.337740363550501</v>
      </c>
      <c r="O128" s="124">
        <f>IF(RES_hhdet_tes!O128=0,"",RES_hhdet_tes!O128/RES_hhdet_fec!O128)</f>
        <v>4.5474648869163552</v>
      </c>
      <c r="P128" s="124">
        <f>IF(RES_hhdet_tes!P128=0,"",RES_hhdet_tes!P128/RES_hhdet_fec!P128)</f>
        <v>4.7158577312294518</v>
      </c>
      <c r="Q128" s="124">
        <f>IF(RES_hhdet_tes!Q128=0,"",RES_hhdet_tes!Q128/RES_hhdet_fec!Q128)</f>
        <v>4.8831669220525056</v>
      </c>
      <c r="R128" s="124">
        <f>IF(RES_hhdet_tes!R128=0,"",RES_hhdet_tes!R128/RES_hhdet_fec!R128)</f>
        <v>5.0484838175691911</v>
      </c>
      <c r="S128" s="124">
        <f>IF(RES_hhdet_tes!S128=0,"",RES_hhdet_tes!S128/RES_hhdet_fec!S128)</f>
        <v>5.2095406720076864</v>
      </c>
      <c r="T128" s="124">
        <f>IF(RES_hhdet_tes!T128=0,"",RES_hhdet_tes!T128/RES_hhdet_fec!T128)</f>
        <v>5.3624477375090551</v>
      </c>
      <c r="U128" s="124">
        <f>IF(RES_hhdet_tes!U128=0,"",RES_hhdet_tes!U128/RES_hhdet_fec!U128)</f>
        <v>5.4849481266016902</v>
      </c>
      <c r="V128" s="124">
        <f>IF(RES_hhdet_tes!V128=0,"",RES_hhdet_tes!V128/RES_hhdet_fec!V128)</f>
        <v>5.5766530160599581</v>
      </c>
      <c r="W128" s="124">
        <f>IF(RES_hhdet_tes!W128=0,"",RES_hhdet_tes!W128/RES_hhdet_fec!W128)</f>
        <v>5.6278577190034023</v>
      </c>
      <c r="X128" s="124">
        <f>IF(RES_hhdet_tes!X128=0,"",RES_hhdet_tes!X128/RES_hhdet_fec!X128)</f>
        <v>5.6690628248473507</v>
      </c>
      <c r="Y128" s="124">
        <f>IF(RES_hhdet_tes!Y128=0,"",RES_hhdet_tes!Y128/RES_hhdet_fec!Y128)</f>
        <v>5.7093308559923912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2.258521943064399</v>
      </c>
      <c r="C129" s="111">
        <f>IF(RES_hhdet_tes!C129=0,"",RES_hhdet_tes!C129/RES_hhdet_fec!C129)</f>
        <v>2.4612465449000727</v>
      </c>
      <c r="D129" s="111">
        <f>IF(RES_hhdet_tes!D129=0,"",RES_hhdet_tes!D129/RES_hhdet_fec!D129)</f>
        <v>2.6057737574976523</v>
      </c>
      <c r="E129" s="111">
        <f>IF(RES_hhdet_tes!E129=0,"",RES_hhdet_tes!E129/RES_hhdet_fec!E129)</f>
        <v>2.8232669923652458</v>
      </c>
      <c r="F129" s="111">
        <f>IF(RES_hhdet_tes!F129=0,"",RES_hhdet_tes!F129/RES_hhdet_fec!F129)</f>
        <v>3.0402717147547675</v>
      </c>
      <c r="G129" s="111">
        <f>IF(RES_hhdet_tes!G129=0,"",RES_hhdet_tes!G129/RES_hhdet_fec!G129)</f>
        <v>3.2267706753155845</v>
      </c>
      <c r="H129" s="111">
        <f>IF(RES_hhdet_tes!H129=0,"",RES_hhdet_tes!H129/RES_hhdet_fec!H129)</f>
        <v>3.4243899689504702</v>
      </c>
      <c r="I129" s="111">
        <f>IF(RES_hhdet_tes!I129=0,"",RES_hhdet_tes!I129/RES_hhdet_fec!I129)</f>
        <v>3.5645095800738216</v>
      </c>
      <c r="J129" s="111">
        <f>IF(RES_hhdet_tes!J129=0,"",RES_hhdet_tes!J129/RES_hhdet_fec!J129)</f>
        <v>3.6757345067370628</v>
      </c>
      <c r="K129" s="111">
        <f>IF(RES_hhdet_tes!K129=0,"",RES_hhdet_tes!K129/RES_hhdet_fec!K129)</f>
        <v>3.8140229665762897</v>
      </c>
      <c r="L129" s="111">
        <f>IF(RES_hhdet_tes!L129=0,"",RES_hhdet_tes!L129/RES_hhdet_fec!L129)</f>
        <v>3.957528666949798</v>
      </c>
      <c r="M129" s="111">
        <f>IF(RES_hhdet_tes!M129=0,"",RES_hhdet_tes!M129/RES_hhdet_fec!M129)</f>
        <v>4.1474346446964825</v>
      </c>
      <c r="N129" s="111">
        <f>IF(RES_hhdet_tes!N129=0,"",RES_hhdet_tes!N129/RES_hhdet_fec!N129)</f>
        <v>4.337740363550501</v>
      </c>
      <c r="O129" s="111">
        <f>IF(RES_hhdet_tes!O129=0,"",RES_hhdet_tes!O129/RES_hhdet_fec!O129)</f>
        <v>4.5474648869163552</v>
      </c>
      <c r="P129" s="111">
        <f>IF(RES_hhdet_tes!P129=0,"",RES_hhdet_tes!P129/RES_hhdet_fec!P129)</f>
        <v>4.7158577312294518</v>
      </c>
      <c r="Q129" s="111">
        <f>IF(RES_hhdet_tes!Q129=0,"",RES_hhdet_tes!Q129/RES_hhdet_fec!Q129)</f>
        <v>4.8831669220525056</v>
      </c>
      <c r="R129" s="111">
        <f>IF(RES_hhdet_tes!R129=0,"",RES_hhdet_tes!R129/RES_hhdet_fec!R129)</f>
        <v>5.0484838175691911</v>
      </c>
      <c r="S129" s="111">
        <f>IF(RES_hhdet_tes!S129=0,"",RES_hhdet_tes!S129/RES_hhdet_fec!S129)</f>
        <v>5.2095406720076864</v>
      </c>
      <c r="T129" s="111">
        <f>IF(RES_hhdet_tes!T129=0,"",RES_hhdet_tes!T129/RES_hhdet_fec!T129)</f>
        <v>5.3624477375090551</v>
      </c>
      <c r="U129" s="111">
        <f>IF(RES_hhdet_tes!U129=0,"",RES_hhdet_tes!U129/RES_hhdet_fec!U129)</f>
        <v>5.4849481266016902</v>
      </c>
      <c r="V129" s="111">
        <f>IF(RES_hhdet_tes!V129=0,"",RES_hhdet_tes!V129/RES_hhdet_fec!V129)</f>
        <v>5.5766530160599581</v>
      </c>
      <c r="W129" s="111">
        <f>IF(RES_hhdet_tes!W129=0,"",RES_hhdet_tes!W129/RES_hhdet_fec!W129)</f>
        <v>5.6278577190034023</v>
      </c>
      <c r="X129" s="111">
        <f>IF(RES_hhdet_tes!X129=0,"",RES_hhdet_tes!X129/RES_hhdet_fec!X129)</f>
        <v>5.6690628248473507</v>
      </c>
      <c r="Y129" s="111">
        <f>IF(RES_hhdet_tes!Y129=0,"",RES_hhdet_tes!Y129/RES_hhdet_fec!Y129)</f>
        <v>5.7093308559923912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0.84256126009088794</v>
      </c>
      <c r="C130" s="124">
        <f>IF(RES_hhdet_tes!C130=0,"",RES_hhdet_tes!C130/RES_hhdet_fec!C130)</f>
        <v>0.84554709113167636</v>
      </c>
      <c r="D130" s="124">
        <f>IF(RES_hhdet_tes!D130=0,"",RES_hhdet_tes!D130/RES_hhdet_fec!D130)</f>
        <v>0.84824584475552267</v>
      </c>
      <c r="E130" s="124">
        <f>IF(RES_hhdet_tes!E130=0,"",RES_hhdet_tes!E130/RES_hhdet_fec!E130)</f>
        <v>0.85111137406370163</v>
      </c>
      <c r="F130" s="124">
        <f>IF(RES_hhdet_tes!F130=0,"",RES_hhdet_tes!F130/RES_hhdet_fec!F130)</f>
        <v>0.85370918221587933</v>
      </c>
      <c r="G130" s="124">
        <f>IF(RES_hhdet_tes!G130=0,"",RES_hhdet_tes!G130/RES_hhdet_fec!G130)</f>
        <v>0.85616267393240642</v>
      </c>
      <c r="H130" s="124">
        <f>IF(RES_hhdet_tes!H130=0,"",RES_hhdet_tes!H130/RES_hhdet_fec!H130)</f>
        <v>0.8589875320074204</v>
      </c>
      <c r="I130" s="124">
        <f>IF(RES_hhdet_tes!I130=0,"",RES_hhdet_tes!I130/RES_hhdet_fec!I130)</f>
        <v>0.86253958392827879</v>
      </c>
      <c r="J130" s="124">
        <f>IF(RES_hhdet_tes!J130=0,"",RES_hhdet_tes!J130/RES_hhdet_fec!J130)</f>
        <v>0.86683375904808357</v>
      </c>
      <c r="K130" s="124">
        <f>IF(RES_hhdet_tes!K130=0,"",RES_hhdet_tes!K130/RES_hhdet_fec!K130)</f>
        <v>0.87134844325787586</v>
      </c>
      <c r="L130" s="124">
        <f>IF(RES_hhdet_tes!L130=0,"",RES_hhdet_tes!L130/RES_hhdet_fec!L130)</f>
        <v>0.87514148619587928</v>
      </c>
      <c r="M130" s="124">
        <f>IF(RES_hhdet_tes!M130=0,"",RES_hhdet_tes!M130/RES_hhdet_fec!M130)</f>
        <v>0.87929976846917191</v>
      </c>
      <c r="N130" s="124">
        <f>IF(RES_hhdet_tes!N130=0,"",RES_hhdet_tes!N130/RES_hhdet_fec!N130)</f>
        <v>0.88409620621009843</v>
      </c>
      <c r="O130" s="124">
        <f>IF(RES_hhdet_tes!O130=0,"",RES_hhdet_tes!O130/RES_hhdet_fec!O130)</f>
        <v>0.88825612260582232</v>
      </c>
      <c r="P130" s="124">
        <f>IF(RES_hhdet_tes!P130=0,"",RES_hhdet_tes!P130/RES_hhdet_fec!P130)</f>
        <v>0.88981936949737062</v>
      </c>
      <c r="Q130" s="124">
        <f>IF(RES_hhdet_tes!Q130=0,"",RES_hhdet_tes!Q130/RES_hhdet_fec!Q130)</f>
        <v>0.89167200702875493</v>
      </c>
      <c r="R130" s="124">
        <f>IF(RES_hhdet_tes!R130=0,"",RES_hhdet_tes!R130/RES_hhdet_fec!R130)</f>
        <v>0.89510792028218544</v>
      </c>
      <c r="S130" s="124">
        <f>IF(RES_hhdet_tes!S130=0,"",RES_hhdet_tes!S130/RES_hhdet_fec!S130)</f>
        <v>0.90008710118987512</v>
      </c>
      <c r="T130" s="124">
        <f>IF(RES_hhdet_tes!T130=0,"",RES_hhdet_tes!T130/RES_hhdet_fec!T130)</f>
        <v>0.90491223587795833</v>
      </c>
      <c r="U130" s="124">
        <f>IF(RES_hhdet_tes!U130=0,"",RES_hhdet_tes!U130/RES_hhdet_fec!U130)</f>
        <v>0.91002407163441901</v>
      </c>
      <c r="V130" s="124">
        <f>IF(RES_hhdet_tes!V130=0,"",RES_hhdet_tes!V130/RES_hhdet_fec!V130)</f>
        <v>0.91502541138611759</v>
      </c>
      <c r="W130" s="124">
        <f>IF(RES_hhdet_tes!W130=0,"",RES_hhdet_tes!W130/RES_hhdet_fec!W130)</f>
        <v>0.92043556919860781</v>
      </c>
      <c r="X130" s="124">
        <f>IF(RES_hhdet_tes!X130=0,"",RES_hhdet_tes!X130/RES_hhdet_fec!X130)</f>
        <v>0.92669510150537782</v>
      </c>
      <c r="Y130" s="124">
        <f>IF(RES_hhdet_tes!Y130=0,"",RES_hhdet_tes!Y130/RES_hhdet_fec!Y130)</f>
        <v>0.931905362648483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0.84575587247101547</v>
      </c>
      <c r="C131" s="111">
        <f>IF(RES_hhdet_tes!C131=0,"",RES_hhdet_tes!C131/RES_hhdet_fec!C131)</f>
        <v>0.84841926182166216</v>
      </c>
      <c r="D131" s="111">
        <f>IF(RES_hhdet_tes!D131=0,"",RES_hhdet_tes!D131/RES_hhdet_fec!D131)</f>
        <v>0.85100986116345723</v>
      </c>
      <c r="E131" s="111">
        <f>IF(RES_hhdet_tes!E131=0,"",RES_hhdet_tes!E131/RES_hhdet_fec!E131)</f>
        <v>0.85358939521400856</v>
      </c>
      <c r="F131" s="111">
        <f>IF(RES_hhdet_tes!F131=0,"",RES_hhdet_tes!F131/RES_hhdet_fec!F131)</f>
        <v>0.85607349836445412</v>
      </c>
      <c r="G131" s="111">
        <f>IF(RES_hhdet_tes!G131=0,"",RES_hhdet_tes!G131/RES_hhdet_fec!G131)</f>
        <v>0.85854002904608839</v>
      </c>
      <c r="H131" s="111">
        <f>IF(RES_hhdet_tes!H131=0,"",RES_hhdet_tes!H131/RES_hhdet_fec!H131)</f>
        <v>0.86109628966766394</v>
      </c>
      <c r="I131" s="111">
        <f>IF(RES_hhdet_tes!I131=0,"",RES_hhdet_tes!I131/RES_hhdet_fec!I131)</f>
        <v>0.86421408836878311</v>
      </c>
      <c r="J131" s="111">
        <f>IF(RES_hhdet_tes!J131=0,"",RES_hhdet_tes!J131/RES_hhdet_fec!J131)</f>
        <v>0.86810303123717292</v>
      </c>
      <c r="K131" s="111">
        <f>IF(RES_hhdet_tes!K131=0,"",RES_hhdet_tes!K131/RES_hhdet_fec!K131)</f>
        <v>0.87222014256117686</v>
      </c>
      <c r="L131" s="111">
        <f>IF(RES_hhdet_tes!L131=0,"",RES_hhdet_tes!L131/RES_hhdet_fec!L131)</f>
        <v>0.87649110171227984</v>
      </c>
      <c r="M131" s="111">
        <f>IF(RES_hhdet_tes!M131=0,"",RES_hhdet_tes!M131/RES_hhdet_fec!M131)</f>
        <v>0.88098952460735569</v>
      </c>
      <c r="N131" s="111">
        <f>IF(RES_hhdet_tes!N131=0,"",RES_hhdet_tes!N131/RES_hhdet_fec!N131)</f>
        <v>0.88607377743114835</v>
      </c>
      <c r="O131" s="111">
        <f>IF(RES_hhdet_tes!O131=0,"",RES_hhdet_tes!O131/RES_hhdet_fec!O131)</f>
        <v>0.89059417162673904</v>
      </c>
      <c r="P131" s="111">
        <f>IF(RES_hhdet_tes!P131=0,"",RES_hhdet_tes!P131/RES_hhdet_fec!P131)</f>
        <v>0.89205310545859406</v>
      </c>
      <c r="Q131" s="111">
        <f>IF(RES_hhdet_tes!Q131=0,"",RES_hhdet_tes!Q131/RES_hhdet_fec!Q131)</f>
        <v>0.89424747521600356</v>
      </c>
      <c r="R131" s="111">
        <f>IF(RES_hhdet_tes!R131=0,"",RES_hhdet_tes!R131/RES_hhdet_fec!R131)</f>
        <v>0.89752765385038469</v>
      </c>
      <c r="S131" s="111">
        <f>IF(RES_hhdet_tes!S131=0,"",RES_hhdet_tes!S131/RES_hhdet_fec!S131)</f>
        <v>0.90210702963944311</v>
      </c>
      <c r="T131" s="111">
        <f>IF(RES_hhdet_tes!T131=0,"",RES_hhdet_tes!T131/RES_hhdet_fec!T131)</f>
        <v>0.90661301633298907</v>
      </c>
      <c r="U131" s="111">
        <f>IF(RES_hhdet_tes!U131=0,"",RES_hhdet_tes!U131/RES_hhdet_fec!U131)</f>
        <v>0.91146630301873377</v>
      </c>
      <c r="V131" s="111">
        <f>IF(RES_hhdet_tes!V131=0,"",RES_hhdet_tes!V131/RES_hhdet_fec!V131)</f>
        <v>0.91603097606982897</v>
      </c>
      <c r="W131" s="111">
        <f>IF(RES_hhdet_tes!W131=0,"",RES_hhdet_tes!W131/RES_hhdet_fec!W131)</f>
        <v>0.92143430388017689</v>
      </c>
      <c r="X131" s="111">
        <f>IF(RES_hhdet_tes!X131=0,"",RES_hhdet_tes!X131/RES_hhdet_fec!X131)</f>
        <v>0.92702462073579706</v>
      </c>
      <c r="Y131" s="111">
        <f>IF(RES_hhdet_tes!Y131=0,"",RES_hhdet_tes!Y131/RES_hhdet_fec!Y131)</f>
        <v>0.93235237135344717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0.90574080075133523</v>
      </c>
      <c r="C132" s="111">
        <f>IF(RES_hhdet_tes!C132=0,"",RES_hhdet_tes!C132/RES_hhdet_fec!C132)</f>
        <v>0.91094737444033058</v>
      </c>
      <c r="D132" s="111">
        <f>IF(RES_hhdet_tes!D132=0,"",RES_hhdet_tes!D132/RES_hhdet_fec!D132)</f>
        <v>0.91202599416877828</v>
      </c>
      <c r="E132" s="111">
        <f>IF(RES_hhdet_tes!E132=0,"",RES_hhdet_tes!E132/RES_hhdet_fec!E132)</f>
        <v>0.91564077811066047</v>
      </c>
      <c r="F132" s="111">
        <f>IF(RES_hhdet_tes!F132=0,"",RES_hhdet_tes!F132/RES_hhdet_fec!F132)</f>
        <v>0.91760682813849015</v>
      </c>
      <c r="G132" s="111">
        <f>IF(RES_hhdet_tes!G132=0,"",RES_hhdet_tes!G132/RES_hhdet_fec!G132)</f>
        <v>0.91813561366446028</v>
      </c>
      <c r="H132" s="111">
        <f>IF(RES_hhdet_tes!H132=0,"",RES_hhdet_tes!H132/RES_hhdet_fec!H132)</f>
        <v>0.92004276304746802</v>
      </c>
      <c r="I132" s="111">
        <f>IF(RES_hhdet_tes!I132=0,"",RES_hhdet_tes!I132/RES_hhdet_fec!I132)</f>
        <v>0.92395523211623121</v>
      </c>
      <c r="J132" s="111">
        <f>IF(RES_hhdet_tes!J132=0,"",RES_hhdet_tes!J132/RES_hhdet_fec!J132)</f>
        <v>0.92851584100887097</v>
      </c>
      <c r="K132" s="111">
        <f>IF(RES_hhdet_tes!K132=0,"",RES_hhdet_tes!K132/RES_hhdet_fec!K132)</f>
        <v>0.93697578175372376</v>
      </c>
      <c r="L132" s="111">
        <f>IF(RES_hhdet_tes!L132=0,"",RES_hhdet_tes!L132/RES_hhdet_fec!L132)</f>
        <v>0.92961225596783759</v>
      </c>
      <c r="M132" s="111">
        <f>IF(RES_hhdet_tes!M132=0,"",RES_hhdet_tes!M132/RES_hhdet_fec!M132)</f>
        <v>0.93169188872269904</v>
      </c>
      <c r="N132" s="111">
        <f>IF(RES_hhdet_tes!N132=0,"",RES_hhdet_tes!N132/RES_hhdet_fec!N132)</f>
        <v>0.93485233858449501</v>
      </c>
      <c r="O132" s="111">
        <f>IF(RES_hhdet_tes!O132=0,"",RES_hhdet_tes!O132/RES_hhdet_fec!O132)</f>
        <v>0.93255330968304162</v>
      </c>
      <c r="P132" s="111">
        <f>IF(RES_hhdet_tes!P132=0,"",RES_hhdet_tes!P132/RES_hhdet_fec!P132)</f>
        <v>0.93539280848669626</v>
      </c>
      <c r="Q132" s="111">
        <f>IF(RES_hhdet_tes!Q132=0,"",RES_hhdet_tes!Q132/RES_hhdet_fec!Q132)</f>
        <v>0.93424437757463197</v>
      </c>
      <c r="R132" s="111">
        <f>IF(RES_hhdet_tes!R132=0,"",RES_hhdet_tes!R132/RES_hhdet_fec!R132)</f>
        <v>0.93629654924827321</v>
      </c>
      <c r="S132" s="111">
        <f>IF(RES_hhdet_tes!S132=0,"",RES_hhdet_tes!S132/RES_hhdet_fec!S132)</f>
        <v>0.94336270334025152</v>
      </c>
      <c r="T132" s="111">
        <f>IF(RES_hhdet_tes!T132=0,"",RES_hhdet_tes!T132/RES_hhdet_fec!T132)</f>
        <v>0.94577758180154692</v>
      </c>
      <c r="U132" s="111">
        <f>IF(RES_hhdet_tes!U132=0,"",RES_hhdet_tes!U132/RES_hhdet_fec!U132)</f>
        <v>0.94890214104429382</v>
      </c>
      <c r="V132" s="111">
        <f>IF(RES_hhdet_tes!V132=0,"",RES_hhdet_tes!V132/RES_hhdet_fec!V132)</f>
        <v>0.9524185222325795</v>
      </c>
      <c r="W132" s="111">
        <f>IF(RES_hhdet_tes!W132=0,"",RES_hhdet_tes!W132/RES_hhdet_fec!W132)</f>
        <v>0.95370505610844913</v>
      </c>
      <c r="X132" s="111">
        <f>IF(RES_hhdet_tes!X132=0,"",RES_hhdet_tes!X132/RES_hhdet_fec!X132)</f>
        <v>0.97353526247418765</v>
      </c>
      <c r="Y132" s="111">
        <f>IF(RES_hhdet_tes!Y132=0,"",RES_hhdet_tes!Y132/RES_hhdet_fec!Y132)</f>
        <v>0.96981065048586024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0.84575587247101547</v>
      </c>
      <c r="C133" s="112">
        <f>IF(RES_hhdet_tes!C133=0,"",RES_hhdet_tes!C133/RES_hhdet_fec!C133)</f>
        <v>0.8513486676267128</v>
      </c>
      <c r="D133" s="112">
        <f>IF(RES_hhdet_tes!D133=0,"",RES_hhdet_tes!D133/RES_hhdet_fec!D133)</f>
        <v>0.85432840845849833</v>
      </c>
      <c r="E133" s="112">
        <f>IF(RES_hhdet_tes!E133=0,"",RES_hhdet_tes!E133/RES_hhdet_fec!E133)</f>
        <v>0.8582559942258795</v>
      </c>
      <c r="F133" s="112">
        <f>IF(RES_hhdet_tes!F133=0,"",RES_hhdet_tes!F133/RES_hhdet_fec!F133)</f>
        <v>0.86079684930292744</v>
      </c>
      <c r="G133" s="112">
        <f>IF(RES_hhdet_tes!G133=0,"",RES_hhdet_tes!G133/RES_hhdet_fec!G133)</f>
        <v>0.86334913969184035</v>
      </c>
      <c r="H133" s="112">
        <f>IF(RES_hhdet_tes!H133=0,"",RES_hhdet_tes!H133/RES_hhdet_fec!H133)</f>
        <v>0.86648435884226638</v>
      </c>
      <c r="I133" s="112">
        <f>IF(RES_hhdet_tes!I133=0,"",RES_hhdet_tes!I133/RES_hhdet_fec!I133)</f>
        <v>0.87072492818825942</v>
      </c>
      <c r="J133" s="112">
        <f>IF(RES_hhdet_tes!J133=0,"",RES_hhdet_tes!J133/RES_hhdet_fec!J133)</f>
        <v>0.87458154485832029</v>
      </c>
      <c r="K133" s="112">
        <f>IF(RES_hhdet_tes!K133=0,"",RES_hhdet_tes!K133/RES_hhdet_fec!K133)</f>
        <v>0.87918753483627243</v>
      </c>
      <c r="L133" s="112">
        <f>IF(RES_hhdet_tes!L133=0,"",RES_hhdet_tes!L133/RES_hhdet_fec!L133)</f>
        <v>0.88160800862408584</v>
      </c>
      <c r="M133" s="112">
        <f>IF(RES_hhdet_tes!M133=0,"",RES_hhdet_tes!M133/RES_hhdet_fec!M133)</f>
        <v>0.88381617259905487</v>
      </c>
      <c r="N133" s="112">
        <f>IF(RES_hhdet_tes!N133=0,"",RES_hhdet_tes!N133/RES_hhdet_fec!N133)</f>
        <v>0.88680430828386281</v>
      </c>
      <c r="O133" s="112">
        <f>IF(RES_hhdet_tes!O133=0,"",RES_hhdet_tes!O133/RES_hhdet_fec!O133)</f>
        <v>0.88821020856639243</v>
      </c>
      <c r="P133" s="112">
        <f>IF(RES_hhdet_tes!P133=0,"",RES_hhdet_tes!P133/RES_hhdet_fec!P133)</f>
        <v>0.88871688662966397</v>
      </c>
      <c r="Q133" s="112">
        <f>IF(RES_hhdet_tes!Q133=0,"",RES_hhdet_tes!Q133/RES_hhdet_fec!Q133)</f>
        <v>0.88923782172847043</v>
      </c>
      <c r="R133" s="112">
        <f>IF(RES_hhdet_tes!R133=0,"",RES_hhdet_tes!R133/RES_hhdet_fec!R133)</f>
        <v>0.89261345078299148</v>
      </c>
      <c r="S133" s="112">
        <f>IF(RES_hhdet_tes!S133=0,"",RES_hhdet_tes!S133/RES_hhdet_fec!S133)</f>
        <v>0.90024998948317347</v>
      </c>
      <c r="T133" s="112">
        <f>IF(RES_hhdet_tes!T133=0,"",RES_hhdet_tes!T133/RES_hhdet_fec!T133)</f>
        <v>0.90485618800377488</v>
      </c>
      <c r="U133" s="112">
        <f>IF(RES_hhdet_tes!U133=0,"",RES_hhdet_tes!U133/RES_hhdet_fec!U133)</f>
        <v>0.91156884806997618</v>
      </c>
      <c r="V133" s="112">
        <f>IF(RES_hhdet_tes!V133=0,"",RES_hhdet_tes!V133/RES_hhdet_fec!V133)</f>
        <v>0.91741487408440103</v>
      </c>
      <c r="W133" s="112">
        <f>IF(RES_hhdet_tes!W133=0,"",RES_hhdet_tes!W133/RES_hhdet_fec!W133)</f>
        <v>0.92378370187883441</v>
      </c>
      <c r="X133" s="112">
        <f>IF(RES_hhdet_tes!X133=0,"",RES_hhdet_tes!X133/RES_hhdet_fec!X133)</f>
        <v>0.93860691412872466</v>
      </c>
      <c r="Y133" s="112">
        <f>IF(RES_hhdet_tes!Y133=0,"",RES_hhdet_tes!Y133/RES_hhdet_fec!Y133)</f>
        <v>0.94330668717718291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0.71845185201525075</v>
      </c>
      <c r="C135" s="112">
        <f>IF(RES_hhdet_tes!C135=0,"",RES_hhdet_tes!C135/RES_hhdet_fec!C135)</f>
        <v>0.72109967593115254</v>
      </c>
      <c r="D135" s="112">
        <f>IF(RES_hhdet_tes!D135=0,"",RES_hhdet_tes!D135/RES_hhdet_fec!D135)</f>
        <v>0.72403502231101746</v>
      </c>
      <c r="E135" s="112">
        <f>IF(RES_hhdet_tes!E135=0,"",RES_hhdet_tes!E135/RES_hhdet_fec!E135)</f>
        <v>0.72718646557390421</v>
      </c>
      <c r="F135" s="112">
        <f>IF(RES_hhdet_tes!F135=0,"",RES_hhdet_tes!F135/RES_hhdet_fec!F135)</f>
        <v>0.73160009415074334</v>
      </c>
      <c r="G135" s="112">
        <f>IF(RES_hhdet_tes!G135=0,"",RES_hhdet_tes!G135/RES_hhdet_fec!G135)</f>
        <v>0.73630544289679956</v>
      </c>
      <c r="H135" s="112">
        <f>IF(RES_hhdet_tes!H135=0,"",RES_hhdet_tes!H135/RES_hhdet_fec!H135)</f>
        <v>0.74141413267815126</v>
      </c>
      <c r="I135" s="112">
        <f>IF(RES_hhdet_tes!I135=0,"",RES_hhdet_tes!I135/RES_hhdet_fec!I135)</f>
        <v>0.74394878799714215</v>
      </c>
      <c r="J135" s="112">
        <f>IF(RES_hhdet_tes!J135=0,"",RES_hhdet_tes!J135/RES_hhdet_fec!J135)</f>
        <v>0.74442211417344184</v>
      </c>
      <c r="K135" s="112">
        <f>IF(RES_hhdet_tes!K135=0,"",RES_hhdet_tes!K135/RES_hhdet_fec!K135)</f>
        <v>0.74461325961384894</v>
      </c>
      <c r="L135" s="112">
        <f>IF(RES_hhdet_tes!L135=0,"",RES_hhdet_tes!L135/RES_hhdet_fec!L135)</f>
        <v>0.74828688630386575</v>
      </c>
      <c r="M135" s="112">
        <f>IF(RES_hhdet_tes!M135=0,"",RES_hhdet_tes!M135/RES_hhdet_fec!M135)</f>
        <v>0.75225429156815815</v>
      </c>
      <c r="N135" s="112">
        <f>IF(RES_hhdet_tes!N135=0,"",RES_hhdet_tes!N135/RES_hhdet_fec!N135)</f>
        <v>0.75742148624477679</v>
      </c>
      <c r="O135" s="112">
        <f>IF(RES_hhdet_tes!O135=0,"",RES_hhdet_tes!O135/RES_hhdet_fec!O135)</f>
        <v>0.76113434134194913</v>
      </c>
      <c r="P135" s="112">
        <f>IF(RES_hhdet_tes!P135=0,"",RES_hhdet_tes!P135/RES_hhdet_fec!P135)</f>
        <v>0.76492590805613414</v>
      </c>
      <c r="Q135" s="112">
        <f>IF(RES_hhdet_tes!Q135=0,"",RES_hhdet_tes!Q135/RES_hhdet_fec!Q135)</f>
        <v>0.7703768692320575</v>
      </c>
      <c r="R135" s="112">
        <f>IF(RES_hhdet_tes!R135=0,"",RES_hhdet_tes!R135/RES_hhdet_fec!R135)</f>
        <v>0.77262802566487987</v>
      </c>
      <c r="S135" s="112">
        <f>IF(RES_hhdet_tes!S135=0,"",RES_hhdet_tes!S135/RES_hhdet_fec!S135)</f>
        <v>0.78024082385129334</v>
      </c>
      <c r="T135" s="112">
        <f>IF(RES_hhdet_tes!T135=0,"",RES_hhdet_tes!T135/RES_hhdet_fec!T135)</f>
        <v>0.79306984862602792</v>
      </c>
      <c r="U135" s="112">
        <f>IF(RES_hhdet_tes!U135=0,"",RES_hhdet_tes!U135/RES_hhdet_fec!U135)</f>
        <v>0.80946646519594068</v>
      </c>
      <c r="V135" s="112">
        <f>IF(RES_hhdet_tes!V135=0,"",RES_hhdet_tes!V135/RES_hhdet_fec!V135)</f>
        <v>0.81977175225296417</v>
      </c>
      <c r="W135" s="112">
        <f>IF(RES_hhdet_tes!W135=0,"",RES_hhdet_tes!W135/RES_hhdet_fec!W135)</f>
        <v>0.82912900888607866</v>
      </c>
      <c r="X135" s="112">
        <f>IF(RES_hhdet_tes!X135=0,"",RES_hhdet_tes!X135/RES_hhdet_fec!X135)</f>
        <v>0.8335900932828727</v>
      </c>
      <c r="Y135" s="112">
        <f>IF(RES_hhdet_tes!Y135=0,"",RES_hhdet_tes!Y135/RES_hhdet_fec!Y135)</f>
        <v>0.8377077229527593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0.81717885233386844</v>
      </c>
      <c r="C136" s="113">
        <f>IF(RES_hhdet_tes!C136=0,"",RES_hhdet_tes!C136/RES_hhdet_fec!C136)</f>
        <v>0.82379790176986134</v>
      </c>
      <c r="D136" s="113">
        <f>IF(RES_hhdet_tes!D136=0,"",RES_hhdet_tes!D136/RES_hhdet_fec!D136)</f>
        <v>0.82475918888303146</v>
      </c>
      <c r="E136" s="113">
        <f>IF(RES_hhdet_tes!E136=0,"",RES_hhdet_tes!E136/RES_hhdet_fec!E136)</f>
        <v>0.8294301749618217</v>
      </c>
      <c r="F136" s="113">
        <f>IF(RES_hhdet_tes!F136=0,"",RES_hhdet_tes!F136/RES_hhdet_fec!F136)</f>
        <v>0.832706776881044</v>
      </c>
      <c r="G136" s="113">
        <f>IF(RES_hhdet_tes!G136=0,"",RES_hhdet_tes!G136/RES_hhdet_fec!G136)</f>
        <v>0.83355048437099954</v>
      </c>
      <c r="H136" s="113">
        <f>IF(RES_hhdet_tes!H136=0,"",RES_hhdet_tes!H136/RES_hhdet_fec!H136)</f>
        <v>0.83610625270139782</v>
      </c>
      <c r="I136" s="113">
        <f>IF(RES_hhdet_tes!I136=0,"",RES_hhdet_tes!I136/RES_hhdet_fec!I136)</f>
        <v>0.83959316731348355</v>
      </c>
      <c r="J136" s="113">
        <f>IF(RES_hhdet_tes!J136=0,"",RES_hhdet_tes!J136/RES_hhdet_fec!J136)</f>
        <v>0.84430290720026424</v>
      </c>
      <c r="K136" s="113">
        <f>IF(RES_hhdet_tes!K136=0,"",RES_hhdet_tes!K136/RES_hhdet_fec!K136)</f>
        <v>0.85660474246231066</v>
      </c>
      <c r="L136" s="113">
        <f>IF(RES_hhdet_tes!L136=0,"",RES_hhdet_tes!L136/RES_hhdet_fec!L136)</f>
        <v>0.84164744873616193</v>
      </c>
      <c r="M136" s="113">
        <f>IF(RES_hhdet_tes!M136=0,"",RES_hhdet_tes!M136/RES_hhdet_fec!M136)</f>
        <v>0.84540093609589506</v>
      </c>
      <c r="N136" s="113">
        <f>IF(RES_hhdet_tes!N136=0,"",RES_hhdet_tes!N136/RES_hhdet_fec!N136)</f>
        <v>0.85111022844200757</v>
      </c>
      <c r="O136" s="113">
        <f>IF(RES_hhdet_tes!O136=0,"",RES_hhdet_tes!O136/RES_hhdet_fec!O136)</f>
        <v>0.84684643257017411</v>
      </c>
      <c r="P136" s="113">
        <f>IF(RES_hhdet_tes!P136=0,"",RES_hhdet_tes!P136/RES_hhdet_fec!P136)</f>
        <v>0.85461297002076797</v>
      </c>
      <c r="Q136" s="113">
        <f>IF(RES_hhdet_tes!Q136=0,"",RES_hhdet_tes!Q136/RES_hhdet_fec!Q136)</f>
        <v>0.8565446825184212</v>
      </c>
      <c r="R136" s="113">
        <f>IF(RES_hhdet_tes!R136=0,"",RES_hhdet_tes!R136/RES_hhdet_fec!R136)</f>
        <v>0.85842223292499298</v>
      </c>
      <c r="S136" s="113">
        <f>IF(RES_hhdet_tes!S136=0,"",RES_hhdet_tes!S136/RES_hhdet_fec!S136)</f>
        <v>0.86997333500936624</v>
      </c>
      <c r="T136" s="113">
        <f>IF(RES_hhdet_tes!T136=0,"",RES_hhdet_tes!T136/RES_hhdet_fec!T136)</f>
        <v>0.87840561868734934</v>
      </c>
      <c r="U136" s="113">
        <f>IF(RES_hhdet_tes!U136=0,"",RES_hhdet_tes!U136/RES_hhdet_fec!U136)</f>
        <v>0.88715711500664041</v>
      </c>
      <c r="V136" s="113">
        <f>IF(RES_hhdet_tes!V136=0,"",RES_hhdet_tes!V136/RES_hhdet_fec!V136)</f>
        <v>0.89229506753872889</v>
      </c>
      <c r="W136" s="113">
        <f>IF(RES_hhdet_tes!W136=0,"",RES_hhdet_tes!W136/RES_hhdet_fec!W136)</f>
        <v>0.8918240578938208</v>
      </c>
      <c r="X136" s="113">
        <f>IF(RES_hhdet_tes!X136=0,"",RES_hhdet_tes!X136/RES_hhdet_fec!X136)</f>
        <v>0.92775491777199792</v>
      </c>
      <c r="Y136" s="113">
        <f>IF(RES_hhdet_tes!Y136=0,"",RES_hhdet_tes!Y136/RES_hhdet_fec!Y136)</f>
        <v>0.92282619021705947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0.71845185201525075</v>
      </c>
      <c r="C137" s="111">
        <f>IF(RES_hhdet_tes!C137=0,"",RES_hhdet_tes!C137/RES_hhdet_fec!C137)</f>
        <v>0.72350031616873245</v>
      </c>
      <c r="D137" s="111">
        <f>IF(RES_hhdet_tes!D137=0,"",RES_hhdet_tes!D137/RES_hhdet_fec!D137)</f>
        <v>0.7270017416317941</v>
      </c>
      <c r="E137" s="111">
        <f>IF(RES_hhdet_tes!E137=0,"",RES_hhdet_tes!E137/RES_hhdet_fec!E137)</f>
        <v>0.73055534733013483</v>
      </c>
      <c r="F137" s="111">
        <f>IF(RES_hhdet_tes!F137=0,"",RES_hhdet_tes!F137/RES_hhdet_fec!F137)</f>
        <v>0.73415514745410326</v>
      </c>
      <c r="G137" s="111">
        <f>IF(RES_hhdet_tes!G137=0,"",RES_hhdet_tes!G137/RES_hhdet_fec!G137)</f>
        <v>0.73834919571824653</v>
      </c>
      <c r="H137" s="111">
        <f>IF(RES_hhdet_tes!H137=0,"",RES_hhdet_tes!H137/RES_hhdet_fec!H137)</f>
        <v>0.742163339366537</v>
      </c>
      <c r="I137" s="111">
        <f>IF(RES_hhdet_tes!I137=0,"",RES_hhdet_tes!I137/RES_hhdet_fec!I137)</f>
        <v>0.74395875272457346</v>
      </c>
      <c r="J137" s="111">
        <f>IF(RES_hhdet_tes!J137=0,"",RES_hhdet_tes!J137/RES_hhdet_fec!J137)</f>
        <v>0.74451569024335251</v>
      </c>
      <c r="K137" s="111">
        <f>IF(RES_hhdet_tes!K137=0,"",RES_hhdet_tes!K137/RES_hhdet_fec!K137)</f>
        <v>0.74471390201156273</v>
      </c>
      <c r="L137" s="111">
        <f>IF(RES_hhdet_tes!L137=0,"",RES_hhdet_tes!L137/RES_hhdet_fec!L137)</f>
        <v>0.7494039351639683</v>
      </c>
      <c r="M137" s="111">
        <f>IF(RES_hhdet_tes!M137=0,"",RES_hhdet_tes!M137/RES_hhdet_fec!M137)</f>
        <v>0.752852928858744</v>
      </c>
      <c r="N137" s="111">
        <f>IF(RES_hhdet_tes!N137=0,"",RES_hhdet_tes!N137/RES_hhdet_fec!N137)</f>
        <v>0.75689995598918947</v>
      </c>
      <c r="O137" s="111">
        <f>IF(RES_hhdet_tes!O137=0,"",RES_hhdet_tes!O137/RES_hhdet_fec!O137)</f>
        <v>0.76052455313023248</v>
      </c>
      <c r="P137" s="111">
        <f>IF(RES_hhdet_tes!P137=0,"",RES_hhdet_tes!P137/RES_hhdet_fec!P137)</f>
        <v>0.76410925296736498</v>
      </c>
      <c r="Q137" s="111">
        <f>IF(RES_hhdet_tes!Q137=0,"",RES_hhdet_tes!Q137/RES_hhdet_fec!Q137)</f>
        <v>0.77140613861546814</v>
      </c>
      <c r="R137" s="111">
        <f>IF(RES_hhdet_tes!R137=0,"",RES_hhdet_tes!R137/RES_hhdet_fec!R137)</f>
        <v>0.77432752718502573</v>
      </c>
      <c r="S137" s="111">
        <f>IF(RES_hhdet_tes!S137=0,"",RES_hhdet_tes!S137/RES_hhdet_fec!S137)</f>
        <v>0.78363450022636061</v>
      </c>
      <c r="T137" s="111">
        <f>IF(RES_hhdet_tes!T137=0,"",RES_hhdet_tes!T137/RES_hhdet_fec!T137)</f>
        <v>0.79767123831674613</v>
      </c>
      <c r="U137" s="111">
        <f>IF(RES_hhdet_tes!U137=0,"",RES_hhdet_tes!U137/RES_hhdet_fec!U137)</f>
        <v>0.81361078064856873</v>
      </c>
      <c r="V137" s="111">
        <f>IF(RES_hhdet_tes!V137=0,"",RES_hhdet_tes!V137/RES_hhdet_fec!V137)</f>
        <v>0.82129085730081719</v>
      </c>
      <c r="W137" s="111">
        <f>IF(RES_hhdet_tes!W137=0,"",RES_hhdet_tes!W137/RES_hhdet_fec!W137)</f>
        <v>0.8287866430249109</v>
      </c>
      <c r="X137" s="111">
        <f>IF(RES_hhdet_tes!X137=0,"",RES_hhdet_tes!X137/RES_hhdet_fec!X137)</f>
        <v>0.84031174725684166</v>
      </c>
      <c r="Y137" s="111">
        <f>IF(RES_hhdet_tes!Y137=0,"",RES_hhdet_tes!Y137/RES_hhdet_fec!Y137)</f>
        <v>0.86079737771495346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0.75848880218923742</v>
      </c>
      <c r="C139" s="124">
        <f>IF(RES_hhdet_tes!C139=0,"",RES_hhdet_tes!C139/RES_hhdet_fec!C139)</f>
        <v>0.76072004845579744</v>
      </c>
      <c r="D139" s="124">
        <f>IF(RES_hhdet_tes!D139=0,"",RES_hhdet_tes!D139/RES_hhdet_fec!D139)</f>
        <v>0.76300468996754345</v>
      </c>
      <c r="E139" s="124">
        <f>IF(RES_hhdet_tes!E139=0,"",RES_hhdet_tes!E139/RES_hhdet_fec!E139)</f>
        <v>0.76540817284266194</v>
      </c>
      <c r="F139" s="124">
        <f>IF(RES_hhdet_tes!F139=0,"",RES_hhdet_tes!F139/RES_hhdet_fec!F139)</f>
        <v>0.76794573127799148</v>
      </c>
      <c r="G139" s="124">
        <f>IF(RES_hhdet_tes!G139=0,"",RES_hhdet_tes!G139/RES_hhdet_fec!G139)</f>
        <v>0.77072269469325339</v>
      </c>
      <c r="H139" s="124">
        <f>IF(RES_hhdet_tes!H139=0,"",RES_hhdet_tes!H139/RES_hhdet_fec!H139)</f>
        <v>0.77387985859715536</v>
      </c>
      <c r="I139" s="124">
        <f>IF(RES_hhdet_tes!I139=0,"",RES_hhdet_tes!I139/RES_hhdet_fec!I139)</f>
        <v>0.77565666650132759</v>
      </c>
      <c r="J139" s="124">
        <f>IF(RES_hhdet_tes!J139=0,"",RES_hhdet_tes!J139/RES_hhdet_fec!J139)</f>
        <v>0.77677836313201609</v>
      </c>
      <c r="K139" s="124">
        <f>IF(RES_hhdet_tes!K139=0,"",RES_hhdet_tes!K139/RES_hhdet_fec!K139)</f>
        <v>0.77842477969082469</v>
      </c>
      <c r="L139" s="124">
        <f>IF(RES_hhdet_tes!L139=0,"",RES_hhdet_tes!L139/RES_hhdet_fec!L139)</f>
        <v>0.78013282569743991</v>
      </c>
      <c r="M139" s="124">
        <f>IF(RES_hhdet_tes!M139=0,"",RES_hhdet_tes!M139/RES_hhdet_fec!M139)</f>
        <v>0.78199079443886044</v>
      </c>
      <c r="N139" s="124">
        <f>IF(RES_hhdet_tes!N139=0,"",RES_hhdet_tes!N139/RES_hhdet_fec!N139)</f>
        <v>0.7842632065851719</v>
      </c>
      <c r="O139" s="124">
        <f>IF(RES_hhdet_tes!O139=0,"",RES_hhdet_tes!O139/RES_hhdet_fec!O139)</f>
        <v>0.78691367540954771</v>
      </c>
      <c r="P139" s="124">
        <f>IF(RES_hhdet_tes!P139=0,"",RES_hhdet_tes!P139/RES_hhdet_fec!P139)</f>
        <v>0.78935146357040809</v>
      </c>
      <c r="Q139" s="124">
        <f>IF(RES_hhdet_tes!Q139=0,"",RES_hhdet_tes!Q139/RES_hhdet_fec!Q139)</f>
        <v>0.79331982476327478</v>
      </c>
      <c r="R139" s="124">
        <f>IF(RES_hhdet_tes!R139=0,"",RES_hhdet_tes!R139/RES_hhdet_fec!R139)</f>
        <v>0.79953498211774821</v>
      </c>
      <c r="S139" s="124">
        <f>IF(RES_hhdet_tes!S139=0,"",RES_hhdet_tes!S139/RES_hhdet_fec!S139)</f>
        <v>0.80864084826664562</v>
      </c>
      <c r="T139" s="124">
        <f>IF(RES_hhdet_tes!T139=0,"",RES_hhdet_tes!T139/RES_hhdet_fec!T139)</f>
        <v>0.81938664404801276</v>
      </c>
      <c r="U139" s="124">
        <f>IF(RES_hhdet_tes!U139=0,"",RES_hhdet_tes!U139/RES_hhdet_fec!U139)</f>
        <v>0.83169617186188161</v>
      </c>
      <c r="V139" s="124">
        <f>IF(RES_hhdet_tes!V139=0,"",RES_hhdet_tes!V139/RES_hhdet_fec!V139)</f>
        <v>0.84367600076527172</v>
      </c>
      <c r="W139" s="124">
        <f>IF(RES_hhdet_tes!W139=0,"",RES_hhdet_tes!W139/RES_hhdet_fec!W139)</f>
        <v>0.85581233945839552</v>
      </c>
      <c r="X139" s="124">
        <f>IF(RES_hhdet_tes!X139=0,"",RES_hhdet_tes!X139/RES_hhdet_fec!X139)</f>
        <v>0.86694687615843546</v>
      </c>
      <c r="Y139" s="124">
        <f>IF(RES_hhdet_tes!Y139=0,"",RES_hhdet_tes!Y139/RES_hhdet_fec!Y139)</f>
        <v>0.87787733090074593</v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0.75848880218923742</v>
      </c>
      <c r="C141" s="45">
        <f>IF(RES_hhdet_tes!C141=0,"",RES_hhdet_tes!C141/RES_hhdet_fec!C141)</f>
        <v>0.76072004845579744</v>
      </c>
      <c r="D141" s="45">
        <f>IF(RES_hhdet_tes!D141=0,"",RES_hhdet_tes!D141/RES_hhdet_fec!D141)</f>
        <v>0.76300468996754345</v>
      </c>
      <c r="E141" s="45">
        <f>IF(RES_hhdet_tes!E141=0,"",RES_hhdet_tes!E141/RES_hhdet_fec!E141)</f>
        <v>0.76540817284266194</v>
      </c>
      <c r="F141" s="45">
        <f>IF(RES_hhdet_tes!F141=0,"",RES_hhdet_tes!F141/RES_hhdet_fec!F141)</f>
        <v>0.76794573127799148</v>
      </c>
      <c r="G141" s="45">
        <f>IF(RES_hhdet_tes!G141=0,"",RES_hhdet_tes!G141/RES_hhdet_fec!G141)</f>
        <v>0.77072269469325339</v>
      </c>
      <c r="H141" s="45">
        <f>IF(RES_hhdet_tes!H141=0,"",RES_hhdet_tes!H141/RES_hhdet_fec!H141)</f>
        <v>0.77387985859715536</v>
      </c>
      <c r="I141" s="45">
        <f>IF(RES_hhdet_tes!I141=0,"",RES_hhdet_tes!I141/RES_hhdet_fec!I141)</f>
        <v>0.77565666650132759</v>
      </c>
      <c r="J141" s="45">
        <f>IF(RES_hhdet_tes!J141=0,"",RES_hhdet_tes!J141/RES_hhdet_fec!J141)</f>
        <v>0.77677836313201609</v>
      </c>
      <c r="K141" s="45">
        <f>IF(RES_hhdet_tes!K141=0,"",RES_hhdet_tes!K141/RES_hhdet_fec!K141)</f>
        <v>0.77842477969082469</v>
      </c>
      <c r="L141" s="45">
        <f>IF(RES_hhdet_tes!L141=0,"",RES_hhdet_tes!L141/RES_hhdet_fec!L141)</f>
        <v>0.78013282569743991</v>
      </c>
      <c r="M141" s="45">
        <f>IF(RES_hhdet_tes!M141=0,"",RES_hhdet_tes!M141/RES_hhdet_fec!M141)</f>
        <v>0.78199079443886044</v>
      </c>
      <c r="N141" s="45">
        <f>IF(RES_hhdet_tes!N141=0,"",RES_hhdet_tes!N141/RES_hhdet_fec!N141)</f>
        <v>0.7842632065851719</v>
      </c>
      <c r="O141" s="45">
        <f>IF(RES_hhdet_tes!O141=0,"",RES_hhdet_tes!O141/RES_hhdet_fec!O141)</f>
        <v>0.78691367540954771</v>
      </c>
      <c r="P141" s="45">
        <f>IF(RES_hhdet_tes!P141=0,"",RES_hhdet_tes!P141/RES_hhdet_fec!P141)</f>
        <v>0.78935146357040809</v>
      </c>
      <c r="Q141" s="45">
        <f>IF(RES_hhdet_tes!Q141=0,"",RES_hhdet_tes!Q141/RES_hhdet_fec!Q141)</f>
        <v>0.79331982476327478</v>
      </c>
      <c r="R141" s="45">
        <f>IF(RES_hhdet_tes!R141=0,"",RES_hhdet_tes!R141/RES_hhdet_fec!R141)</f>
        <v>0.79953498211774821</v>
      </c>
      <c r="S141" s="45">
        <f>IF(RES_hhdet_tes!S141=0,"",RES_hhdet_tes!S141/RES_hhdet_fec!S141)</f>
        <v>0.80864084826664562</v>
      </c>
      <c r="T141" s="45">
        <f>IF(RES_hhdet_tes!T141=0,"",RES_hhdet_tes!T141/RES_hhdet_fec!T141)</f>
        <v>0.81938664404801276</v>
      </c>
      <c r="U141" s="45">
        <f>IF(RES_hhdet_tes!U141=0,"",RES_hhdet_tes!U141/RES_hhdet_fec!U141)</f>
        <v>0.83169617186188161</v>
      </c>
      <c r="V141" s="45">
        <f>IF(RES_hhdet_tes!V141=0,"",RES_hhdet_tes!V141/RES_hhdet_fec!V141)</f>
        <v>0.84367600076527172</v>
      </c>
      <c r="W141" s="45">
        <f>IF(RES_hhdet_tes!W141=0,"",RES_hhdet_tes!W141/RES_hhdet_fec!W141)</f>
        <v>0.85581233945839552</v>
      </c>
      <c r="X141" s="45">
        <f>IF(RES_hhdet_tes!X141=0,"",RES_hhdet_tes!X141/RES_hhdet_fec!X141)</f>
        <v>0.86694687615843546</v>
      </c>
      <c r="Y141" s="45">
        <f>IF(RES_hhdet_tes!Y141=0,"",RES_hhdet_tes!Y141/RES_hhdet_fec!Y141)</f>
        <v>0.87787733090074593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1.5604164386786841</v>
      </c>
      <c r="C143" s="119">
        <f>IF(RES_hhdet_tes!C143=0,"",RES_hhdet_tes!C143/RES_hhdet_fec!C143)</f>
        <v>1.5898919933500648</v>
      </c>
      <c r="D143" s="119">
        <f>IF(RES_hhdet_tes!D143=0,"",RES_hhdet_tes!D143/RES_hhdet_fec!D143)</f>
        <v>1.6084485240518231</v>
      </c>
      <c r="E143" s="119">
        <f>IF(RES_hhdet_tes!E143=0,"",RES_hhdet_tes!E143/RES_hhdet_fec!E143)</f>
        <v>1.6351261569050763</v>
      </c>
      <c r="F143" s="119">
        <f>IF(RES_hhdet_tes!F143=0,"",RES_hhdet_tes!F143/RES_hhdet_fec!F143)</f>
        <v>1.6597056566430965</v>
      </c>
      <c r="G143" s="119">
        <f>IF(RES_hhdet_tes!G143=0,"",RES_hhdet_tes!G143/RES_hhdet_fec!G143)</f>
        <v>1.6980480924944912</v>
      </c>
      <c r="H143" s="119">
        <f>IF(RES_hhdet_tes!H143=0,"",RES_hhdet_tes!H143/RES_hhdet_fec!H143)</f>
        <v>1.7490142257520467</v>
      </c>
      <c r="I143" s="119">
        <f>IF(RES_hhdet_tes!I143=0,"",RES_hhdet_tes!I143/RES_hhdet_fec!I143)</f>
        <v>1.7918941799513883</v>
      </c>
      <c r="J143" s="119">
        <f>IF(RES_hhdet_tes!J143=0,"",RES_hhdet_tes!J143/RES_hhdet_fec!J143)</f>
        <v>1.849098231902417</v>
      </c>
      <c r="K143" s="119">
        <f>IF(RES_hhdet_tes!K143=0,"",RES_hhdet_tes!K143/RES_hhdet_fec!K143)</f>
        <v>1.9262690472483219</v>
      </c>
      <c r="L143" s="119">
        <f>IF(RES_hhdet_tes!L143=0,"",RES_hhdet_tes!L143/RES_hhdet_fec!L143)</f>
        <v>1.9510829680219302</v>
      </c>
      <c r="M143" s="119">
        <f>IF(RES_hhdet_tes!M143=0,"",RES_hhdet_tes!M143/RES_hhdet_fec!M143)</f>
        <v>2.0100809276486404</v>
      </c>
      <c r="N143" s="119">
        <f>IF(RES_hhdet_tes!N143=0,"",RES_hhdet_tes!N143/RES_hhdet_fec!N143)</f>
        <v>2.086521234671777</v>
      </c>
      <c r="O143" s="119">
        <f>IF(RES_hhdet_tes!O143=0,"",RES_hhdet_tes!O143/RES_hhdet_fec!O143)</f>
        <v>2.1264538660208481</v>
      </c>
      <c r="P143" s="119">
        <f>IF(RES_hhdet_tes!P143=0,"",RES_hhdet_tes!P143/RES_hhdet_fec!P143)</f>
        <v>2.1671008210735447</v>
      </c>
      <c r="Q143" s="119">
        <f>IF(RES_hhdet_tes!Q143=0,"",RES_hhdet_tes!Q143/RES_hhdet_fec!Q143)</f>
        <v>2.2082930657187756</v>
      </c>
      <c r="R143" s="119">
        <f>IF(RES_hhdet_tes!R143=0,"",RES_hhdet_tes!R143/RES_hhdet_fec!R143)</f>
        <v>2.2751658181789502</v>
      </c>
      <c r="S143" s="119">
        <f>IF(RES_hhdet_tes!S143=0,"",RES_hhdet_tes!S143/RES_hhdet_fec!S143)</f>
        <v>2.3285507884502308</v>
      </c>
      <c r="T143" s="119">
        <f>IF(RES_hhdet_tes!T143=0,"",RES_hhdet_tes!T143/RES_hhdet_fec!T143)</f>
        <v>2.396632504113497</v>
      </c>
      <c r="U143" s="119">
        <f>IF(RES_hhdet_tes!U143=0,"",RES_hhdet_tes!U143/RES_hhdet_fec!U143)</f>
        <v>2.4446396642457935</v>
      </c>
      <c r="V143" s="119">
        <f>IF(RES_hhdet_tes!V143=0,"",RES_hhdet_tes!V143/RES_hhdet_fec!V143)</f>
        <v>2.4938206270180174</v>
      </c>
      <c r="W143" s="119">
        <f>IF(RES_hhdet_tes!W143=0,"",RES_hhdet_tes!W143/RES_hhdet_fec!W143)</f>
        <v>2.5550516529296865</v>
      </c>
      <c r="X143" s="119">
        <f>IF(RES_hhdet_tes!X143=0,"",RES_hhdet_tes!X143/RES_hhdet_fec!X143)</f>
        <v>2.8368497231005643</v>
      </c>
      <c r="Y143" s="119">
        <f>IF(RES_hhdet_tes!Y143=0,"",RES_hhdet_tes!Y143/RES_hhdet_fec!Y143)</f>
        <v>2.8845342626491659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1.7979088080825252</v>
      </c>
      <c r="C144" s="124">
        <f>IF(RES_hhdet_tes!C144=0,"",RES_hhdet_tes!C144/RES_hhdet_fec!C144)</f>
        <v>1.8165117247508431</v>
      </c>
      <c r="D144" s="124">
        <f>IF(RES_hhdet_tes!D144=0,"",RES_hhdet_tes!D144/RES_hhdet_fec!D144)</f>
        <v>1.8431040450473126</v>
      </c>
      <c r="E144" s="124">
        <f>IF(RES_hhdet_tes!E144=0,"",RES_hhdet_tes!E144/RES_hhdet_fec!E144)</f>
        <v>1.8731778853441818</v>
      </c>
      <c r="F144" s="124">
        <f>IF(RES_hhdet_tes!F144=0,"",RES_hhdet_tes!F144/RES_hhdet_fec!F144)</f>
        <v>1.9163855305129267</v>
      </c>
      <c r="G144" s="124">
        <f>IF(RES_hhdet_tes!G144=0,"",RES_hhdet_tes!G144/RES_hhdet_fec!G144)</f>
        <v>1.9684797904694864</v>
      </c>
      <c r="H144" s="124">
        <f>IF(RES_hhdet_tes!H144=0,"",RES_hhdet_tes!H144/RES_hhdet_fec!H144)</f>
        <v>2.0325702259256317</v>
      </c>
      <c r="I144" s="124">
        <f>IF(RES_hhdet_tes!I144=0,"",RES_hhdet_tes!I144/RES_hhdet_fec!I144)</f>
        <v>2.0965326476664377</v>
      </c>
      <c r="J144" s="124">
        <f>IF(RES_hhdet_tes!J144=0,"",RES_hhdet_tes!J144/RES_hhdet_fec!J144)</f>
        <v>2.1716141171715866</v>
      </c>
      <c r="K144" s="124">
        <f>IF(RES_hhdet_tes!K144=0,"",RES_hhdet_tes!K144/RES_hhdet_fec!K144)</f>
        <v>2.25691964129425</v>
      </c>
      <c r="L144" s="124">
        <f>IF(RES_hhdet_tes!L144=0,"",RES_hhdet_tes!L144/RES_hhdet_fec!L144)</f>
        <v>2.3510138886877825</v>
      </c>
      <c r="M144" s="124">
        <f>IF(RES_hhdet_tes!M144=0,"",RES_hhdet_tes!M144/RES_hhdet_fec!M144)</f>
        <v>2.4776005145513191</v>
      </c>
      <c r="N144" s="124">
        <f>IF(RES_hhdet_tes!N144=0,"",RES_hhdet_tes!N144/RES_hhdet_fec!N144)</f>
        <v>2.6174225216500884</v>
      </c>
      <c r="O144" s="124">
        <f>IF(RES_hhdet_tes!O144=0,"",RES_hhdet_tes!O144/RES_hhdet_fec!O144)</f>
        <v>2.7560540935716564</v>
      </c>
      <c r="P144" s="124">
        <f>IF(RES_hhdet_tes!P144=0,"",RES_hhdet_tes!P144/RES_hhdet_fec!P144)</f>
        <v>2.8212002077098659</v>
      </c>
      <c r="Q144" s="124">
        <f>IF(RES_hhdet_tes!Q144=0,"",RES_hhdet_tes!Q144/RES_hhdet_fec!Q144)</f>
        <v>2.8857877663304552</v>
      </c>
      <c r="R144" s="124">
        <f>IF(RES_hhdet_tes!R144=0,"",RES_hhdet_tes!R144/RES_hhdet_fec!R144)</f>
        <v>2.9640903510134491</v>
      </c>
      <c r="S144" s="124">
        <f>IF(RES_hhdet_tes!S144=0,"",RES_hhdet_tes!S144/RES_hhdet_fec!S144)</f>
        <v>3.054217350434878</v>
      </c>
      <c r="T144" s="124">
        <f>IF(RES_hhdet_tes!T144=0,"",RES_hhdet_tes!T144/RES_hhdet_fec!T144)</f>
        <v>3.1555731919156185</v>
      </c>
      <c r="U144" s="124">
        <f>IF(RES_hhdet_tes!U144=0,"",RES_hhdet_tes!U144/RES_hhdet_fec!U144)</f>
        <v>3.2489307774705032</v>
      </c>
      <c r="V144" s="124">
        <f>IF(RES_hhdet_tes!V144=0,"",RES_hhdet_tes!V144/RES_hhdet_fec!V144)</f>
        <v>3.338354977849554</v>
      </c>
      <c r="W144" s="124">
        <f>IF(RES_hhdet_tes!W144=0,"",RES_hhdet_tes!W144/RES_hhdet_fec!W144)</f>
        <v>3.413672001458679</v>
      </c>
      <c r="X144" s="124">
        <f>IF(RES_hhdet_tes!X144=0,"",RES_hhdet_tes!X144/RES_hhdet_fec!X144)</f>
        <v>3.488203469148516</v>
      </c>
      <c r="Y144" s="124">
        <f>IF(RES_hhdet_tes!Y144=0,"",RES_hhdet_tes!Y144/RES_hhdet_fec!Y144)</f>
        <v>3.5446837490842258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1.7979088080825252</v>
      </c>
      <c r="C145" s="111">
        <f>IF(RES_hhdet_tes!C145=0,"",RES_hhdet_tes!C145/RES_hhdet_fec!C145)</f>
        <v>1.8165117247508431</v>
      </c>
      <c r="D145" s="111">
        <f>IF(RES_hhdet_tes!D145=0,"",RES_hhdet_tes!D145/RES_hhdet_fec!D145)</f>
        <v>1.8431040450473126</v>
      </c>
      <c r="E145" s="111">
        <f>IF(RES_hhdet_tes!E145=0,"",RES_hhdet_tes!E145/RES_hhdet_fec!E145)</f>
        <v>1.8731778853441818</v>
      </c>
      <c r="F145" s="111">
        <f>IF(RES_hhdet_tes!F145=0,"",RES_hhdet_tes!F145/RES_hhdet_fec!F145)</f>
        <v>1.9163855305129267</v>
      </c>
      <c r="G145" s="111">
        <f>IF(RES_hhdet_tes!G145=0,"",RES_hhdet_tes!G145/RES_hhdet_fec!G145)</f>
        <v>1.9684797904694864</v>
      </c>
      <c r="H145" s="111">
        <f>IF(RES_hhdet_tes!H145=0,"",RES_hhdet_tes!H145/RES_hhdet_fec!H145)</f>
        <v>2.0325702259256317</v>
      </c>
      <c r="I145" s="111">
        <f>IF(RES_hhdet_tes!I145=0,"",RES_hhdet_tes!I145/RES_hhdet_fec!I145)</f>
        <v>2.0965326476664377</v>
      </c>
      <c r="J145" s="111">
        <f>IF(RES_hhdet_tes!J145=0,"",RES_hhdet_tes!J145/RES_hhdet_fec!J145)</f>
        <v>2.1716141171715866</v>
      </c>
      <c r="K145" s="111">
        <f>IF(RES_hhdet_tes!K145=0,"",RES_hhdet_tes!K145/RES_hhdet_fec!K145)</f>
        <v>2.25691964129425</v>
      </c>
      <c r="L145" s="111">
        <f>IF(RES_hhdet_tes!L145=0,"",RES_hhdet_tes!L145/RES_hhdet_fec!L145)</f>
        <v>2.3510138886877825</v>
      </c>
      <c r="M145" s="111">
        <f>IF(RES_hhdet_tes!M145=0,"",RES_hhdet_tes!M145/RES_hhdet_fec!M145)</f>
        <v>2.4776005145513191</v>
      </c>
      <c r="N145" s="111">
        <f>IF(RES_hhdet_tes!N145=0,"",RES_hhdet_tes!N145/RES_hhdet_fec!N145)</f>
        <v>2.6174225216500884</v>
      </c>
      <c r="O145" s="111">
        <f>IF(RES_hhdet_tes!O145=0,"",RES_hhdet_tes!O145/RES_hhdet_fec!O145)</f>
        <v>2.7560540935716564</v>
      </c>
      <c r="P145" s="111">
        <f>IF(RES_hhdet_tes!P145=0,"",RES_hhdet_tes!P145/RES_hhdet_fec!P145)</f>
        <v>2.8212002077098659</v>
      </c>
      <c r="Q145" s="111">
        <f>IF(RES_hhdet_tes!Q145=0,"",RES_hhdet_tes!Q145/RES_hhdet_fec!Q145)</f>
        <v>2.8857877663304552</v>
      </c>
      <c r="R145" s="111">
        <f>IF(RES_hhdet_tes!R145=0,"",RES_hhdet_tes!R145/RES_hhdet_fec!R145)</f>
        <v>2.9640903510134491</v>
      </c>
      <c r="S145" s="111">
        <f>IF(RES_hhdet_tes!S145=0,"",RES_hhdet_tes!S145/RES_hhdet_fec!S145)</f>
        <v>3.054217350434878</v>
      </c>
      <c r="T145" s="111">
        <f>IF(RES_hhdet_tes!T145=0,"",RES_hhdet_tes!T145/RES_hhdet_fec!T145)</f>
        <v>3.1555731919156185</v>
      </c>
      <c r="U145" s="111">
        <f>IF(RES_hhdet_tes!U145=0,"",RES_hhdet_tes!U145/RES_hhdet_fec!U145)</f>
        <v>3.2489307774705032</v>
      </c>
      <c r="V145" s="111">
        <f>IF(RES_hhdet_tes!V145=0,"",RES_hhdet_tes!V145/RES_hhdet_fec!V145)</f>
        <v>3.338354977849554</v>
      </c>
      <c r="W145" s="111">
        <f>IF(RES_hhdet_tes!W145=0,"",RES_hhdet_tes!W145/RES_hhdet_fec!W145)</f>
        <v>3.413672001458679</v>
      </c>
      <c r="X145" s="111">
        <f>IF(RES_hhdet_tes!X145=0,"",RES_hhdet_tes!X145/RES_hhdet_fec!X145)</f>
        <v>3.488203469148516</v>
      </c>
      <c r="Y145" s="111">
        <f>IF(RES_hhdet_tes!Y145=0,"",RES_hhdet_tes!Y145/RES_hhdet_fec!Y145)</f>
        <v>3.5446837490842258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2.258521943064399</v>
      </c>
      <c r="C146" s="124">
        <f>IF(RES_hhdet_tes!C146=0,"",RES_hhdet_tes!C146/RES_hhdet_fec!C146)</f>
        <v>2.3923835189340208</v>
      </c>
      <c r="D146" s="124">
        <f>IF(RES_hhdet_tes!D146=0,"",RES_hhdet_tes!D146/RES_hhdet_fec!D146)</f>
        <v>2.5265174515232318</v>
      </c>
      <c r="E146" s="124">
        <f>IF(RES_hhdet_tes!E146=0,"",RES_hhdet_tes!E146/RES_hhdet_fec!E146)</f>
        <v>2.6440747038904187</v>
      </c>
      <c r="F146" s="124">
        <f>IF(RES_hhdet_tes!F146=0,"",RES_hhdet_tes!F146/RES_hhdet_fec!F146)</f>
        <v>2.8126795837464167</v>
      </c>
      <c r="G146" s="124">
        <f>IF(RES_hhdet_tes!G146=0,"",RES_hhdet_tes!G146/RES_hhdet_fec!G146)</f>
        <v>3.0331695200358237</v>
      </c>
      <c r="H146" s="124">
        <f>IF(RES_hhdet_tes!H146=0,"",RES_hhdet_tes!H146/RES_hhdet_fec!H146)</f>
        <v>3.3316955561644206</v>
      </c>
      <c r="I146" s="124">
        <f>IF(RES_hhdet_tes!I146=0,"",RES_hhdet_tes!I146/RES_hhdet_fec!I146)</f>
        <v>3.544150758737632</v>
      </c>
      <c r="J146" s="124">
        <f>IF(RES_hhdet_tes!J146=0,"",RES_hhdet_tes!J146/RES_hhdet_fec!J146)</f>
        <v>3.685539815570356</v>
      </c>
      <c r="K146" s="124">
        <f>IF(RES_hhdet_tes!K146=0,"",RES_hhdet_tes!K146/RES_hhdet_fec!K146)</f>
        <v>3.8582094889220704</v>
      </c>
      <c r="L146" s="124">
        <f>IF(RES_hhdet_tes!L146=0,"",RES_hhdet_tes!L146/RES_hhdet_fec!L146)</f>
        <v>4.0132665789217494</v>
      </c>
      <c r="M146" s="124">
        <f>IF(RES_hhdet_tes!M146=0,"",RES_hhdet_tes!M146/RES_hhdet_fec!M146)</f>
        <v>4.1800566063361311</v>
      </c>
      <c r="N146" s="124">
        <f>IF(RES_hhdet_tes!N146=0,"",RES_hhdet_tes!N146/RES_hhdet_fec!N146)</f>
        <v>4.365725224169811</v>
      </c>
      <c r="O146" s="124">
        <f>IF(RES_hhdet_tes!O146=0,"",RES_hhdet_tes!O146/RES_hhdet_fec!O146)</f>
        <v>4.6039765318532035</v>
      </c>
      <c r="P146" s="124">
        <f>IF(RES_hhdet_tes!P146=0,"",RES_hhdet_tes!P146/RES_hhdet_fec!P146)</f>
        <v>4.8074888750799092</v>
      </c>
      <c r="Q146" s="124">
        <f>IF(RES_hhdet_tes!Q146=0,"",RES_hhdet_tes!Q146/RES_hhdet_fec!Q146)</f>
        <v>5.0099705912564714</v>
      </c>
      <c r="R146" s="124">
        <f>IF(RES_hhdet_tes!R146=0,"",RES_hhdet_tes!R146/RES_hhdet_fec!R146)</f>
        <v>5.1864258904636085</v>
      </c>
      <c r="S146" s="124">
        <f>IF(RES_hhdet_tes!S146=0,"",RES_hhdet_tes!S146/RES_hhdet_fec!S146)</f>
        <v>5.3267746978619268</v>
      </c>
      <c r="T146" s="124">
        <f>IF(RES_hhdet_tes!T146=0,"",RES_hhdet_tes!T146/RES_hhdet_fec!T146)</f>
        <v>5.4444138367782777</v>
      </c>
      <c r="U146" s="124">
        <f>IF(RES_hhdet_tes!U146=0,"",RES_hhdet_tes!U146/RES_hhdet_fec!U146)</f>
        <v>5.5326725900492262</v>
      </c>
      <c r="V146" s="124">
        <f>IF(RES_hhdet_tes!V146=0,"",RES_hhdet_tes!V146/RES_hhdet_fec!V146)</f>
        <v>5.5977320831451651</v>
      </c>
      <c r="W146" s="124">
        <f>IF(RES_hhdet_tes!W146=0,"",RES_hhdet_tes!W146/RES_hhdet_fec!W146)</f>
        <v>5.6404431133695079</v>
      </c>
      <c r="X146" s="124">
        <f>IF(RES_hhdet_tes!X146=0,"",RES_hhdet_tes!X146/RES_hhdet_fec!X146)</f>
        <v>5.6844060205063807</v>
      </c>
      <c r="Y146" s="124">
        <f>IF(RES_hhdet_tes!Y146=0,"",RES_hhdet_tes!Y146/RES_hhdet_fec!Y146)</f>
        <v>5.7248222127603272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2.258521943064399</v>
      </c>
      <c r="C147" s="111">
        <f>IF(RES_hhdet_tes!C147=0,"",RES_hhdet_tes!C147/RES_hhdet_fec!C147)</f>
        <v>2.3923835189340208</v>
      </c>
      <c r="D147" s="111">
        <f>IF(RES_hhdet_tes!D147=0,"",RES_hhdet_tes!D147/RES_hhdet_fec!D147)</f>
        <v>2.5265174515232318</v>
      </c>
      <c r="E147" s="111">
        <f>IF(RES_hhdet_tes!E147=0,"",RES_hhdet_tes!E147/RES_hhdet_fec!E147)</f>
        <v>2.6440747038904187</v>
      </c>
      <c r="F147" s="111">
        <f>IF(RES_hhdet_tes!F147=0,"",RES_hhdet_tes!F147/RES_hhdet_fec!F147)</f>
        <v>2.8126795837464167</v>
      </c>
      <c r="G147" s="111">
        <f>IF(RES_hhdet_tes!G147=0,"",RES_hhdet_tes!G147/RES_hhdet_fec!G147)</f>
        <v>3.0331695200358237</v>
      </c>
      <c r="H147" s="111">
        <f>IF(RES_hhdet_tes!H147=0,"",RES_hhdet_tes!H147/RES_hhdet_fec!H147)</f>
        <v>3.3316955561644206</v>
      </c>
      <c r="I147" s="111">
        <f>IF(RES_hhdet_tes!I147=0,"",RES_hhdet_tes!I147/RES_hhdet_fec!I147)</f>
        <v>3.544150758737632</v>
      </c>
      <c r="J147" s="111">
        <f>IF(RES_hhdet_tes!J147=0,"",RES_hhdet_tes!J147/RES_hhdet_fec!J147)</f>
        <v>3.685539815570356</v>
      </c>
      <c r="K147" s="111">
        <f>IF(RES_hhdet_tes!K147=0,"",RES_hhdet_tes!K147/RES_hhdet_fec!K147)</f>
        <v>3.8582094889220704</v>
      </c>
      <c r="L147" s="111">
        <f>IF(RES_hhdet_tes!L147=0,"",RES_hhdet_tes!L147/RES_hhdet_fec!L147)</f>
        <v>4.0132665789217494</v>
      </c>
      <c r="M147" s="111">
        <f>IF(RES_hhdet_tes!M147=0,"",RES_hhdet_tes!M147/RES_hhdet_fec!M147)</f>
        <v>4.1800566063361311</v>
      </c>
      <c r="N147" s="111">
        <f>IF(RES_hhdet_tes!N147=0,"",RES_hhdet_tes!N147/RES_hhdet_fec!N147)</f>
        <v>4.365725224169811</v>
      </c>
      <c r="O147" s="111">
        <f>IF(RES_hhdet_tes!O147=0,"",RES_hhdet_tes!O147/RES_hhdet_fec!O147)</f>
        <v>4.6039765318532035</v>
      </c>
      <c r="P147" s="111">
        <f>IF(RES_hhdet_tes!P147=0,"",RES_hhdet_tes!P147/RES_hhdet_fec!P147)</f>
        <v>4.8074888750799092</v>
      </c>
      <c r="Q147" s="111">
        <f>IF(RES_hhdet_tes!Q147=0,"",RES_hhdet_tes!Q147/RES_hhdet_fec!Q147)</f>
        <v>5.0099705912564714</v>
      </c>
      <c r="R147" s="111">
        <f>IF(RES_hhdet_tes!R147=0,"",RES_hhdet_tes!R147/RES_hhdet_fec!R147)</f>
        <v>5.1864258904636085</v>
      </c>
      <c r="S147" s="111">
        <f>IF(RES_hhdet_tes!S147=0,"",RES_hhdet_tes!S147/RES_hhdet_fec!S147)</f>
        <v>5.3267746978619268</v>
      </c>
      <c r="T147" s="111">
        <f>IF(RES_hhdet_tes!T147=0,"",RES_hhdet_tes!T147/RES_hhdet_fec!T147)</f>
        <v>5.4444138367782777</v>
      </c>
      <c r="U147" s="111">
        <f>IF(RES_hhdet_tes!U147=0,"",RES_hhdet_tes!U147/RES_hhdet_fec!U147)</f>
        <v>5.5326725900492262</v>
      </c>
      <c r="V147" s="111">
        <f>IF(RES_hhdet_tes!V147=0,"",RES_hhdet_tes!V147/RES_hhdet_fec!V147)</f>
        <v>5.5977320831451651</v>
      </c>
      <c r="W147" s="111">
        <f>IF(RES_hhdet_tes!W147=0,"",RES_hhdet_tes!W147/RES_hhdet_fec!W147)</f>
        <v>5.6404431133695079</v>
      </c>
      <c r="X147" s="111">
        <f>IF(RES_hhdet_tes!X147=0,"",RES_hhdet_tes!X147/RES_hhdet_fec!X147)</f>
        <v>5.6844060205063807</v>
      </c>
      <c r="Y147" s="111">
        <f>IF(RES_hhdet_tes!Y147=0,"",RES_hhdet_tes!Y147/RES_hhdet_fec!Y147)</f>
        <v>5.7248222127603272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0.73173688926480762</v>
      </c>
      <c r="C148" s="124">
        <f>IF(RES_hhdet_tes!C148=0,"",RES_hhdet_tes!C148/RES_hhdet_fec!C148)</f>
        <v>0.73691822525084116</v>
      </c>
      <c r="D148" s="124">
        <f>IF(RES_hhdet_tes!D148=0,"",RES_hhdet_tes!D148/RES_hhdet_fec!D148)</f>
        <v>0.74260793237424094</v>
      </c>
      <c r="E148" s="124">
        <f>IF(RES_hhdet_tes!E148=0,"",RES_hhdet_tes!E148/RES_hhdet_fec!E148)</f>
        <v>0.74750685399551842</v>
      </c>
      <c r="F148" s="124">
        <f>IF(RES_hhdet_tes!F148=0,"",RES_hhdet_tes!F148/RES_hhdet_fec!F148)</f>
        <v>0.75217986210622589</v>
      </c>
      <c r="G148" s="124">
        <f>IF(RES_hhdet_tes!G148=0,"",RES_hhdet_tes!G148/RES_hhdet_fec!G148)</f>
        <v>0.75801504324748037</v>
      </c>
      <c r="H148" s="124">
        <f>IF(RES_hhdet_tes!H148=0,"",RES_hhdet_tes!H148/RES_hhdet_fec!H148)</f>
        <v>0.7638005596322669</v>
      </c>
      <c r="I148" s="124">
        <f>IF(RES_hhdet_tes!I148=0,"",RES_hhdet_tes!I148/RES_hhdet_fec!I148)</f>
        <v>0.7709925002946767</v>
      </c>
      <c r="J148" s="124">
        <f>IF(RES_hhdet_tes!J148=0,"",RES_hhdet_tes!J148/RES_hhdet_fec!J148)</f>
        <v>0.77788588606958642</v>
      </c>
      <c r="K148" s="124">
        <f>IF(RES_hhdet_tes!K148=0,"",RES_hhdet_tes!K148/RES_hhdet_fec!K148)</f>
        <v>0.7886204292808312</v>
      </c>
      <c r="L148" s="124">
        <f>IF(RES_hhdet_tes!L148=0,"",RES_hhdet_tes!L148/RES_hhdet_fec!L148)</f>
        <v>0.78530426596900327</v>
      </c>
      <c r="M148" s="124">
        <f>IF(RES_hhdet_tes!M148=0,"",RES_hhdet_tes!M148/RES_hhdet_fec!M148)</f>
        <v>0.78747045677192518</v>
      </c>
      <c r="N148" s="124">
        <f>IF(RES_hhdet_tes!N148=0,"",RES_hhdet_tes!N148/RES_hhdet_fec!N148)</f>
        <v>0.79181175163507778</v>
      </c>
      <c r="O148" s="124">
        <f>IF(RES_hhdet_tes!O148=0,"",RES_hhdet_tes!O148/RES_hhdet_fec!O148)</f>
        <v>0.79452511412606708</v>
      </c>
      <c r="P148" s="124">
        <f>IF(RES_hhdet_tes!P148=0,"",RES_hhdet_tes!P148/RES_hhdet_fec!P148)</f>
        <v>0.80179259271067194</v>
      </c>
      <c r="Q148" s="124">
        <f>IF(RES_hhdet_tes!Q148=0,"",RES_hhdet_tes!Q148/RES_hhdet_fec!Q148)</f>
        <v>0.8054585545712718</v>
      </c>
      <c r="R148" s="124">
        <f>IF(RES_hhdet_tes!R148=0,"",RES_hhdet_tes!R148/RES_hhdet_fec!R148)</f>
        <v>0.8133903616363346</v>
      </c>
      <c r="S148" s="124">
        <f>IF(RES_hhdet_tes!S148=0,"",RES_hhdet_tes!S148/RES_hhdet_fec!S148)</f>
        <v>0.82466005450034652</v>
      </c>
      <c r="T148" s="124">
        <f>IF(RES_hhdet_tes!T148=0,"",RES_hhdet_tes!T148/RES_hhdet_fec!T148)</f>
        <v>0.83631248530427194</v>
      </c>
      <c r="U148" s="124">
        <f>IF(RES_hhdet_tes!U148=0,"",RES_hhdet_tes!U148/RES_hhdet_fec!U148)</f>
        <v>0.84780386566490096</v>
      </c>
      <c r="V148" s="124">
        <f>IF(RES_hhdet_tes!V148=0,"",RES_hhdet_tes!V148/RES_hhdet_fec!V148)</f>
        <v>0.85821646544363706</v>
      </c>
      <c r="W148" s="124">
        <f>IF(RES_hhdet_tes!W148=0,"",RES_hhdet_tes!W148/RES_hhdet_fec!W148)</f>
        <v>0.86360724033474434</v>
      </c>
      <c r="X148" s="124">
        <f>IF(RES_hhdet_tes!X148=0,"",RES_hhdet_tes!X148/RES_hhdet_fec!X148)</f>
        <v>0.88762041504442146</v>
      </c>
      <c r="Y148" s="124">
        <f>IF(RES_hhdet_tes!Y148=0,"",RES_hhdet_tes!Y148/RES_hhdet_fec!Y148)</f>
        <v>0.88936530850774576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0.63684969602490926</v>
      </c>
      <c r="C149" s="111">
        <f>IF(RES_hhdet_tes!C149=0,"",RES_hhdet_tes!C149/RES_hhdet_fec!C149)</f>
        <v>0.63973270141019856</v>
      </c>
      <c r="D149" s="111">
        <f>IF(RES_hhdet_tes!D149=0,"",RES_hhdet_tes!D149/RES_hhdet_fec!D149)</f>
        <v>0.64313608053705551</v>
      </c>
      <c r="E149" s="111">
        <f>IF(RES_hhdet_tes!E149=0,"",RES_hhdet_tes!E149/RES_hhdet_fec!E149)</f>
        <v>0.64761605268481415</v>
      </c>
      <c r="F149" s="111">
        <f>IF(RES_hhdet_tes!F149=0,"",RES_hhdet_tes!F149/RES_hhdet_fec!F149)</f>
        <v>0.65309333638470368</v>
      </c>
      <c r="G149" s="111">
        <f>IF(RES_hhdet_tes!G149=0,"",RES_hhdet_tes!G149/RES_hhdet_fec!G149)</f>
        <v>0.65922991100152628</v>
      </c>
      <c r="H149" s="111">
        <f>IF(RES_hhdet_tes!H149=0,"",RES_hhdet_tes!H149/RES_hhdet_fec!H149)</f>
        <v>0.66589618116612148</v>
      </c>
      <c r="I149" s="111">
        <f>IF(RES_hhdet_tes!I149=0,"",RES_hhdet_tes!I149/RES_hhdet_fec!I149)</f>
        <v>0.6689977317490825</v>
      </c>
      <c r="J149" s="111">
        <f>IF(RES_hhdet_tes!J149=0,"",RES_hhdet_tes!J149/RES_hhdet_fec!J149)</f>
        <v>0.67044505280828881</v>
      </c>
      <c r="K149" s="111">
        <f>IF(RES_hhdet_tes!K149=0,"",RES_hhdet_tes!K149/RES_hhdet_fec!K149)</f>
        <v>0.67253273313709816</v>
      </c>
      <c r="L149" s="111">
        <f>IF(RES_hhdet_tes!L149=0,"",RES_hhdet_tes!L149/RES_hhdet_fec!L149)</f>
        <v>0.67561732180501077</v>
      </c>
      <c r="M149" s="111">
        <f>IF(RES_hhdet_tes!M149=0,"",RES_hhdet_tes!M149/RES_hhdet_fec!M149)</f>
        <v>0.68188001881100335</v>
      </c>
      <c r="N149" s="111">
        <f>IF(RES_hhdet_tes!N149=0,"",RES_hhdet_tes!N149/RES_hhdet_fec!N149)</f>
        <v>0.69049050055087624</v>
      </c>
      <c r="O149" s="111">
        <f>IF(RES_hhdet_tes!O149=0,"",RES_hhdet_tes!O149/RES_hhdet_fec!O149)</f>
        <v>0.70193083205922924</v>
      </c>
      <c r="P149" s="111">
        <f>IF(RES_hhdet_tes!P149=0,"",RES_hhdet_tes!P149/RES_hhdet_fec!P149)</f>
        <v>0.71419858905151667</v>
      </c>
      <c r="Q149" s="111">
        <f>IF(RES_hhdet_tes!Q149=0,"",RES_hhdet_tes!Q149/RES_hhdet_fec!Q149)</f>
        <v>0.73192650648495017</v>
      </c>
      <c r="R149" s="111">
        <f>IF(RES_hhdet_tes!R149=0,"",RES_hhdet_tes!R149/RES_hhdet_fec!R149)</f>
        <v>0.75299348244261111</v>
      </c>
      <c r="S149" s="111">
        <f>IF(RES_hhdet_tes!S149=0,"",RES_hhdet_tes!S149/RES_hhdet_fec!S149)</f>
        <v>0.77564999914353783</v>
      </c>
      <c r="T149" s="111">
        <f>IF(RES_hhdet_tes!T149=0,"",RES_hhdet_tes!T149/RES_hhdet_fec!T149)</f>
        <v>0.79771893224354817</v>
      </c>
      <c r="U149" s="111">
        <f>IF(RES_hhdet_tes!U149=0,"",RES_hhdet_tes!U149/RES_hhdet_fec!U149)</f>
        <v>0.81933632350096264</v>
      </c>
      <c r="V149" s="111">
        <f>IF(RES_hhdet_tes!V149=0,"",RES_hhdet_tes!V149/RES_hhdet_fec!V149)</f>
        <v>0.83560262162513022</v>
      </c>
      <c r="W149" s="111">
        <f>IF(RES_hhdet_tes!W149=0,"",RES_hhdet_tes!W149/RES_hhdet_fec!W149)</f>
        <v>0.84741424061281523</v>
      </c>
      <c r="X149" s="111">
        <f>IF(RES_hhdet_tes!X149=0,"",RES_hhdet_tes!X149/RES_hhdet_fec!X149)</f>
        <v>0.85619316930912814</v>
      </c>
      <c r="Y149" s="111">
        <f>IF(RES_hhdet_tes!Y149=0,"",RES_hhdet_tes!Y149/RES_hhdet_fec!Y149)</f>
        <v>0.86098219597191805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0.75449324793517802</v>
      </c>
      <c r="C150" s="111">
        <f>IF(RES_hhdet_tes!C150=0,"",RES_hhdet_tes!C150/RES_hhdet_fec!C150)</f>
        <v>0.76211537073930047</v>
      </c>
      <c r="D150" s="111">
        <f>IF(RES_hhdet_tes!D150=0,"",RES_hhdet_tes!D150/RES_hhdet_fec!D150)</f>
        <v>0.76222233793524952</v>
      </c>
      <c r="E150" s="111">
        <f>IF(RES_hhdet_tes!E150=0,"",RES_hhdet_tes!E150/RES_hhdet_fec!E150)</f>
        <v>0.76924846353677001</v>
      </c>
      <c r="F150" s="111">
        <f>IF(RES_hhdet_tes!F150=0,"",RES_hhdet_tes!F150/RES_hhdet_fec!F150)</f>
        <v>0.774143609399642</v>
      </c>
      <c r="G150" s="111">
        <f>IF(RES_hhdet_tes!G150=0,"",RES_hhdet_tes!G150/RES_hhdet_fec!G150)</f>
        <v>0.77560812462741691</v>
      </c>
      <c r="H150" s="111">
        <f>IF(RES_hhdet_tes!H150=0,"",RES_hhdet_tes!H150/RES_hhdet_fec!H150)</f>
        <v>0.78008205146624043</v>
      </c>
      <c r="I150" s="111">
        <f>IF(RES_hhdet_tes!I150=0,"",RES_hhdet_tes!I150/RES_hhdet_fec!I150)</f>
        <v>0.78539399959287592</v>
      </c>
      <c r="J150" s="111">
        <f>IF(RES_hhdet_tes!J150=0,"",RES_hhdet_tes!J150/RES_hhdet_fec!J150)</f>
        <v>0.79153314341853354</v>
      </c>
      <c r="K150" s="111">
        <f>IF(RES_hhdet_tes!K150=0,"",RES_hhdet_tes!K150/RES_hhdet_fec!K150)</f>
        <v>0.809150849129609</v>
      </c>
      <c r="L150" s="111">
        <f>IF(RES_hhdet_tes!L150=0,"",RES_hhdet_tes!L150/RES_hhdet_fec!L150)</f>
        <v>0.78711240816420813</v>
      </c>
      <c r="M150" s="111">
        <f>IF(RES_hhdet_tes!M150=0,"",RES_hhdet_tes!M150/RES_hhdet_fec!M150)</f>
        <v>0.79431164531915188</v>
      </c>
      <c r="N150" s="111">
        <f>IF(RES_hhdet_tes!N150=0,"",RES_hhdet_tes!N150/RES_hhdet_fec!N150)</f>
        <v>0.80209622840057238</v>
      </c>
      <c r="O150" s="111">
        <f>IF(RES_hhdet_tes!O150=0,"",RES_hhdet_tes!O150/RES_hhdet_fec!O150)</f>
        <v>0.79726707164179977</v>
      </c>
      <c r="P150" s="111">
        <f>IF(RES_hhdet_tes!P150=0,"",RES_hhdet_tes!P150/RES_hhdet_fec!P150)</f>
        <v>0.81013279500273638</v>
      </c>
      <c r="Q150" s="111">
        <f>IF(RES_hhdet_tes!Q150=0,"",RES_hhdet_tes!Q150/RES_hhdet_fec!Q150)</f>
        <v>0.82782286726586651</v>
      </c>
      <c r="R150" s="111">
        <f>IF(RES_hhdet_tes!R150=0,"",RES_hhdet_tes!R150/RES_hhdet_fec!R150)</f>
        <v>0.84583810979491869</v>
      </c>
      <c r="S150" s="111">
        <f>IF(RES_hhdet_tes!S150=0,"",RES_hhdet_tes!S150/RES_hhdet_fec!S150)</f>
        <v>0.87119609521315078</v>
      </c>
      <c r="T150" s="111">
        <f>IF(RES_hhdet_tes!T150=0,"",RES_hhdet_tes!T150/RES_hhdet_fec!T150)</f>
        <v>0.88046846839147197</v>
      </c>
      <c r="U150" s="111">
        <f>IF(RES_hhdet_tes!U150=0,"",RES_hhdet_tes!U150/RES_hhdet_fec!U150)</f>
        <v>0.89522322575304014</v>
      </c>
      <c r="V150" s="111">
        <f>IF(RES_hhdet_tes!V150=0,"",RES_hhdet_tes!V150/RES_hhdet_fec!V150)</f>
        <v>0.90038693820165838</v>
      </c>
      <c r="W150" s="111">
        <f>IF(RES_hhdet_tes!W150=0,"",RES_hhdet_tes!W150/RES_hhdet_fec!W150)</f>
        <v>0.90121587216437948</v>
      </c>
      <c r="X150" s="111">
        <f>IF(RES_hhdet_tes!X150=0,"",RES_hhdet_tes!X150/RES_hhdet_fec!X150)</f>
        <v>0.93691424405352308</v>
      </c>
      <c r="Y150" s="111">
        <f>IF(RES_hhdet_tes!Y150=0,"",RES_hhdet_tes!Y150/RES_hhdet_fec!Y150)</f>
        <v>0.924674681774593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0.63684969602490926</v>
      </c>
      <c r="C151" s="112">
        <f>IF(RES_hhdet_tes!C151=0,"",RES_hhdet_tes!C151/RES_hhdet_fec!C151)</f>
        <v>0.64206923350767264</v>
      </c>
      <c r="D151" s="112">
        <f>IF(RES_hhdet_tes!D151=0,"",RES_hhdet_tes!D151/RES_hhdet_fec!D151)</f>
        <v>0.64446833844765949</v>
      </c>
      <c r="E151" s="112">
        <f>IF(RES_hhdet_tes!E151=0,"",RES_hhdet_tes!E151/RES_hhdet_fec!E151)</f>
        <v>0.65027340694773594</v>
      </c>
      <c r="F151" s="112">
        <f>IF(RES_hhdet_tes!F151=0,"",RES_hhdet_tes!F151/RES_hhdet_fec!F151)</f>
        <v>0.65549076130938921</v>
      </c>
      <c r="G151" s="112">
        <f>IF(RES_hhdet_tes!G151=0,"",RES_hhdet_tes!G151/RES_hhdet_fec!G151)</f>
        <v>0.66064880197127784</v>
      </c>
      <c r="H151" s="112">
        <f>IF(RES_hhdet_tes!H151=0,"",RES_hhdet_tes!H151/RES_hhdet_fec!H151)</f>
        <v>0.66675744240146939</v>
      </c>
      <c r="I151" s="112">
        <f>IF(RES_hhdet_tes!I151=0,"",RES_hhdet_tes!I151/RES_hhdet_fec!I151)</f>
        <v>0.67008698637200581</v>
      </c>
      <c r="J151" s="112">
        <f>IF(RES_hhdet_tes!J151=0,"",RES_hhdet_tes!J151/RES_hhdet_fec!J151)</f>
        <v>0.67088566457178256</v>
      </c>
      <c r="K151" s="112">
        <f>IF(RES_hhdet_tes!K151=0,"",RES_hhdet_tes!K151/RES_hhdet_fec!K151)</f>
        <v>0.67471723926287397</v>
      </c>
      <c r="L151" s="112">
        <f>IF(RES_hhdet_tes!L151=0,"",RES_hhdet_tes!L151/RES_hhdet_fec!L151)</f>
        <v>0.67558626029488467</v>
      </c>
      <c r="M151" s="112">
        <f>IF(RES_hhdet_tes!M151=0,"",RES_hhdet_tes!M151/RES_hhdet_fec!M151)</f>
        <v>0.68296232118862388</v>
      </c>
      <c r="N151" s="112">
        <f>IF(RES_hhdet_tes!N151=0,"",RES_hhdet_tes!N151/RES_hhdet_fec!N151)</f>
        <v>0.68872152077164539</v>
      </c>
      <c r="O151" s="112">
        <f>IF(RES_hhdet_tes!O151=0,"",RES_hhdet_tes!O151/RES_hhdet_fec!O151)</f>
        <v>0.6930964516824567</v>
      </c>
      <c r="P151" s="112">
        <f>IF(RES_hhdet_tes!P151=0,"",RES_hhdet_tes!P151/RES_hhdet_fec!P151)</f>
        <v>0.70151779607883968</v>
      </c>
      <c r="Q151" s="112">
        <f>IF(RES_hhdet_tes!Q151=0,"",RES_hhdet_tes!Q151/RES_hhdet_fec!Q151)</f>
        <v>0.73084064238893953</v>
      </c>
      <c r="R151" s="112">
        <f>IF(RES_hhdet_tes!R151=0,"",RES_hhdet_tes!R151/RES_hhdet_fec!R151)</f>
        <v>0.7562303757109915</v>
      </c>
      <c r="S151" s="112">
        <f>IF(RES_hhdet_tes!S151=0,"",RES_hhdet_tes!S151/RES_hhdet_fec!S151)</f>
        <v>0.7856107127875237</v>
      </c>
      <c r="T151" s="112">
        <f>IF(RES_hhdet_tes!T151=0,"",RES_hhdet_tes!T151/RES_hhdet_fec!T151)</f>
        <v>0.80054312506783443</v>
      </c>
      <c r="U151" s="112">
        <f>IF(RES_hhdet_tes!U151=0,"",RES_hhdet_tes!U151/RES_hhdet_fec!U151)</f>
        <v>0.82583269577991703</v>
      </c>
      <c r="V151" s="112">
        <f>IF(RES_hhdet_tes!V151=0,"",RES_hhdet_tes!V151/RES_hhdet_fec!V151)</f>
        <v>0.83363475342536386</v>
      </c>
      <c r="W151" s="112">
        <f>IF(RES_hhdet_tes!W151=0,"",RES_hhdet_tes!W151/RES_hhdet_fec!W151)</f>
        <v>0.84280969201017197</v>
      </c>
      <c r="X151" s="112">
        <f>IF(RES_hhdet_tes!X151=0,"",RES_hhdet_tes!X151/RES_hhdet_fec!X151)</f>
        <v>0.86102500708445673</v>
      </c>
      <c r="Y151" s="112">
        <f>IF(RES_hhdet_tes!Y151=0,"",RES_hhdet_tes!Y151/RES_hhdet_fec!Y151)</f>
        <v>0.86400840023372394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0.71845185201525075</v>
      </c>
      <c r="C153" s="112">
        <f>IF(RES_hhdet_tes!C153=0,"",RES_hhdet_tes!C153/RES_hhdet_fec!C153)</f>
        <v>0.7207939503203914</v>
      </c>
      <c r="D153" s="112">
        <f>IF(RES_hhdet_tes!D153=0,"",RES_hhdet_tes!D153/RES_hhdet_fec!D153)</f>
        <v>0.72406514954837853</v>
      </c>
      <c r="E153" s="112">
        <f>IF(RES_hhdet_tes!E153=0,"",RES_hhdet_tes!E153/RES_hhdet_fec!E153)</f>
        <v>0.72752516921986743</v>
      </c>
      <c r="F153" s="112">
        <f>IF(RES_hhdet_tes!F153=0,"",RES_hhdet_tes!F153/RES_hhdet_fec!F153)</f>
        <v>0.73202527120950356</v>
      </c>
      <c r="G153" s="112">
        <f>IF(RES_hhdet_tes!G153=0,"",RES_hhdet_tes!G153/RES_hhdet_fec!G153)</f>
        <v>0.73667435323062647</v>
      </c>
      <c r="H153" s="112">
        <f>IF(RES_hhdet_tes!H153=0,"",RES_hhdet_tes!H153/RES_hhdet_fec!H153)</f>
        <v>0.74198792347492015</v>
      </c>
      <c r="I153" s="112">
        <f>IF(RES_hhdet_tes!I153=0,"",RES_hhdet_tes!I153/RES_hhdet_fec!I153)</f>
        <v>0.74426838866598677</v>
      </c>
      <c r="J153" s="112">
        <f>IF(RES_hhdet_tes!J153=0,"",RES_hhdet_tes!J153/RES_hhdet_fec!J153)</f>
        <v>0.7450457400610152</v>
      </c>
      <c r="K153" s="112">
        <f>IF(RES_hhdet_tes!K153=0,"",RES_hhdet_tes!K153/RES_hhdet_fec!K153)</f>
        <v>0.7462787353773388</v>
      </c>
      <c r="L153" s="112">
        <f>IF(RES_hhdet_tes!L153=0,"",RES_hhdet_tes!L153/RES_hhdet_fec!L153)</f>
        <v>0.74819801924200491</v>
      </c>
      <c r="M153" s="112">
        <f>IF(RES_hhdet_tes!M153=0,"",RES_hhdet_tes!M153/RES_hhdet_fec!M153)</f>
        <v>0.75134840997659857</v>
      </c>
      <c r="N153" s="112">
        <f>IF(RES_hhdet_tes!N153=0,"",RES_hhdet_tes!N153/RES_hhdet_fec!N153)</f>
        <v>0.75595707143258717</v>
      </c>
      <c r="O153" s="112">
        <f>IF(RES_hhdet_tes!O153=0,"",RES_hhdet_tes!O153/RES_hhdet_fec!O153)</f>
        <v>0.76159336465473482</v>
      </c>
      <c r="P153" s="112">
        <f>IF(RES_hhdet_tes!P153=0,"",RES_hhdet_tes!P153/RES_hhdet_fec!P153)</f>
        <v>0.76769708364775402</v>
      </c>
      <c r="Q153" s="112">
        <f>IF(RES_hhdet_tes!Q153=0,"",RES_hhdet_tes!Q153/RES_hhdet_fec!Q153)</f>
        <v>0.77333358756191772</v>
      </c>
      <c r="R153" s="112">
        <f>IF(RES_hhdet_tes!R153=0,"",RES_hhdet_tes!R153/RES_hhdet_fec!R153)</f>
        <v>0.78043908879732893</v>
      </c>
      <c r="S153" s="112">
        <f>IF(RES_hhdet_tes!S153=0,"",RES_hhdet_tes!S153/RES_hhdet_fec!S153)</f>
        <v>0.78931949390369238</v>
      </c>
      <c r="T153" s="112">
        <f>IF(RES_hhdet_tes!T153=0,"",RES_hhdet_tes!T153/RES_hhdet_fec!T153)</f>
        <v>0.8011983339768417</v>
      </c>
      <c r="U153" s="112">
        <f>IF(RES_hhdet_tes!U153=0,"",RES_hhdet_tes!U153/RES_hhdet_fec!U153)</f>
        <v>0.81350960025604191</v>
      </c>
      <c r="V153" s="112">
        <f>IF(RES_hhdet_tes!V153=0,"",RES_hhdet_tes!V153/RES_hhdet_fec!V153)</f>
        <v>0.82619735145786077</v>
      </c>
      <c r="W153" s="112">
        <f>IF(RES_hhdet_tes!W153=0,"",RES_hhdet_tes!W153/RES_hhdet_fec!W153)</f>
        <v>0.83615684336857554</v>
      </c>
      <c r="X153" s="112">
        <f>IF(RES_hhdet_tes!X153=0,"",RES_hhdet_tes!X153/RES_hhdet_fec!X153)</f>
        <v>0.83948849473606624</v>
      </c>
      <c r="Y153" s="112">
        <f>IF(RES_hhdet_tes!Y153=0,"",RES_hhdet_tes!Y153/RES_hhdet_fec!Y153)</f>
        <v>0.8420399894472268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0.81717885233386833</v>
      </c>
      <c r="C154" s="113">
        <f>IF(RES_hhdet_tes!C154=0,"",RES_hhdet_tes!C154/RES_hhdet_fec!C154)</f>
        <v>0.82342352138168762</v>
      </c>
      <c r="D154" s="113">
        <f>IF(RES_hhdet_tes!D154=0,"",RES_hhdet_tes!D154/RES_hhdet_fec!D154)</f>
        <v>0.82470397383838634</v>
      </c>
      <c r="E154" s="113">
        <f>IF(RES_hhdet_tes!E154=0,"",RES_hhdet_tes!E154/RES_hhdet_fec!E154)</f>
        <v>0.82962679897489844</v>
      </c>
      <c r="F154" s="113">
        <f>IF(RES_hhdet_tes!F154=0,"",RES_hhdet_tes!F154/RES_hhdet_fec!F154)</f>
        <v>0.83294097221467689</v>
      </c>
      <c r="G154" s="113">
        <f>IF(RES_hhdet_tes!G154=0,"",RES_hhdet_tes!G154/RES_hhdet_fec!G154)</f>
        <v>0.83375009661117727</v>
      </c>
      <c r="H154" s="113">
        <f>IF(RES_hhdet_tes!H154=0,"",RES_hhdet_tes!H154/RES_hhdet_fec!H154)</f>
        <v>0.83647504353949975</v>
      </c>
      <c r="I154" s="113">
        <f>IF(RES_hhdet_tes!I154=0,"",RES_hhdet_tes!I154/RES_hhdet_fec!I154)</f>
        <v>0.84031067900309475</v>
      </c>
      <c r="J154" s="113">
        <f>IF(RES_hhdet_tes!J154=0,"",RES_hhdet_tes!J154/RES_hhdet_fec!J154)</f>
        <v>0.84544036860957883</v>
      </c>
      <c r="K154" s="113">
        <f>IF(RES_hhdet_tes!K154=0,"",RES_hhdet_tes!K154/RES_hhdet_fec!K154)</f>
        <v>0.85858268038154184</v>
      </c>
      <c r="L154" s="113">
        <f>IF(RES_hhdet_tes!L154=0,"",RES_hhdet_tes!L154/RES_hhdet_fec!L154)</f>
        <v>0.84151717434870177</v>
      </c>
      <c r="M154" s="113">
        <f>IF(RES_hhdet_tes!M154=0,"",RES_hhdet_tes!M154/RES_hhdet_fec!M154)</f>
        <v>0.84425692250458517</v>
      </c>
      <c r="N154" s="113">
        <f>IF(RES_hhdet_tes!N154=0,"",RES_hhdet_tes!N154/RES_hhdet_fec!N154)</f>
        <v>0.84916226842988041</v>
      </c>
      <c r="O154" s="113">
        <f>IF(RES_hhdet_tes!O154=0,"",RES_hhdet_tes!O154/RES_hhdet_fec!O154)</f>
        <v>0.84566565266896643</v>
      </c>
      <c r="P154" s="113">
        <f>IF(RES_hhdet_tes!P154=0,"",RES_hhdet_tes!P154/RES_hhdet_fec!P154)</f>
        <v>0.85489375879238116</v>
      </c>
      <c r="Q154" s="113">
        <f>IF(RES_hhdet_tes!Q154=0,"",RES_hhdet_tes!Q154/RES_hhdet_fec!Q154)</f>
        <v>0.85731270087896683</v>
      </c>
      <c r="R154" s="113">
        <f>IF(RES_hhdet_tes!R154=0,"",RES_hhdet_tes!R154/RES_hhdet_fec!R154)</f>
        <v>0.86408632096726479</v>
      </c>
      <c r="S154" s="113">
        <f>IF(RES_hhdet_tes!S154=0,"",RES_hhdet_tes!S154/RES_hhdet_fec!S154)</f>
        <v>0.87642419508266034</v>
      </c>
      <c r="T154" s="113">
        <f>IF(RES_hhdet_tes!T154=0,"",RES_hhdet_tes!T154/RES_hhdet_fec!T154)</f>
        <v>0.88323290271915555</v>
      </c>
      <c r="U154" s="113">
        <f>IF(RES_hhdet_tes!U154=0,"",RES_hhdet_tes!U154/RES_hhdet_fec!U154)</f>
        <v>0.88912058605278266</v>
      </c>
      <c r="V154" s="113">
        <f>IF(RES_hhdet_tes!V154=0,"",RES_hhdet_tes!V154/RES_hhdet_fec!V154)</f>
        <v>0.89578863191395286</v>
      </c>
      <c r="W154" s="113">
        <f>IF(RES_hhdet_tes!W154=0,"",RES_hhdet_tes!W154/RES_hhdet_fec!W154)</f>
        <v>0.89603723908666078</v>
      </c>
      <c r="X154" s="113">
        <f>IF(RES_hhdet_tes!X154=0,"",RES_hhdet_tes!X154/RES_hhdet_fec!X154)</f>
        <v>0.93156246173313506</v>
      </c>
      <c r="Y154" s="113">
        <f>IF(RES_hhdet_tes!Y154=0,"",RES_hhdet_tes!Y154/RES_hhdet_fec!Y154)</f>
        <v>0.92097253766593346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0.71845185201525075</v>
      </c>
      <c r="C155" s="111">
        <f>IF(RES_hhdet_tes!C155=0,"",RES_hhdet_tes!C155/RES_hhdet_fec!C155)</f>
        <v>0.72298449119319241</v>
      </c>
      <c r="D155" s="111">
        <f>IF(RES_hhdet_tes!D155=0,"",RES_hhdet_tes!D155/RES_hhdet_fec!D155)</f>
        <v>0.7269259233184413</v>
      </c>
      <c r="E155" s="111">
        <f>IF(RES_hhdet_tes!E155=0,"",RES_hhdet_tes!E155/RES_hhdet_fec!E155)</f>
        <v>0.73082896043683643</v>
      </c>
      <c r="F155" s="111">
        <f>IF(RES_hhdet_tes!F155=0,"",RES_hhdet_tes!F155/RES_hhdet_fec!F155)</f>
        <v>0.73448331516960164</v>
      </c>
      <c r="G155" s="111">
        <f>IF(RES_hhdet_tes!G155=0,"",RES_hhdet_tes!G155/RES_hhdet_fec!G155)</f>
        <v>0.73862717734553451</v>
      </c>
      <c r="H155" s="111">
        <f>IF(RES_hhdet_tes!H155=0,"",RES_hhdet_tes!H155/RES_hhdet_fec!H155)</f>
        <v>0.74267846154277317</v>
      </c>
      <c r="I155" s="111">
        <f>IF(RES_hhdet_tes!I155=0,"",RES_hhdet_tes!I155/RES_hhdet_fec!I155)</f>
        <v>0.74497410640342143</v>
      </c>
      <c r="J155" s="111">
        <f>IF(RES_hhdet_tes!J155=0,"",RES_hhdet_tes!J155/RES_hhdet_fec!J155)</f>
        <v>0.74616298426098782</v>
      </c>
      <c r="K155" s="111">
        <f>IF(RES_hhdet_tes!K155=0,"",RES_hhdet_tes!K155/RES_hhdet_fec!K155)</f>
        <v>0.74778078503306744</v>
      </c>
      <c r="L155" s="111">
        <f>IF(RES_hhdet_tes!L155=0,"",RES_hhdet_tes!L155/RES_hhdet_fec!L155)</f>
        <v>0.74922038498033117</v>
      </c>
      <c r="M155" s="111">
        <f>IF(RES_hhdet_tes!M155=0,"",RES_hhdet_tes!M155/RES_hhdet_fec!M155)</f>
        <v>0.75122559919618492</v>
      </c>
      <c r="N155" s="111">
        <f>IF(RES_hhdet_tes!N155=0,"",RES_hhdet_tes!N155/RES_hhdet_fec!N155)</f>
        <v>0.75407556776230433</v>
      </c>
      <c r="O155" s="111">
        <f>IF(RES_hhdet_tes!O155=0,"",RES_hhdet_tes!O155/RES_hhdet_fec!O155)</f>
        <v>0.75886775256662464</v>
      </c>
      <c r="P155" s="111">
        <f>IF(RES_hhdet_tes!P155=0,"",RES_hhdet_tes!P155/RES_hhdet_fec!P155)</f>
        <v>0.76451667057218087</v>
      </c>
      <c r="Q155" s="111">
        <f>IF(RES_hhdet_tes!Q155=0,"",RES_hhdet_tes!Q155/RES_hhdet_fec!Q155)</f>
        <v>0.7725089055923291</v>
      </c>
      <c r="R155" s="111">
        <f>IF(RES_hhdet_tes!R155=0,"",RES_hhdet_tes!R155/RES_hhdet_fec!R155)</f>
        <v>0.78250356172723157</v>
      </c>
      <c r="S155" s="111">
        <f>IF(RES_hhdet_tes!S155=0,"",RES_hhdet_tes!S155/RES_hhdet_fec!S155)</f>
        <v>0.79335132572799771</v>
      </c>
      <c r="T155" s="111">
        <f>IF(RES_hhdet_tes!T155=0,"",RES_hhdet_tes!T155/RES_hhdet_fec!T155)</f>
        <v>0.80499211950554261</v>
      </c>
      <c r="U155" s="111">
        <f>IF(RES_hhdet_tes!U155=0,"",RES_hhdet_tes!U155/RES_hhdet_fec!U155)</f>
        <v>0.81658939432484945</v>
      </c>
      <c r="V155" s="111">
        <f>IF(RES_hhdet_tes!V155=0,"",RES_hhdet_tes!V155/RES_hhdet_fec!V155)</f>
        <v>0.82664008200712458</v>
      </c>
      <c r="W155" s="111">
        <f>IF(RES_hhdet_tes!W155=0,"",RES_hhdet_tes!W155/RES_hhdet_fec!W155)</f>
        <v>0.83500073809705866</v>
      </c>
      <c r="X155" s="111">
        <f>IF(RES_hhdet_tes!X155=0,"",RES_hhdet_tes!X155/RES_hhdet_fec!X155)</f>
        <v>0.8479726414883535</v>
      </c>
      <c r="Y155" s="111">
        <f>IF(RES_hhdet_tes!Y155=0,"",RES_hhdet_tes!Y155/RES_hhdet_fec!Y155)</f>
        <v>0.85768360979378855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0.75848880218923742</v>
      </c>
      <c r="C157" s="124">
        <f>IF(RES_hhdet_tes!C157=0,"",RES_hhdet_tes!C157/RES_hhdet_fec!C157)</f>
        <v>0.76028358124229167</v>
      </c>
      <c r="D157" s="124">
        <f>IF(RES_hhdet_tes!D157=0,"",RES_hhdet_tes!D157/RES_hhdet_fec!D157)</f>
        <v>0.76244415749032424</v>
      </c>
      <c r="E157" s="124">
        <f>IF(RES_hhdet_tes!E157=0,"",RES_hhdet_tes!E157/RES_hhdet_fec!E157)</f>
        <v>0.76481486309392599</v>
      </c>
      <c r="F157" s="124">
        <f>IF(RES_hhdet_tes!F157=0,"",RES_hhdet_tes!F157/RES_hhdet_fec!F157)</f>
        <v>0.76763393807495517</v>
      </c>
      <c r="G157" s="124">
        <f>IF(RES_hhdet_tes!G157=0,"",RES_hhdet_tes!G157/RES_hhdet_fec!G157)</f>
        <v>0.77075366879002305</v>
      </c>
      <c r="H157" s="124">
        <f>IF(RES_hhdet_tes!H157=0,"",RES_hhdet_tes!H157/RES_hhdet_fec!H157)</f>
        <v>0.77420935857716489</v>
      </c>
      <c r="I157" s="124">
        <f>IF(RES_hhdet_tes!I157=0,"",RES_hhdet_tes!I157/RES_hhdet_fec!I157)</f>
        <v>0.77598598282953191</v>
      </c>
      <c r="J157" s="124">
        <f>IF(RES_hhdet_tes!J157=0,"",RES_hhdet_tes!J157/RES_hhdet_fec!J157)</f>
        <v>0.77697950009629346</v>
      </c>
      <c r="K157" s="124">
        <f>IF(RES_hhdet_tes!K157=0,"",RES_hhdet_tes!K157/RES_hhdet_fec!K157)</f>
        <v>0.77840650140849021</v>
      </c>
      <c r="L157" s="124">
        <f>IF(RES_hhdet_tes!L157=0,"",RES_hhdet_tes!L157/RES_hhdet_fec!L157)</f>
        <v>0.77997706914179987</v>
      </c>
      <c r="M157" s="124">
        <f>IF(RES_hhdet_tes!M157=0,"",RES_hhdet_tes!M157/RES_hhdet_fec!M157)</f>
        <v>0.78208201971019109</v>
      </c>
      <c r="N157" s="124">
        <f>IF(RES_hhdet_tes!N157=0,"",RES_hhdet_tes!N157/RES_hhdet_fec!N157)</f>
        <v>0.78465832326638862</v>
      </c>
      <c r="O157" s="124">
        <f>IF(RES_hhdet_tes!O157=0,"",RES_hhdet_tes!O157/RES_hhdet_fec!O157)</f>
        <v>0.78778278156557169</v>
      </c>
      <c r="P157" s="124">
        <f>IF(RES_hhdet_tes!P157=0,"",RES_hhdet_tes!P157/RES_hhdet_fec!P157)</f>
        <v>0.79100814762824012</v>
      </c>
      <c r="Q157" s="124">
        <f>IF(RES_hhdet_tes!Q157=0,"",RES_hhdet_tes!Q157/RES_hhdet_fec!Q157)</f>
        <v>0.79498948892249344</v>
      </c>
      <c r="R157" s="124">
        <f>IF(RES_hhdet_tes!R157=0,"",RES_hhdet_tes!R157/RES_hhdet_fec!R157)</f>
        <v>0.80103062940373915</v>
      </c>
      <c r="S157" s="124">
        <f>IF(RES_hhdet_tes!S157=0,"",RES_hhdet_tes!S157/RES_hhdet_fec!S157)</f>
        <v>0.80960511463124318</v>
      </c>
      <c r="T157" s="124">
        <f>IF(RES_hhdet_tes!T157=0,"",RES_hhdet_tes!T157/RES_hhdet_fec!T157)</f>
        <v>0.8218054288950748</v>
      </c>
      <c r="U157" s="124">
        <f>IF(RES_hhdet_tes!U157=0,"",RES_hhdet_tes!U157/RES_hhdet_fec!U157)</f>
        <v>0.8361189202037369</v>
      </c>
      <c r="V157" s="124">
        <f>IF(RES_hhdet_tes!V157=0,"",RES_hhdet_tes!V157/RES_hhdet_fec!V157)</f>
        <v>0.85083071518892783</v>
      </c>
      <c r="W157" s="124">
        <f>IF(RES_hhdet_tes!W157=0,"",RES_hhdet_tes!W157/RES_hhdet_fec!W157)</f>
        <v>0.86348368466342396</v>
      </c>
      <c r="X157" s="124">
        <f>IF(RES_hhdet_tes!X157=0,"",RES_hhdet_tes!X157/RES_hhdet_fec!X157)</f>
        <v>0.87482743503506522</v>
      </c>
      <c r="Y157" s="124">
        <f>IF(RES_hhdet_tes!Y157=0,"",RES_hhdet_tes!Y157/RES_hhdet_fec!Y157)</f>
        <v>0.88321434529069887</v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X158" s="111" t="str">
        <f>IF(RES_hhdet_tes!X158=0,"",RES_hhdet_tes!X158/RES_hhdet_fec!X158)</f>
        <v/>
      </c>
      <c r="Y158" s="111" t="str">
        <f>IF(RES_hhdet_tes!Y158=0,"",RES_hhdet_tes!Y158/RES_hhdet_fec!Y158)</f>
        <v/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0.75848880218923742</v>
      </c>
      <c r="C159" s="45">
        <f>IF(RES_hhdet_tes!C159=0,"",RES_hhdet_tes!C159/RES_hhdet_fec!C159)</f>
        <v>0.76028358124229167</v>
      </c>
      <c r="D159" s="45">
        <f>IF(RES_hhdet_tes!D159=0,"",RES_hhdet_tes!D159/RES_hhdet_fec!D159)</f>
        <v>0.76244415749032424</v>
      </c>
      <c r="E159" s="45">
        <f>IF(RES_hhdet_tes!E159=0,"",RES_hhdet_tes!E159/RES_hhdet_fec!E159)</f>
        <v>0.76481486309392599</v>
      </c>
      <c r="F159" s="45">
        <f>IF(RES_hhdet_tes!F159=0,"",RES_hhdet_tes!F159/RES_hhdet_fec!F159)</f>
        <v>0.76763393807495517</v>
      </c>
      <c r="G159" s="45">
        <f>IF(RES_hhdet_tes!G159=0,"",RES_hhdet_tes!G159/RES_hhdet_fec!G159)</f>
        <v>0.77075366879002305</v>
      </c>
      <c r="H159" s="45">
        <f>IF(RES_hhdet_tes!H159=0,"",RES_hhdet_tes!H159/RES_hhdet_fec!H159)</f>
        <v>0.77420935857716489</v>
      </c>
      <c r="I159" s="45">
        <f>IF(RES_hhdet_tes!I159=0,"",RES_hhdet_tes!I159/RES_hhdet_fec!I159)</f>
        <v>0.77598598282953191</v>
      </c>
      <c r="J159" s="45">
        <f>IF(RES_hhdet_tes!J159=0,"",RES_hhdet_tes!J159/RES_hhdet_fec!J159)</f>
        <v>0.77697950009629346</v>
      </c>
      <c r="K159" s="45">
        <f>IF(RES_hhdet_tes!K159=0,"",RES_hhdet_tes!K159/RES_hhdet_fec!K159)</f>
        <v>0.77840650140849021</v>
      </c>
      <c r="L159" s="45">
        <f>IF(RES_hhdet_tes!L159=0,"",RES_hhdet_tes!L159/RES_hhdet_fec!L159)</f>
        <v>0.77997706914179987</v>
      </c>
      <c r="M159" s="45">
        <f>IF(RES_hhdet_tes!M159=0,"",RES_hhdet_tes!M159/RES_hhdet_fec!M159)</f>
        <v>0.78208201971019109</v>
      </c>
      <c r="N159" s="45">
        <f>IF(RES_hhdet_tes!N159=0,"",RES_hhdet_tes!N159/RES_hhdet_fec!N159)</f>
        <v>0.78465832326638862</v>
      </c>
      <c r="O159" s="45">
        <f>IF(RES_hhdet_tes!O159=0,"",RES_hhdet_tes!O159/RES_hhdet_fec!O159)</f>
        <v>0.78778278156557169</v>
      </c>
      <c r="P159" s="45">
        <f>IF(RES_hhdet_tes!P159=0,"",RES_hhdet_tes!P159/RES_hhdet_fec!P159)</f>
        <v>0.79100814762824012</v>
      </c>
      <c r="Q159" s="45">
        <f>IF(RES_hhdet_tes!Q159=0,"",RES_hhdet_tes!Q159/RES_hhdet_fec!Q159)</f>
        <v>0.79498948892249344</v>
      </c>
      <c r="R159" s="45">
        <f>IF(RES_hhdet_tes!R159=0,"",RES_hhdet_tes!R159/RES_hhdet_fec!R159)</f>
        <v>0.80103062940373915</v>
      </c>
      <c r="S159" s="45">
        <f>IF(RES_hhdet_tes!S159=0,"",RES_hhdet_tes!S159/RES_hhdet_fec!S159)</f>
        <v>0.80960511463124318</v>
      </c>
      <c r="T159" s="45">
        <f>IF(RES_hhdet_tes!T159=0,"",RES_hhdet_tes!T159/RES_hhdet_fec!T159)</f>
        <v>0.8218054288950748</v>
      </c>
      <c r="U159" s="45">
        <f>IF(RES_hhdet_tes!U159=0,"",RES_hhdet_tes!U159/RES_hhdet_fec!U159)</f>
        <v>0.8361189202037369</v>
      </c>
      <c r="V159" s="45">
        <f>IF(RES_hhdet_tes!V159=0,"",RES_hhdet_tes!V159/RES_hhdet_fec!V159)</f>
        <v>0.85083071518892783</v>
      </c>
      <c r="W159" s="45">
        <f>IF(RES_hhdet_tes!W159=0,"",RES_hhdet_tes!W159/RES_hhdet_fec!W159)</f>
        <v>0.86348368466342396</v>
      </c>
      <c r="X159" s="45">
        <f>IF(RES_hhdet_tes!X159=0,"",RES_hhdet_tes!X159/RES_hhdet_fec!X159)</f>
        <v>0.87482743503506522</v>
      </c>
      <c r="Y159" s="45">
        <f>IF(RES_hhdet_tes!Y159=0,"",RES_hhdet_tes!Y159/RES_hhdet_fec!Y159)</f>
        <v>0.88321434529069887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0.74876098410123748</v>
      </c>
      <c r="C161" s="119">
        <f>IF(RES_hhdet_tes!C161=0,"",RES_hhdet_tes!C161/RES_hhdet_fec!C161)</f>
        <v>0.74905485009411754</v>
      </c>
      <c r="D161" s="119">
        <f>IF(RES_hhdet_tes!D161=0,"",RES_hhdet_tes!D161/RES_hhdet_fec!D161)</f>
        <v>0.74941699191755096</v>
      </c>
      <c r="E161" s="119">
        <f>IF(RES_hhdet_tes!E161=0,"",RES_hhdet_tes!E161/RES_hhdet_fec!E161)</f>
        <v>0.74979571490605423</v>
      </c>
      <c r="F161" s="119">
        <f>IF(RES_hhdet_tes!F161=0,"",RES_hhdet_tes!F161/RES_hhdet_fec!F161)</f>
        <v>0.75025616063638489</v>
      </c>
      <c r="G161" s="119">
        <f>IF(RES_hhdet_tes!G161=0,"",RES_hhdet_tes!G161/RES_hhdet_fec!G161)</f>
        <v>0.75078527989237154</v>
      </c>
      <c r="H161" s="119">
        <f>IF(RES_hhdet_tes!H161=0,"",RES_hhdet_tes!H161/RES_hhdet_fec!H161)</f>
        <v>0.75272700135786863</v>
      </c>
      <c r="I161" s="119">
        <f>IF(RES_hhdet_tes!I161=0,"",RES_hhdet_tes!I161/RES_hhdet_fec!I161)</f>
        <v>0.75733866119010307</v>
      </c>
      <c r="J161" s="119">
        <f>IF(RES_hhdet_tes!J161=0,"",RES_hhdet_tes!J161/RES_hhdet_fec!J161)</f>
        <v>0.76400690906955493</v>
      </c>
      <c r="K161" s="119">
        <f>IF(RES_hhdet_tes!K161=0,"",RES_hhdet_tes!K161/RES_hhdet_fec!K161)</f>
        <v>0.77226533877421333</v>
      </c>
      <c r="L161" s="119">
        <f>IF(RES_hhdet_tes!L161=0,"",RES_hhdet_tes!L161/RES_hhdet_fec!L161)</f>
        <v>0.7790533331284335</v>
      </c>
      <c r="M161" s="119">
        <f>IF(RES_hhdet_tes!M161=0,"",RES_hhdet_tes!M161/RES_hhdet_fec!M161)</f>
        <v>0.79313857090172568</v>
      </c>
      <c r="N161" s="119">
        <f>IF(RES_hhdet_tes!N161=0,"",RES_hhdet_tes!N161/RES_hhdet_fec!N161)</f>
        <v>0.80958606559626767</v>
      </c>
      <c r="O161" s="119">
        <f>IF(RES_hhdet_tes!O161=0,"",RES_hhdet_tes!O161/RES_hhdet_fec!O161)</f>
        <v>0.82542091108060012</v>
      </c>
      <c r="P161" s="119">
        <f>IF(RES_hhdet_tes!P161=0,"",RES_hhdet_tes!P161/RES_hhdet_fec!P161)</f>
        <v>0.82723437391296417</v>
      </c>
      <c r="Q161" s="119">
        <f>IF(RES_hhdet_tes!Q161=0,"",RES_hhdet_tes!Q161/RES_hhdet_fec!Q161)</f>
        <v>0.82744379642261645</v>
      </c>
      <c r="R161" s="119">
        <f>IF(RES_hhdet_tes!R161=0,"",RES_hhdet_tes!R161/RES_hhdet_fec!R161)</f>
        <v>0.8283622746635676</v>
      </c>
      <c r="S161" s="119">
        <f>IF(RES_hhdet_tes!S161=0,"",RES_hhdet_tes!S161/RES_hhdet_fec!S161)</f>
        <v>0.83003456696173583</v>
      </c>
      <c r="T161" s="119">
        <f>IF(RES_hhdet_tes!T161=0,"",RES_hhdet_tes!T161/RES_hhdet_fec!T161)</f>
        <v>0.83296452039108804</v>
      </c>
      <c r="U161" s="119">
        <f>IF(RES_hhdet_tes!U161=0,"",RES_hhdet_tes!U161/RES_hhdet_fec!U161)</f>
        <v>0.83036316917914044</v>
      </c>
      <c r="V161" s="119">
        <f>IF(RES_hhdet_tes!V161=0,"",RES_hhdet_tes!V161/RES_hhdet_fec!V161)</f>
        <v>0.85764303965735855</v>
      </c>
      <c r="W161" s="119">
        <f>IF(RES_hhdet_tes!W161=0,"",RES_hhdet_tes!W161/RES_hhdet_fec!W161)</f>
        <v>0.83657787285698682</v>
      </c>
      <c r="X161" s="119">
        <f>IF(RES_hhdet_tes!X161=0,"",RES_hhdet_tes!X161/RES_hhdet_fec!X161)</f>
        <v>0.85179612511698355</v>
      </c>
      <c r="Y161" s="119">
        <f>IF(RES_hhdet_tes!Y161=0,"",RES_hhdet_tes!Y161/RES_hhdet_fec!Y161)</f>
        <v>0.84394179491764831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0.74976524534103162</v>
      </c>
      <c r="C162" s="124">
        <f>IF(RES_hhdet_tes!C162=0,"",RES_hhdet_tes!C162/RES_hhdet_fec!C162)</f>
        <v>0.74976524534103162</v>
      </c>
      <c r="D162" s="124">
        <f>IF(RES_hhdet_tes!D162=0,"",RES_hhdet_tes!D162/RES_hhdet_fec!D162)</f>
        <v>0.74976524534103173</v>
      </c>
      <c r="E162" s="124">
        <f>IF(RES_hhdet_tes!E162=0,"",RES_hhdet_tes!E162/RES_hhdet_fec!E162)</f>
        <v>0.74976524534103173</v>
      </c>
      <c r="F162" s="124">
        <f>IF(RES_hhdet_tes!F162=0,"",RES_hhdet_tes!F162/RES_hhdet_fec!F162)</f>
        <v>0.74976524534103162</v>
      </c>
      <c r="G162" s="124">
        <f>IF(RES_hhdet_tes!G162=0,"",RES_hhdet_tes!G162/RES_hhdet_fec!G162)</f>
        <v>0.74976524534103162</v>
      </c>
      <c r="H162" s="124">
        <f>IF(RES_hhdet_tes!H162=0,"",RES_hhdet_tes!H162/RES_hhdet_fec!H162)</f>
        <v>0.7510497955845129</v>
      </c>
      <c r="I162" s="124">
        <f>IF(RES_hhdet_tes!I162=0,"",RES_hhdet_tes!I162/RES_hhdet_fec!I162)</f>
        <v>0.75478551772122537</v>
      </c>
      <c r="J162" s="124">
        <f>IF(RES_hhdet_tes!J162=0,"",RES_hhdet_tes!J162/RES_hhdet_fec!J162)</f>
        <v>0.76019315088268702</v>
      </c>
      <c r="K162" s="124">
        <f>IF(RES_hhdet_tes!K162=0,"",RES_hhdet_tes!K162/RES_hhdet_fec!K162)</f>
        <v>0.76732421607546786</v>
      </c>
      <c r="L162" s="124">
        <f>IF(RES_hhdet_tes!L162=0,"",RES_hhdet_tes!L162/RES_hhdet_fec!L162)</f>
        <v>0.77709265493563129</v>
      </c>
      <c r="M162" s="124">
        <f>IF(RES_hhdet_tes!M162=0,"",RES_hhdet_tes!M162/RES_hhdet_fec!M162)</f>
        <v>0.79151565709063465</v>
      </c>
      <c r="N162" s="124">
        <f>IF(RES_hhdet_tes!N162=0,"",RES_hhdet_tes!N162/RES_hhdet_fec!N162)</f>
        <v>0.80866922964356469</v>
      </c>
      <c r="O162" s="124">
        <f>IF(RES_hhdet_tes!O162=0,"",RES_hhdet_tes!O162/RES_hhdet_fec!O162)</f>
        <v>0.82581532224407284</v>
      </c>
      <c r="P162" s="124">
        <f>IF(RES_hhdet_tes!P162=0,"",RES_hhdet_tes!P162/RES_hhdet_fec!P162)</f>
        <v>0.82603471169629816</v>
      </c>
      <c r="Q162" s="124">
        <f>IF(RES_hhdet_tes!Q162=0,"",RES_hhdet_tes!Q162/RES_hhdet_fec!Q162)</f>
        <v>0.82624427975327341</v>
      </c>
      <c r="R162" s="124">
        <f>IF(RES_hhdet_tes!R162=0,"",RES_hhdet_tes!R162/RES_hhdet_fec!R162)</f>
        <v>0.82635093369500179</v>
      </c>
      <c r="S162" s="124">
        <f>IF(RES_hhdet_tes!S162=0,"",RES_hhdet_tes!S162/RES_hhdet_fec!S162)</f>
        <v>0.82644303825136001</v>
      </c>
      <c r="T162" s="124">
        <f>IF(RES_hhdet_tes!T162=0,"",RES_hhdet_tes!T162/RES_hhdet_fec!T162)</f>
        <v>0.82647293543342093</v>
      </c>
      <c r="U162" s="124">
        <f>IF(RES_hhdet_tes!U162=0,"",RES_hhdet_tes!U162/RES_hhdet_fec!U162)</f>
        <v>0.82655842555784953</v>
      </c>
      <c r="V162" s="124">
        <f>IF(RES_hhdet_tes!V162=0,"",RES_hhdet_tes!V162/RES_hhdet_fec!V162)</f>
        <v>0.82948516808657446</v>
      </c>
      <c r="W162" s="124">
        <f>IF(RES_hhdet_tes!W162=0,"",RES_hhdet_tes!W162/RES_hhdet_fec!W162)</f>
        <v>0.8331670681651383</v>
      </c>
      <c r="X162" s="124">
        <f>IF(RES_hhdet_tes!X162=0,"",RES_hhdet_tes!X162/RES_hhdet_fec!X162)</f>
        <v>0.83429666311096662</v>
      </c>
      <c r="Y162" s="124">
        <f>IF(RES_hhdet_tes!Y162=0,"",RES_hhdet_tes!Y162/RES_hhdet_fec!Y162)</f>
        <v>0.83492891406585423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0.74976524534103162</v>
      </c>
      <c r="C163" s="45">
        <f>IF(RES_hhdet_tes!C163=0,"",RES_hhdet_tes!C163/RES_hhdet_fec!C163)</f>
        <v>0.74976524534103162</v>
      </c>
      <c r="D163" s="45">
        <f>IF(RES_hhdet_tes!D163=0,"",RES_hhdet_tes!D163/RES_hhdet_fec!D163)</f>
        <v>0.74976524534103173</v>
      </c>
      <c r="E163" s="45">
        <f>IF(RES_hhdet_tes!E163=0,"",RES_hhdet_tes!E163/RES_hhdet_fec!E163)</f>
        <v>0.74976524534103173</v>
      </c>
      <c r="F163" s="45">
        <f>IF(RES_hhdet_tes!F163=0,"",RES_hhdet_tes!F163/RES_hhdet_fec!F163)</f>
        <v>0.74976524534103162</v>
      </c>
      <c r="G163" s="45">
        <f>IF(RES_hhdet_tes!G163=0,"",RES_hhdet_tes!G163/RES_hhdet_fec!G163)</f>
        <v>0.74976524534103162</v>
      </c>
      <c r="H163" s="45">
        <f>IF(RES_hhdet_tes!H163=0,"",RES_hhdet_tes!H163/RES_hhdet_fec!H163)</f>
        <v>0.7510497955845129</v>
      </c>
      <c r="I163" s="45">
        <f>IF(RES_hhdet_tes!I163=0,"",RES_hhdet_tes!I163/RES_hhdet_fec!I163)</f>
        <v>0.75478551772122537</v>
      </c>
      <c r="J163" s="45">
        <f>IF(RES_hhdet_tes!J163=0,"",RES_hhdet_tes!J163/RES_hhdet_fec!J163)</f>
        <v>0.76019315088268702</v>
      </c>
      <c r="K163" s="45">
        <f>IF(RES_hhdet_tes!K163=0,"",RES_hhdet_tes!K163/RES_hhdet_fec!K163)</f>
        <v>0.76732421607546786</v>
      </c>
      <c r="L163" s="45">
        <f>IF(RES_hhdet_tes!L163=0,"",RES_hhdet_tes!L163/RES_hhdet_fec!L163)</f>
        <v>0.77709265493563129</v>
      </c>
      <c r="M163" s="45">
        <f>IF(RES_hhdet_tes!M163=0,"",RES_hhdet_tes!M163/RES_hhdet_fec!M163)</f>
        <v>0.79151565709063465</v>
      </c>
      <c r="N163" s="45">
        <f>IF(RES_hhdet_tes!N163=0,"",RES_hhdet_tes!N163/RES_hhdet_fec!N163)</f>
        <v>0.80866922964356469</v>
      </c>
      <c r="O163" s="45">
        <f>IF(RES_hhdet_tes!O163=0,"",RES_hhdet_tes!O163/RES_hhdet_fec!O163)</f>
        <v>0.82581532224407284</v>
      </c>
      <c r="P163" s="45">
        <f>IF(RES_hhdet_tes!P163=0,"",RES_hhdet_tes!P163/RES_hhdet_fec!P163)</f>
        <v>0.82603471169629816</v>
      </c>
      <c r="Q163" s="45">
        <f>IF(RES_hhdet_tes!Q163=0,"",RES_hhdet_tes!Q163/RES_hhdet_fec!Q163)</f>
        <v>0.82624427975327341</v>
      </c>
      <c r="R163" s="45">
        <f>IF(RES_hhdet_tes!R163=0,"",RES_hhdet_tes!R163/RES_hhdet_fec!R163)</f>
        <v>0.82635093369500179</v>
      </c>
      <c r="S163" s="45">
        <f>IF(RES_hhdet_tes!S163=0,"",RES_hhdet_tes!S163/RES_hhdet_fec!S163)</f>
        <v>0.82644303825136001</v>
      </c>
      <c r="T163" s="45">
        <f>IF(RES_hhdet_tes!T163=0,"",RES_hhdet_tes!T163/RES_hhdet_fec!T163)</f>
        <v>0.82647293543342093</v>
      </c>
      <c r="U163" s="45">
        <f>IF(RES_hhdet_tes!U163=0,"",RES_hhdet_tes!U163/RES_hhdet_fec!U163)</f>
        <v>0.82655842555784953</v>
      </c>
      <c r="V163" s="45">
        <f>IF(RES_hhdet_tes!V163=0,"",RES_hhdet_tes!V163/RES_hhdet_fec!V163)</f>
        <v>0.82948516808657446</v>
      </c>
      <c r="W163" s="45">
        <f>IF(RES_hhdet_tes!W163=0,"",RES_hhdet_tes!W163/RES_hhdet_fec!W163)</f>
        <v>0.8331670681651383</v>
      </c>
      <c r="X163" s="45">
        <f>IF(RES_hhdet_tes!X163=0,"",RES_hhdet_tes!X163/RES_hhdet_fec!X163)</f>
        <v>0.83429666311096662</v>
      </c>
      <c r="Y163" s="45">
        <f>IF(RES_hhdet_tes!Y163=0,"",RES_hhdet_tes!Y163/RES_hhdet_fec!Y163)</f>
        <v>0.83492891406585423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2.258521943064399</v>
      </c>
      <c r="C164" s="124">
        <f>IF(RES_hhdet_tes!C164=0,"",RES_hhdet_tes!C164/RES_hhdet_fec!C164)</f>
        <v>2.3755961762275013</v>
      </c>
      <c r="D164" s="124">
        <f>IF(RES_hhdet_tes!D164=0,"",RES_hhdet_tes!D164/RES_hhdet_fec!D164)</f>
        <v>2.4843958663121333</v>
      </c>
      <c r="E164" s="124">
        <f>IF(RES_hhdet_tes!E164=0,"",RES_hhdet_tes!E164/RES_hhdet_fec!E164)</f>
        <v>2.5502845471861684</v>
      </c>
      <c r="F164" s="124">
        <f>IF(RES_hhdet_tes!F164=0,"",RES_hhdet_tes!F164/RES_hhdet_fec!F164)</f>
        <v>2.6501699748308916</v>
      </c>
      <c r="G164" s="124">
        <f>IF(RES_hhdet_tes!G164=0,"",RES_hhdet_tes!G164/RES_hhdet_fec!G164)</f>
        <v>2.8041952454663579</v>
      </c>
      <c r="H164" s="124">
        <f>IF(RES_hhdet_tes!H164=0,"",RES_hhdet_tes!H164/RES_hhdet_fec!H164)</f>
        <v>3.1147184928318037</v>
      </c>
      <c r="I164" s="124">
        <f>IF(RES_hhdet_tes!I164=0,"",RES_hhdet_tes!I164/RES_hhdet_fec!I164)</f>
        <v>3.4170199080579549</v>
      </c>
      <c r="J164" s="124">
        <f>IF(RES_hhdet_tes!J164=0,"",RES_hhdet_tes!J164/RES_hhdet_fec!J164)</f>
        <v>3.628891369267933</v>
      </c>
      <c r="K164" s="124">
        <f>IF(RES_hhdet_tes!K164=0,"",RES_hhdet_tes!K164/RES_hhdet_fec!K164)</f>
        <v>3.9104202066953624</v>
      </c>
      <c r="L164" s="124">
        <f>IF(RES_hhdet_tes!L164=0,"",RES_hhdet_tes!L164/RES_hhdet_fec!L164)</f>
        <v>4.112723482621826</v>
      </c>
      <c r="M164" s="124">
        <f>IF(RES_hhdet_tes!M164=0,"",RES_hhdet_tes!M164/RES_hhdet_fec!M164)</f>
        <v>4.2687087893338065</v>
      </c>
      <c r="N164" s="124">
        <f>IF(RES_hhdet_tes!N164=0,"",RES_hhdet_tes!N164/RES_hhdet_fec!N164)</f>
        <v>4.4349933806279882</v>
      </c>
      <c r="O164" s="124">
        <f>IF(RES_hhdet_tes!O164=0,"",RES_hhdet_tes!O164/RES_hhdet_fec!O164)</f>
        <v>4.7118839957071215</v>
      </c>
      <c r="P164" s="124">
        <f>IF(RES_hhdet_tes!P164=0,"",RES_hhdet_tes!P164/RES_hhdet_fec!P164)</f>
        <v>4.8807158797719428</v>
      </c>
      <c r="Q164" s="124">
        <f>IF(RES_hhdet_tes!Q164=0,"",RES_hhdet_tes!Q164/RES_hhdet_fec!Q164)</f>
        <v>5.0342036238451824</v>
      </c>
      <c r="R164" s="124">
        <f>IF(RES_hhdet_tes!R164=0,"",RES_hhdet_tes!R164/RES_hhdet_fec!R164)</f>
        <v>5.1201409142986591</v>
      </c>
      <c r="S164" s="124">
        <f>IF(RES_hhdet_tes!S164=0,"",RES_hhdet_tes!S164/RES_hhdet_fec!S164)</f>
        <v>5.2022758220098941</v>
      </c>
      <c r="T164" s="124">
        <f>IF(RES_hhdet_tes!T164=0,"",RES_hhdet_tes!T164/RES_hhdet_fec!T164)</f>
        <v>5.2849243560030663</v>
      </c>
      <c r="U164" s="124">
        <f>IF(RES_hhdet_tes!U164=0,"",RES_hhdet_tes!U164/RES_hhdet_fec!U164)</f>
        <v>5.3701828937498144</v>
      </c>
      <c r="V164" s="124">
        <f>IF(RES_hhdet_tes!V164=0,"",RES_hhdet_tes!V164/RES_hhdet_fec!V164)</f>
        <v>5.4736354029680543</v>
      </c>
      <c r="W164" s="124">
        <f>IF(RES_hhdet_tes!W164=0,"",RES_hhdet_tes!W164/RES_hhdet_fec!W164)</f>
        <v>5.5765547612897288</v>
      </c>
      <c r="X164" s="124">
        <f>IF(RES_hhdet_tes!X164=0,"",RES_hhdet_tes!X164/RES_hhdet_fec!X164)</f>
        <v>5.6501264758733427</v>
      </c>
      <c r="Y164" s="124">
        <f>IF(RES_hhdet_tes!Y164=0,"",RES_hhdet_tes!Y164/RES_hhdet_fec!Y164)</f>
        <v>5.677475283457988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2.258521943064399</v>
      </c>
      <c r="C165" s="111">
        <f>IF(RES_hhdet_tes!C165=0,"",RES_hhdet_tes!C165/RES_hhdet_fec!C165)</f>
        <v>2.3755961762275013</v>
      </c>
      <c r="D165" s="111">
        <f>IF(RES_hhdet_tes!D165=0,"",RES_hhdet_tes!D165/RES_hhdet_fec!D165)</f>
        <v>2.4843958663121333</v>
      </c>
      <c r="E165" s="111">
        <f>IF(RES_hhdet_tes!E165=0,"",RES_hhdet_tes!E165/RES_hhdet_fec!E165)</f>
        <v>2.5502845471861684</v>
      </c>
      <c r="F165" s="111">
        <f>IF(RES_hhdet_tes!F165=0,"",RES_hhdet_tes!F165/RES_hhdet_fec!F165)</f>
        <v>2.6501699748308916</v>
      </c>
      <c r="G165" s="111">
        <f>IF(RES_hhdet_tes!G165=0,"",RES_hhdet_tes!G165/RES_hhdet_fec!G165)</f>
        <v>2.8041952454663579</v>
      </c>
      <c r="H165" s="111">
        <f>IF(RES_hhdet_tes!H165=0,"",RES_hhdet_tes!H165/RES_hhdet_fec!H165)</f>
        <v>3.1147184928318037</v>
      </c>
      <c r="I165" s="111">
        <f>IF(RES_hhdet_tes!I165=0,"",RES_hhdet_tes!I165/RES_hhdet_fec!I165)</f>
        <v>3.4170199080579549</v>
      </c>
      <c r="J165" s="111">
        <f>IF(RES_hhdet_tes!J165=0,"",RES_hhdet_tes!J165/RES_hhdet_fec!J165)</f>
        <v>3.628891369267933</v>
      </c>
      <c r="K165" s="111">
        <f>IF(RES_hhdet_tes!K165=0,"",RES_hhdet_tes!K165/RES_hhdet_fec!K165)</f>
        <v>3.9104202066953624</v>
      </c>
      <c r="L165" s="111">
        <f>IF(RES_hhdet_tes!L165=0,"",RES_hhdet_tes!L165/RES_hhdet_fec!L165)</f>
        <v>4.112723482621826</v>
      </c>
      <c r="M165" s="111">
        <f>IF(RES_hhdet_tes!M165=0,"",RES_hhdet_tes!M165/RES_hhdet_fec!M165)</f>
        <v>4.2687087893338065</v>
      </c>
      <c r="N165" s="111">
        <f>IF(RES_hhdet_tes!N165=0,"",RES_hhdet_tes!N165/RES_hhdet_fec!N165)</f>
        <v>4.4349933806279882</v>
      </c>
      <c r="O165" s="111">
        <f>IF(RES_hhdet_tes!O165=0,"",RES_hhdet_tes!O165/RES_hhdet_fec!O165)</f>
        <v>4.7118839957071215</v>
      </c>
      <c r="P165" s="111">
        <f>IF(RES_hhdet_tes!P165=0,"",RES_hhdet_tes!P165/RES_hhdet_fec!P165)</f>
        <v>4.8807158797719428</v>
      </c>
      <c r="Q165" s="111">
        <f>IF(RES_hhdet_tes!Q165=0,"",RES_hhdet_tes!Q165/RES_hhdet_fec!Q165)</f>
        <v>5.0342036238451824</v>
      </c>
      <c r="R165" s="111">
        <f>IF(RES_hhdet_tes!R165=0,"",RES_hhdet_tes!R165/RES_hhdet_fec!R165)</f>
        <v>5.1201409142986591</v>
      </c>
      <c r="S165" s="111">
        <f>IF(RES_hhdet_tes!S165=0,"",RES_hhdet_tes!S165/RES_hhdet_fec!S165)</f>
        <v>5.2022758220098941</v>
      </c>
      <c r="T165" s="111">
        <f>IF(RES_hhdet_tes!T165=0,"",RES_hhdet_tes!T165/RES_hhdet_fec!T165)</f>
        <v>5.2849243560030663</v>
      </c>
      <c r="U165" s="111">
        <f>IF(RES_hhdet_tes!U165=0,"",RES_hhdet_tes!U165/RES_hhdet_fec!U165)</f>
        <v>5.3701828937498144</v>
      </c>
      <c r="V165" s="111">
        <f>IF(RES_hhdet_tes!V165=0,"",RES_hhdet_tes!V165/RES_hhdet_fec!V165)</f>
        <v>5.4736354029680543</v>
      </c>
      <c r="W165" s="111">
        <f>IF(RES_hhdet_tes!W165=0,"",RES_hhdet_tes!W165/RES_hhdet_fec!W165)</f>
        <v>5.5765547612897288</v>
      </c>
      <c r="X165" s="111">
        <f>IF(RES_hhdet_tes!X165=0,"",RES_hhdet_tes!X165/RES_hhdet_fec!X165)</f>
        <v>5.6501264758733427</v>
      </c>
      <c r="Y165" s="111">
        <f>IF(RES_hhdet_tes!Y165=0,"",RES_hhdet_tes!Y165/RES_hhdet_fec!Y165)</f>
        <v>5.677475283457988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0.73173572896870187</v>
      </c>
      <c r="C166" s="124">
        <f>IF(RES_hhdet_tes!C166=0,"",RES_hhdet_tes!C166/RES_hhdet_fec!C166)</f>
        <v>0.73335390913070997</v>
      </c>
      <c r="D166" s="124">
        <f>IF(RES_hhdet_tes!D166=0,"",RES_hhdet_tes!D166/RES_hhdet_fec!D166)</f>
        <v>0.73632889922664357</v>
      </c>
      <c r="E166" s="124">
        <f>IF(RES_hhdet_tes!E166=0,"",RES_hhdet_tes!E166/RES_hhdet_fec!E166)</f>
        <v>0.73983724320155086</v>
      </c>
      <c r="F166" s="124">
        <f>IF(RES_hhdet_tes!F166=0,"",RES_hhdet_tes!F166/RES_hhdet_fec!F166)</f>
        <v>0.7452475260213719</v>
      </c>
      <c r="G166" s="124">
        <f>IF(RES_hhdet_tes!G166=0,"",RES_hhdet_tes!G166/RES_hhdet_fec!G166)</f>
        <v>0.75250233654697884</v>
      </c>
      <c r="H166" s="124">
        <f>IF(RES_hhdet_tes!H166=0,"",RES_hhdet_tes!H166/RES_hhdet_fec!H166)</f>
        <v>0.76159198190485267</v>
      </c>
      <c r="I166" s="124">
        <f>IF(RES_hhdet_tes!I166=0,"",RES_hhdet_tes!I166/RES_hhdet_fec!I166)</f>
        <v>0.76845810800821446</v>
      </c>
      <c r="J166" s="124">
        <f>IF(RES_hhdet_tes!J166=0,"",RES_hhdet_tes!J166/RES_hhdet_fec!J166)</f>
        <v>0.77369961395780329</v>
      </c>
      <c r="K166" s="124">
        <f>IF(RES_hhdet_tes!K166=0,"",RES_hhdet_tes!K166/RES_hhdet_fec!K166)</f>
        <v>0.78197207706449223</v>
      </c>
      <c r="L166" s="124">
        <f>IF(RES_hhdet_tes!L166=0,"",RES_hhdet_tes!L166/RES_hhdet_fec!L166)</f>
        <v>0.77957137976767255</v>
      </c>
      <c r="M166" s="124">
        <f>IF(RES_hhdet_tes!M166=0,"",RES_hhdet_tes!M166/RES_hhdet_fec!M166)</f>
        <v>0.78316290906848662</v>
      </c>
      <c r="N166" s="124">
        <f>IF(RES_hhdet_tes!N166=0,"",RES_hhdet_tes!N166/RES_hhdet_fec!N166)</f>
        <v>0.78982184864556582</v>
      </c>
      <c r="O166" s="124">
        <f>IF(RES_hhdet_tes!O166=0,"",RES_hhdet_tes!O166/RES_hhdet_fec!O166)</f>
        <v>0.79758274100503312</v>
      </c>
      <c r="P166" s="124">
        <f>IF(RES_hhdet_tes!P166=0,"",RES_hhdet_tes!P166/RES_hhdet_fec!P166)</f>
        <v>0.80217569165911673</v>
      </c>
      <c r="Q166" s="124">
        <f>IF(RES_hhdet_tes!Q166=0,"",RES_hhdet_tes!Q166/RES_hhdet_fec!Q166)</f>
        <v>0.80366460340369772</v>
      </c>
      <c r="R166" s="124">
        <f>IF(RES_hhdet_tes!R166=0,"",RES_hhdet_tes!R166/RES_hhdet_fec!R166)</f>
        <v>0.80732044633470357</v>
      </c>
      <c r="S166" s="124">
        <f>IF(RES_hhdet_tes!S166=0,"",RES_hhdet_tes!S166/RES_hhdet_fec!S166)</f>
        <v>0.81331236832263509</v>
      </c>
      <c r="T166" s="124">
        <f>IF(RES_hhdet_tes!T166=0,"",RES_hhdet_tes!T166/RES_hhdet_fec!T166)</f>
        <v>0.82072041244525562</v>
      </c>
      <c r="U166" s="124">
        <f>IF(RES_hhdet_tes!U166=0,"",RES_hhdet_tes!U166/RES_hhdet_fec!U166)</f>
        <v>0.83442320128685843</v>
      </c>
      <c r="V166" s="124">
        <f>IF(RES_hhdet_tes!V166=0,"",RES_hhdet_tes!V166/RES_hhdet_fec!V166)</f>
        <v>0.85073806461254298</v>
      </c>
      <c r="W166" s="124">
        <f>IF(RES_hhdet_tes!W166=0,"",RES_hhdet_tes!W166/RES_hhdet_fec!W166)</f>
        <v>0.86377417914489607</v>
      </c>
      <c r="X166" s="124">
        <f>IF(RES_hhdet_tes!X166=0,"",RES_hhdet_tes!X166/RES_hhdet_fec!X166)</f>
        <v>0.87839296751623364</v>
      </c>
      <c r="Y166" s="124">
        <f>IF(RES_hhdet_tes!Y166=0,"",RES_hhdet_tes!Y166/RES_hhdet_fec!Y166)</f>
        <v>0.87466185837004617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0.63684969602490926</v>
      </c>
      <c r="C167" s="111">
        <f>IF(RES_hhdet_tes!C167=0,"",RES_hhdet_tes!C167/RES_hhdet_fec!C167)</f>
        <v>0.63770493646364879</v>
      </c>
      <c r="D167" s="111">
        <f>IF(RES_hhdet_tes!D167=0,"",RES_hhdet_tes!D167/RES_hhdet_fec!D167)</f>
        <v>0.63912802820961434</v>
      </c>
      <c r="E167" s="111">
        <f>IF(RES_hhdet_tes!E167=0,"",RES_hhdet_tes!E167/RES_hhdet_fec!E167)</f>
        <v>0.64224133424302776</v>
      </c>
      <c r="F167" s="111">
        <f>IF(RES_hhdet_tes!F167=0,"",RES_hhdet_tes!F167/RES_hhdet_fec!F167)</f>
        <v>0.64810225520794273</v>
      </c>
      <c r="G167" s="111">
        <f>IF(RES_hhdet_tes!G167=0,"",RES_hhdet_tes!G167/RES_hhdet_fec!G167)</f>
        <v>0.65527369561252158</v>
      </c>
      <c r="H167" s="111">
        <f>IF(RES_hhdet_tes!H167=0,"",RES_hhdet_tes!H167/RES_hhdet_fec!H167)</f>
        <v>0.6647732734235583</v>
      </c>
      <c r="I167" s="111">
        <f>IF(RES_hhdet_tes!I167=0,"",RES_hhdet_tes!I167/RES_hhdet_fec!I167)</f>
        <v>0.66920234854396732</v>
      </c>
      <c r="J167" s="111">
        <f>IF(RES_hhdet_tes!J167=0,"",RES_hhdet_tes!J167/RES_hhdet_fec!J167)</f>
        <v>0.67005791180226215</v>
      </c>
      <c r="K167" s="111">
        <f>IF(RES_hhdet_tes!K167=0,"",RES_hhdet_tes!K167/RES_hhdet_fec!K167)</f>
        <v>0.67128785213833153</v>
      </c>
      <c r="L167" s="111">
        <f>IF(RES_hhdet_tes!L167=0,"",RES_hhdet_tes!L167/RES_hhdet_fec!L167)</f>
        <v>0.67353387255464647</v>
      </c>
      <c r="M167" s="111">
        <f>IF(RES_hhdet_tes!M167=0,"",RES_hhdet_tes!M167/RES_hhdet_fec!M167)</f>
        <v>0.67935212433548664</v>
      </c>
      <c r="N167" s="111">
        <f>IF(RES_hhdet_tes!N167=0,"",RES_hhdet_tes!N167/RES_hhdet_fec!N167)</f>
        <v>0.68934238519803082</v>
      </c>
      <c r="O167" s="111">
        <f>IF(RES_hhdet_tes!O167=0,"",RES_hhdet_tes!O167/RES_hhdet_fec!O167)</f>
        <v>0.71103499954628901</v>
      </c>
      <c r="P167" s="111">
        <f>IF(RES_hhdet_tes!P167=0,"",RES_hhdet_tes!P167/RES_hhdet_fec!P167)</f>
        <v>0.71715627637301838</v>
      </c>
      <c r="Q167" s="111">
        <f>IF(RES_hhdet_tes!Q167=0,"",RES_hhdet_tes!Q167/RES_hhdet_fec!Q167)</f>
        <v>0.72851820773003384</v>
      </c>
      <c r="R167" s="111">
        <f>IF(RES_hhdet_tes!R167=0,"",RES_hhdet_tes!R167/RES_hhdet_fec!R167)</f>
        <v>0.73960991733669679</v>
      </c>
      <c r="S167" s="111">
        <f>IF(RES_hhdet_tes!S167=0,"",RES_hhdet_tes!S167/RES_hhdet_fec!S167)</f>
        <v>0.75173661152363691</v>
      </c>
      <c r="T167" s="111">
        <f>IF(RES_hhdet_tes!T167=0,"",RES_hhdet_tes!T167/RES_hhdet_fec!T167)</f>
        <v>0.76848877686977701</v>
      </c>
      <c r="U167" s="111">
        <f>IF(RES_hhdet_tes!U167=0,"",RES_hhdet_tes!U167/RES_hhdet_fec!U167)</f>
        <v>0.79897097679789564</v>
      </c>
      <c r="V167" s="111">
        <f>IF(RES_hhdet_tes!V167=0,"",RES_hhdet_tes!V167/RES_hhdet_fec!V167)</f>
        <v>0.82638967163898214</v>
      </c>
      <c r="W167" s="111">
        <f>IF(RES_hhdet_tes!W167=0,"",RES_hhdet_tes!W167/RES_hhdet_fec!W167)</f>
        <v>0.8479264796279069</v>
      </c>
      <c r="X167" s="111">
        <f>IF(RES_hhdet_tes!X167=0,"",RES_hhdet_tes!X167/RES_hhdet_fec!X167)</f>
        <v>0.85209830236738693</v>
      </c>
      <c r="Y167" s="111">
        <f>IF(RES_hhdet_tes!Y167=0,"",RES_hhdet_tes!Y167/RES_hhdet_fec!Y167)</f>
        <v>0.85469717537685352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0.75449324793517802</v>
      </c>
      <c r="C168" s="111">
        <f>IF(RES_hhdet_tes!C168=0,"",RES_hhdet_tes!C168/RES_hhdet_fec!C168)</f>
        <v>0.75891978541379701</v>
      </c>
      <c r="D168" s="111">
        <f>IF(RES_hhdet_tes!D168=0,"",RES_hhdet_tes!D168/RES_hhdet_fec!D168)</f>
        <v>0.75846741163314801</v>
      </c>
      <c r="E168" s="111">
        <f>IF(RES_hhdet_tes!E168=0,"",RES_hhdet_tes!E168/RES_hhdet_fec!E168)</f>
        <v>0.76483368832275067</v>
      </c>
      <c r="F168" s="111">
        <f>IF(RES_hhdet_tes!F168=0,"",RES_hhdet_tes!F168/RES_hhdet_fec!F168)</f>
        <v>0.77052249577710841</v>
      </c>
      <c r="G168" s="111">
        <f>IF(RES_hhdet_tes!G168=0,"",RES_hhdet_tes!G168/RES_hhdet_fec!G168)</f>
        <v>0.77282878023045298</v>
      </c>
      <c r="H168" s="111">
        <f>IF(RES_hhdet_tes!H168=0,"",RES_hhdet_tes!H168/RES_hhdet_fec!H168)</f>
        <v>0.7799955655519849</v>
      </c>
      <c r="I168" s="111">
        <f>IF(RES_hhdet_tes!I168=0,"",RES_hhdet_tes!I168/RES_hhdet_fec!I168)</f>
        <v>0.78511522376580922</v>
      </c>
      <c r="J168" s="111">
        <f>IF(RES_hhdet_tes!J168=0,"",RES_hhdet_tes!J168/RES_hhdet_fec!J168)</f>
        <v>0.79123313814668794</v>
      </c>
      <c r="K168" s="111">
        <f>IF(RES_hhdet_tes!K168=0,"",RES_hhdet_tes!K168/RES_hhdet_fec!K168)</f>
        <v>0.80807201393818806</v>
      </c>
      <c r="L168" s="111">
        <f>IF(RES_hhdet_tes!L168=0,"",RES_hhdet_tes!L168/RES_hhdet_fec!L168)</f>
        <v>0.78589794221550402</v>
      </c>
      <c r="M168" s="111">
        <f>IF(RES_hhdet_tes!M168=0,"",RES_hhdet_tes!M168/RES_hhdet_fec!M168)</f>
        <v>0.79221967883096267</v>
      </c>
      <c r="N168" s="111">
        <f>IF(RES_hhdet_tes!N168=0,"",RES_hhdet_tes!N168/RES_hhdet_fec!N168)</f>
        <v>0.79972999068872097</v>
      </c>
      <c r="O168" s="111">
        <f>IF(RES_hhdet_tes!O168=0,"",RES_hhdet_tes!O168/RES_hhdet_fec!O168)</f>
        <v>0.79831628657595055</v>
      </c>
      <c r="P168" s="111">
        <f>IF(RES_hhdet_tes!P168=0,"",RES_hhdet_tes!P168/RES_hhdet_fec!P168)</f>
        <v>0.80850263790565002</v>
      </c>
      <c r="Q168" s="111">
        <f>IF(RES_hhdet_tes!Q168=0,"",RES_hhdet_tes!Q168/RES_hhdet_fec!Q168)</f>
        <v>0.80636633438254524</v>
      </c>
      <c r="R168" s="111">
        <f>IF(RES_hhdet_tes!R168=0,"",RES_hhdet_tes!R168/RES_hhdet_fec!R168)</f>
        <v>0.80846883857982188</v>
      </c>
      <c r="S168" s="111">
        <f>IF(RES_hhdet_tes!S168=0,"",RES_hhdet_tes!S168/RES_hhdet_fec!S168)</f>
        <v>0.82026015492916449</v>
      </c>
      <c r="T168" s="111">
        <f>IF(RES_hhdet_tes!T168=0,"",RES_hhdet_tes!T168/RES_hhdet_fec!T168)</f>
        <v>0.82270421507981273</v>
      </c>
      <c r="U168" s="111">
        <f>IF(RES_hhdet_tes!U168=0,"",RES_hhdet_tes!U168/RES_hhdet_fec!U168)</f>
        <v>0.89548627920369794</v>
      </c>
      <c r="V168" s="111">
        <f>IF(RES_hhdet_tes!V168=0,"",RES_hhdet_tes!V168/RES_hhdet_fec!V168)</f>
        <v>0.91410424695794934</v>
      </c>
      <c r="W168" s="111">
        <f>IF(RES_hhdet_tes!W168=0,"",RES_hhdet_tes!W168/RES_hhdet_fec!W168)</f>
        <v>0.91204511497272522</v>
      </c>
      <c r="X168" s="111">
        <f>IF(RES_hhdet_tes!X168=0,"",RES_hhdet_tes!X168/RES_hhdet_fec!X168)</f>
        <v>0.93542844465805375</v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0.63684969602490926</v>
      </c>
      <c r="C169" s="112">
        <f>IF(RES_hhdet_tes!C169=0,"",RES_hhdet_tes!C169/RES_hhdet_fec!C169)</f>
        <v>0.63802695512539787</v>
      </c>
      <c r="D169" s="112">
        <f>IF(RES_hhdet_tes!D169=0,"",RES_hhdet_tes!D169/RES_hhdet_fec!D169)</f>
        <v>0.63973278946773282</v>
      </c>
      <c r="E169" s="112">
        <f>IF(RES_hhdet_tes!E169=0,"",RES_hhdet_tes!E169/RES_hhdet_fec!E169)</f>
        <v>0.64463393029220839</v>
      </c>
      <c r="F169" s="112">
        <f>IF(RES_hhdet_tes!F169=0,"",RES_hhdet_tes!F169/RES_hhdet_fec!F169)</f>
        <v>0.65082535168746269</v>
      </c>
      <c r="G169" s="112">
        <f>IF(RES_hhdet_tes!G169=0,"",RES_hhdet_tes!G169/RES_hhdet_fec!G169)</f>
        <v>0.65707511624902615</v>
      </c>
      <c r="H169" s="112">
        <f>IF(RES_hhdet_tes!H169=0,"",RES_hhdet_tes!H169/RES_hhdet_fec!H169)</f>
        <v>0.66664543468588533</v>
      </c>
      <c r="I169" s="112">
        <f>IF(RES_hhdet_tes!I169=0,"",RES_hhdet_tes!I169/RES_hhdet_fec!I169)</f>
        <v>0.66972141389959106</v>
      </c>
      <c r="J169" s="112">
        <f>IF(RES_hhdet_tes!J169=0,"",RES_hhdet_tes!J169/RES_hhdet_fec!J169)</f>
        <v>0.6704843149825761</v>
      </c>
      <c r="K169" s="112">
        <f>IF(RES_hhdet_tes!K169=0,"",RES_hhdet_tes!K169/RES_hhdet_fec!K169)</f>
        <v>0.67318540934183635</v>
      </c>
      <c r="L169" s="112">
        <f>IF(RES_hhdet_tes!L169=0,"",RES_hhdet_tes!L169/RES_hhdet_fec!L169)</f>
        <v>0.67399907591031982</v>
      </c>
      <c r="M169" s="112">
        <f>IF(RES_hhdet_tes!M169=0,"",RES_hhdet_tes!M169/RES_hhdet_fec!M169)</f>
        <v>0.68019383117450627</v>
      </c>
      <c r="N169" s="112">
        <f>IF(RES_hhdet_tes!N169=0,"",RES_hhdet_tes!N169/RES_hhdet_fec!N169)</f>
        <v>0.68553117888561943</v>
      </c>
      <c r="O169" s="112">
        <f>IF(RES_hhdet_tes!O169=0,"",RES_hhdet_tes!O169/RES_hhdet_fec!O169)</f>
        <v>0.69447818968163244</v>
      </c>
      <c r="P169" s="112">
        <f>IF(RES_hhdet_tes!P169=0,"",RES_hhdet_tes!P169/RES_hhdet_fec!P169)</f>
        <v>0.69930122942639494</v>
      </c>
      <c r="Q169" s="112">
        <f>IF(RES_hhdet_tes!Q169=0,"",RES_hhdet_tes!Q169/RES_hhdet_fec!Q169)</f>
        <v>0.70165399747591206</v>
      </c>
      <c r="R169" s="112">
        <f>IF(RES_hhdet_tes!R169=0,"",RES_hhdet_tes!R169/RES_hhdet_fec!R169)</f>
        <v>0.70472267651755882</v>
      </c>
      <c r="S169" s="112">
        <f>IF(RES_hhdet_tes!S169=0,"",RES_hhdet_tes!S169/RES_hhdet_fec!S169)</f>
        <v>0.71201755096887898</v>
      </c>
      <c r="T169" s="112">
        <f>IF(RES_hhdet_tes!T169=0,"",RES_hhdet_tes!T169/RES_hhdet_fec!T169)</f>
        <v>0.71658725841220894</v>
      </c>
      <c r="U169" s="112">
        <f>IF(RES_hhdet_tes!U169=0,"",RES_hhdet_tes!U169/RES_hhdet_fec!U169)</f>
        <v>0.82623614684307656</v>
      </c>
      <c r="V169" s="112">
        <f>IF(RES_hhdet_tes!V169=0,"",RES_hhdet_tes!V169/RES_hhdet_fec!V169)</f>
        <v>0.85506456818124998</v>
      </c>
      <c r="W169" s="112">
        <f>IF(RES_hhdet_tes!W169=0,"",RES_hhdet_tes!W169/RES_hhdet_fec!W169)</f>
        <v>0.85904026627356123</v>
      </c>
      <c r="X169" s="112">
        <f>IF(RES_hhdet_tes!X169=0,"",RES_hhdet_tes!X169/RES_hhdet_fec!X169)</f>
        <v>0.8580227094982763</v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0.71845185201525075</v>
      </c>
      <c r="C171" s="112">
        <f>IF(RES_hhdet_tes!C171=0,"",RES_hhdet_tes!C171/RES_hhdet_fec!C171)</f>
        <v>0.71913908876320054</v>
      </c>
      <c r="D171" s="112">
        <f>IF(RES_hhdet_tes!D171=0,"",RES_hhdet_tes!D171/RES_hhdet_fec!D171)</f>
        <v>0.72050322210713347</v>
      </c>
      <c r="E171" s="112">
        <f>IF(RES_hhdet_tes!E171=0,"",RES_hhdet_tes!E171/RES_hhdet_fec!E171)</f>
        <v>0.72286628783092877</v>
      </c>
      <c r="F171" s="112">
        <f>IF(RES_hhdet_tes!F171=0,"",RES_hhdet_tes!F171/RES_hhdet_fec!F171)</f>
        <v>0.72762034361861283</v>
      </c>
      <c r="G171" s="112">
        <f>IF(RES_hhdet_tes!G171=0,"",RES_hhdet_tes!G171/RES_hhdet_fec!G171)</f>
        <v>0.73301718789516301</v>
      </c>
      <c r="H171" s="112">
        <f>IF(RES_hhdet_tes!H171=0,"",RES_hhdet_tes!H171/RES_hhdet_fec!H171)</f>
        <v>0.7407351847110466</v>
      </c>
      <c r="I171" s="112">
        <f>IF(RES_hhdet_tes!I171=0,"",RES_hhdet_tes!I171/RES_hhdet_fec!I171)</f>
        <v>0.74449780232223761</v>
      </c>
      <c r="J171" s="112">
        <f>IF(RES_hhdet_tes!J171=0,"",RES_hhdet_tes!J171/RES_hhdet_fec!J171)</f>
        <v>0.74494526983583709</v>
      </c>
      <c r="K171" s="112">
        <f>IF(RES_hhdet_tes!K171=0,"",RES_hhdet_tes!K171/RES_hhdet_fec!K171)</f>
        <v>0.74565559041956087</v>
      </c>
      <c r="L171" s="112">
        <f>IF(RES_hhdet_tes!L171=0,"",RES_hhdet_tes!L171/RES_hhdet_fec!L171)</f>
        <v>0.74704456664791519</v>
      </c>
      <c r="M171" s="112">
        <f>IF(RES_hhdet_tes!M171=0,"",RES_hhdet_tes!M171/RES_hhdet_fec!M171)</f>
        <v>0.75006685074823243</v>
      </c>
      <c r="N171" s="112">
        <f>IF(RES_hhdet_tes!N171=0,"",RES_hhdet_tes!N171/RES_hhdet_fec!N171)</f>
        <v>0.75548196623873376</v>
      </c>
      <c r="O171" s="112">
        <f>IF(RES_hhdet_tes!O171=0,"",RES_hhdet_tes!O171/RES_hhdet_fec!O171)</f>
        <v>0.76576339116863579</v>
      </c>
      <c r="P171" s="112">
        <f>IF(RES_hhdet_tes!P171=0,"",RES_hhdet_tes!P171/RES_hhdet_fec!P171)</f>
        <v>0.76860981833502862</v>
      </c>
      <c r="Q171" s="112">
        <f>IF(RES_hhdet_tes!Q171=0,"",RES_hhdet_tes!Q171/RES_hhdet_fec!Q171)</f>
        <v>0.77208625467233771</v>
      </c>
      <c r="R171" s="112">
        <f>IF(RES_hhdet_tes!R171=0,"",RES_hhdet_tes!R171/RES_hhdet_fec!R171)</f>
        <v>0.77554169050180244</v>
      </c>
      <c r="S171" s="112">
        <f>IF(RES_hhdet_tes!S171=0,"",RES_hhdet_tes!S171/RES_hhdet_fec!S171)</f>
        <v>0.7794618548975627</v>
      </c>
      <c r="T171" s="112">
        <f>IF(RES_hhdet_tes!T171=0,"",RES_hhdet_tes!T171/RES_hhdet_fec!T171)</f>
        <v>0.78627643278529702</v>
      </c>
      <c r="U171" s="112">
        <f>IF(RES_hhdet_tes!U171=0,"",RES_hhdet_tes!U171/RES_hhdet_fec!U171)</f>
        <v>0.79936474465968554</v>
      </c>
      <c r="V171" s="112">
        <f>IF(RES_hhdet_tes!V171=0,"",RES_hhdet_tes!V171/RES_hhdet_fec!V171)</f>
        <v>0.81757513866447751</v>
      </c>
      <c r="W171" s="112">
        <f>IF(RES_hhdet_tes!W171=0,"",RES_hhdet_tes!W171/RES_hhdet_fec!W171)</f>
        <v>0.83643852228436211</v>
      </c>
      <c r="X171" s="112">
        <f>IF(RES_hhdet_tes!X171=0,"",RES_hhdet_tes!X171/RES_hhdet_fec!X171)</f>
        <v>0.84047983549833272</v>
      </c>
      <c r="Y171" s="112">
        <f>IF(RES_hhdet_tes!Y171=0,"",RES_hhdet_tes!Y171/RES_hhdet_fec!Y171)</f>
        <v>0.84254489895671547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0.81717885233386833</v>
      </c>
      <c r="C172" s="113">
        <f>IF(RES_hhdet_tes!C172=0,"",RES_hhdet_tes!C172/RES_hhdet_fec!C172)</f>
        <v>0.8211778509741301</v>
      </c>
      <c r="D172" s="113">
        <f>IF(RES_hhdet_tes!D172=0,"",RES_hhdet_tes!D172/RES_hhdet_fec!D172)</f>
        <v>0.82102032777183476</v>
      </c>
      <c r="E172" s="113">
        <f>IF(RES_hhdet_tes!E172=0,"",RES_hhdet_tes!E172/RES_hhdet_fec!E172)</f>
        <v>0.82561347651371819</v>
      </c>
      <c r="F172" s="113">
        <f>IF(RES_hhdet_tes!F172=0,"",RES_hhdet_tes!F172/RES_hhdet_fec!F172)</f>
        <v>0.82967344207421001</v>
      </c>
      <c r="G172" s="113">
        <f>IF(RES_hhdet_tes!G172=0,"",RES_hhdet_tes!G172/RES_hhdet_fec!G172)</f>
        <v>0.8315709043047611</v>
      </c>
      <c r="H172" s="113">
        <f>IF(RES_hhdet_tes!H172=0,"",RES_hhdet_tes!H172/RES_hhdet_fec!H172)</f>
        <v>0.8359824458640952</v>
      </c>
      <c r="I172" s="113">
        <f>IF(RES_hhdet_tes!I172=0,"",RES_hhdet_tes!I172/RES_hhdet_fec!I172)</f>
        <v>0.84028749370154365</v>
      </c>
      <c r="J172" s="113">
        <f>IF(RES_hhdet_tes!J172=0,"",RES_hhdet_tes!J172/RES_hhdet_fec!J172)</f>
        <v>0.84513993156761491</v>
      </c>
      <c r="K172" s="113">
        <f>IF(RES_hhdet_tes!K172=0,"",RES_hhdet_tes!K172/RES_hhdet_fec!K172)</f>
        <v>0.85800699236282296</v>
      </c>
      <c r="L172" s="113">
        <f>IF(RES_hhdet_tes!L172=0,"",RES_hhdet_tes!L172/RES_hhdet_fec!L172)</f>
        <v>0.84081245584048636</v>
      </c>
      <c r="M172" s="113">
        <f>IF(RES_hhdet_tes!M172=0,"",RES_hhdet_tes!M172/RES_hhdet_fec!M172)</f>
        <v>0.84370862208272079</v>
      </c>
      <c r="N172" s="113">
        <f>IF(RES_hhdet_tes!N172=0,"",RES_hhdet_tes!N172/RES_hhdet_fec!N172)</f>
        <v>0.84905042851672674</v>
      </c>
      <c r="O172" s="113">
        <f>IF(RES_hhdet_tes!O172=0,"",RES_hhdet_tes!O172/RES_hhdet_fec!O172)</f>
        <v>0.84870208316854057</v>
      </c>
      <c r="P172" s="113">
        <f>IF(RES_hhdet_tes!P172=0,"",RES_hhdet_tes!P172/RES_hhdet_fec!P172)</f>
        <v>0.85604399833286193</v>
      </c>
      <c r="Q172" s="113">
        <f>IF(RES_hhdet_tes!Q172=0,"",RES_hhdet_tes!Q172/RES_hhdet_fec!Q172)</f>
        <v>0.85657515762558101</v>
      </c>
      <c r="R172" s="113">
        <f>IF(RES_hhdet_tes!R172=0,"",RES_hhdet_tes!R172/RES_hhdet_fec!R172)</f>
        <v>0.86008517666794382</v>
      </c>
      <c r="S172" s="113">
        <f>IF(RES_hhdet_tes!S172=0,"",RES_hhdet_tes!S172/RES_hhdet_fec!S172)</f>
        <v>0.86900606669894664</v>
      </c>
      <c r="T172" s="113">
        <f>IF(RES_hhdet_tes!T172=0,"",RES_hhdet_tes!T172/RES_hhdet_fec!T172)</f>
        <v>0.87324032259658357</v>
      </c>
      <c r="U172" s="113">
        <f>IF(RES_hhdet_tes!U172=0,"",RES_hhdet_tes!U172/RES_hhdet_fec!U172)</f>
        <v>0.88082318856202424</v>
      </c>
      <c r="V172" s="113">
        <f>IF(RES_hhdet_tes!V172=0,"",RES_hhdet_tes!V172/RES_hhdet_fec!V172)</f>
        <v>0.89108696131151477</v>
      </c>
      <c r="W172" s="113">
        <f>IF(RES_hhdet_tes!W172=0,"",RES_hhdet_tes!W172/RES_hhdet_fec!W172)</f>
        <v>0.89620685959209823</v>
      </c>
      <c r="X172" s="113">
        <f>IF(RES_hhdet_tes!X172=0,"",RES_hhdet_tes!X172/RES_hhdet_fec!X172)</f>
        <v>0.9272220769695303</v>
      </c>
      <c r="Y172" s="113">
        <f>IF(RES_hhdet_tes!Y172=0,"",RES_hhdet_tes!Y172/RES_hhdet_fec!Y172)</f>
        <v>0.91222319095026805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0.71845185201525075</v>
      </c>
      <c r="C173" s="111">
        <f>IF(RES_hhdet_tes!C173=0,"",RES_hhdet_tes!C173/RES_hhdet_fec!C173)</f>
        <v>0.71989597582097098</v>
      </c>
      <c r="D173" s="111">
        <f>IF(RES_hhdet_tes!D173=0,"",RES_hhdet_tes!D173/RES_hhdet_fec!D173)</f>
        <v>0.72188049897635742</v>
      </c>
      <c r="E173" s="111">
        <f>IF(RES_hhdet_tes!E173=0,"",RES_hhdet_tes!E173/RES_hhdet_fec!E173)</f>
        <v>0.72525905921567047</v>
      </c>
      <c r="F173" s="111">
        <f>IF(RES_hhdet_tes!F173=0,"",RES_hhdet_tes!F173/RES_hhdet_fec!F173)</f>
        <v>0.72991447194897974</v>
      </c>
      <c r="G173" s="111">
        <f>IF(RES_hhdet_tes!G173=0,"",RES_hhdet_tes!G173/RES_hhdet_fec!G173)</f>
        <v>0.73559653301496253</v>
      </c>
      <c r="H173" s="111">
        <f>IF(RES_hhdet_tes!H173=0,"",RES_hhdet_tes!H173/RES_hhdet_fec!H173)</f>
        <v>0.74199046600419571</v>
      </c>
      <c r="I173" s="111">
        <f>IF(RES_hhdet_tes!I173=0,"",RES_hhdet_tes!I173/RES_hhdet_fec!I173)</f>
        <v>0.74494128060533238</v>
      </c>
      <c r="J173" s="111">
        <f>IF(RES_hhdet_tes!J173=0,"",RES_hhdet_tes!J173/RES_hhdet_fec!J173)</f>
        <v>0.74572760878978195</v>
      </c>
      <c r="K173" s="111">
        <f>IF(RES_hhdet_tes!K173=0,"",RES_hhdet_tes!K173/RES_hhdet_fec!K173)</f>
        <v>0.74688701283810099</v>
      </c>
      <c r="L173" s="111">
        <f>IF(RES_hhdet_tes!L173=0,"",RES_hhdet_tes!L173/RES_hhdet_fec!L173)</f>
        <v>0.74822804486348693</v>
      </c>
      <c r="M173" s="111">
        <f>IF(RES_hhdet_tes!M173=0,"",RES_hhdet_tes!M173/RES_hhdet_fec!M173)</f>
        <v>0.75044658958167887</v>
      </c>
      <c r="N173" s="111">
        <f>IF(RES_hhdet_tes!N173=0,"",RES_hhdet_tes!N173/RES_hhdet_fec!N173)</f>
        <v>0.75391365665946808</v>
      </c>
      <c r="O173" s="111">
        <f>IF(RES_hhdet_tes!O173=0,"",RES_hhdet_tes!O173/RES_hhdet_fec!O173)</f>
        <v>0.7631335608616272</v>
      </c>
      <c r="P173" s="111">
        <f>IF(RES_hhdet_tes!P173=0,"",RES_hhdet_tes!P173/RES_hhdet_fec!P173)</f>
        <v>0.76618738135756093</v>
      </c>
      <c r="Q173" s="111">
        <f>IF(RES_hhdet_tes!Q173=0,"",RES_hhdet_tes!Q173/RES_hhdet_fec!Q173)</f>
        <v>0.7714498742459871</v>
      </c>
      <c r="R173" s="111">
        <f>IF(RES_hhdet_tes!R173=0,"",RES_hhdet_tes!R173/RES_hhdet_fec!R173)</f>
        <v>0.77672131055040095</v>
      </c>
      <c r="S173" s="111">
        <f>IF(RES_hhdet_tes!S173=0,"",RES_hhdet_tes!S173/RES_hhdet_fec!S173)</f>
        <v>0.78218576291016551</v>
      </c>
      <c r="T173" s="111">
        <f>IF(RES_hhdet_tes!T173=0,"",RES_hhdet_tes!T173/RES_hhdet_fec!T173)</f>
        <v>0.78989667788393658</v>
      </c>
      <c r="U173" s="111">
        <f>IF(RES_hhdet_tes!U173=0,"",RES_hhdet_tes!U173/RES_hhdet_fec!U173)</f>
        <v>0.8040604244110976</v>
      </c>
      <c r="V173" s="111">
        <f>IF(RES_hhdet_tes!V173=0,"",RES_hhdet_tes!V173/RES_hhdet_fec!V173)</f>
        <v>0.81944746686576997</v>
      </c>
      <c r="W173" s="111">
        <f>IF(RES_hhdet_tes!W173=0,"",RES_hhdet_tes!W173/RES_hhdet_fec!W173)</f>
        <v>0.83525163287358917</v>
      </c>
      <c r="X173" s="111">
        <f>IF(RES_hhdet_tes!X173=0,"",RES_hhdet_tes!X173/RES_hhdet_fec!X173)</f>
        <v>0.83924572192344671</v>
      </c>
      <c r="Y173" s="111">
        <f>IF(RES_hhdet_tes!Y173=0,"",RES_hhdet_tes!Y173/RES_hhdet_fec!Y173)</f>
        <v>0.84312093094340224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0.75848880218923731</v>
      </c>
      <c r="C175" s="124">
        <f>IF(RES_hhdet_tes!C175=0,"",RES_hhdet_tes!C175/RES_hhdet_fec!C175)</f>
        <v>0.7590288214821318</v>
      </c>
      <c r="D175" s="124">
        <f>IF(RES_hhdet_tes!D175=0,"",RES_hhdet_tes!D175/RES_hhdet_fec!D175)</f>
        <v>0.75998014404862779</v>
      </c>
      <c r="E175" s="124">
        <f>IF(RES_hhdet_tes!E175=0,"",RES_hhdet_tes!E175/RES_hhdet_fec!E175)</f>
        <v>0.76172151956105905</v>
      </c>
      <c r="F175" s="124">
        <f>IF(RES_hhdet_tes!F175=0,"",RES_hhdet_tes!F175/RES_hhdet_fec!F175)</f>
        <v>0.76487146288842511</v>
      </c>
      <c r="G175" s="124">
        <f>IF(RES_hhdet_tes!G175=0,"",RES_hhdet_tes!G175/RES_hhdet_fec!G175)</f>
        <v>0.7686472266182427</v>
      </c>
      <c r="H175" s="124">
        <f>IF(RES_hhdet_tes!H175=0,"",RES_hhdet_tes!H175/RES_hhdet_fec!H175)</f>
        <v>0.77368167618766381</v>
      </c>
      <c r="I175" s="124">
        <f>IF(RES_hhdet_tes!I175=0,"",RES_hhdet_tes!I175/RES_hhdet_fec!I175)</f>
        <v>0.77610383058703403</v>
      </c>
      <c r="J175" s="124">
        <f>IF(RES_hhdet_tes!J175=0,"",RES_hhdet_tes!J175/RES_hhdet_fec!J175)</f>
        <v>0.77670936839845228</v>
      </c>
      <c r="K175" s="124">
        <f>IF(RES_hhdet_tes!K175=0,"",RES_hhdet_tes!K175/RES_hhdet_fec!K175)</f>
        <v>0.77762261304702884</v>
      </c>
      <c r="L175" s="124">
        <f>IF(RES_hhdet_tes!L175=0,"",RES_hhdet_tes!L175/RES_hhdet_fec!L175)</f>
        <v>0.77892346511148491</v>
      </c>
      <c r="M175" s="124">
        <f>IF(RES_hhdet_tes!M175=0,"",RES_hhdet_tes!M175/RES_hhdet_fec!M175)</f>
        <v>0.78114945990086304</v>
      </c>
      <c r="N175" s="124">
        <f>IF(RES_hhdet_tes!N175=0,"",RES_hhdet_tes!N175/RES_hhdet_fec!N175)</f>
        <v>0.78435914780949434</v>
      </c>
      <c r="O175" s="124">
        <f>IF(RES_hhdet_tes!O175=0,"",RES_hhdet_tes!O175/RES_hhdet_fec!O175)</f>
        <v>0.79013169971706931</v>
      </c>
      <c r="P175" s="124">
        <f>IF(RES_hhdet_tes!P175=0,"",RES_hhdet_tes!P175/RES_hhdet_fec!P175)</f>
        <v>0.79174022683761858</v>
      </c>
      <c r="Q175" s="124">
        <f>IF(RES_hhdet_tes!Q175=0,"",RES_hhdet_tes!Q175/RES_hhdet_fec!Q175)</f>
        <v>0.79425582346973844</v>
      </c>
      <c r="R175" s="124">
        <f>IF(RES_hhdet_tes!R175=0,"",RES_hhdet_tes!R175/RES_hhdet_fec!R175)</f>
        <v>0.7972040667731326</v>
      </c>
      <c r="S175" s="124">
        <f>IF(RES_hhdet_tes!S175=0,"",RES_hhdet_tes!S175/RES_hhdet_fec!S175)</f>
        <v>0.80087320742211598</v>
      </c>
      <c r="T175" s="124">
        <f>IF(RES_hhdet_tes!T175=0,"",RES_hhdet_tes!T175/RES_hhdet_fec!T175)</f>
        <v>0.80762596669264919</v>
      </c>
      <c r="U175" s="124">
        <f>IF(RES_hhdet_tes!U175=0,"",RES_hhdet_tes!U175/RES_hhdet_fec!U175)</f>
        <v>0.82275179257109188</v>
      </c>
      <c r="V175" s="124">
        <f>IF(RES_hhdet_tes!V175=0,"",RES_hhdet_tes!V175/RES_hhdet_fec!V175)</f>
        <v>0.84275522361739796</v>
      </c>
      <c r="W175" s="124">
        <f>IF(RES_hhdet_tes!W175=0,"",RES_hhdet_tes!W175/RES_hhdet_fec!W175)</f>
        <v>0.86410715184004039</v>
      </c>
      <c r="X175" s="124">
        <f>IF(RES_hhdet_tes!X175=0,"",RES_hhdet_tes!X175/RES_hhdet_fec!X175)</f>
        <v>0.8697386723274817</v>
      </c>
      <c r="Y175" s="124">
        <f>IF(RES_hhdet_tes!Y175=0,"",RES_hhdet_tes!Y175/RES_hhdet_fec!Y175)</f>
        <v>0.87324837827696633</v>
      </c>
      <c r="DA175" s="130" t="s">
        <v>2072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X176" s="111" t="str">
        <f>IF(RES_hhdet_tes!X176=0,"",RES_hhdet_tes!X176/RES_hhdet_fec!X176)</f>
        <v/>
      </c>
      <c r="Y176" s="111" t="str">
        <f>IF(RES_hhdet_tes!Y176=0,"",RES_hhdet_tes!Y176/RES_hhdet_fec!Y176)</f>
        <v/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0.75848880218923731</v>
      </c>
      <c r="C177" s="45">
        <f>IF(RES_hhdet_tes!C177=0,"",RES_hhdet_tes!C177/RES_hhdet_fec!C177)</f>
        <v>0.7590288214821318</v>
      </c>
      <c r="D177" s="45">
        <f>IF(RES_hhdet_tes!D177=0,"",RES_hhdet_tes!D177/RES_hhdet_fec!D177)</f>
        <v>0.75998014404862779</v>
      </c>
      <c r="E177" s="45">
        <f>IF(RES_hhdet_tes!E177=0,"",RES_hhdet_tes!E177/RES_hhdet_fec!E177)</f>
        <v>0.76172151956105905</v>
      </c>
      <c r="F177" s="45">
        <f>IF(RES_hhdet_tes!F177=0,"",RES_hhdet_tes!F177/RES_hhdet_fec!F177)</f>
        <v>0.76487146288842511</v>
      </c>
      <c r="G177" s="45">
        <f>IF(RES_hhdet_tes!G177=0,"",RES_hhdet_tes!G177/RES_hhdet_fec!G177)</f>
        <v>0.7686472266182427</v>
      </c>
      <c r="H177" s="45">
        <f>IF(RES_hhdet_tes!H177=0,"",RES_hhdet_tes!H177/RES_hhdet_fec!H177)</f>
        <v>0.77368167618766381</v>
      </c>
      <c r="I177" s="45">
        <f>IF(RES_hhdet_tes!I177=0,"",RES_hhdet_tes!I177/RES_hhdet_fec!I177)</f>
        <v>0.77610383058703403</v>
      </c>
      <c r="J177" s="45">
        <f>IF(RES_hhdet_tes!J177=0,"",RES_hhdet_tes!J177/RES_hhdet_fec!J177)</f>
        <v>0.77670936839845228</v>
      </c>
      <c r="K177" s="45">
        <f>IF(RES_hhdet_tes!K177=0,"",RES_hhdet_tes!K177/RES_hhdet_fec!K177)</f>
        <v>0.77762261304702884</v>
      </c>
      <c r="L177" s="45">
        <f>IF(RES_hhdet_tes!L177=0,"",RES_hhdet_tes!L177/RES_hhdet_fec!L177)</f>
        <v>0.77892346511148491</v>
      </c>
      <c r="M177" s="45">
        <f>IF(RES_hhdet_tes!M177=0,"",RES_hhdet_tes!M177/RES_hhdet_fec!M177)</f>
        <v>0.78114945990086304</v>
      </c>
      <c r="N177" s="45">
        <f>IF(RES_hhdet_tes!N177=0,"",RES_hhdet_tes!N177/RES_hhdet_fec!N177)</f>
        <v>0.78435914780949434</v>
      </c>
      <c r="O177" s="45">
        <f>IF(RES_hhdet_tes!O177=0,"",RES_hhdet_tes!O177/RES_hhdet_fec!O177)</f>
        <v>0.79013169971706931</v>
      </c>
      <c r="P177" s="45">
        <f>IF(RES_hhdet_tes!P177=0,"",RES_hhdet_tes!P177/RES_hhdet_fec!P177)</f>
        <v>0.79174022683761858</v>
      </c>
      <c r="Q177" s="45">
        <f>IF(RES_hhdet_tes!Q177=0,"",RES_hhdet_tes!Q177/RES_hhdet_fec!Q177)</f>
        <v>0.79425582346973844</v>
      </c>
      <c r="R177" s="45">
        <f>IF(RES_hhdet_tes!R177=0,"",RES_hhdet_tes!R177/RES_hhdet_fec!R177)</f>
        <v>0.7972040667731326</v>
      </c>
      <c r="S177" s="45">
        <f>IF(RES_hhdet_tes!S177=0,"",RES_hhdet_tes!S177/RES_hhdet_fec!S177)</f>
        <v>0.80087320742211598</v>
      </c>
      <c r="T177" s="45">
        <f>IF(RES_hhdet_tes!T177=0,"",RES_hhdet_tes!T177/RES_hhdet_fec!T177)</f>
        <v>0.80762596669264919</v>
      </c>
      <c r="U177" s="45">
        <f>IF(RES_hhdet_tes!U177=0,"",RES_hhdet_tes!U177/RES_hhdet_fec!U177)</f>
        <v>0.82275179257109188</v>
      </c>
      <c r="V177" s="45">
        <f>IF(RES_hhdet_tes!V177=0,"",RES_hhdet_tes!V177/RES_hhdet_fec!V177)</f>
        <v>0.84275522361739796</v>
      </c>
      <c r="W177" s="45">
        <f>IF(RES_hhdet_tes!W177=0,"",RES_hhdet_tes!W177/RES_hhdet_fec!W177)</f>
        <v>0.86410715184004039</v>
      </c>
      <c r="X177" s="45">
        <f>IF(RES_hhdet_tes!X177=0,"",RES_hhdet_tes!X177/RES_hhdet_fec!X177)</f>
        <v>0.8697386723274817</v>
      </c>
      <c r="Y177" s="45">
        <f>IF(RES_hhdet_tes!Y177=0,"",RES_hhdet_tes!Y177/RES_hhdet_fec!Y177)</f>
        <v>0.87324837827696633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2077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32.569483971782674</v>
      </c>
      <c r="C24" s="117">
        <f t="shared" si="7"/>
        <v>33.287763371624045</v>
      </c>
      <c r="D24" s="117">
        <f t="shared" si="7"/>
        <v>28.781259033129608</v>
      </c>
      <c r="E24" s="117">
        <f t="shared" si="7"/>
        <v>31.042451704354843</v>
      </c>
      <c r="F24" s="117">
        <f t="shared" si="7"/>
        <v>33.051880540708829</v>
      </c>
      <c r="G24" s="117">
        <f t="shared" si="7"/>
        <v>35.192522601550145</v>
      </c>
      <c r="H24" s="117">
        <f t="shared" si="7"/>
        <v>39.31981703151957</v>
      </c>
      <c r="I24" s="117">
        <f t="shared" si="7"/>
        <v>39.23358704729349</v>
      </c>
      <c r="J24" s="117">
        <f t="shared" si="7"/>
        <v>34.883344901936546</v>
      </c>
      <c r="K24" s="117">
        <f t="shared" si="7"/>
        <v>30.781757963268937</v>
      </c>
      <c r="L24" s="117">
        <f t="shared" si="7"/>
        <v>36.324511970860648</v>
      </c>
      <c r="M24" s="117">
        <f t="shared" si="7"/>
        <v>35.052314964699072</v>
      </c>
      <c r="N24" s="117">
        <f t="shared" si="7"/>
        <v>32.815991413302562</v>
      </c>
      <c r="O24" s="117">
        <f t="shared" si="7"/>
        <v>30.571634000268769</v>
      </c>
      <c r="P24" s="117">
        <f t="shared" si="7"/>
        <v>23.479500932776652</v>
      </c>
      <c r="Q24" s="117">
        <f t="shared" si="7"/>
        <v>32.924624947617396</v>
      </c>
      <c r="R24" s="117">
        <f t="shared" ref="R24:V24" si="8">R25+R28+R30+R39</f>
        <v>36.379795609217688</v>
      </c>
      <c r="S24" s="117">
        <f t="shared" si="8"/>
        <v>39.025583235252384</v>
      </c>
      <c r="T24" s="117">
        <f t="shared" si="8"/>
        <v>39.046375897061779</v>
      </c>
      <c r="U24" s="117">
        <f t="shared" si="8"/>
        <v>35.322408089297348</v>
      </c>
      <c r="V24" s="117">
        <f t="shared" si="8"/>
        <v>33.346696212404744</v>
      </c>
      <c r="W24" s="117">
        <f t="shared" ref="W24:Y24" si="9">W25+W28+W30+W39</f>
        <v>34.04409952556631</v>
      </c>
      <c r="X24" s="117">
        <f t="shared" si="9"/>
        <v>37.504327929192797</v>
      </c>
      <c r="Y24" s="117">
        <f t="shared" si="9"/>
        <v>39.76325926049077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32.28516552114597</v>
      </c>
      <c r="C25" s="122">
        <f t="shared" si="10"/>
        <v>33.026533825349937</v>
      </c>
      <c r="D25" s="122">
        <f t="shared" si="10"/>
        <v>28.554064316072338</v>
      </c>
      <c r="E25" s="122">
        <f t="shared" si="10"/>
        <v>30.80338357651781</v>
      </c>
      <c r="F25" s="122">
        <f t="shared" si="10"/>
        <v>32.790014339408899</v>
      </c>
      <c r="G25" s="122">
        <f t="shared" si="10"/>
        <v>34.911348570986121</v>
      </c>
      <c r="H25" s="122">
        <f t="shared" si="10"/>
        <v>39.004333762212894</v>
      </c>
      <c r="I25" s="122">
        <f t="shared" si="10"/>
        <v>38.925463394031098</v>
      </c>
      <c r="J25" s="122">
        <f t="shared" si="10"/>
        <v>34.611925330926049</v>
      </c>
      <c r="K25" s="122">
        <f t="shared" si="10"/>
        <v>30.544136122790377</v>
      </c>
      <c r="L25" s="122">
        <f t="shared" si="10"/>
        <v>36.076007002822081</v>
      </c>
      <c r="M25" s="122">
        <f t="shared" si="10"/>
        <v>34.77752840666551</v>
      </c>
      <c r="N25" s="122">
        <f t="shared" si="10"/>
        <v>32.557040831281469</v>
      </c>
      <c r="O25" s="122">
        <f t="shared" si="10"/>
        <v>30.336508565680003</v>
      </c>
      <c r="P25" s="122">
        <f t="shared" si="10"/>
        <v>23.28001803511766</v>
      </c>
      <c r="Q25" s="122">
        <f t="shared" si="10"/>
        <v>32.676975337929854</v>
      </c>
      <c r="R25" s="122">
        <f t="shared" ref="R25:V25" si="11">SUM(R26:R27)</f>
        <v>36.086439649827796</v>
      </c>
      <c r="S25" s="122">
        <f t="shared" si="11"/>
        <v>38.686473838042545</v>
      </c>
      <c r="T25" s="122">
        <f t="shared" si="11"/>
        <v>38.70912407999996</v>
      </c>
      <c r="U25" s="122">
        <f t="shared" si="11"/>
        <v>34.961791759999947</v>
      </c>
      <c r="V25" s="122">
        <f t="shared" si="11"/>
        <v>32.990901119999975</v>
      </c>
      <c r="W25" s="122">
        <f t="shared" ref="W25:Y25" si="12">SUM(W26:W27)</f>
        <v>33.65271915999999</v>
      </c>
      <c r="X25" s="122">
        <f t="shared" si="12"/>
        <v>37.144622680000012</v>
      </c>
      <c r="Y25" s="122">
        <f t="shared" si="12"/>
        <v>39.414329679999994</v>
      </c>
      <c r="DA25" s="130" t="s">
        <v>2097</v>
      </c>
    </row>
    <row r="26" spans="1:105" ht="12" customHeight="1" x14ac:dyDescent="0.25">
      <c r="A26" s="97" t="s">
        <v>74</v>
      </c>
      <c r="B26" s="98">
        <v>32.28516552114597</v>
      </c>
      <c r="C26" s="98">
        <v>33.026533825349937</v>
      </c>
      <c r="D26" s="98">
        <v>28.554064316072338</v>
      </c>
      <c r="E26" s="98">
        <v>30.80338357651781</v>
      </c>
      <c r="F26" s="98">
        <v>32.790014339408899</v>
      </c>
      <c r="G26" s="98">
        <v>34.911348570986121</v>
      </c>
      <c r="H26" s="98">
        <v>39.004333762212894</v>
      </c>
      <c r="I26" s="98">
        <v>38.925463394031098</v>
      </c>
      <c r="J26" s="98">
        <v>34.611925330926049</v>
      </c>
      <c r="K26" s="98">
        <v>30.544136122790377</v>
      </c>
      <c r="L26" s="98">
        <v>36.076007002822081</v>
      </c>
      <c r="M26" s="98">
        <v>34.77752840666551</v>
      </c>
      <c r="N26" s="98">
        <v>32.557040831281469</v>
      </c>
      <c r="O26" s="98">
        <v>30.336508565680003</v>
      </c>
      <c r="P26" s="98">
        <v>23.28001803511766</v>
      </c>
      <c r="Q26" s="98">
        <v>32.676975337929854</v>
      </c>
      <c r="R26" s="98">
        <v>36.086439649827796</v>
      </c>
      <c r="S26" s="98">
        <v>38.686473838042545</v>
      </c>
      <c r="T26" s="98">
        <v>38.70912407999996</v>
      </c>
      <c r="U26" s="98">
        <v>34.961791759999947</v>
      </c>
      <c r="V26" s="98">
        <v>32.990901119999975</v>
      </c>
      <c r="W26" s="98">
        <v>33.65271915999999</v>
      </c>
      <c r="X26" s="98">
        <v>37.144622680000012</v>
      </c>
      <c r="Y26" s="98">
        <v>39.414329679999994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0.28431845063670458</v>
      </c>
      <c r="C30" s="122">
        <v>0.26122954627410844</v>
      </c>
      <c r="D30" s="122">
        <v>0.22719471705727043</v>
      </c>
      <c r="E30" s="122">
        <v>0.23906812783703263</v>
      </c>
      <c r="F30" s="122">
        <v>0.26186620129993093</v>
      </c>
      <c r="G30" s="122">
        <v>0.28117403056402512</v>
      </c>
      <c r="H30" s="122">
        <v>0.31548326930667275</v>
      </c>
      <c r="I30" s="122">
        <v>0.30812365326239</v>
      </c>
      <c r="J30" s="122">
        <v>0.27141957101049402</v>
      </c>
      <c r="K30" s="122">
        <v>0.23762184047855919</v>
      </c>
      <c r="L30" s="122">
        <v>0.24850496803856414</v>
      </c>
      <c r="M30" s="122">
        <v>0.27478655803356</v>
      </c>
      <c r="N30" s="122">
        <v>0.25895058202109322</v>
      </c>
      <c r="O30" s="122">
        <v>0.23512543458876684</v>
      </c>
      <c r="P30" s="122">
        <v>0.19948289765899363</v>
      </c>
      <c r="Q30" s="122">
        <v>0.24764960968754568</v>
      </c>
      <c r="R30" s="122">
        <v>0.29335595938989134</v>
      </c>
      <c r="S30" s="122">
        <v>0.33910939720984051</v>
      </c>
      <c r="T30" s="122">
        <v>0.33725181706182011</v>
      </c>
      <c r="U30" s="122">
        <v>0.36061632929740151</v>
      </c>
      <c r="V30" s="122">
        <v>0.35579509240476992</v>
      </c>
      <c r="W30" s="122">
        <v>0.39138036556632355</v>
      </c>
      <c r="X30" s="122">
        <v>0.35970524919278213</v>
      </c>
      <c r="Y30" s="122">
        <v>0.34892958049077527</v>
      </c>
      <c r="DA30" s="130" t="s">
        <v>2102</v>
      </c>
    </row>
    <row r="31" spans="1:105" ht="12" customHeight="1" x14ac:dyDescent="0.25">
      <c r="A31" s="97" t="s">
        <v>141</v>
      </c>
      <c r="B31" s="98">
        <v>0.28372827313259918</v>
      </c>
      <c r="C31" s="98">
        <v>0.26066235843261704</v>
      </c>
      <c r="D31" s="98">
        <v>0.22684206626901066</v>
      </c>
      <c r="E31" s="98">
        <v>0.2387073047587045</v>
      </c>
      <c r="F31" s="98">
        <v>0.26168118322447631</v>
      </c>
      <c r="G31" s="98">
        <v>0.28098770151521202</v>
      </c>
      <c r="H31" s="98">
        <v>0.31510835986229302</v>
      </c>
      <c r="I31" s="98">
        <v>0.30775151918777488</v>
      </c>
      <c r="J31" s="98">
        <v>0.27107896303547013</v>
      </c>
      <c r="K31" s="98">
        <v>0.23732320474572788</v>
      </c>
      <c r="L31" s="98">
        <v>0.2481210255975638</v>
      </c>
      <c r="M31" s="98">
        <v>0.27435243168292511</v>
      </c>
      <c r="N31" s="98">
        <v>0.25852227402357103</v>
      </c>
      <c r="O31" s="98">
        <v>0.23512543458876684</v>
      </c>
      <c r="P31" s="98">
        <v>0.19948289765899363</v>
      </c>
      <c r="Q31" s="98">
        <v>0.24764960968754568</v>
      </c>
      <c r="R31" s="98">
        <v>0.29335595938989134</v>
      </c>
      <c r="S31" s="98">
        <v>0.33876319237407371</v>
      </c>
      <c r="T31" s="98">
        <v>0.33692109048300345</v>
      </c>
      <c r="U31" s="98">
        <v>0.36026642821688187</v>
      </c>
      <c r="V31" s="98">
        <v>0.35546613321136583</v>
      </c>
      <c r="W31" s="98">
        <v>0.39103516740777106</v>
      </c>
      <c r="X31" s="98">
        <v>0.35909139281965008</v>
      </c>
      <c r="Y31" s="98">
        <v>0.34825788100234667</v>
      </c>
      <c r="DA31" s="63" t="s">
        <v>2103</v>
      </c>
    </row>
    <row r="32" spans="1:105" ht="12" customHeight="1" x14ac:dyDescent="0.25">
      <c r="A32" s="97" t="s">
        <v>140</v>
      </c>
      <c r="B32" s="98">
        <v>5.901775041053704E-4</v>
      </c>
      <c r="C32" s="98">
        <v>5.6718784149141813E-4</v>
      </c>
      <c r="D32" s="98">
        <v>3.5265078825976061E-4</v>
      </c>
      <c r="E32" s="98">
        <v>3.6082307832812548E-4</v>
      </c>
      <c r="F32" s="98">
        <v>1.8501807545460232E-4</v>
      </c>
      <c r="G32" s="98">
        <v>1.8632904881310164E-4</v>
      </c>
      <c r="H32" s="98">
        <v>3.7490944437973764E-4</v>
      </c>
      <c r="I32" s="98">
        <v>3.7213407461509165E-4</v>
      </c>
      <c r="J32" s="98">
        <v>3.4060797502386393E-4</v>
      </c>
      <c r="K32" s="98">
        <v>2.9863573283131782E-4</v>
      </c>
      <c r="L32" s="98">
        <v>3.8394244100034428E-4</v>
      </c>
      <c r="M32" s="98">
        <v>4.3412635063488762E-4</v>
      </c>
      <c r="N32" s="98">
        <v>4.2830799752221457E-4</v>
      </c>
      <c r="O32" s="98">
        <v>0</v>
      </c>
      <c r="P32" s="98">
        <v>0</v>
      </c>
      <c r="Q32" s="98">
        <v>0</v>
      </c>
      <c r="R32" s="98">
        <v>0</v>
      </c>
      <c r="S32" s="98">
        <v>3.4620483576678138E-4</v>
      </c>
      <c r="T32" s="98">
        <v>3.3072657881669183E-4</v>
      </c>
      <c r="U32" s="98">
        <v>3.4990108051964977E-4</v>
      </c>
      <c r="V32" s="98">
        <v>3.2895919340406905E-4</v>
      </c>
      <c r="W32" s="98">
        <v>3.4519815855250284E-4</v>
      </c>
      <c r="X32" s="98">
        <v>6.138563731320645E-4</v>
      </c>
      <c r="Y32" s="98">
        <v>6.7169948842862284E-4</v>
      </c>
      <c r="DA32" s="63" t="s">
        <v>2104</v>
      </c>
    </row>
    <row r="33" spans="1:105" ht="12" customHeight="1" x14ac:dyDescent="0.25">
      <c r="A33" s="100" t="s">
        <v>50</v>
      </c>
      <c r="B33" s="101">
        <v>5.901775041053704E-4</v>
      </c>
      <c r="C33" s="101">
        <v>5.6718784149141813E-4</v>
      </c>
      <c r="D33" s="101">
        <v>3.5265078825976061E-4</v>
      </c>
      <c r="E33" s="101">
        <v>3.6082307832812548E-4</v>
      </c>
      <c r="F33" s="101">
        <v>1.8501807545460232E-4</v>
      </c>
      <c r="G33" s="101">
        <v>1.8632904881310164E-4</v>
      </c>
      <c r="H33" s="101">
        <v>3.7490944437973764E-4</v>
      </c>
      <c r="I33" s="101">
        <v>3.7213407461509165E-4</v>
      </c>
      <c r="J33" s="101">
        <v>3.4060797502386393E-4</v>
      </c>
      <c r="K33" s="101">
        <v>2.9863573283131782E-4</v>
      </c>
      <c r="L33" s="101">
        <v>3.8394244100034428E-4</v>
      </c>
      <c r="M33" s="101">
        <v>4.3412635063488762E-4</v>
      </c>
      <c r="N33" s="101">
        <v>4.2830799752221457E-4</v>
      </c>
      <c r="O33" s="101">
        <v>0</v>
      </c>
      <c r="P33" s="101">
        <v>0</v>
      </c>
      <c r="Q33" s="101">
        <v>0</v>
      </c>
      <c r="R33" s="101">
        <v>0</v>
      </c>
      <c r="S33" s="101">
        <v>3.4620483576678138E-4</v>
      </c>
      <c r="T33" s="101">
        <v>3.3072657881669183E-4</v>
      </c>
      <c r="U33" s="101">
        <v>3.4990108051964977E-4</v>
      </c>
      <c r="V33" s="101">
        <v>3.2895919340406905E-4</v>
      </c>
      <c r="W33" s="101">
        <v>3.4519815855250284E-4</v>
      </c>
      <c r="X33" s="101">
        <v>6.138563731320645E-4</v>
      </c>
      <c r="Y33" s="101">
        <v>6.7169948842862284E-4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2111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2346.8231016</v>
      </c>
      <c r="C43" s="117">
        <f t="shared" si="14"/>
        <v>2438.6732128799995</v>
      </c>
      <c r="D43" s="117">
        <f t="shared" si="14"/>
        <v>2258.3043305999995</v>
      </c>
      <c r="E43" s="117">
        <f t="shared" si="14"/>
        <v>2109.5733376799999</v>
      </c>
      <c r="F43" s="117">
        <f t="shared" si="14"/>
        <v>1970.5560652799998</v>
      </c>
      <c r="G43" s="117">
        <f t="shared" si="14"/>
        <v>1875.3920740800006</v>
      </c>
      <c r="H43" s="117">
        <f t="shared" si="14"/>
        <v>1679.4827006399996</v>
      </c>
      <c r="I43" s="117">
        <f t="shared" si="14"/>
        <v>1530.9229568400001</v>
      </c>
      <c r="J43" s="117">
        <f t="shared" si="14"/>
        <v>1436.3683973999996</v>
      </c>
      <c r="K43" s="117">
        <f t="shared" si="14"/>
        <v>1359.6101946000003</v>
      </c>
      <c r="L43" s="117">
        <f t="shared" si="14"/>
        <v>1418.8989157200008</v>
      </c>
      <c r="M43" s="117">
        <f t="shared" si="14"/>
        <v>1181.6288953200005</v>
      </c>
      <c r="N43" s="117">
        <f t="shared" si="14"/>
        <v>991.99740635999979</v>
      </c>
      <c r="O43" s="117">
        <f t="shared" si="14"/>
        <v>935.85124763999943</v>
      </c>
      <c r="P43" s="117">
        <f t="shared" si="14"/>
        <v>681.14008727999988</v>
      </c>
      <c r="Q43" s="117">
        <f t="shared" si="14"/>
        <v>686.10920831999988</v>
      </c>
      <c r="R43" s="117">
        <f t="shared" ref="R43:V43" si="15">R44+R47+R49+R58</f>
        <v>658.58647572000029</v>
      </c>
      <c r="S43" s="117">
        <f t="shared" si="15"/>
        <v>609.06234851999977</v>
      </c>
      <c r="T43" s="117">
        <f t="shared" si="15"/>
        <v>618.91062263999959</v>
      </c>
      <c r="U43" s="117">
        <f t="shared" si="15"/>
        <v>562.16154744000028</v>
      </c>
      <c r="V43" s="117">
        <f t="shared" si="15"/>
        <v>480.66381792000004</v>
      </c>
      <c r="W43" s="117">
        <f t="shared" ref="W43:Y43" si="16">W44+W47+W49+W58</f>
        <v>423.03558563999951</v>
      </c>
      <c r="X43" s="117">
        <f t="shared" si="16"/>
        <v>435.95175311999975</v>
      </c>
      <c r="Y43" s="117">
        <f t="shared" si="16"/>
        <v>393.65848043999972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2242.5498504944558</v>
      </c>
      <c r="C44" s="122">
        <f t="shared" si="17"/>
        <v>2335.4304223860763</v>
      </c>
      <c r="D44" s="122">
        <f t="shared" si="17"/>
        <v>2154.0616385227031</v>
      </c>
      <c r="E44" s="122">
        <f t="shared" si="17"/>
        <v>2010.4385472917897</v>
      </c>
      <c r="F44" s="122">
        <f t="shared" si="17"/>
        <v>1869.4956793017036</v>
      </c>
      <c r="G44" s="122">
        <f t="shared" si="17"/>
        <v>1775.4286489642204</v>
      </c>
      <c r="H44" s="122">
        <f t="shared" si="17"/>
        <v>1584.8535983488057</v>
      </c>
      <c r="I44" s="122">
        <f t="shared" si="17"/>
        <v>1445.9804130429029</v>
      </c>
      <c r="J44" s="122">
        <f t="shared" si="17"/>
        <v>1349.128740699578</v>
      </c>
      <c r="K44" s="122">
        <f t="shared" si="17"/>
        <v>1273.5460137180432</v>
      </c>
      <c r="L44" s="122">
        <f t="shared" si="17"/>
        <v>1320.2348421385684</v>
      </c>
      <c r="M44" s="122">
        <f t="shared" si="17"/>
        <v>1082.3516167399923</v>
      </c>
      <c r="N44" s="122">
        <f t="shared" si="17"/>
        <v>906.59249648378932</v>
      </c>
      <c r="O44" s="122">
        <f t="shared" si="17"/>
        <v>852.04643340186044</v>
      </c>
      <c r="P44" s="122">
        <f t="shared" si="17"/>
        <v>616.48919292909079</v>
      </c>
      <c r="Q44" s="122">
        <f t="shared" si="17"/>
        <v>626.47600310785776</v>
      </c>
      <c r="R44" s="122">
        <f t="shared" ref="R44:V44" si="18">SUM(R45:R46)</f>
        <v>603.40550103409862</v>
      </c>
      <c r="S44" s="122">
        <f t="shared" si="18"/>
        <v>559.00949613365674</v>
      </c>
      <c r="T44" s="122">
        <f t="shared" si="18"/>
        <v>568.98271894682102</v>
      </c>
      <c r="U44" s="122">
        <f t="shared" si="18"/>
        <v>515.36991630772252</v>
      </c>
      <c r="V44" s="122">
        <f t="shared" si="18"/>
        <v>439.8701303769484</v>
      </c>
      <c r="W44" s="122">
        <f t="shared" ref="W44:Y44" si="19">SUM(W45:W46)</f>
        <v>389.85200762763498</v>
      </c>
      <c r="X44" s="122">
        <f t="shared" si="19"/>
        <v>411.59287440477891</v>
      </c>
      <c r="Y44" s="122">
        <f t="shared" si="19"/>
        <v>374.68954742842448</v>
      </c>
      <c r="DA44" s="130" t="s">
        <v>2115</v>
      </c>
    </row>
    <row r="45" spans="1:105" ht="12" customHeight="1" x14ac:dyDescent="0.25">
      <c r="A45" s="97" t="s">
        <v>211</v>
      </c>
      <c r="B45" s="98">
        <v>2242.5498504944558</v>
      </c>
      <c r="C45" s="98">
        <v>2335.4304223860763</v>
      </c>
      <c r="D45" s="98">
        <v>2154.0616385227031</v>
      </c>
      <c r="E45" s="98">
        <v>2010.4385472917897</v>
      </c>
      <c r="F45" s="98">
        <v>1869.4956793017036</v>
      </c>
      <c r="G45" s="98">
        <v>1775.4286489642204</v>
      </c>
      <c r="H45" s="98">
        <v>1584.8535983488057</v>
      </c>
      <c r="I45" s="98">
        <v>1445.9804130429029</v>
      </c>
      <c r="J45" s="98">
        <v>1349.128740699578</v>
      </c>
      <c r="K45" s="98">
        <v>1273.5460137180432</v>
      </c>
      <c r="L45" s="98">
        <v>1320.2348421385684</v>
      </c>
      <c r="M45" s="98">
        <v>1082.3516167399923</v>
      </c>
      <c r="N45" s="98">
        <v>906.59249648378932</v>
      </c>
      <c r="O45" s="98">
        <v>852.04643340186044</v>
      </c>
      <c r="P45" s="98">
        <v>616.48919292909079</v>
      </c>
      <c r="Q45" s="98">
        <v>626.47600310785776</v>
      </c>
      <c r="R45" s="98">
        <v>603.40550103409862</v>
      </c>
      <c r="S45" s="98">
        <v>559.00949613365674</v>
      </c>
      <c r="T45" s="98">
        <v>568.98271894682102</v>
      </c>
      <c r="U45" s="98">
        <v>515.36991630772252</v>
      </c>
      <c r="V45" s="98">
        <v>439.8701303769484</v>
      </c>
      <c r="W45" s="98">
        <v>389.85200762763498</v>
      </c>
      <c r="X45" s="98">
        <v>411.59287440477891</v>
      </c>
      <c r="Y45" s="98">
        <v>374.68954742842448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104.27325110554428</v>
      </c>
      <c r="C49" s="122">
        <v>103.24279049392335</v>
      </c>
      <c r="D49" s="122">
        <v>104.24269207729644</v>
      </c>
      <c r="E49" s="122">
        <v>99.134790388210121</v>
      </c>
      <c r="F49" s="122">
        <v>101.06038597829622</v>
      </c>
      <c r="G49" s="122">
        <v>99.963425115780254</v>
      </c>
      <c r="H49" s="122">
        <v>94.629102291194044</v>
      </c>
      <c r="I49" s="122">
        <v>84.942543797097116</v>
      </c>
      <c r="J49" s="122">
        <v>87.239656700421506</v>
      </c>
      <c r="K49" s="122">
        <v>86.064180881957029</v>
      </c>
      <c r="L49" s="122">
        <v>98.664073581432405</v>
      </c>
      <c r="M49" s="122">
        <v>99.277278580008158</v>
      </c>
      <c r="N49" s="122">
        <v>85.404909876210453</v>
      </c>
      <c r="O49" s="122">
        <v>83.80481423813896</v>
      </c>
      <c r="P49" s="122">
        <v>64.650894350909098</v>
      </c>
      <c r="Q49" s="122">
        <v>59.633205212142158</v>
      </c>
      <c r="R49" s="122">
        <v>55.180974685901703</v>
      </c>
      <c r="S49" s="122">
        <v>50.052852386343027</v>
      </c>
      <c r="T49" s="122">
        <v>49.927903693178514</v>
      </c>
      <c r="U49" s="122">
        <v>46.791631132277814</v>
      </c>
      <c r="V49" s="122">
        <v>40.793687543051618</v>
      </c>
      <c r="W49" s="122">
        <v>33.183578012364535</v>
      </c>
      <c r="X49" s="122">
        <v>24.35887871522084</v>
      </c>
      <c r="Y49" s="122">
        <v>18.968933011575221</v>
      </c>
      <c r="DA49" s="130" t="s">
        <v>2120</v>
      </c>
    </row>
    <row r="50" spans="1:105" ht="12" customHeight="1" x14ac:dyDescent="0.25">
      <c r="A50" s="97" t="s">
        <v>138</v>
      </c>
      <c r="B50" s="98">
        <v>104.07543150535415</v>
      </c>
      <c r="C50" s="98">
        <v>103.02296416829553</v>
      </c>
      <c r="D50" s="98">
        <v>104.00851087791416</v>
      </c>
      <c r="E50" s="98">
        <v>98.901370120684902</v>
      </c>
      <c r="F50" s="98">
        <v>100.81596500160207</v>
      </c>
      <c r="G50" s="98">
        <v>99.702277150486125</v>
      </c>
      <c r="H50" s="98">
        <v>94.372533297861054</v>
      </c>
      <c r="I50" s="98">
        <v>84.685975807743048</v>
      </c>
      <c r="J50" s="98">
        <v>86.959668464085297</v>
      </c>
      <c r="K50" s="98">
        <v>85.766010256259619</v>
      </c>
      <c r="L50" s="98">
        <v>98.26733613120544</v>
      </c>
      <c r="M50" s="98">
        <v>98.868943711713058</v>
      </c>
      <c r="N50" s="98">
        <v>85.073803042995536</v>
      </c>
      <c r="O50" s="98">
        <v>83.471456527460205</v>
      </c>
      <c r="P50" s="98">
        <v>64.399442753027529</v>
      </c>
      <c r="Q50" s="98">
        <v>59.393309541395489</v>
      </c>
      <c r="R50" s="98">
        <v>54.963237716468903</v>
      </c>
      <c r="S50" s="98">
        <v>49.870907701690079</v>
      </c>
      <c r="T50" s="98">
        <v>49.738530763730154</v>
      </c>
      <c r="U50" s="98">
        <v>46.603717567358458</v>
      </c>
      <c r="V50" s="98">
        <v>40.631467252096137</v>
      </c>
      <c r="W50" s="98">
        <v>33.049798875675279</v>
      </c>
      <c r="X50" s="98">
        <v>24.248839165212075</v>
      </c>
      <c r="Y50" s="98">
        <v>18.871074434401574</v>
      </c>
      <c r="DA50" s="63" t="s">
        <v>2121</v>
      </c>
    </row>
    <row r="51" spans="1:105" ht="12" customHeight="1" x14ac:dyDescent="0.25">
      <c r="A51" s="97" t="s">
        <v>137</v>
      </c>
      <c r="B51" s="98">
        <v>0.19781960019012998</v>
      </c>
      <c r="C51" s="98">
        <v>0.21982632562782264</v>
      </c>
      <c r="D51" s="98">
        <v>0.23418119938227128</v>
      </c>
      <c r="E51" s="98">
        <v>0.23342026752521255</v>
      </c>
      <c r="F51" s="98">
        <v>0.24442097669416202</v>
      </c>
      <c r="G51" s="98">
        <v>0.26114796529412992</v>
      </c>
      <c r="H51" s="98">
        <v>0.25656899333299599</v>
      </c>
      <c r="I51" s="98">
        <v>0.25656798935406921</v>
      </c>
      <c r="J51" s="98">
        <v>0.27998823633621228</v>
      </c>
      <c r="K51" s="98">
        <v>0.29817062569740838</v>
      </c>
      <c r="L51" s="98">
        <v>0.39673745022695794</v>
      </c>
      <c r="M51" s="98">
        <v>0.40833486829510585</v>
      </c>
      <c r="N51" s="98">
        <v>0.33110683321491319</v>
      </c>
      <c r="O51" s="98">
        <v>0.33335771067875086</v>
      </c>
      <c r="P51" s="98">
        <v>0.2514515978815634</v>
      </c>
      <c r="Q51" s="98">
        <v>0.23989567074666607</v>
      </c>
      <c r="R51" s="98">
        <v>0.21773696943279588</v>
      </c>
      <c r="S51" s="98">
        <v>0.18194468465294744</v>
      </c>
      <c r="T51" s="98">
        <v>0.18937292944835801</v>
      </c>
      <c r="U51" s="98">
        <v>0.18791356491935468</v>
      </c>
      <c r="V51" s="98">
        <v>0.16222029095548177</v>
      </c>
      <c r="W51" s="98">
        <v>0.13377913668925828</v>
      </c>
      <c r="X51" s="98">
        <v>0.11003955000876549</v>
      </c>
      <c r="Y51" s="98">
        <v>9.785857717364474E-2</v>
      </c>
      <c r="DA51" s="63" t="s">
        <v>2122</v>
      </c>
    </row>
    <row r="52" spans="1:105" ht="12" customHeight="1" x14ac:dyDescent="0.25">
      <c r="A52" s="100" t="s">
        <v>211</v>
      </c>
      <c r="B52" s="101">
        <v>0.19781960019012998</v>
      </c>
      <c r="C52" s="101">
        <v>0.21982632562782264</v>
      </c>
      <c r="D52" s="101">
        <v>0.23418119938227128</v>
      </c>
      <c r="E52" s="101">
        <v>0.23342026752521255</v>
      </c>
      <c r="F52" s="101">
        <v>0.24442097669416202</v>
      </c>
      <c r="G52" s="101">
        <v>0.26114796529412992</v>
      </c>
      <c r="H52" s="101">
        <v>0.25656899333299599</v>
      </c>
      <c r="I52" s="101">
        <v>0.25656798935406921</v>
      </c>
      <c r="J52" s="101">
        <v>0.27998823633621228</v>
      </c>
      <c r="K52" s="101">
        <v>0.29817062569740838</v>
      </c>
      <c r="L52" s="101">
        <v>0.39673745022695794</v>
      </c>
      <c r="M52" s="101">
        <v>0.40833486829510585</v>
      </c>
      <c r="N52" s="101">
        <v>0.33110683321491319</v>
      </c>
      <c r="O52" s="101">
        <v>0.33335771067875086</v>
      </c>
      <c r="P52" s="101">
        <v>0.2514515978815634</v>
      </c>
      <c r="Q52" s="101">
        <v>0.23989567074666607</v>
      </c>
      <c r="R52" s="101">
        <v>0.21773696943279588</v>
      </c>
      <c r="S52" s="101">
        <v>0.18194468465294744</v>
      </c>
      <c r="T52" s="101">
        <v>0.18937292944835801</v>
      </c>
      <c r="U52" s="101">
        <v>0.18791356491935468</v>
      </c>
      <c r="V52" s="101">
        <v>0.16222029095548177</v>
      </c>
      <c r="W52" s="101">
        <v>0.13377913668925828</v>
      </c>
      <c r="X52" s="101">
        <v>0.11003955000876549</v>
      </c>
      <c r="Y52" s="101">
        <v>9.785857717364474E-2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2129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1546.6056408000002</v>
      </c>
      <c r="C62" s="117">
        <f t="shared" si="21"/>
        <v>1641.6361011600002</v>
      </c>
      <c r="D62" s="117">
        <f t="shared" si="21"/>
        <v>1575.4097818800003</v>
      </c>
      <c r="E62" s="117">
        <f t="shared" si="21"/>
        <v>1684.2870237600007</v>
      </c>
      <c r="F62" s="117">
        <f t="shared" si="21"/>
        <v>1675.0013068800006</v>
      </c>
      <c r="G62" s="117">
        <f t="shared" si="21"/>
        <v>1656.2915305200006</v>
      </c>
      <c r="H62" s="117">
        <f t="shared" si="21"/>
        <v>1603.7009445600013</v>
      </c>
      <c r="I62" s="117">
        <f t="shared" si="21"/>
        <v>1490.7172500000008</v>
      </c>
      <c r="J62" s="117">
        <f t="shared" si="21"/>
        <v>1487.8047848400001</v>
      </c>
      <c r="K62" s="117">
        <f t="shared" si="21"/>
        <v>1497.5958056400009</v>
      </c>
      <c r="L62" s="117">
        <f t="shared" si="21"/>
        <v>1764.4881672000015</v>
      </c>
      <c r="M62" s="117">
        <f t="shared" si="21"/>
        <v>1525.1718279600009</v>
      </c>
      <c r="N62" s="117">
        <f t="shared" si="21"/>
        <v>1526.4340779600002</v>
      </c>
      <c r="O62" s="117">
        <f t="shared" si="21"/>
        <v>1526.4980992799995</v>
      </c>
      <c r="P62" s="117">
        <f t="shared" si="21"/>
        <v>1329.8973430058177</v>
      </c>
      <c r="Q62" s="117">
        <f t="shared" si="21"/>
        <v>1382.3408574147011</v>
      </c>
      <c r="R62" s="117">
        <f t="shared" ref="R62:V62" si="22">R63+R66+R68+R77</f>
        <v>1419.8715390729167</v>
      </c>
      <c r="S62" s="117">
        <f t="shared" si="22"/>
        <v>1386.3818156841608</v>
      </c>
      <c r="T62" s="117">
        <f t="shared" si="22"/>
        <v>1341.6524604171861</v>
      </c>
      <c r="U62" s="117">
        <f t="shared" si="22"/>
        <v>1299.6104519630969</v>
      </c>
      <c r="V62" s="117">
        <f t="shared" si="22"/>
        <v>1152.8605926770529</v>
      </c>
      <c r="W62" s="117">
        <f t="shared" ref="W62:Y62" si="23">W63+W66+W68+W77</f>
        <v>1065.2104149831198</v>
      </c>
      <c r="X62" s="117">
        <f t="shared" si="23"/>
        <v>745.50407319313638</v>
      </c>
      <c r="Y62" s="117">
        <f t="shared" si="23"/>
        <v>659.90089088267496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1416.5121528930911</v>
      </c>
      <c r="C63" s="122">
        <f t="shared" si="24"/>
        <v>1515.9647150423559</v>
      </c>
      <c r="D63" s="122">
        <f t="shared" si="24"/>
        <v>1450.5539344664451</v>
      </c>
      <c r="E63" s="122">
        <f t="shared" si="24"/>
        <v>1555.06721788292</v>
      </c>
      <c r="F63" s="122">
        <f t="shared" si="24"/>
        <v>1542.0787470046228</v>
      </c>
      <c r="G63" s="122">
        <f t="shared" si="24"/>
        <v>1526.3737748223273</v>
      </c>
      <c r="H63" s="122">
        <f t="shared" si="24"/>
        <v>1477.3024639930518</v>
      </c>
      <c r="I63" s="122">
        <f t="shared" si="24"/>
        <v>1380.723234610643</v>
      </c>
      <c r="J63" s="122">
        <f t="shared" si="24"/>
        <v>1374.3095303841958</v>
      </c>
      <c r="K63" s="122">
        <f t="shared" si="24"/>
        <v>1386.2489094629339</v>
      </c>
      <c r="L63" s="122">
        <f t="shared" si="24"/>
        <v>1628.4204398446493</v>
      </c>
      <c r="M63" s="122">
        <f t="shared" si="24"/>
        <v>1389.4622713046535</v>
      </c>
      <c r="N63" s="122">
        <f t="shared" si="24"/>
        <v>1389.3616125996914</v>
      </c>
      <c r="O63" s="122">
        <f t="shared" si="24"/>
        <v>1385.7043197028777</v>
      </c>
      <c r="P63" s="122">
        <f t="shared" si="24"/>
        <v>1198.2223887505143</v>
      </c>
      <c r="Q63" s="122">
        <f t="shared" si="24"/>
        <v>1255.2739513748152</v>
      </c>
      <c r="R63" s="122">
        <f t="shared" ref="R63:V63" si="25">SUM(R64:R65)</f>
        <v>1292.37305124369</v>
      </c>
      <c r="S63" s="122">
        <f t="shared" si="25"/>
        <v>1263.094914059463</v>
      </c>
      <c r="T63" s="122">
        <f t="shared" si="25"/>
        <v>1223.7357538115859</v>
      </c>
      <c r="U63" s="122">
        <f t="shared" si="25"/>
        <v>1180.6367161057024</v>
      </c>
      <c r="V63" s="122">
        <f t="shared" si="25"/>
        <v>1044.0444911115017</v>
      </c>
      <c r="W63" s="122">
        <f t="shared" ref="W63:Y63" si="26">SUM(W64:W65)</f>
        <v>970.90039837407733</v>
      </c>
      <c r="X63" s="122">
        <f t="shared" si="26"/>
        <v>697.11563188886703</v>
      </c>
      <c r="Y63" s="122">
        <f t="shared" si="26"/>
        <v>620.14950515725673</v>
      </c>
      <c r="DA63" s="130" t="s">
        <v>2133</v>
      </c>
    </row>
    <row r="64" spans="1:105" ht="12" customHeight="1" x14ac:dyDescent="0.25">
      <c r="A64" s="97" t="s">
        <v>212</v>
      </c>
      <c r="B64" s="98">
        <v>1416.5121528930911</v>
      </c>
      <c r="C64" s="98">
        <v>1515.9647150423559</v>
      </c>
      <c r="D64" s="98">
        <v>1450.5539344664451</v>
      </c>
      <c r="E64" s="98">
        <v>1555.06721788292</v>
      </c>
      <c r="F64" s="98">
        <v>1542.0787470046228</v>
      </c>
      <c r="G64" s="98">
        <v>1526.3737748223273</v>
      </c>
      <c r="H64" s="98">
        <v>1477.3024639930518</v>
      </c>
      <c r="I64" s="98">
        <v>1380.723234610643</v>
      </c>
      <c r="J64" s="98">
        <v>1374.3095303841958</v>
      </c>
      <c r="K64" s="98">
        <v>1386.2489094629339</v>
      </c>
      <c r="L64" s="98">
        <v>1628.4204398446493</v>
      </c>
      <c r="M64" s="98">
        <v>1389.4622713046535</v>
      </c>
      <c r="N64" s="98">
        <v>1389.3616125996914</v>
      </c>
      <c r="O64" s="98">
        <v>1385.7043197028777</v>
      </c>
      <c r="P64" s="98">
        <v>1198.2223887505143</v>
      </c>
      <c r="Q64" s="98">
        <v>1255.2739513748152</v>
      </c>
      <c r="R64" s="98">
        <v>1292.37305124369</v>
      </c>
      <c r="S64" s="98">
        <v>1263.094914059463</v>
      </c>
      <c r="T64" s="98">
        <v>1223.7357538115859</v>
      </c>
      <c r="U64" s="98">
        <v>1180.6367161057024</v>
      </c>
      <c r="V64" s="98">
        <v>1044.0444911115017</v>
      </c>
      <c r="W64" s="98">
        <v>970.90039837407733</v>
      </c>
      <c r="X64" s="98">
        <v>697.11563188886703</v>
      </c>
      <c r="Y64" s="98">
        <v>620.14950515725673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125.50710415136054</v>
      </c>
      <c r="C68" s="122">
        <v>121.12166998620468</v>
      </c>
      <c r="D68" s="122">
        <v>120.20334476589336</v>
      </c>
      <c r="E68" s="122">
        <v>124.30385798692662</v>
      </c>
      <c r="F68" s="122">
        <v>127.92813471227124</v>
      </c>
      <c r="G68" s="122">
        <v>124.9031784427565</v>
      </c>
      <c r="H68" s="122">
        <v>121.37142187520439</v>
      </c>
      <c r="I68" s="122">
        <v>105.33400417764361</v>
      </c>
      <c r="J68" s="122">
        <v>108.68360966552298</v>
      </c>
      <c r="K68" s="122">
        <v>106.4290590641379</v>
      </c>
      <c r="L68" s="122">
        <v>130.47785001457183</v>
      </c>
      <c r="M68" s="122">
        <v>130.2807671073042</v>
      </c>
      <c r="N68" s="122">
        <v>131.58369600998407</v>
      </c>
      <c r="O68" s="122">
        <v>135.00213383678255</v>
      </c>
      <c r="P68" s="122">
        <v>126.11905886999831</v>
      </c>
      <c r="Q68" s="122">
        <v>121.59823079696437</v>
      </c>
      <c r="R68" s="122">
        <v>121.99634818861234</v>
      </c>
      <c r="S68" s="122">
        <v>117.99697915248525</v>
      </c>
      <c r="T68" s="122">
        <v>112.89787096954562</v>
      </c>
      <c r="U68" s="122">
        <v>114.36403544876835</v>
      </c>
      <c r="V68" s="122">
        <v>104.78222636634429</v>
      </c>
      <c r="W68" s="122">
        <v>90.4759975591206</v>
      </c>
      <c r="X68" s="122">
        <v>45.148734451507551</v>
      </c>
      <c r="Y68" s="122">
        <v>37.197971734368267</v>
      </c>
      <c r="DA68" s="130" t="s">
        <v>2138</v>
      </c>
    </row>
    <row r="69" spans="1:105" ht="12" customHeight="1" x14ac:dyDescent="0.25">
      <c r="A69" s="97" t="s">
        <v>134</v>
      </c>
      <c r="B69" s="98">
        <v>125.267402437843</v>
      </c>
      <c r="C69" s="98">
        <v>120.86622912744232</v>
      </c>
      <c r="D69" s="98">
        <v>119.94360934018279</v>
      </c>
      <c r="E69" s="98">
        <v>124.00820923992833</v>
      </c>
      <c r="F69" s="98">
        <v>127.61755868408915</v>
      </c>
      <c r="G69" s="98">
        <v>124.58215996323413</v>
      </c>
      <c r="H69" s="98">
        <v>121.04087828954945</v>
      </c>
      <c r="I69" s="98">
        <v>105.02246164379886</v>
      </c>
      <c r="J69" s="98">
        <v>108.34236771300489</v>
      </c>
      <c r="K69" s="98">
        <v>106.07507449146463</v>
      </c>
      <c r="L69" s="98">
        <v>129.95612588573186</v>
      </c>
      <c r="M69" s="98">
        <v>129.76996490182887</v>
      </c>
      <c r="N69" s="98">
        <v>131.06974421557831</v>
      </c>
      <c r="O69" s="98">
        <v>134.47460659186007</v>
      </c>
      <c r="P69" s="98">
        <v>125.65819317267407</v>
      </c>
      <c r="Q69" s="98">
        <v>121.16371375868719</v>
      </c>
      <c r="R69" s="98">
        <v>121.56552663283462</v>
      </c>
      <c r="S69" s="98">
        <v>117.57768088669295</v>
      </c>
      <c r="T69" s="98">
        <v>112.50097769387493</v>
      </c>
      <c r="U69" s="98">
        <v>113.92987206770417</v>
      </c>
      <c r="V69" s="98">
        <v>104.36981503329547</v>
      </c>
      <c r="W69" s="98">
        <v>90.109145030779217</v>
      </c>
      <c r="X69" s="98">
        <v>44.966115050842234</v>
      </c>
      <c r="Y69" s="98">
        <v>37.010590694856887</v>
      </c>
      <c r="DA69" s="63" t="s">
        <v>2139</v>
      </c>
    </row>
    <row r="70" spans="1:105" ht="12" customHeight="1" x14ac:dyDescent="0.25">
      <c r="A70" s="97" t="s">
        <v>133</v>
      </c>
      <c r="B70" s="98">
        <v>0.23970171351753575</v>
      </c>
      <c r="C70" s="98">
        <v>0.255440858762356</v>
      </c>
      <c r="D70" s="98">
        <v>0.25973542571057767</v>
      </c>
      <c r="E70" s="98">
        <v>0.29564874699828003</v>
      </c>
      <c r="F70" s="98">
        <v>0.31057602818210228</v>
      </c>
      <c r="G70" s="98">
        <v>0.32101847952236923</v>
      </c>
      <c r="H70" s="98">
        <v>0.3305435856549378</v>
      </c>
      <c r="I70" s="98">
        <v>0.31154253384474728</v>
      </c>
      <c r="J70" s="98">
        <v>0.34124195251808975</v>
      </c>
      <c r="K70" s="98">
        <v>0.35398457267327232</v>
      </c>
      <c r="L70" s="98">
        <v>0.52172412883996044</v>
      </c>
      <c r="M70" s="98">
        <v>0.51080220547534294</v>
      </c>
      <c r="N70" s="98">
        <v>0.5139517944057419</v>
      </c>
      <c r="O70" s="98">
        <v>0.52752724492249159</v>
      </c>
      <c r="P70" s="98">
        <v>0.46086569732424087</v>
      </c>
      <c r="Q70" s="98">
        <v>0.43451703827717492</v>
      </c>
      <c r="R70" s="98">
        <v>0.43082155577772752</v>
      </c>
      <c r="S70" s="98">
        <v>0.41929826579230778</v>
      </c>
      <c r="T70" s="98">
        <v>0.39689327567069127</v>
      </c>
      <c r="U70" s="98">
        <v>0.4341633810641769</v>
      </c>
      <c r="V70" s="98">
        <v>0.41241133304882582</v>
      </c>
      <c r="W70" s="98">
        <v>0.36685252834138932</v>
      </c>
      <c r="X70" s="98">
        <v>0.18261940066531837</v>
      </c>
      <c r="Y70" s="98">
        <v>0.18738103951138022</v>
      </c>
      <c r="DA70" s="63" t="s">
        <v>2140</v>
      </c>
    </row>
    <row r="71" spans="1:105" ht="12" customHeight="1" x14ac:dyDescent="0.25">
      <c r="A71" s="100" t="s">
        <v>212</v>
      </c>
      <c r="B71" s="101">
        <v>0.23970171351753575</v>
      </c>
      <c r="C71" s="101">
        <v>0.255440858762356</v>
      </c>
      <c r="D71" s="101">
        <v>0.25973542571057767</v>
      </c>
      <c r="E71" s="101">
        <v>0.29564874699828003</v>
      </c>
      <c r="F71" s="101">
        <v>0.31057602818210228</v>
      </c>
      <c r="G71" s="101">
        <v>0.32101847952236923</v>
      </c>
      <c r="H71" s="101">
        <v>0.3305435856549378</v>
      </c>
      <c r="I71" s="101">
        <v>0.31154253384474728</v>
      </c>
      <c r="J71" s="101">
        <v>0.34124195251808975</v>
      </c>
      <c r="K71" s="101">
        <v>0.35398457267327232</v>
      </c>
      <c r="L71" s="101">
        <v>0.52172412883996044</v>
      </c>
      <c r="M71" s="101">
        <v>0.51080220547534294</v>
      </c>
      <c r="N71" s="101">
        <v>0.5139517944057419</v>
      </c>
      <c r="O71" s="101">
        <v>0.52752724492249159</v>
      </c>
      <c r="P71" s="101">
        <v>0.46086569732424087</v>
      </c>
      <c r="Q71" s="101">
        <v>0.43451703827717492</v>
      </c>
      <c r="R71" s="101">
        <v>0.43082155577772752</v>
      </c>
      <c r="S71" s="101">
        <v>0.41929826579230778</v>
      </c>
      <c r="T71" s="101">
        <v>0.39689327567069127</v>
      </c>
      <c r="U71" s="101">
        <v>0.4341633810641769</v>
      </c>
      <c r="V71" s="101">
        <v>0.41241133304882582</v>
      </c>
      <c r="W71" s="101">
        <v>0.36685252834138932</v>
      </c>
      <c r="X71" s="101">
        <v>0.18261940066531837</v>
      </c>
      <c r="Y71" s="101">
        <v>0.18738103951138022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4.5863837555484732</v>
      </c>
      <c r="C77" s="122">
        <v>4.5497161314393972</v>
      </c>
      <c r="D77" s="122">
        <v>4.6525026476617715</v>
      </c>
      <c r="E77" s="122">
        <v>4.9159478901539755</v>
      </c>
      <c r="F77" s="122">
        <v>4.9944251631064862</v>
      </c>
      <c r="G77" s="122">
        <v>5.014577254916623</v>
      </c>
      <c r="H77" s="122">
        <v>5.0270586917453031</v>
      </c>
      <c r="I77" s="122">
        <v>4.6600112117141048</v>
      </c>
      <c r="J77" s="122">
        <v>4.8116447902815001</v>
      </c>
      <c r="K77" s="122">
        <v>4.9178371129291971</v>
      </c>
      <c r="L77" s="122">
        <v>5.5898773407802285</v>
      </c>
      <c r="M77" s="122">
        <v>5.4287895480431327</v>
      </c>
      <c r="N77" s="122">
        <v>5.4887693503247474</v>
      </c>
      <c r="O77" s="122">
        <v>5.7916457403392503</v>
      </c>
      <c r="P77" s="122">
        <v>5.5558953853052282</v>
      </c>
      <c r="Q77" s="122">
        <v>5.468675242921476</v>
      </c>
      <c r="R77" s="122">
        <v>5.5021396406143754</v>
      </c>
      <c r="S77" s="122">
        <v>5.2899224722125071</v>
      </c>
      <c r="T77" s="122">
        <v>5.018835636054428</v>
      </c>
      <c r="U77" s="122">
        <v>4.609700408626221</v>
      </c>
      <c r="V77" s="122">
        <v>4.033875199206939</v>
      </c>
      <c r="W77" s="122">
        <v>3.8340190499218378</v>
      </c>
      <c r="X77" s="122">
        <v>3.2397068527616981</v>
      </c>
      <c r="Y77" s="122">
        <v>2.5534139910499225</v>
      </c>
      <c r="DA77" s="130" t="s">
        <v>2147</v>
      </c>
    </row>
    <row r="78" spans="1:105" ht="12" customHeight="1" x14ac:dyDescent="0.25">
      <c r="A78" s="97" t="s">
        <v>189</v>
      </c>
      <c r="B78" s="98">
        <v>4.5863837555484732</v>
      </c>
      <c r="C78" s="98">
        <v>4.5497161314393972</v>
      </c>
      <c r="D78" s="98">
        <v>4.6525026476617715</v>
      </c>
      <c r="E78" s="98">
        <v>4.9159478901539755</v>
      </c>
      <c r="F78" s="98">
        <v>4.9944251631064862</v>
      </c>
      <c r="G78" s="98">
        <v>5.014577254916623</v>
      </c>
      <c r="H78" s="98">
        <v>5.0270586917453031</v>
      </c>
      <c r="I78" s="98">
        <v>4.6600112117141048</v>
      </c>
      <c r="J78" s="98">
        <v>4.8116447902815001</v>
      </c>
      <c r="K78" s="98">
        <v>4.9178371129291971</v>
      </c>
      <c r="L78" s="98">
        <v>5.5898773407802285</v>
      </c>
      <c r="M78" s="98">
        <v>5.4287895480431327</v>
      </c>
      <c r="N78" s="98">
        <v>5.4887693503247474</v>
      </c>
      <c r="O78" s="98">
        <v>5.7916457403392503</v>
      </c>
      <c r="P78" s="98">
        <v>5.5558953853052282</v>
      </c>
      <c r="Q78" s="98">
        <v>5.468675242921476</v>
      </c>
      <c r="R78" s="98">
        <v>5.5021396406143754</v>
      </c>
      <c r="S78" s="98">
        <v>5.2899224722125071</v>
      </c>
      <c r="T78" s="98">
        <v>5.018835636054428</v>
      </c>
      <c r="U78" s="98">
        <v>4.609700408626221</v>
      </c>
      <c r="V78" s="98">
        <v>4.033875199206939</v>
      </c>
      <c r="W78" s="98">
        <v>3.8340190499218378</v>
      </c>
      <c r="X78" s="98">
        <v>3.2397068527616981</v>
      </c>
      <c r="Y78" s="98">
        <v>2.5534139910499225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6.0919416398484412</v>
      </c>
      <c r="C81" s="117">
        <f t="shared" si="28"/>
        <v>6.0466629417689273</v>
      </c>
      <c r="D81" s="117">
        <f t="shared" si="28"/>
        <v>5.7524474121403868</v>
      </c>
      <c r="E81" s="117">
        <f t="shared" si="28"/>
        <v>6.4685132495833919</v>
      </c>
      <c r="F81" s="117">
        <f t="shared" si="28"/>
        <v>7.264749868951375</v>
      </c>
      <c r="G81" s="117">
        <f t="shared" si="28"/>
        <v>8.0976607931438256</v>
      </c>
      <c r="H81" s="117">
        <f t="shared" si="28"/>
        <v>9.3639015855704475</v>
      </c>
      <c r="I81" s="117">
        <f t="shared" si="28"/>
        <v>9.6480927514924293</v>
      </c>
      <c r="J81" s="117">
        <f t="shared" si="28"/>
        <v>8.7608536893604239</v>
      </c>
      <c r="K81" s="117">
        <f t="shared" si="28"/>
        <v>7.6268293328512371</v>
      </c>
      <c r="L81" s="117">
        <f t="shared" si="28"/>
        <v>7.579306609547861</v>
      </c>
      <c r="M81" s="117">
        <f t="shared" si="28"/>
        <v>7.9451995448836934</v>
      </c>
      <c r="N81" s="117">
        <f t="shared" si="28"/>
        <v>7.3269111104237785</v>
      </c>
      <c r="O81" s="117">
        <f t="shared" si="28"/>
        <v>6.7437937667145738</v>
      </c>
      <c r="P81" s="117">
        <f t="shared" si="28"/>
        <v>5.6900419092627699</v>
      </c>
      <c r="Q81" s="117">
        <f t="shared" si="28"/>
        <v>7.2393559750376362</v>
      </c>
      <c r="R81" s="117">
        <f t="shared" ref="R81:V81" si="29">R82+R85+R87+R100</f>
        <v>7.7324830484227887</v>
      </c>
      <c r="S81" s="117">
        <f t="shared" si="29"/>
        <v>7.7361508835394766</v>
      </c>
      <c r="T81" s="117">
        <f t="shared" si="29"/>
        <v>6.8346762554503879</v>
      </c>
      <c r="U81" s="117">
        <f t="shared" si="29"/>
        <v>5.9618812283005642</v>
      </c>
      <c r="V81" s="117">
        <f t="shared" si="29"/>
        <v>4.726156810096338</v>
      </c>
      <c r="W81" s="117">
        <f t="shared" ref="W81:Y81" si="30">W82+W85+W87+W100</f>
        <v>3.8526304673852128</v>
      </c>
      <c r="X81" s="117">
        <f t="shared" si="30"/>
        <v>2.5519170467921346</v>
      </c>
      <c r="Y81" s="117">
        <f t="shared" si="30"/>
        <v>1.9685176220287535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6.0919416398484412</v>
      </c>
      <c r="C87" s="122">
        <v>6.0466629417689273</v>
      </c>
      <c r="D87" s="122">
        <v>5.7524474121403868</v>
      </c>
      <c r="E87" s="122">
        <v>6.4685132495833919</v>
      </c>
      <c r="F87" s="122">
        <v>7.264749868951375</v>
      </c>
      <c r="G87" s="122">
        <v>8.0976607931438256</v>
      </c>
      <c r="H87" s="122">
        <v>9.3639015855704475</v>
      </c>
      <c r="I87" s="122">
        <v>9.6480927514924293</v>
      </c>
      <c r="J87" s="122">
        <v>8.7608536893604239</v>
      </c>
      <c r="K87" s="122">
        <v>7.6268293328512371</v>
      </c>
      <c r="L87" s="122">
        <v>7.579306609547861</v>
      </c>
      <c r="M87" s="122">
        <v>7.9451995448836934</v>
      </c>
      <c r="N87" s="122">
        <v>7.3269111104237785</v>
      </c>
      <c r="O87" s="122">
        <v>6.7437937667145738</v>
      </c>
      <c r="P87" s="122">
        <v>5.6900419092627699</v>
      </c>
      <c r="Q87" s="122">
        <v>7.2393559750376362</v>
      </c>
      <c r="R87" s="122">
        <v>7.7324830484227887</v>
      </c>
      <c r="S87" s="122">
        <v>7.7361508835394766</v>
      </c>
      <c r="T87" s="122">
        <v>6.8346762554503879</v>
      </c>
      <c r="U87" s="122">
        <v>5.9618812283005642</v>
      </c>
      <c r="V87" s="122">
        <v>4.726156810096338</v>
      </c>
      <c r="W87" s="122">
        <v>3.8526304673852128</v>
      </c>
      <c r="X87" s="122">
        <v>2.5519170467921346</v>
      </c>
      <c r="Y87" s="122">
        <v>1.9685176220287535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6.0803348156010353</v>
      </c>
      <c r="C92" s="101">
        <v>6.0332068409287576</v>
      </c>
      <c r="D92" s="101">
        <v>5.7401323507220443</v>
      </c>
      <c r="E92" s="101">
        <v>6.4528936771947976</v>
      </c>
      <c r="F92" s="101">
        <v>7.2468802766960687</v>
      </c>
      <c r="G92" s="101">
        <v>8.0767617752076664</v>
      </c>
      <c r="H92" s="101">
        <v>9.3371420285433544</v>
      </c>
      <c r="I92" s="101">
        <v>9.6142480189599997</v>
      </c>
      <c r="J92" s="101">
        <v>8.7312719454244885</v>
      </c>
      <c r="K92" s="101">
        <v>7.6005563096217221</v>
      </c>
      <c r="L92" s="101">
        <v>7.5497700094654974</v>
      </c>
      <c r="M92" s="101">
        <v>7.9118740001132073</v>
      </c>
      <c r="N92" s="101">
        <v>7.2966141863944545</v>
      </c>
      <c r="O92" s="101">
        <v>6.717167217592146</v>
      </c>
      <c r="P92" s="101">
        <v>5.6707683144409735</v>
      </c>
      <c r="Q92" s="101">
        <v>7.2135189765247754</v>
      </c>
      <c r="R92" s="101">
        <v>7.7038146836231594</v>
      </c>
      <c r="S92" s="101">
        <v>7.7080363867917221</v>
      </c>
      <c r="T92" s="101">
        <v>6.8100985292622562</v>
      </c>
      <c r="U92" s="101">
        <v>5.9398592767285923</v>
      </c>
      <c r="V92" s="101">
        <v>4.708254320186402</v>
      </c>
      <c r="W92" s="101">
        <v>3.8367074853129548</v>
      </c>
      <c r="X92" s="101">
        <v>2.5418568845201093</v>
      </c>
      <c r="Y92" s="101">
        <v>1.9598416490402231</v>
      </c>
      <c r="DA92" s="131" t="s">
        <v>2161</v>
      </c>
    </row>
    <row r="93" spans="1:105" ht="12" customHeight="1" x14ac:dyDescent="0.25">
      <c r="A93" s="107" t="s">
        <v>123</v>
      </c>
      <c r="B93" s="104">
        <v>1.1606824247405622E-2</v>
      </c>
      <c r="C93" s="104">
        <v>1.3456100840169679E-2</v>
      </c>
      <c r="D93" s="104">
        <v>1.2315061418342307E-2</v>
      </c>
      <c r="E93" s="104">
        <v>1.5619572388594662E-2</v>
      </c>
      <c r="F93" s="104">
        <v>1.7869592255306464E-2</v>
      </c>
      <c r="G93" s="104">
        <v>2.0899017936159482E-2</v>
      </c>
      <c r="H93" s="104">
        <v>2.6759557027093261E-2</v>
      </c>
      <c r="I93" s="104">
        <v>3.3844732532429818E-2</v>
      </c>
      <c r="J93" s="104">
        <v>2.9581743935935947E-2</v>
      </c>
      <c r="K93" s="104">
        <v>2.6273023229515073E-2</v>
      </c>
      <c r="L93" s="104">
        <v>2.953660008236322E-2</v>
      </c>
      <c r="M93" s="104">
        <v>3.3325544770486229E-2</v>
      </c>
      <c r="N93" s="104">
        <v>3.0296924029323786E-2</v>
      </c>
      <c r="O93" s="104">
        <v>2.6626549122427876E-2</v>
      </c>
      <c r="P93" s="104">
        <v>1.9273594821796216E-2</v>
      </c>
      <c r="Q93" s="104">
        <v>2.5836998512860542E-2</v>
      </c>
      <c r="R93" s="104">
        <v>2.8668364799629142E-2</v>
      </c>
      <c r="S93" s="104">
        <v>2.8114496747754288E-2</v>
      </c>
      <c r="T93" s="104">
        <v>2.457772618813165E-2</v>
      </c>
      <c r="U93" s="104">
        <v>2.2021951571971995E-2</v>
      </c>
      <c r="V93" s="104">
        <v>1.7902489909936436E-2</v>
      </c>
      <c r="W93" s="104">
        <v>1.5922982072257969E-2</v>
      </c>
      <c r="X93" s="104">
        <v>1.0060162272025346E-2</v>
      </c>
      <c r="Y93" s="104">
        <v>8.6759729885303918E-3</v>
      </c>
      <c r="DA93" s="132" t="s">
        <v>2162</v>
      </c>
    </row>
    <row r="94" spans="1:105" ht="12" customHeight="1" x14ac:dyDescent="0.25">
      <c r="A94" s="108" t="s">
        <v>50</v>
      </c>
      <c r="B94" s="98">
        <v>1.1606824247405622E-2</v>
      </c>
      <c r="C94" s="98">
        <v>1.3456100840169679E-2</v>
      </c>
      <c r="D94" s="98">
        <v>1.2315061418342307E-2</v>
      </c>
      <c r="E94" s="98">
        <v>1.5619572388594662E-2</v>
      </c>
      <c r="F94" s="98">
        <v>1.7869592255306464E-2</v>
      </c>
      <c r="G94" s="98">
        <v>2.0899017936159482E-2</v>
      </c>
      <c r="H94" s="98">
        <v>2.6759557027093261E-2</v>
      </c>
      <c r="I94" s="98">
        <v>3.3844732532429818E-2</v>
      </c>
      <c r="J94" s="98">
        <v>2.9581743935935947E-2</v>
      </c>
      <c r="K94" s="98">
        <v>2.6273023229515073E-2</v>
      </c>
      <c r="L94" s="98">
        <v>2.953660008236322E-2</v>
      </c>
      <c r="M94" s="98">
        <v>3.3325544770486229E-2</v>
      </c>
      <c r="N94" s="98">
        <v>3.0296924029323786E-2</v>
      </c>
      <c r="O94" s="98">
        <v>2.6626549122427876E-2</v>
      </c>
      <c r="P94" s="98">
        <v>1.9273594821796216E-2</v>
      </c>
      <c r="Q94" s="98">
        <v>2.5836998512860542E-2</v>
      </c>
      <c r="R94" s="98">
        <v>2.8668364799629142E-2</v>
      </c>
      <c r="S94" s="98">
        <v>2.8114496747754288E-2</v>
      </c>
      <c r="T94" s="98">
        <v>2.457772618813165E-2</v>
      </c>
      <c r="U94" s="98">
        <v>2.2021951571971995E-2</v>
      </c>
      <c r="V94" s="98">
        <v>1.7902489909936436E-2</v>
      </c>
      <c r="W94" s="98">
        <v>1.5922982072257969E-2</v>
      </c>
      <c r="X94" s="98">
        <v>1.0060162272025346E-2</v>
      </c>
      <c r="Y94" s="98">
        <v>8.6759729885303918E-3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5.4897160807317329</v>
      </c>
      <c r="C143" s="117">
        <f t="shared" si="49"/>
        <v>5.1455410773532382</v>
      </c>
      <c r="D143" s="117">
        <f t="shared" si="49"/>
        <v>4.5384422252603418</v>
      </c>
      <c r="E143" s="117">
        <f t="shared" si="49"/>
        <v>4.6010591508180614</v>
      </c>
      <c r="F143" s="117">
        <f t="shared" si="49"/>
        <v>4.7595595265901318</v>
      </c>
      <c r="G143" s="117">
        <f t="shared" si="49"/>
        <v>4.8183582506543337</v>
      </c>
      <c r="H143" s="117">
        <f t="shared" si="49"/>
        <v>5.2652177689658073</v>
      </c>
      <c r="I143" s="117">
        <f t="shared" si="49"/>
        <v>5.1919441257570664</v>
      </c>
      <c r="J143" s="117">
        <f t="shared" si="49"/>
        <v>4.7945968931721827</v>
      </c>
      <c r="K143" s="117">
        <f t="shared" si="49"/>
        <v>4.374859333052072</v>
      </c>
      <c r="L143" s="117">
        <f t="shared" si="49"/>
        <v>4.7088464719649634</v>
      </c>
      <c r="M143" s="117">
        <f t="shared" si="49"/>
        <v>5.5860468724086019</v>
      </c>
      <c r="N143" s="117">
        <f t="shared" si="49"/>
        <v>5.6247326386680827</v>
      </c>
      <c r="O143" s="117">
        <f t="shared" si="49"/>
        <v>5.492358291218113</v>
      </c>
      <c r="P143" s="117">
        <f t="shared" si="49"/>
        <v>5.0103520864183384</v>
      </c>
      <c r="Q143" s="117">
        <f t="shared" si="49"/>
        <v>6.3897786169048096</v>
      </c>
      <c r="R143" s="117">
        <f t="shared" ref="R143:V143" si="50">R144+R146+R148+R157</f>
        <v>7.2842982360634752</v>
      </c>
      <c r="S143" s="117">
        <f t="shared" si="50"/>
        <v>8.2973079734311632</v>
      </c>
      <c r="T143" s="117">
        <f t="shared" si="50"/>
        <v>9.0506281969644</v>
      </c>
      <c r="U143" s="117">
        <f t="shared" si="50"/>
        <v>11.267692697114262</v>
      </c>
      <c r="V143" s="117">
        <f t="shared" si="50"/>
        <v>12.94213454340286</v>
      </c>
      <c r="W143" s="117">
        <f t="shared" ref="W143:Y143" si="51">W144+W146+W148+W157</f>
        <v>15.862543551892218</v>
      </c>
      <c r="X143" s="117">
        <f t="shared" si="51"/>
        <v>15.511641553320956</v>
      </c>
      <c r="Y143" s="117">
        <f t="shared" si="51"/>
        <v>15.125469477082127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5.4897160807317329</v>
      </c>
      <c r="C148" s="122">
        <v>5.1455410773532382</v>
      </c>
      <c r="D148" s="122">
        <v>4.5384422252603418</v>
      </c>
      <c r="E148" s="122">
        <v>4.6010591508180614</v>
      </c>
      <c r="F148" s="122">
        <v>4.7595595265901318</v>
      </c>
      <c r="G148" s="122">
        <v>4.8183582506543337</v>
      </c>
      <c r="H148" s="122">
        <v>5.2652177689658073</v>
      </c>
      <c r="I148" s="122">
        <v>5.1919441257570664</v>
      </c>
      <c r="J148" s="122">
        <v>4.7945968931721827</v>
      </c>
      <c r="K148" s="122">
        <v>4.374859333052072</v>
      </c>
      <c r="L148" s="122">
        <v>4.7088464719649634</v>
      </c>
      <c r="M148" s="122">
        <v>5.5860468724086019</v>
      </c>
      <c r="N148" s="122">
        <v>5.6247326386680827</v>
      </c>
      <c r="O148" s="122">
        <v>5.492358291218113</v>
      </c>
      <c r="P148" s="122">
        <v>5.0103520864183384</v>
      </c>
      <c r="Q148" s="122">
        <v>6.3897786169048096</v>
      </c>
      <c r="R148" s="122">
        <v>7.2842982360634752</v>
      </c>
      <c r="S148" s="122">
        <v>8.2973079734311632</v>
      </c>
      <c r="T148" s="122">
        <v>9.0506281969644</v>
      </c>
      <c r="U148" s="122">
        <v>11.267692697114262</v>
      </c>
      <c r="V148" s="122">
        <v>12.94213454340286</v>
      </c>
      <c r="W148" s="122">
        <v>15.862543551892218</v>
      </c>
      <c r="X148" s="122">
        <v>15.511641553320956</v>
      </c>
      <c r="Y148" s="122">
        <v>15.125469477082127</v>
      </c>
      <c r="DA148" s="130" t="s">
        <v>2214</v>
      </c>
    </row>
    <row r="149" spans="1:105" ht="12" customHeight="1" x14ac:dyDescent="0.25">
      <c r="A149" s="97" t="s">
        <v>124</v>
      </c>
      <c r="B149" s="98">
        <v>5.4790928856578365</v>
      </c>
      <c r="C149" s="98">
        <v>5.1344778124713031</v>
      </c>
      <c r="D149" s="98">
        <v>4.5290346502468486</v>
      </c>
      <c r="E149" s="98">
        <v>4.59046175043978</v>
      </c>
      <c r="F149" s="98">
        <v>4.748242180984489</v>
      </c>
      <c r="G149" s="98">
        <v>4.8061561076371326</v>
      </c>
      <c r="H149" s="98">
        <v>5.2504847092724471</v>
      </c>
      <c r="I149" s="98">
        <v>5.1746085006457223</v>
      </c>
      <c r="J149" s="98">
        <v>4.7796067297850975</v>
      </c>
      <c r="K149" s="98">
        <v>4.3600246661763897</v>
      </c>
      <c r="L149" s="98">
        <v>4.6920911591526853</v>
      </c>
      <c r="M149" s="98">
        <v>5.5641403278524484</v>
      </c>
      <c r="N149" s="98">
        <v>5.6035360522719522</v>
      </c>
      <c r="O149" s="98">
        <v>5.4731607039416179</v>
      </c>
      <c r="P149" s="98">
        <v>4.9954985877374041</v>
      </c>
      <c r="Q149" s="98">
        <v>6.3687231668341227</v>
      </c>
      <c r="R149" s="98">
        <v>7.2596268713059624</v>
      </c>
      <c r="S149" s="98">
        <v>8.2679928633695585</v>
      </c>
      <c r="T149" s="98">
        <v>9.0199018892280218</v>
      </c>
      <c r="U149" s="98">
        <v>11.224979487245326</v>
      </c>
      <c r="V149" s="98">
        <v>12.896472609887246</v>
      </c>
      <c r="W149" s="98">
        <v>15.804618593693398</v>
      </c>
      <c r="X149" s="98">
        <v>15.437842997143028</v>
      </c>
      <c r="Y149" s="98">
        <v>15.042420354860679</v>
      </c>
      <c r="DA149" s="63" t="s">
        <v>2215</v>
      </c>
    </row>
    <row r="150" spans="1:105" ht="12" customHeight="1" x14ac:dyDescent="0.25">
      <c r="A150" s="97" t="s">
        <v>123</v>
      </c>
      <c r="B150" s="98">
        <v>1.062319507389667E-2</v>
      </c>
      <c r="C150" s="98">
        <v>1.1063264881935188E-2</v>
      </c>
      <c r="D150" s="98">
        <v>9.4075750134931854E-3</v>
      </c>
      <c r="E150" s="98">
        <v>1.0597400378281021E-2</v>
      </c>
      <c r="F150" s="98">
        <v>1.1317345605642992E-2</v>
      </c>
      <c r="G150" s="98">
        <v>1.2202143017201334E-2</v>
      </c>
      <c r="H150" s="98">
        <v>1.4733059693360018E-2</v>
      </c>
      <c r="I150" s="98">
        <v>1.7335625111344552E-2</v>
      </c>
      <c r="J150" s="98">
        <v>1.4990163387085215E-2</v>
      </c>
      <c r="K150" s="98">
        <v>1.4834666875682351E-2</v>
      </c>
      <c r="L150" s="98">
        <v>1.6755312812277746E-2</v>
      </c>
      <c r="M150" s="98">
        <v>2.1906544556153634E-2</v>
      </c>
      <c r="N150" s="98">
        <v>2.1196586396130625E-2</v>
      </c>
      <c r="O150" s="98">
        <v>1.9197587276495169E-2</v>
      </c>
      <c r="P150" s="98">
        <v>1.4853498680934571E-2</v>
      </c>
      <c r="Q150" s="98">
        <v>2.1055450070686654E-2</v>
      </c>
      <c r="R150" s="98">
        <v>2.4671364757513085E-2</v>
      </c>
      <c r="S150" s="98">
        <v>2.9315110061604602E-2</v>
      </c>
      <c r="T150" s="98">
        <v>3.0726307736378994E-2</v>
      </c>
      <c r="U150" s="98">
        <v>4.2713209868935467E-2</v>
      </c>
      <c r="V150" s="98">
        <v>4.5661933515613616E-2</v>
      </c>
      <c r="W150" s="98">
        <v>5.7924958198819702E-2</v>
      </c>
      <c r="X150" s="98">
        <v>7.3798556177928756E-2</v>
      </c>
      <c r="Y150" s="98">
        <v>8.3049122221448085E-2</v>
      </c>
      <c r="DA150" s="63" t="s">
        <v>2216</v>
      </c>
    </row>
    <row r="151" spans="1:105" ht="12" customHeight="1" x14ac:dyDescent="0.25">
      <c r="A151" s="100" t="s">
        <v>50</v>
      </c>
      <c r="B151" s="101">
        <v>1.062319507389667E-2</v>
      </c>
      <c r="C151" s="101">
        <v>1.1063264881935188E-2</v>
      </c>
      <c r="D151" s="101">
        <v>9.4075750134931854E-3</v>
      </c>
      <c r="E151" s="101">
        <v>1.0597400378281021E-2</v>
      </c>
      <c r="F151" s="101">
        <v>1.1317345605642992E-2</v>
      </c>
      <c r="G151" s="101">
        <v>1.2202143017201334E-2</v>
      </c>
      <c r="H151" s="101">
        <v>1.4733059693360018E-2</v>
      </c>
      <c r="I151" s="101">
        <v>1.7335625111344552E-2</v>
      </c>
      <c r="J151" s="101">
        <v>1.4990163387085215E-2</v>
      </c>
      <c r="K151" s="101">
        <v>1.4834666875682351E-2</v>
      </c>
      <c r="L151" s="101">
        <v>1.6755312812277746E-2</v>
      </c>
      <c r="M151" s="101">
        <v>2.1906544556153634E-2</v>
      </c>
      <c r="N151" s="101">
        <v>2.1196586396130625E-2</v>
      </c>
      <c r="O151" s="101">
        <v>1.9197587276495169E-2</v>
      </c>
      <c r="P151" s="101">
        <v>1.4853498680934571E-2</v>
      </c>
      <c r="Q151" s="101">
        <v>2.1055450070686654E-2</v>
      </c>
      <c r="R151" s="101">
        <v>2.4671364757513085E-2</v>
      </c>
      <c r="S151" s="101">
        <v>2.9315110061604602E-2</v>
      </c>
      <c r="T151" s="101">
        <v>3.0726307736378994E-2</v>
      </c>
      <c r="U151" s="101">
        <v>4.2713209868935467E-2</v>
      </c>
      <c r="V151" s="101">
        <v>4.5661933515613616E-2</v>
      </c>
      <c r="W151" s="101">
        <v>5.7924958198819702E-2</v>
      </c>
      <c r="X151" s="101">
        <v>7.3798556177928756E-2</v>
      </c>
      <c r="Y151" s="101">
        <v>8.3049122221448085E-2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2.2903573476371517</v>
      </c>
      <c r="C161" s="117">
        <f t="shared" si="54"/>
        <v>1.9615316492537949</v>
      </c>
      <c r="D161" s="117">
        <f t="shared" si="54"/>
        <v>1.564276569469657</v>
      </c>
      <c r="E161" s="117">
        <f t="shared" si="54"/>
        <v>1.4270516152437014</v>
      </c>
      <c r="F161" s="117">
        <f t="shared" si="54"/>
        <v>1.3653091037496732</v>
      </c>
      <c r="G161" s="117">
        <f t="shared" si="54"/>
        <v>1.2356078746516941</v>
      </c>
      <c r="H161" s="117">
        <f t="shared" si="54"/>
        <v>1.2005140939441932</v>
      </c>
      <c r="I161" s="117">
        <f t="shared" si="54"/>
        <v>1.0758265554570103</v>
      </c>
      <c r="J161" s="117">
        <f t="shared" si="54"/>
        <v>0.90535403553086369</v>
      </c>
      <c r="K161" s="117">
        <f t="shared" si="54"/>
        <v>0.75562909082772978</v>
      </c>
      <c r="L161" s="117">
        <f t="shared" si="54"/>
        <v>0.73148446762654284</v>
      </c>
      <c r="M161" s="117">
        <f t="shared" si="54"/>
        <v>0.76058813800866132</v>
      </c>
      <c r="N161" s="117">
        <f t="shared" si="54"/>
        <v>0.67386387760559496</v>
      </c>
      <c r="O161" s="117">
        <f t="shared" si="54"/>
        <v>0.73128966179856347</v>
      </c>
      <c r="P161" s="117">
        <f t="shared" si="54"/>
        <v>0.65122935154223405</v>
      </c>
      <c r="Q161" s="117">
        <f t="shared" si="54"/>
        <v>0.78184126044009961</v>
      </c>
      <c r="R161" s="117">
        <f t="shared" ref="R161:V161" si="55">R162+R164+R166+R175</f>
        <v>0.77775906629604674</v>
      </c>
      <c r="S161" s="117">
        <f t="shared" si="55"/>
        <v>0.71736998777701888</v>
      </c>
      <c r="T161" s="117">
        <f t="shared" si="55"/>
        <v>0.63574453052338442</v>
      </c>
      <c r="U161" s="117">
        <f t="shared" si="55"/>
        <v>0.69909234528774034</v>
      </c>
      <c r="V161" s="117">
        <f t="shared" si="55"/>
        <v>0.73251475409607647</v>
      </c>
      <c r="W161" s="117">
        <f t="shared" ref="W161:Y161" si="56">W162+W164+W166+W175</f>
        <v>0.82409421515627557</v>
      </c>
      <c r="X161" s="117">
        <f t="shared" si="56"/>
        <v>0.41751275069419763</v>
      </c>
      <c r="Y161" s="117">
        <f t="shared" si="56"/>
        <v>0.12652112039834754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2.2903573476371517</v>
      </c>
      <c r="C166" s="122">
        <v>1.9615316492537949</v>
      </c>
      <c r="D166" s="122">
        <v>1.564276569469657</v>
      </c>
      <c r="E166" s="122">
        <v>1.4270516152437014</v>
      </c>
      <c r="F166" s="122">
        <v>1.3653091037496732</v>
      </c>
      <c r="G166" s="122">
        <v>1.2356078746516941</v>
      </c>
      <c r="H166" s="122">
        <v>1.2005140939441932</v>
      </c>
      <c r="I166" s="122">
        <v>1.0758265554570103</v>
      </c>
      <c r="J166" s="122">
        <v>0.90535403553086369</v>
      </c>
      <c r="K166" s="122">
        <v>0.75562909082772978</v>
      </c>
      <c r="L166" s="122">
        <v>0.73148446762654284</v>
      </c>
      <c r="M166" s="122">
        <v>0.76058813800866132</v>
      </c>
      <c r="N166" s="122">
        <v>0.67386387760559496</v>
      </c>
      <c r="O166" s="122">
        <v>0.73128966179856347</v>
      </c>
      <c r="P166" s="122">
        <v>0.65122935154223405</v>
      </c>
      <c r="Q166" s="122">
        <v>0.78184126044009961</v>
      </c>
      <c r="R166" s="122">
        <v>0.77775906629604674</v>
      </c>
      <c r="S166" s="122">
        <v>0.71736998777701888</v>
      </c>
      <c r="T166" s="122">
        <v>0.63574453052338442</v>
      </c>
      <c r="U166" s="122">
        <v>0.69909234528774034</v>
      </c>
      <c r="V166" s="122">
        <v>0.73251475409607647</v>
      </c>
      <c r="W166" s="122">
        <v>0.82409421515627557</v>
      </c>
      <c r="X166" s="122">
        <v>0.41751275069419763</v>
      </c>
      <c r="Y166" s="122">
        <v>0.12652112039834754</v>
      </c>
      <c r="DA166" s="130" t="s">
        <v>2231</v>
      </c>
    </row>
    <row r="167" spans="1:105" ht="12" customHeight="1" x14ac:dyDescent="0.25">
      <c r="A167" s="97" t="s">
        <v>124</v>
      </c>
      <c r="B167" s="98">
        <v>2.2860293792737125</v>
      </c>
      <c r="C167" s="98">
        <v>1.9577573739765397</v>
      </c>
      <c r="D167" s="98">
        <v>1.5612925467909213</v>
      </c>
      <c r="E167" s="98">
        <v>1.4240216543866815</v>
      </c>
      <c r="F167" s="98">
        <v>1.3624123830289607</v>
      </c>
      <c r="G167" s="98">
        <v>1.2327183761413956</v>
      </c>
      <c r="H167" s="98">
        <v>1.1972978410941255</v>
      </c>
      <c r="I167" s="98">
        <v>1.07227853978319</v>
      </c>
      <c r="J167" s="98">
        <v>0.90245208752989192</v>
      </c>
      <c r="K167" s="98">
        <v>0.75309904884601531</v>
      </c>
      <c r="L167" s="98">
        <v>0.72881054135942847</v>
      </c>
      <c r="M167" s="98">
        <v>0.75760015960696114</v>
      </c>
      <c r="N167" s="98">
        <v>0.67135926429742565</v>
      </c>
      <c r="O167" s="98">
        <v>0.72913910278582184</v>
      </c>
      <c r="P167" s="98">
        <v>0.64977348685181369</v>
      </c>
      <c r="Q167" s="98">
        <v>0.78031603546380024</v>
      </c>
      <c r="R167" s="98">
        <v>0.77643328251719301</v>
      </c>
      <c r="S167" s="98">
        <v>0.71654355367824873</v>
      </c>
      <c r="T167" s="98">
        <v>0.63515072118438964</v>
      </c>
      <c r="U167" s="98">
        <v>0.69819290293041825</v>
      </c>
      <c r="V167" s="98">
        <v>0.73153265954078117</v>
      </c>
      <c r="W167" s="98">
        <v>0.82255961721501425</v>
      </c>
      <c r="X167" s="98">
        <v>0.4167722038639276</v>
      </c>
      <c r="Y167" s="98">
        <v>0.12652112039834754</v>
      </c>
      <c r="DA167" s="63" t="s">
        <v>2232</v>
      </c>
    </row>
    <row r="168" spans="1:105" ht="12" customHeight="1" x14ac:dyDescent="0.25">
      <c r="A168" s="97" t="s">
        <v>123</v>
      </c>
      <c r="B168" s="98">
        <v>4.3279683634393842E-3</v>
      </c>
      <c r="C168" s="98">
        <v>3.7742752772552388E-3</v>
      </c>
      <c r="D168" s="98">
        <v>2.9840226787355537E-3</v>
      </c>
      <c r="E168" s="98">
        <v>3.0299608570199667E-3</v>
      </c>
      <c r="F168" s="98">
        <v>2.8967207207124422E-3</v>
      </c>
      <c r="G168" s="98">
        <v>2.8894985102984596E-3</v>
      </c>
      <c r="H168" s="98">
        <v>3.2162528500676735E-3</v>
      </c>
      <c r="I168" s="98">
        <v>3.5480156738202529E-3</v>
      </c>
      <c r="J168" s="98">
        <v>2.9019480009717376E-3</v>
      </c>
      <c r="K168" s="98">
        <v>2.5300419817145163E-3</v>
      </c>
      <c r="L168" s="98">
        <v>2.6739262671143255E-3</v>
      </c>
      <c r="M168" s="98">
        <v>2.9879784017001437E-3</v>
      </c>
      <c r="N168" s="98">
        <v>2.504613308169327E-3</v>
      </c>
      <c r="O168" s="98">
        <v>2.1505590127416912E-3</v>
      </c>
      <c r="P168" s="98">
        <v>1.4558646904204039E-3</v>
      </c>
      <c r="Q168" s="98">
        <v>1.5252249762993122E-3</v>
      </c>
      <c r="R168" s="98">
        <v>1.3257837788537316E-3</v>
      </c>
      <c r="S168" s="98">
        <v>8.264340987701904E-4</v>
      </c>
      <c r="T168" s="98">
        <v>5.9380933899474118E-4</v>
      </c>
      <c r="U168" s="98">
        <v>8.9944235732209007E-4</v>
      </c>
      <c r="V168" s="98">
        <v>9.8209455529526266E-4</v>
      </c>
      <c r="W168" s="98">
        <v>1.5345979412613446E-3</v>
      </c>
      <c r="X168" s="98">
        <v>7.4054683027005011E-4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4.3279683634393842E-3</v>
      </c>
      <c r="C169" s="101">
        <v>3.7742752772552388E-3</v>
      </c>
      <c r="D169" s="101">
        <v>2.9840226787355537E-3</v>
      </c>
      <c r="E169" s="101">
        <v>3.0299608570199667E-3</v>
      </c>
      <c r="F169" s="101">
        <v>2.8967207207124422E-3</v>
      </c>
      <c r="G169" s="101">
        <v>2.8894985102984596E-3</v>
      </c>
      <c r="H169" s="101">
        <v>3.2162528500676735E-3</v>
      </c>
      <c r="I169" s="101">
        <v>3.5480156738202529E-3</v>
      </c>
      <c r="J169" s="101">
        <v>2.9019480009717376E-3</v>
      </c>
      <c r="K169" s="101">
        <v>2.5300419817145163E-3</v>
      </c>
      <c r="L169" s="101">
        <v>2.6739262671143255E-3</v>
      </c>
      <c r="M169" s="101">
        <v>2.9879784017001437E-3</v>
      </c>
      <c r="N169" s="101">
        <v>2.504613308169327E-3</v>
      </c>
      <c r="O169" s="101">
        <v>2.1505590127416912E-3</v>
      </c>
      <c r="P169" s="101">
        <v>1.4558646904204039E-3</v>
      </c>
      <c r="Q169" s="101">
        <v>1.5252249762993122E-3</v>
      </c>
      <c r="R169" s="101">
        <v>1.3257837788537316E-3</v>
      </c>
      <c r="S169" s="101">
        <v>8.264340987701904E-4</v>
      </c>
      <c r="T169" s="101">
        <v>5.9380933899474118E-4</v>
      </c>
      <c r="U169" s="101">
        <v>8.9944235732209007E-4</v>
      </c>
      <c r="V169" s="101">
        <v>9.8209455529526266E-4</v>
      </c>
      <c r="W169" s="101">
        <v>1.5345979412613446E-3</v>
      </c>
      <c r="X169" s="101">
        <v>7.4054683027005011E-4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2240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2245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2246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X8" s="98">
        <f>IF(RES_hhdet_fec!X8=0,0,RES_hhdet_fec!X8*1000*11630/RES_hhdet_num!X3)</f>
        <v>0</v>
      </c>
      <c r="Y8" s="98">
        <f>IF(RES_hhdet_fec!Y8=0,0,RES_hhdet_fec!Y8*1000*11630/RES_hhdet_num!Y3)</f>
        <v>0</v>
      </c>
      <c r="DA8" s="63" t="s">
        <v>2249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20783.478132154727</v>
      </c>
      <c r="C24" s="117">
        <f t="shared" si="7"/>
        <v>21958.873702330518</v>
      </c>
      <c r="D24" s="117">
        <f t="shared" si="7"/>
        <v>19622.574528439232</v>
      </c>
      <c r="E24" s="117">
        <f t="shared" si="7"/>
        <v>20525.319104839182</v>
      </c>
      <c r="F24" s="117">
        <f t="shared" si="7"/>
        <v>20542.282674708546</v>
      </c>
      <c r="G24" s="117">
        <f t="shared" si="7"/>
        <v>20369.964714317455</v>
      </c>
      <c r="H24" s="117">
        <f t="shared" si="7"/>
        <v>21444.186681368014</v>
      </c>
      <c r="I24" s="117">
        <f t="shared" si="7"/>
        <v>21400.311656946855</v>
      </c>
      <c r="J24" s="117">
        <f t="shared" si="7"/>
        <v>20140.345652975313</v>
      </c>
      <c r="K24" s="117">
        <f t="shared" si="7"/>
        <v>18756.273592230358</v>
      </c>
      <c r="L24" s="117">
        <f t="shared" si="7"/>
        <v>22116.155083245991</v>
      </c>
      <c r="M24" s="117">
        <f t="shared" si="7"/>
        <v>21413.159103020709</v>
      </c>
      <c r="N24" s="117">
        <f t="shared" si="7"/>
        <v>20034.196776527777</v>
      </c>
      <c r="O24" s="117">
        <f t="shared" si="7"/>
        <v>18751.093930314037</v>
      </c>
      <c r="P24" s="117">
        <f t="shared" si="7"/>
        <v>14647.914195874591</v>
      </c>
      <c r="Q24" s="117">
        <f t="shared" si="7"/>
        <v>19401.094050223684</v>
      </c>
      <c r="R24" s="117">
        <f t="shared" ref="R24:V24" si="8">R25+R28+R30+R39</f>
        <v>19513.492198312415</v>
      </c>
      <c r="S24" s="117">
        <f t="shared" si="8"/>
        <v>19262.354320750896</v>
      </c>
      <c r="T24" s="117">
        <f t="shared" si="8"/>
        <v>18836.351994347315</v>
      </c>
      <c r="U24" s="117">
        <f t="shared" si="8"/>
        <v>17430.380881032877</v>
      </c>
      <c r="V24" s="117">
        <f t="shared" si="8"/>
        <v>16537.719659600432</v>
      </c>
      <c r="W24" s="117">
        <f t="shared" ref="W24:Y24" si="9">W25+W28+W30+W39</f>
        <v>16501.151151592388</v>
      </c>
      <c r="X24" s="117">
        <f t="shared" si="9"/>
        <v>16142.602293188338</v>
      </c>
      <c r="Y24" s="117">
        <f t="shared" si="9"/>
        <v>16140.966474851422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19157.415151892161</v>
      </c>
      <c r="C25" s="122">
        <f t="shared" si="10"/>
        <v>20424.239542057163</v>
      </c>
      <c r="D25" s="122">
        <f t="shared" si="10"/>
        <v>18085.733652907355</v>
      </c>
      <c r="E25" s="122">
        <f t="shared" si="10"/>
        <v>19029.015324876447</v>
      </c>
      <c r="F25" s="122">
        <f t="shared" si="10"/>
        <v>19019.99932855949</v>
      </c>
      <c r="G25" s="122">
        <f t="shared" si="10"/>
        <v>18829.663622477201</v>
      </c>
      <c r="H25" s="122">
        <f t="shared" si="10"/>
        <v>19878.900494220452</v>
      </c>
      <c r="I25" s="122">
        <f t="shared" si="10"/>
        <v>19903.473643046422</v>
      </c>
      <c r="J25" s="122">
        <f t="shared" si="10"/>
        <v>18622.034864001653</v>
      </c>
      <c r="K25" s="122">
        <f t="shared" si="10"/>
        <v>17304.403270550509</v>
      </c>
      <c r="L25" s="122">
        <f t="shared" si="10"/>
        <v>20428.026914929716</v>
      </c>
      <c r="M25" s="122">
        <f t="shared" si="10"/>
        <v>19673.717759391006</v>
      </c>
      <c r="N25" s="122">
        <f t="shared" si="10"/>
        <v>18305.255757699648</v>
      </c>
      <c r="O25" s="122">
        <f t="shared" si="10"/>
        <v>16903.022467703293</v>
      </c>
      <c r="P25" s="122">
        <f t="shared" si="10"/>
        <v>12866.133341306828</v>
      </c>
      <c r="Q25" s="122">
        <f t="shared" si="10"/>
        <v>17539.926167125523</v>
      </c>
      <c r="R25" s="122">
        <f t="shared" ref="R25:V25" si="11">SUM(R26:R27)</f>
        <v>17663.365772557372</v>
      </c>
      <c r="S25" s="122">
        <f t="shared" si="11"/>
        <v>17514.761917047545</v>
      </c>
      <c r="T25" s="122">
        <f t="shared" si="11"/>
        <v>17103.445035227203</v>
      </c>
      <c r="U25" s="122">
        <f t="shared" si="11"/>
        <v>15697.649399147149</v>
      </c>
      <c r="V25" s="122">
        <f t="shared" si="11"/>
        <v>14826.109457499881</v>
      </c>
      <c r="W25" s="122">
        <f t="shared" ref="W25:Y25" si="12">SUM(W26:W27)</f>
        <v>14813.872365630532</v>
      </c>
      <c r="X25" s="122">
        <f t="shared" si="12"/>
        <v>15051.751466029416</v>
      </c>
      <c r="Y25" s="122">
        <f t="shared" si="12"/>
        <v>15057.957032889764</v>
      </c>
      <c r="DA25" s="130" t="s">
        <v>2265</v>
      </c>
    </row>
    <row r="26" spans="1:105" ht="12" customHeight="1" x14ac:dyDescent="0.25">
      <c r="A26" s="97" t="s">
        <v>74</v>
      </c>
      <c r="B26" s="98">
        <v>18975.330093905784</v>
      </c>
      <c r="C26" s="98">
        <v>20229.422806031216</v>
      </c>
      <c r="D26" s="98">
        <v>17916.224387820628</v>
      </c>
      <c r="E26" s="98">
        <v>18849.339227313507</v>
      </c>
      <c r="F26" s="98">
        <v>18839.423066109015</v>
      </c>
      <c r="G26" s="98">
        <v>18648.97003382054</v>
      </c>
      <c r="H26" s="98">
        <v>19686.337291186443</v>
      </c>
      <c r="I26" s="98">
        <v>19709.803545159826</v>
      </c>
      <c r="J26" s="98">
        <v>18442.02929156306</v>
      </c>
      <c r="K26" s="98">
        <v>17137.508481070952</v>
      </c>
      <c r="L26" s="98">
        <v>20223.25253542453</v>
      </c>
      <c r="M26" s="98">
        <v>19477.997599446506</v>
      </c>
      <c r="N26" s="98">
        <v>18121.389227850595</v>
      </c>
      <c r="O26" s="98">
        <v>16731.004377343299</v>
      </c>
      <c r="P26" s="98">
        <v>12737.125388803546</v>
      </c>
      <c r="Q26" s="98">
        <v>17358.518294591591</v>
      </c>
      <c r="R26" s="98">
        <v>17476.251769749335</v>
      </c>
      <c r="S26" s="98">
        <v>17325.020971071761</v>
      </c>
      <c r="T26" s="98">
        <v>16915.29349480509</v>
      </c>
      <c r="U26" s="98">
        <v>15524.331472889044</v>
      </c>
      <c r="V26" s="98">
        <v>14659.533663066506</v>
      </c>
      <c r="W26" s="98">
        <v>14644.666315188255</v>
      </c>
      <c r="X26" s="98">
        <v>14889.587000951055</v>
      </c>
      <c r="Y26" s="98">
        <v>14892.20763119999</v>
      </c>
      <c r="DA26" s="63" t="s">
        <v>2266</v>
      </c>
    </row>
    <row r="27" spans="1:105" ht="12" customHeight="1" x14ac:dyDescent="0.25">
      <c r="A27" s="97" t="s">
        <v>53</v>
      </c>
      <c r="B27" s="98">
        <v>182.08505798637589</v>
      </c>
      <c r="C27" s="98">
        <v>194.81673602594495</v>
      </c>
      <c r="D27" s="98">
        <v>169.50926508672572</v>
      </c>
      <c r="E27" s="98">
        <v>179.67609756294041</v>
      </c>
      <c r="F27" s="98">
        <v>180.57626245047678</v>
      </c>
      <c r="G27" s="98">
        <v>180.69358865665961</v>
      </c>
      <c r="H27" s="98">
        <v>192.56320303400767</v>
      </c>
      <c r="I27" s="98">
        <v>193.67009788659453</v>
      </c>
      <c r="J27" s="98">
        <v>180.0055724385922</v>
      </c>
      <c r="K27" s="98">
        <v>166.89478947955487</v>
      </c>
      <c r="L27" s="98">
        <v>204.77437950518561</v>
      </c>
      <c r="M27" s="98">
        <v>195.72015994450095</v>
      </c>
      <c r="N27" s="98">
        <v>183.86652984905217</v>
      </c>
      <c r="O27" s="98">
        <v>172.01809035999378</v>
      </c>
      <c r="P27" s="98">
        <v>129.00795250328105</v>
      </c>
      <c r="Q27" s="98">
        <v>181.40787253393106</v>
      </c>
      <c r="R27" s="98">
        <v>187.11400280803616</v>
      </c>
      <c r="S27" s="98">
        <v>189.7409459757834</v>
      </c>
      <c r="T27" s="98">
        <v>188.15154042211259</v>
      </c>
      <c r="U27" s="98">
        <v>173.31792625810525</v>
      </c>
      <c r="V27" s="98">
        <v>166.5757944333742</v>
      </c>
      <c r="W27" s="98">
        <v>169.20605044227719</v>
      </c>
      <c r="X27" s="98">
        <v>162.16446507836122</v>
      </c>
      <c r="Y27" s="98">
        <v>165.74940168977366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0.74804133259283212</v>
      </c>
      <c r="C28" s="122">
        <f t="shared" si="13"/>
        <v>0.87830459448226339</v>
      </c>
      <c r="D28" s="122">
        <f t="shared" si="13"/>
        <v>0.90941474178832393</v>
      </c>
      <c r="E28" s="122">
        <f t="shared" si="13"/>
        <v>1.0241547983079096</v>
      </c>
      <c r="F28" s="122">
        <f t="shared" si="13"/>
        <v>1.310904414386562</v>
      </c>
      <c r="G28" s="122">
        <f t="shared" si="13"/>
        <v>1.6552221821203585</v>
      </c>
      <c r="H28" s="122">
        <f t="shared" si="13"/>
        <v>2.1875608177734489</v>
      </c>
      <c r="I28" s="122">
        <f t="shared" si="13"/>
        <v>2.7065532371614887</v>
      </c>
      <c r="J28" s="122">
        <f t="shared" si="13"/>
        <v>3.1335159992769195</v>
      </c>
      <c r="K28" s="122">
        <f t="shared" si="13"/>
        <v>3.2241513191114293</v>
      </c>
      <c r="L28" s="122">
        <f t="shared" si="13"/>
        <v>3.2174768658498101</v>
      </c>
      <c r="M28" s="122">
        <f t="shared" si="13"/>
        <v>3.1333852832845617</v>
      </c>
      <c r="N28" s="122">
        <f t="shared" si="13"/>
        <v>3.0679126087450039</v>
      </c>
      <c r="O28" s="122">
        <f t="shared" si="13"/>
        <v>2.9617410057071765</v>
      </c>
      <c r="P28" s="122">
        <f t="shared" si="13"/>
        <v>2.8095180121362286</v>
      </c>
      <c r="Q28" s="122">
        <f t="shared" si="13"/>
        <v>2.7142435939853904</v>
      </c>
      <c r="R28" s="122">
        <f t="shared" si="13"/>
        <v>2.9339046552524493</v>
      </c>
      <c r="S28" s="122">
        <f t="shared" si="13"/>
        <v>3.2099547663022743</v>
      </c>
      <c r="T28" s="122">
        <f t="shared" si="13"/>
        <v>4.3863954023260012</v>
      </c>
      <c r="U28" s="122">
        <f t="shared" si="13"/>
        <v>4.0456919664332718</v>
      </c>
      <c r="V28" s="122">
        <f t="shared" si="13"/>
        <v>4.1133898517201137</v>
      </c>
      <c r="W28" s="122">
        <f t="shared" si="13"/>
        <v>3.9713820392187791</v>
      </c>
      <c r="X28" s="122">
        <f t="shared" si="13"/>
        <v>3.7018818593984602</v>
      </c>
      <c r="Y28" s="122">
        <f t="shared" si="13"/>
        <v>3.5654723263743251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0.74804133259283212</v>
      </c>
      <c r="C29" s="98">
        <f>IF(RES_hhdet_fec!C29=0,0,RES_hhdet_fec!C29*1000*11630/RES_hhdet_num!C24)</f>
        <v>0.87830459448226339</v>
      </c>
      <c r="D29" s="98">
        <f>IF(RES_hhdet_fec!D29=0,0,RES_hhdet_fec!D29*1000*11630/RES_hhdet_num!D24)</f>
        <v>0.90941474178832393</v>
      </c>
      <c r="E29" s="98">
        <f>IF(RES_hhdet_fec!E29=0,0,RES_hhdet_fec!E29*1000*11630/RES_hhdet_num!E24)</f>
        <v>1.0241547983079096</v>
      </c>
      <c r="F29" s="98">
        <f>IF(RES_hhdet_fec!F29=0,0,RES_hhdet_fec!F29*1000*11630/RES_hhdet_num!F24)</f>
        <v>1.310904414386562</v>
      </c>
      <c r="G29" s="98">
        <f>IF(RES_hhdet_fec!G29=0,0,RES_hhdet_fec!G29*1000*11630/RES_hhdet_num!G24)</f>
        <v>1.6552221821203585</v>
      </c>
      <c r="H29" s="98">
        <f>IF(RES_hhdet_fec!H29=0,0,RES_hhdet_fec!H29*1000*11630/RES_hhdet_num!H24)</f>
        <v>2.1875608177734489</v>
      </c>
      <c r="I29" s="98">
        <f>IF(RES_hhdet_fec!I29=0,0,RES_hhdet_fec!I29*1000*11630/RES_hhdet_num!I24)</f>
        <v>2.7065532371614887</v>
      </c>
      <c r="J29" s="98">
        <f>IF(RES_hhdet_fec!J29=0,0,RES_hhdet_fec!J29*1000*11630/RES_hhdet_num!J24)</f>
        <v>3.1335159992769195</v>
      </c>
      <c r="K29" s="98">
        <f>IF(RES_hhdet_fec!K29=0,0,RES_hhdet_fec!K29*1000*11630/RES_hhdet_num!K24)</f>
        <v>3.2241513191114293</v>
      </c>
      <c r="L29" s="98">
        <f>IF(RES_hhdet_fec!L29=0,0,RES_hhdet_fec!L29*1000*11630/RES_hhdet_num!L24)</f>
        <v>3.2174768658498101</v>
      </c>
      <c r="M29" s="98">
        <f>IF(RES_hhdet_fec!M29=0,0,RES_hhdet_fec!M29*1000*11630/RES_hhdet_num!M24)</f>
        <v>3.1333852832845617</v>
      </c>
      <c r="N29" s="98">
        <f>IF(RES_hhdet_fec!N29=0,0,RES_hhdet_fec!N29*1000*11630/RES_hhdet_num!N24)</f>
        <v>3.0679126087450039</v>
      </c>
      <c r="O29" s="98">
        <f>IF(RES_hhdet_fec!O29=0,0,RES_hhdet_fec!O29*1000*11630/RES_hhdet_num!O24)</f>
        <v>2.9617410057071765</v>
      </c>
      <c r="P29" s="98">
        <f>IF(RES_hhdet_fec!P29=0,0,RES_hhdet_fec!P29*1000*11630/RES_hhdet_num!P24)</f>
        <v>2.8095180121362286</v>
      </c>
      <c r="Q29" s="98">
        <f>IF(RES_hhdet_fec!Q29=0,0,RES_hhdet_fec!Q29*1000*11630/RES_hhdet_num!Q24)</f>
        <v>2.7142435939853904</v>
      </c>
      <c r="R29" s="98">
        <f>IF(RES_hhdet_fec!R29=0,0,RES_hhdet_fec!R29*1000*11630/RES_hhdet_num!R24)</f>
        <v>2.9339046552524493</v>
      </c>
      <c r="S29" s="98">
        <f>IF(RES_hhdet_fec!S29=0,0,RES_hhdet_fec!S29*1000*11630/RES_hhdet_num!S24)</f>
        <v>3.2099547663022743</v>
      </c>
      <c r="T29" s="98">
        <f>IF(RES_hhdet_fec!T29=0,0,RES_hhdet_fec!T29*1000*11630/RES_hhdet_num!T24)</f>
        <v>4.3863954023260012</v>
      </c>
      <c r="U29" s="98">
        <f>IF(RES_hhdet_fec!U29=0,0,RES_hhdet_fec!U29*1000*11630/RES_hhdet_num!U24)</f>
        <v>4.0456919664332718</v>
      </c>
      <c r="V29" s="98">
        <f>IF(RES_hhdet_fec!V29=0,0,RES_hhdet_fec!V29*1000*11630/RES_hhdet_num!V24)</f>
        <v>4.1133898517201137</v>
      </c>
      <c r="W29" s="98">
        <f>IF(RES_hhdet_fec!W29=0,0,RES_hhdet_fec!W29*1000*11630/RES_hhdet_num!W24)</f>
        <v>3.9713820392187791</v>
      </c>
      <c r="X29" s="98">
        <f>IF(RES_hhdet_fec!X29=0,0,RES_hhdet_fec!X29*1000*11630/RES_hhdet_num!X24)</f>
        <v>3.7018818593984602</v>
      </c>
      <c r="Y29" s="98">
        <f>IF(RES_hhdet_fec!Y29=0,0,RES_hhdet_fec!Y29*1000*11630/RES_hhdet_num!Y24)</f>
        <v>3.5654723263743251</v>
      </c>
      <c r="DA29" s="63" t="s">
        <v>2269</v>
      </c>
    </row>
    <row r="30" spans="1:105" ht="12" customHeight="1" x14ac:dyDescent="0.25">
      <c r="A30" s="121" t="s">
        <v>55</v>
      </c>
      <c r="B30" s="122">
        <v>1336.3175080922226</v>
      </c>
      <c r="C30" s="122">
        <v>1250.4903096320188</v>
      </c>
      <c r="D30" s="122">
        <v>1248.7672059204158</v>
      </c>
      <c r="E30" s="122">
        <v>1210.526190345784</v>
      </c>
      <c r="F30" s="122">
        <v>1235.3607068398885</v>
      </c>
      <c r="G30" s="122">
        <v>1249.2588250740325</v>
      </c>
      <c r="H30" s="122">
        <v>1265.0909799385452</v>
      </c>
      <c r="I30" s="122">
        <v>1199.480299468762</v>
      </c>
      <c r="J30" s="122">
        <v>1214.2573065910724</v>
      </c>
      <c r="K30" s="122">
        <v>1145.9829040694706</v>
      </c>
      <c r="L30" s="122">
        <v>1347.8638306897249</v>
      </c>
      <c r="M30" s="122">
        <v>1406.9473537657389</v>
      </c>
      <c r="N30" s="122">
        <v>1398.753509728414</v>
      </c>
      <c r="O30" s="122">
        <v>1495.7815573736616</v>
      </c>
      <c r="P30" s="122">
        <v>1425.474971110704</v>
      </c>
      <c r="Q30" s="122">
        <v>1500.0593917343865</v>
      </c>
      <c r="R30" s="122">
        <v>1480.9272395515825</v>
      </c>
      <c r="S30" s="122">
        <v>1391.1140926185183</v>
      </c>
      <c r="T30" s="122">
        <v>1378.0384539406989</v>
      </c>
      <c r="U30" s="122">
        <v>1381.769495055579</v>
      </c>
      <c r="V30" s="122">
        <v>1346.0398552690463</v>
      </c>
      <c r="W30" s="122">
        <v>1315.9583179022998</v>
      </c>
      <c r="X30" s="122">
        <v>858.53609400968321</v>
      </c>
      <c r="Y30" s="122">
        <v>829.07118307793166</v>
      </c>
      <c r="DA30" s="130" t="s">
        <v>2270</v>
      </c>
    </row>
    <row r="31" spans="1:105" ht="12" customHeight="1" x14ac:dyDescent="0.25">
      <c r="A31" s="97" t="s">
        <v>141</v>
      </c>
      <c r="B31" s="98">
        <v>1517.6475305547858</v>
      </c>
      <c r="C31" s="98">
        <v>1480.6239083017624</v>
      </c>
      <c r="D31" s="98">
        <v>1360.4910046059231</v>
      </c>
      <c r="E31" s="98">
        <v>1399.2454784048248</v>
      </c>
      <c r="F31" s="98">
        <v>1427.470362583231</v>
      </c>
      <c r="G31" s="98">
        <v>1402.4483203384668</v>
      </c>
      <c r="H31" s="98">
        <v>1474.1390192809693</v>
      </c>
      <c r="I31" s="98">
        <v>1480.6324094414319</v>
      </c>
      <c r="J31" s="98">
        <v>1398.9910125035949</v>
      </c>
      <c r="K31" s="98">
        <v>1342.853845843274</v>
      </c>
      <c r="L31" s="98">
        <v>1492.1779790607843</v>
      </c>
      <c r="M31" s="98">
        <v>1686.801317426726</v>
      </c>
      <c r="N31" s="98">
        <v>1676.0861335730806</v>
      </c>
      <c r="O31" s="98">
        <v>1635.1742568430432</v>
      </c>
      <c r="P31" s="98">
        <v>1430.2285296692367</v>
      </c>
      <c r="Q31" s="98">
        <v>1634.481291363996</v>
      </c>
      <c r="R31" s="98">
        <v>1600.2562070235681</v>
      </c>
      <c r="S31" s="98">
        <v>1529.5361334564755</v>
      </c>
      <c r="T31" s="98">
        <v>1413.9070158257171</v>
      </c>
      <c r="U31" s="98">
        <v>1432.6638841720778</v>
      </c>
      <c r="V31" s="98">
        <v>1320.5292323980116</v>
      </c>
      <c r="W31" s="98">
        <v>1283.675283547793</v>
      </c>
      <c r="X31" s="98">
        <v>959.2149261898345</v>
      </c>
      <c r="Y31" s="98">
        <v>837.29934001952302</v>
      </c>
      <c r="DA31" s="63" t="s">
        <v>2271</v>
      </c>
    </row>
    <row r="32" spans="1:105" ht="12" customHeight="1" x14ac:dyDescent="0.25">
      <c r="A32" s="97" t="s">
        <v>140</v>
      </c>
      <c r="B32" s="98">
        <v>1281.0099641737377</v>
      </c>
      <c r="C32" s="98">
        <v>1248.8800921010761</v>
      </c>
      <c r="D32" s="98">
        <v>1156.0762245011351</v>
      </c>
      <c r="E32" s="98">
        <v>1195.2419558896427</v>
      </c>
      <c r="F32" s="98">
        <v>1230.2011564965555</v>
      </c>
      <c r="G32" s="98">
        <v>1225.3451709976168</v>
      </c>
      <c r="H32" s="98">
        <v>1254.3115435306715</v>
      </c>
      <c r="I32" s="98">
        <v>1260.9972153068024</v>
      </c>
      <c r="J32" s="98">
        <v>1184.845851180663</v>
      </c>
      <c r="K32" s="98">
        <v>1119.0412829881548</v>
      </c>
      <c r="L32" s="98">
        <v>1286.0021786311654</v>
      </c>
      <c r="M32" s="98">
        <v>1465.1587260266404</v>
      </c>
      <c r="N32" s="98">
        <v>1470.3546518215544</v>
      </c>
      <c r="O32" s="98">
        <v>0</v>
      </c>
      <c r="P32" s="98">
        <v>0</v>
      </c>
      <c r="Q32" s="98">
        <v>0</v>
      </c>
      <c r="R32" s="98">
        <v>0</v>
      </c>
      <c r="S32" s="98">
        <v>1294.2820768519091</v>
      </c>
      <c r="T32" s="98">
        <v>1230.0807853800384</v>
      </c>
      <c r="U32" s="98">
        <v>1280.211845608568</v>
      </c>
      <c r="V32" s="98">
        <v>1204.7289584005205</v>
      </c>
      <c r="W32" s="98">
        <v>1199.9953304092846</v>
      </c>
      <c r="X32" s="98">
        <v>847.89199743753795</v>
      </c>
      <c r="Y32" s="98">
        <v>759.60123447483022</v>
      </c>
      <c r="DA32" s="63" t="s">
        <v>2272</v>
      </c>
    </row>
    <row r="33" spans="1:105" ht="12" customHeight="1" x14ac:dyDescent="0.25">
      <c r="A33" s="100" t="s">
        <v>50</v>
      </c>
      <c r="B33" s="101">
        <v>866.02322020509826</v>
      </c>
      <c r="C33" s="101">
        <v>832.2883158587457</v>
      </c>
      <c r="D33" s="101">
        <v>776.21673767335915</v>
      </c>
      <c r="E33" s="101">
        <v>794.20469785201055</v>
      </c>
      <c r="F33" s="101">
        <v>814.48351582409884</v>
      </c>
      <c r="G33" s="101">
        <v>820.25466108954754</v>
      </c>
      <c r="H33" s="101">
        <v>825.21008183601327</v>
      </c>
      <c r="I33" s="101">
        <v>819.10123836743173</v>
      </c>
      <c r="J33" s="101">
        <v>749.70940091535465</v>
      </c>
      <c r="K33" s="101">
        <v>657.32464525294449</v>
      </c>
      <c r="L33" s="101">
        <v>845.09253609866221</v>
      </c>
      <c r="M33" s="101">
        <v>955.55192515162776</v>
      </c>
      <c r="N33" s="101">
        <v>942.74519616617033</v>
      </c>
      <c r="O33" s="101">
        <v>0</v>
      </c>
      <c r="P33" s="101">
        <v>0</v>
      </c>
      <c r="Q33" s="101">
        <v>0</v>
      </c>
      <c r="R33" s="101">
        <v>0</v>
      </c>
      <c r="S33" s="101">
        <v>762.02860487493695</v>
      </c>
      <c r="T33" s="101">
        <v>727.95954132922122</v>
      </c>
      <c r="U33" s="101">
        <v>770.16437867505215</v>
      </c>
      <c r="V33" s="101">
        <v>724.06936389344287</v>
      </c>
      <c r="W33" s="101">
        <v>759.81281597222835</v>
      </c>
      <c r="X33" s="101">
        <v>386.044055248701</v>
      </c>
      <c r="Y33" s="101">
        <v>422.42062764358838</v>
      </c>
      <c r="DA33" s="131" t="s">
        <v>2273</v>
      </c>
    </row>
    <row r="34" spans="1:105" ht="12" customHeight="1" x14ac:dyDescent="0.25">
      <c r="A34" s="103" t="s">
        <v>52</v>
      </c>
      <c r="B34" s="104">
        <v>414.98674396863976</v>
      </c>
      <c r="C34" s="104">
        <v>416.59177624233047</v>
      </c>
      <c r="D34" s="104">
        <v>379.85948682777598</v>
      </c>
      <c r="E34" s="104">
        <v>401.03725803763228</v>
      </c>
      <c r="F34" s="104">
        <v>415.71764067245675</v>
      </c>
      <c r="G34" s="104">
        <v>405.09050990806929</v>
      </c>
      <c r="H34" s="104">
        <v>429.1014616946581</v>
      </c>
      <c r="I34" s="104">
        <v>441.89597693937066</v>
      </c>
      <c r="J34" s="104">
        <v>435.13645026530844</v>
      </c>
      <c r="K34" s="104">
        <v>461.71663773521027</v>
      </c>
      <c r="L34" s="104">
        <v>440.90964253250337</v>
      </c>
      <c r="M34" s="104">
        <v>509.60680087501254</v>
      </c>
      <c r="N34" s="104">
        <v>527.60945565538395</v>
      </c>
      <c r="O34" s="104">
        <v>0</v>
      </c>
      <c r="P34" s="104">
        <v>0</v>
      </c>
      <c r="Q34" s="104">
        <v>0</v>
      </c>
      <c r="R34" s="104">
        <v>0</v>
      </c>
      <c r="S34" s="104">
        <v>532.25347197697204</v>
      </c>
      <c r="T34" s="104">
        <v>502.12124405081715</v>
      </c>
      <c r="U34" s="104">
        <v>510.04746693351586</v>
      </c>
      <c r="V34" s="104">
        <v>480.6595945070776</v>
      </c>
      <c r="W34" s="104">
        <v>440.18251443705634</v>
      </c>
      <c r="X34" s="104">
        <v>461.84794218883695</v>
      </c>
      <c r="Y34" s="104">
        <v>337.18060683124179</v>
      </c>
      <c r="DA34" s="132" t="s">
        <v>2274</v>
      </c>
    </row>
    <row r="35" spans="1:105" ht="12" customHeight="1" x14ac:dyDescent="0.25">
      <c r="A35" s="106" t="s">
        <v>122</v>
      </c>
      <c r="B35" s="101">
        <v>1362.9983318316779</v>
      </c>
      <c r="C35" s="101">
        <v>1273.4372966774745</v>
      </c>
      <c r="D35" s="101">
        <v>1288.4189225074927</v>
      </c>
      <c r="E35" s="101">
        <v>1243.1655581787736</v>
      </c>
      <c r="F35" s="101">
        <v>1267.9882835052174</v>
      </c>
      <c r="G35" s="101">
        <v>1288.3794405076992</v>
      </c>
      <c r="H35" s="101">
        <v>1299.0221635385976</v>
      </c>
      <c r="I35" s="101">
        <v>1229.5274862033948</v>
      </c>
      <c r="J35" s="101">
        <v>1262.9615385169436</v>
      </c>
      <c r="K35" s="101">
        <v>1202.2913463858558</v>
      </c>
      <c r="L35" s="101">
        <v>1414.090370834291</v>
      </c>
      <c r="M35" s="101">
        <v>1462.9670361259148</v>
      </c>
      <c r="N35" s="101">
        <v>1454.6382391309469</v>
      </c>
      <c r="O35" s="101">
        <v>1562.3642282174512</v>
      </c>
      <c r="P35" s="101">
        <v>1501.0629763461434</v>
      </c>
      <c r="Q35" s="101">
        <v>1563.5519565914153</v>
      </c>
      <c r="R35" s="101">
        <v>1544.339519375354</v>
      </c>
      <c r="S35" s="101">
        <v>1448.947659501318</v>
      </c>
      <c r="T35" s="101">
        <v>1443.4202051784318</v>
      </c>
      <c r="U35" s="101">
        <v>1441.4438300942802</v>
      </c>
      <c r="V35" s="101">
        <v>1408.9309093264239</v>
      </c>
      <c r="W35" s="101">
        <v>1369.6868342737155</v>
      </c>
      <c r="X35" s="101">
        <v>898.00086056239888</v>
      </c>
      <c r="Y35" s="101">
        <v>885.59796368031857</v>
      </c>
      <c r="DA35" s="131" t="s">
        <v>2275</v>
      </c>
    </row>
    <row r="36" spans="1:105" ht="12" customHeight="1" x14ac:dyDescent="0.25">
      <c r="A36" s="107" t="s">
        <v>121</v>
      </c>
      <c r="B36" s="104">
        <v>1198.3284601668597</v>
      </c>
      <c r="C36" s="104">
        <v>1114.9297719376866</v>
      </c>
      <c r="D36" s="104">
        <v>1131.2537603036126</v>
      </c>
      <c r="E36" s="104">
        <v>1090.4191236841064</v>
      </c>
      <c r="F36" s="104">
        <v>1115.1191906111121</v>
      </c>
      <c r="G36" s="104">
        <v>1139.1420694667418</v>
      </c>
      <c r="H36" s="104">
        <v>1152.646782739992</v>
      </c>
      <c r="I36" s="104">
        <v>1089.025573272949</v>
      </c>
      <c r="J36" s="104">
        <v>1112.9553810328664</v>
      </c>
      <c r="K36" s="104">
        <v>1044.686322682928</v>
      </c>
      <c r="L36" s="104">
        <v>1256.4883570149343</v>
      </c>
      <c r="M36" s="104">
        <v>1300.9971245449644</v>
      </c>
      <c r="N36" s="104">
        <v>1294.4037576605053</v>
      </c>
      <c r="O36" s="104">
        <v>1406.6899352807582</v>
      </c>
      <c r="P36" s="104">
        <v>1346.64986727731</v>
      </c>
      <c r="Q36" s="104">
        <v>1408.4754960009586</v>
      </c>
      <c r="R36" s="104">
        <v>1392.5216418643156</v>
      </c>
      <c r="S36" s="104">
        <v>1303.1148763223098</v>
      </c>
      <c r="T36" s="104">
        <v>1306.9385368802755</v>
      </c>
      <c r="U36" s="104">
        <v>1315.4811934321979</v>
      </c>
      <c r="V36" s="104">
        <v>1296.2710699780621</v>
      </c>
      <c r="W36" s="104">
        <v>1276.0272898161736</v>
      </c>
      <c r="X36" s="104">
        <v>804.6724067266947</v>
      </c>
      <c r="Y36" s="104">
        <v>802.15076875638795</v>
      </c>
      <c r="DA36" s="132" t="s">
        <v>2276</v>
      </c>
    </row>
    <row r="37" spans="1:105" ht="12" customHeight="1" x14ac:dyDescent="0.25">
      <c r="A37" s="108" t="s">
        <v>53</v>
      </c>
      <c r="B37" s="98">
        <v>778.12546783493849</v>
      </c>
      <c r="C37" s="98">
        <v>710.89316522258048</v>
      </c>
      <c r="D37" s="98">
        <v>726.45182186451473</v>
      </c>
      <c r="E37" s="98">
        <v>690.17894255066915</v>
      </c>
      <c r="F37" s="98">
        <v>701.43857519846165</v>
      </c>
      <c r="G37" s="98">
        <v>724.32596432974583</v>
      </c>
      <c r="H37" s="98">
        <v>732.36884607513343</v>
      </c>
      <c r="I37" s="98">
        <v>681.92844299130604</v>
      </c>
      <c r="J37" s="98">
        <v>677.86410114837292</v>
      </c>
      <c r="K37" s="98">
        <v>586.06923582484637</v>
      </c>
      <c r="L37" s="98">
        <v>794.30619233478626</v>
      </c>
      <c r="M37" s="98">
        <v>814.65067601048281</v>
      </c>
      <c r="N37" s="98">
        <v>793.91903277682252</v>
      </c>
      <c r="O37" s="98">
        <v>900.17310554807591</v>
      </c>
      <c r="P37" s="98">
        <v>830.04941062181365</v>
      </c>
      <c r="Q37" s="98">
        <v>883.95384261378331</v>
      </c>
      <c r="R37" s="98">
        <v>870.49861893196498</v>
      </c>
      <c r="S37" s="98">
        <v>779.39911586547441</v>
      </c>
      <c r="T37" s="98">
        <v>783.15188632643765</v>
      </c>
      <c r="U37" s="98">
        <v>796.64278424357803</v>
      </c>
      <c r="V37" s="98">
        <v>781.03469160386805</v>
      </c>
      <c r="W37" s="98">
        <v>805.75565327384936</v>
      </c>
      <c r="X37" s="98">
        <v>363.18660611158271</v>
      </c>
      <c r="Y37" s="98">
        <v>445.74602413791598</v>
      </c>
      <c r="DA37" s="63" t="s">
        <v>2277</v>
      </c>
    </row>
    <row r="38" spans="1:105" ht="12" customHeight="1" x14ac:dyDescent="0.25">
      <c r="A38" s="108" t="s">
        <v>52</v>
      </c>
      <c r="B38" s="98">
        <v>420.20299233192145</v>
      </c>
      <c r="C38" s="98">
        <v>404.0366067151063</v>
      </c>
      <c r="D38" s="98">
        <v>404.8019384390978</v>
      </c>
      <c r="E38" s="98">
        <v>400.2401811334372</v>
      </c>
      <c r="F38" s="98">
        <v>413.68061541265058</v>
      </c>
      <c r="G38" s="98">
        <v>414.81610513699599</v>
      </c>
      <c r="H38" s="98">
        <v>420.27793666485826</v>
      </c>
      <c r="I38" s="98">
        <v>407.0971302816431</v>
      </c>
      <c r="J38" s="98">
        <v>435.09127988449347</v>
      </c>
      <c r="K38" s="98">
        <v>458.61708685808151</v>
      </c>
      <c r="L38" s="98">
        <v>462.18216468014828</v>
      </c>
      <c r="M38" s="98">
        <v>486.34644853448162</v>
      </c>
      <c r="N38" s="98">
        <v>500.48472488368293</v>
      </c>
      <c r="O38" s="98">
        <v>506.51682973268237</v>
      </c>
      <c r="P38" s="98">
        <v>516.60045665549615</v>
      </c>
      <c r="Q38" s="98">
        <v>524.52165338717532</v>
      </c>
      <c r="R38" s="98">
        <v>522.0230229323505</v>
      </c>
      <c r="S38" s="98">
        <v>523.7157604568356</v>
      </c>
      <c r="T38" s="98">
        <v>523.78665055383749</v>
      </c>
      <c r="U38" s="98">
        <v>518.83840918861995</v>
      </c>
      <c r="V38" s="98">
        <v>515.23637837419415</v>
      </c>
      <c r="W38" s="98">
        <v>470.2716365423247</v>
      </c>
      <c r="X38" s="98">
        <v>441.48580061511188</v>
      </c>
      <c r="Y38" s="98">
        <v>356.40474461847197</v>
      </c>
      <c r="DA38" s="63" t="s">
        <v>2278</v>
      </c>
    </row>
    <row r="39" spans="1:105" ht="12" customHeight="1" x14ac:dyDescent="0.25">
      <c r="A39" s="121" t="s">
        <v>54</v>
      </c>
      <c r="B39" s="122">
        <v>288.99743083774945</v>
      </c>
      <c r="C39" s="122">
        <v>283.26554604685242</v>
      </c>
      <c r="D39" s="122">
        <v>287.16425486967114</v>
      </c>
      <c r="E39" s="122">
        <v>284.75343481864127</v>
      </c>
      <c r="F39" s="122">
        <v>285.61173489478091</v>
      </c>
      <c r="G39" s="122">
        <v>289.38704458409677</v>
      </c>
      <c r="H39" s="122">
        <v>298.00764639124515</v>
      </c>
      <c r="I39" s="122">
        <v>294.65116119451125</v>
      </c>
      <c r="J39" s="122">
        <v>300.91996638331017</v>
      </c>
      <c r="K39" s="122">
        <v>302.66326629126547</v>
      </c>
      <c r="L39" s="122">
        <v>337.04686076069618</v>
      </c>
      <c r="M39" s="122">
        <v>329.36060458067993</v>
      </c>
      <c r="N39" s="122">
        <v>327.11959649097258</v>
      </c>
      <c r="O39" s="122">
        <v>349.32816423137541</v>
      </c>
      <c r="P39" s="122">
        <v>353.49636544492324</v>
      </c>
      <c r="Q39" s="122">
        <v>358.3942477697903</v>
      </c>
      <c r="R39" s="122">
        <v>366.26528154820608</v>
      </c>
      <c r="S39" s="122">
        <v>353.268356318531</v>
      </c>
      <c r="T39" s="122">
        <v>350.48210977708612</v>
      </c>
      <c r="U39" s="122">
        <v>346.91629486371687</v>
      </c>
      <c r="V39" s="122">
        <v>361.45695697978647</v>
      </c>
      <c r="W39" s="122">
        <v>367.34908602033687</v>
      </c>
      <c r="X39" s="122">
        <v>228.61285128983997</v>
      </c>
      <c r="Y39" s="122">
        <v>250.37278655735304</v>
      </c>
      <c r="DA39" s="130" t="s">
        <v>2279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2280</v>
      </c>
    </row>
    <row r="41" spans="1:105" ht="12" customHeight="1" x14ac:dyDescent="0.25">
      <c r="A41" s="109" t="s">
        <v>120</v>
      </c>
      <c r="B41" s="33">
        <v>288.99743083774945</v>
      </c>
      <c r="C41" s="33">
        <v>283.26554604685242</v>
      </c>
      <c r="D41" s="33">
        <v>287.16425486967114</v>
      </c>
      <c r="E41" s="33">
        <v>284.75343481864127</v>
      </c>
      <c r="F41" s="33">
        <v>285.61173489478091</v>
      </c>
      <c r="G41" s="33">
        <v>289.38704458409677</v>
      </c>
      <c r="H41" s="33">
        <v>298.00764639124515</v>
      </c>
      <c r="I41" s="33">
        <v>294.65116119451125</v>
      </c>
      <c r="J41" s="33">
        <v>300.91996638331017</v>
      </c>
      <c r="K41" s="33">
        <v>302.66326629126547</v>
      </c>
      <c r="L41" s="33">
        <v>337.04686076069618</v>
      </c>
      <c r="M41" s="33">
        <v>329.36060458067993</v>
      </c>
      <c r="N41" s="33">
        <v>327.11959649097258</v>
      </c>
      <c r="O41" s="33">
        <v>349.32816423137541</v>
      </c>
      <c r="P41" s="33">
        <v>353.49636544492324</v>
      </c>
      <c r="Q41" s="33">
        <v>358.3942477697903</v>
      </c>
      <c r="R41" s="33">
        <v>366.26528154820608</v>
      </c>
      <c r="S41" s="33">
        <v>353.268356318531</v>
      </c>
      <c r="T41" s="33">
        <v>350.48210977708612</v>
      </c>
      <c r="U41" s="33">
        <v>346.91629486371687</v>
      </c>
      <c r="V41" s="33">
        <v>361.45695697978647</v>
      </c>
      <c r="W41" s="33">
        <v>367.34908602033687</v>
      </c>
      <c r="X41" s="33">
        <v>228.61285128983997</v>
      </c>
      <c r="Y41" s="33">
        <v>250.37278655735304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21809.097056171369</v>
      </c>
      <c r="C43" s="117">
        <f t="shared" si="14"/>
        <v>22965.342384215332</v>
      </c>
      <c r="D43" s="117">
        <f t="shared" si="14"/>
        <v>22396.401540319643</v>
      </c>
      <c r="E43" s="117">
        <f t="shared" si="14"/>
        <v>22250.169612135029</v>
      </c>
      <c r="F43" s="117">
        <f t="shared" si="14"/>
        <v>22256.500514636296</v>
      </c>
      <c r="G43" s="117">
        <f t="shared" si="14"/>
        <v>22810.231768608595</v>
      </c>
      <c r="H43" s="117">
        <f t="shared" si="14"/>
        <v>22283.57110039192</v>
      </c>
      <c r="I43" s="117">
        <f t="shared" si="14"/>
        <v>21987.45822110492</v>
      </c>
      <c r="J43" s="117">
        <f t="shared" si="14"/>
        <v>22137.229296610425</v>
      </c>
      <c r="K43" s="117">
        <f t="shared" si="14"/>
        <v>22202.343958459645</v>
      </c>
      <c r="L43" s="117">
        <f t="shared" si="14"/>
        <v>24655.234047300284</v>
      </c>
      <c r="M43" s="117">
        <f t="shared" si="14"/>
        <v>21912.621995246129</v>
      </c>
      <c r="N43" s="117">
        <f t="shared" si="14"/>
        <v>20662.605569394334</v>
      </c>
      <c r="O43" s="117">
        <f t="shared" si="14"/>
        <v>21328.784078013621</v>
      </c>
      <c r="P43" s="117">
        <f t="shared" si="14"/>
        <v>17810.435038894047</v>
      </c>
      <c r="Q43" s="117">
        <f t="shared" si="14"/>
        <v>19923.28995773369</v>
      </c>
      <c r="R43" s="117">
        <f t="shared" ref="R43:V43" si="15">R44+R47+R49+R58</f>
        <v>20712.726648904441</v>
      </c>
      <c r="S43" s="117">
        <f t="shared" si="15"/>
        <v>20078.67272090181</v>
      </c>
      <c r="T43" s="117">
        <f t="shared" si="15"/>
        <v>21049.18818484541</v>
      </c>
      <c r="U43" s="117">
        <f t="shared" si="15"/>
        <v>20464.139896341989</v>
      </c>
      <c r="V43" s="117">
        <f t="shared" si="15"/>
        <v>19000.146228089994</v>
      </c>
      <c r="W43" s="117">
        <f t="shared" ref="W43:Y43" si="16">W44+W47+W49+W58</f>
        <v>18284.44657491245</v>
      </c>
      <c r="X43" s="117">
        <f t="shared" si="16"/>
        <v>18935.963871379325</v>
      </c>
      <c r="Y43" s="117">
        <f t="shared" si="16"/>
        <v>17251.013843795845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20013.368475103754</v>
      </c>
      <c r="C44" s="122">
        <f t="shared" si="17"/>
        <v>21231.753199808725</v>
      </c>
      <c r="D44" s="122">
        <f t="shared" si="17"/>
        <v>20630.162715733069</v>
      </c>
      <c r="E44" s="122">
        <f t="shared" si="17"/>
        <v>20528.323789727761</v>
      </c>
      <c r="F44" s="122">
        <f t="shared" si="17"/>
        <v>20472.766420287684</v>
      </c>
      <c r="G44" s="122">
        <f t="shared" si="17"/>
        <v>20987.594768860858</v>
      </c>
      <c r="H44" s="122">
        <f t="shared" si="17"/>
        <v>20460.66770107095</v>
      </c>
      <c r="I44" s="122">
        <f t="shared" si="17"/>
        <v>20267.367370550284</v>
      </c>
      <c r="J44" s="122">
        <f t="shared" si="17"/>
        <v>20336.441877901365</v>
      </c>
      <c r="K44" s="122">
        <f t="shared" si="17"/>
        <v>20400.837947897551</v>
      </c>
      <c r="L44" s="122">
        <f t="shared" si="17"/>
        <v>22545.654482379196</v>
      </c>
      <c r="M44" s="122">
        <f t="shared" si="17"/>
        <v>19722.390789320234</v>
      </c>
      <c r="N44" s="122">
        <f t="shared" si="17"/>
        <v>18551.089671144033</v>
      </c>
      <c r="O44" s="122">
        <f t="shared" si="17"/>
        <v>19070.490564912252</v>
      </c>
      <c r="P44" s="122">
        <f t="shared" si="17"/>
        <v>15768.397798400447</v>
      </c>
      <c r="Q44" s="122">
        <f t="shared" si="17"/>
        <v>17830.244535192927</v>
      </c>
      <c r="R44" s="122">
        <f t="shared" ref="R44:V44" si="18">SUM(R45:R46)</f>
        <v>18606.831226306487</v>
      </c>
      <c r="S44" s="122">
        <f t="shared" si="18"/>
        <v>18071.95228034414</v>
      </c>
      <c r="T44" s="122">
        <f t="shared" si="18"/>
        <v>18997.470366010348</v>
      </c>
      <c r="U44" s="122">
        <f t="shared" si="18"/>
        <v>18413.106090732275</v>
      </c>
      <c r="V44" s="122">
        <f t="shared" si="18"/>
        <v>17028.258990779472</v>
      </c>
      <c r="W44" s="122">
        <f t="shared" ref="W44:Y44" si="19">SUM(W45:W46)</f>
        <v>16473.820022544522</v>
      </c>
      <c r="X44" s="122">
        <f t="shared" si="19"/>
        <v>17624.933145345502</v>
      </c>
      <c r="Y44" s="122">
        <f t="shared" si="19"/>
        <v>16117.923697372535</v>
      </c>
      <c r="DA44" s="130" t="s">
        <v>2283</v>
      </c>
    </row>
    <row r="45" spans="1:105" ht="12" customHeight="1" x14ac:dyDescent="0.25">
      <c r="A45" s="97" t="s">
        <v>211</v>
      </c>
      <c r="B45" s="98">
        <v>19832.476690377294</v>
      </c>
      <c r="C45" s="98">
        <v>21038.73582528855</v>
      </c>
      <c r="D45" s="98">
        <v>20446.401692325784</v>
      </c>
      <c r="E45" s="98">
        <v>20345.685428723176</v>
      </c>
      <c r="F45" s="98">
        <v>20291.769580323456</v>
      </c>
      <c r="G45" s="98">
        <v>20802.200752521396</v>
      </c>
      <c r="H45" s="98">
        <v>20279.905399613039</v>
      </c>
      <c r="I45" s="98">
        <v>20087.87285729307</v>
      </c>
      <c r="J45" s="98">
        <v>20156.666665795263</v>
      </c>
      <c r="K45" s="98">
        <v>20219.477362068003</v>
      </c>
      <c r="L45" s="98">
        <v>22336.119888155219</v>
      </c>
      <c r="M45" s="98">
        <v>19538.718431513102</v>
      </c>
      <c r="N45" s="98">
        <v>18374.483002785106</v>
      </c>
      <c r="O45" s="98">
        <v>18883.821108679749</v>
      </c>
      <c r="P45" s="98">
        <v>15617.189638892172</v>
      </c>
      <c r="Q45" s="98">
        <v>17656.11691792481</v>
      </c>
      <c r="R45" s="98">
        <v>18424.858803965893</v>
      </c>
      <c r="S45" s="98">
        <v>17894.022259297173</v>
      </c>
      <c r="T45" s="98">
        <v>18809.528079083044</v>
      </c>
      <c r="U45" s="98">
        <v>18232.454677345515</v>
      </c>
      <c r="V45" s="98">
        <v>16860.332962532248</v>
      </c>
      <c r="W45" s="98">
        <v>16309.965436509841</v>
      </c>
      <c r="X45" s="98">
        <v>17458.516794461506</v>
      </c>
      <c r="Y45" s="98">
        <v>15959.687511795379</v>
      </c>
      <c r="DA45" s="63" t="s">
        <v>2284</v>
      </c>
    </row>
    <row r="46" spans="1:105" ht="12" customHeight="1" x14ac:dyDescent="0.25">
      <c r="A46" s="97" t="s">
        <v>53</v>
      </c>
      <c r="B46" s="98">
        <v>180.89178472645995</v>
      </c>
      <c r="C46" s="98">
        <v>193.01737452017395</v>
      </c>
      <c r="D46" s="98">
        <v>183.76102340728383</v>
      </c>
      <c r="E46" s="98">
        <v>182.63836100458633</v>
      </c>
      <c r="F46" s="98">
        <v>180.99683996422911</v>
      </c>
      <c r="G46" s="98">
        <v>185.3940163394615</v>
      </c>
      <c r="H46" s="98">
        <v>180.76230145791061</v>
      </c>
      <c r="I46" s="98">
        <v>179.49451325721378</v>
      </c>
      <c r="J46" s="98">
        <v>179.77521210610334</v>
      </c>
      <c r="K46" s="98">
        <v>181.3605858295478</v>
      </c>
      <c r="L46" s="98">
        <v>209.5345942239779</v>
      </c>
      <c r="M46" s="98">
        <v>183.67235780713139</v>
      </c>
      <c r="N46" s="98">
        <v>176.60666835892849</v>
      </c>
      <c r="O46" s="98">
        <v>186.66945623250368</v>
      </c>
      <c r="P46" s="98">
        <v>151.20815950827398</v>
      </c>
      <c r="Q46" s="98">
        <v>174.12761726811769</v>
      </c>
      <c r="R46" s="98">
        <v>181.97242234059217</v>
      </c>
      <c r="S46" s="98">
        <v>177.93002104696637</v>
      </c>
      <c r="T46" s="98">
        <v>187.9422869273036</v>
      </c>
      <c r="U46" s="98">
        <v>180.6514133867594</v>
      </c>
      <c r="V46" s="98">
        <v>167.92602824722493</v>
      </c>
      <c r="W46" s="98">
        <v>163.8545860346814</v>
      </c>
      <c r="X46" s="98">
        <v>166.41635088399627</v>
      </c>
      <c r="Y46" s="98">
        <v>158.23618557715642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0.74366286470677956</v>
      </c>
      <c r="C47" s="122">
        <f t="shared" si="20"/>
        <v>0.88469988664851706</v>
      </c>
      <c r="D47" s="122">
        <f t="shared" si="20"/>
        <v>0.95717437410929895</v>
      </c>
      <c r="E47" s="122">
        <f t="shared" si="20"/>
        <v>1.0599406927433301</v>
      </c>
      <c r="F47" s="122">
        <f t="shared" si="20"/>
        <v>1.1630306529832479</v>
      </c>
      <c r="G47" s="122">
        <f t="shared" si="20"/>
        <v>1.2404258911122863</v>
      </c>
      <c r="H47" s="122">
        <f t="shared" si="20"/>
        <v>1.3451700206641162</v>
      </c>
      <c r="I47" s="122">
        <f t="shared" si="20"/>
        <v>1.5361131391926111</v>
      </c>
      <c r="J47" s="122">
        <f t="shared" si="20"/>
        <v>1.742442320593151</v>
      </c>
      <c r="K47" s="122">
        <f t="shared" si="20"/>
        <v>1.8837636176445356</v>
      </c>
      <c r="L47" s="122">
        <f t="shared" si="20"/>
        <v>2.2000670275966039</v>
      </c>
      <c r="M47" s="122">
        <f t="shared" si="20"/>
        <v>2.6620040002111383</v>
      </c>
      <c r="N47" s="122">
        <f t="shared" si="20"/>
        <v>3.2883170643789348</v>
      </c>
      <c r="O47" s="122">
        <f t="shared" si="20"/>
        <v>3.7157027439985577</v>
      </c>
      <c r="P47" s="122">
        <f t="shared" si="20"/>
        <v>4.371824937083308</v>
      </c>
      <c r="Q47" s="122">
        <f t="shared" si="20"/>
        <v>4.5850633886295</v>
      </c>
      <c r="R47" s="122">
        <f t="shared" si="20"/>
        <v>4.5575548520375566</v>
      </c>
      <c r="S47" s="122">
        <f t="shared" si="20"/>
        <v>3.970951113931255</v>
      </c>
      <c r="T47" s="122">
        <f t="shared" si="20"/>
        <v>3.910601532930897</v>
      </c>
      <c r="U47" s="122">
        <f t="shared" si="20"/>
        <v>2.7356010415786192</v>
      </c>
      <c r="V47" s="122">
        <f t="shared" si="20"/>
        <v>2.2485214172895236</v>
      </c>
      <c r="W47" s="122">
        <f t="shared" si="20"/>
        <v>1.8009489383315225</v>
      </c>
      <c r="X47" s="122">
        <f t="shared" si="20"/>
        <v>1.7594661972155339</v>
      </c>
      <c r="Y47" s="122">
        <f t="shared" si="20"/>
        <v>2.1180600980548161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0.74366286470677956</v>
      </c>
      <c r="C48" s="98">
        <f>IF(RES_hhdet_fec!C48=0,0,RES_hhdet_fec!C48*1000*11630/RES_hhdet_num!C43)</f>
        <v>0.88469988664851706</v>
      </c>
      <c r="D48" s="98">
        <f>IF(RES_hhdet_fec!D48=0,0,RES_hhdet_fec!D48*1000*11630/RES_hhdet_num!D43)</f>
        <v>0.95717437410929895</v>
      </c>
      <c r="E48" s="98">
        <f>IF(RES_hhdet_fec!E48=0,0,RES_hhdet_fec!E48*1000*11630/RES_hhdet_num!E43)</f>
        <v>1.0599406927433301</v>
      </c>
      <c r="F48" s="98">
        <f>IF(RES_hhdet_fec!F48=0,0,RES_hhdet_fec!F48*1000*11630/RES_hhdet_num!F43)</f>
        <v>1.1630306529832479</v>
      </c>
      <c r="G48" s="98">
        <f>IF(RES_hhdet_fec!G48=0,0,RES_hhdet_fec!G48*1000*11630/RES_hhdet_num!G43)</f>
        <v>1.2404258911122863</v>
      </c>
      <c r="H48" s="98">
        <f>IF(RES_hhdet_fec!H48=0,0,RES_hhdet_fec!H48*1000*11630/RES_hhdet_num!H43)</f>
        <v>1.3451700206641162</v>
      </c>
      <c r="I48" s="98">
        <f>IF(RES_hhdet_fec!I48=0,0,RES_hhdet_fec!I48*1000*11630/RES_hhdet_num!I43)</f>
        <v>1.5361131391926111</v>
      </c>
      <c r="J48" s="98">
        <f>IF(RES_hhdet_fec!J48=0,0,RES_hhdet_fec!J48*1000*11630/RES_hhdet_num!J43)</f>
        <v>1.742442320593151</v>
      </c>
      <c r="K48" s="98">
        <f>IF(RES_hhdet_fec!K48=0,0,RES_hhdet_fec!K48*1000*11630/RES_hhdet_num!K43)</f>
        <v>1.8837636176445356</v>
      </c>
      <c r="L48" s="98">
        <f>IF(RES_hhdet_fec!L48=0,0,RES_hhdet_fec!L48*1000*11630/RES_hhdet_num!L43)</f>
        <v>2.2000670275966039</v>
      </c>
      <c r="M48" s="98">
        <f>IF(RES_hhdet_fec!M48=0,0,RES_hhdet_fec!M48*1000*11630/RES_hhdet_num!M43)</f>
        <v>2.6620040002111383</v>
      </c>
      <c r="N48" s="98">
        <f>IF(RES_hhdet_fec!N48=0,0,RES_hhdet_fec!N48*1000*11630/RES_hhdet_num!N43)</f>
        <v>3.2883170643789348</v>
      </c>
      <c r="O48" s="98">
        <f>IF(RES_hhdet_fec!O48=0,0,RES_hhdet_fec!O48*1000*11630/RES_hhdet_num!O43)</f>
        <v>3.7157027439985577</v>
      </c>
      <c r="P48" s="98">
        <f>IF(RES_hhdet_fec!P48=0,0,RES_hhdet_fec!P48*1000*11630/RES_hhdet_num!P43)</f>
        <v>4.371824937083308</v>
      </c>
      <c r="Q48" s="98">
        <f>IF(RES_hhdet_fec!Q48=0,0,RES_hhdet_fec!Q48*1000*11630/RES_hhdet_num!Q43)</f>
        <v>4.5850633886295</v>
      </c>
      <c r="R48" s="98">
        <f>IF(RES_hhdet_fec!R48=0,0,RES_hhdet_fec!R48*1000*11630/RES_hhdet_num!R43)</f>
        <v>4.5575548520375566</v>
      </c>
      <c r="S48" s="98">
        <f>IF(RES_hhdet_fec!S48=0,0,RES_hhdet_fec!S48*1000*11630/RES_hhdet_num!S43)</f>
        <v>3.970951113931255</v>
      </c>
      <c r="T48" s="98">
        <f>IF(RES_hhdet_fec!T48=0,0,RES_hhdet_fec!T48*1000*11630/RES_hhdet_num!T43)</f>
        <v>3.910601532930897</v>
      </c>
      <c r="U48" s="98">
        <f>IF(RES_hhdet_fec!U48=0,0,RES_hhdet_fec!U48*1000*11630/RES_hhdet_num!U43)</f>
        <v>2.7356010415786192</v>
      </c>
      <c r="V48" s="98">
        <f>IF(RES_hhdet_fec!V48=0,0,RES_hhdet_fec!V48*1000*11630/RES_hhdet_num!V43)</f>
        <v>2.2485214172895236</v>
      </c>
      <c r="W48" s="98">
        <f>IF(RES_hhdet_fec!W48=0,0,RES_hhdet_fec!W48*1000*11630/RES_hhdet_num!W43)</f>
        <v>1.8009489383315225</v>
      </c>
      <c r="X48" s="98">
        <f>IF(RES_hhdet_fec!X48=0,0,RES_hhdet_fec!X48*1000*11630/RES_hhdet_num!X43)</f>
        <v>1.7594661972155339</v>
      </c>
      <c r="Y48" s="98">
        <f>IF(RES_hhdet_fec!Y48=0,0,RES_hhdet_fec!Y48*1000*11630/RES_hhdet_num!Y43)</f>
        <v>2.1180600980548161</v>
      </c>
      <c r="DA48" s="63" t="s">
        <v>2287</v>
      </c>
    </row>
    <row r="49" spans="1:105" ht="12" customHeight="1" x14ac:dyDescent="0.25">
      <c r="A49" s="121" t="s">
        <v>55</v>
      </c>
      <c r="B49" s="122">
        <v>1505.9874873651579</v>
      </c>
      <c r="C49" s="122">
        <v>1449.5332604035334</v>
      </c>
      <c r="D49" s="122">
        <v>1478.0844418922943</v>
      </c>
      <c r="E49" s="122">
        <v>1435.692035697836</v>
      </c>
      <c r="F49" s="122">
        <v>1496.3231652429333</v>
      </c>
      <c r="G49" s="122">
        <v>1531.2865801182961</v>
      </c>
      <c r="H49" s="122">
        <v>1523.0941723260994</v>
      </c>
      <c r="I49" s="122">
        <v>1423.696051879065</v>
      </c>
      <c r="J49" s="122">
        <v>1498.0455642000586</v>
      </c>
      <c r="K49" s="122">
        <v>1497.0918179569903</v>
      </c>
      <c r="L49" s="122">
        <v>1770.404371268477</v>
      </c>
      <c r="M49" s="122">
        <v>1858.1094803164613</v>
      </c>
      <c r="N49" s="122">
        <v>1780.7610977008831</v>
      </c>
      <c r="O49" s="122">
        <v>1904.6903846530652</v>
      </c>
      <c r="P49" s="122">
        <v>1682.8494559610513</v>
      </c>
      <c r="Q49" s="122">
        <v>1728.2804752361617</v>
      </c>
      <c r="R49" s="122">
        <v>1732.7032313392269</v>
      </c>
      <c r="S49" s="122">
        <v>1647.6271924297062</v>
      </c>
      <c r="T49" s="122">
        <v>1696.5466370524914</v>
      </c>
      <c r="U49" s="122">
        <v>1701.6516241030522</v>
      </c>
      <c r="V49" s="122">
        <v>1608.3829955047904</v>
      </c>
      <c r="W49" s="122">
        <v>1440.5796692329034</v>
      </c>
      <c r="X49" s="122">
        <v>1079.0745663614273</v>
      </c>
      <c r="Y49" s="122">
        <v>878.80226497806541</v>
      </c>
      <c r="DA49" s="130" t="s">
        <v>2288</v>
      </c>
    </row>
    <row r="50" spans="1:105" ht="12" customHeight="1" x14ac:dyDescent="0.25">
      <c r="A50" s="97" t="s">
        <v>138</v>
      </c>
      <c r="B50" s="98">
        <v>1660.1996292496879</v>
      </c>
      <c r="C50" s="98">
        <v>1616.5182237077779</v>
      </c>
      <c r="D50" s="98">
        <v>1632.8128746482537</v>
      </c>
      <c r="E50" s="98">
        <v>1570.1431800884807</v>
      </c>
      <c r="F50" s="98">
        <v>1628.0507296879052</v>
      </c>
      <c r="G50" s="98">
        <v>1649.1300324318252</v>
      </c>
      <c r="H50" s="98">
        <v>1616.9008627376097</v>
      </c>
      <c r="I50" s="98">
        <v>1490.8010240001254</v>
      </c>
      <c r="J50" s="98">
        <v>1556.2091359850058</v>
      </c>
      <c r="K50" s="98">
        <v>1544.6895896613134</v>
      </c>
      <c r="L50" s="98">
        <v>1805.566578910024</v>
      </c>
      <c r="M50" s="98">
        <v>1881.6880540563566</v>
      </c>
      <c r="N50" s="98">
        <v>1795.7450386042328</v>
      </c>
      <c r="O50" s="98">
        <v>1919.2009748387993</v>
      </c>
      <c r="P50" s="98">
        <v>1693.0953590092563</v>
      </c>
      <c r="Q50" s="98">
        <v>1737.5817038806506</v>
      </c>
      <c r="R50" s="98">
        <v>1741.9755212847365</v>
      </c>
      <c r="S50" s="98">
        <v>1656.4712067278929</v>
      </c>
      <c r="T50" s="98">
        <v>1706.5145503068427</v>
      </c>
      <c r="U50" s="98">
        <v>1711.3145651000439</v>
      </c>
      <c r="V50" s="98">
        <v>1615.988610280669</v>
      </c>
      <c r="W50" s="98">
        <v>1446.0508432961524</v>
      </c>
      <c r="X50" s="98">
        <v>1094.5536652348605</v>
      </c>
      <c r="Y50" s="98">
        <v>887.16723848305037</v>
      </c>
      <c r="DA50" s="63" t="s">
        <v>2289</v>
      </c>
    </row>
    <row r="51" spans="1:105" ht="12" customHeight="1" x14ac:dyDescent="0.25">
      <c r="A51" s="97" t="s">
        <v>137</v>
      </c>
      <c r="B51" s="98">
        <v>1356.4566192587895</v>
      </c>
      <c r="C51" s="98">
        <v>1310.7826497613287</v>
      </c>
      <c r="D51" s="98">
        <v>1328.4302056425972</v>
      </c>
      <c r="E51" s="98">
        <v>1272.3155390105978</v>
      </c>
      <c r="F51" s="98">
        <v>1318.6628805894168</v>
      </c>
      <c r="G51" s="98">
        <v>1341.6618787964978</v>
      </c>
      <c r="H51" s="98">
        <v>1317.2338368708415</v>
      </c>
      <c r="I51" s="98">
        <v>1208.2372751965218</v>
      </c>
      <c r="J51" s="98">
        <v>1254.2059673165802</v>
      </c>
      <c r="K51" s="98">
        <v>1219.3818507913841</v>
      </c>
      <c r="L51" s="98">
        <v>1486.5493052983936</v>
      </c>
      <c r="M51" s="98">
        <v>1555.7698606157521</v>
      </c>
      <c r="N51" s="98">
        <v>1496.9085905722907</v>
      </c>
      <c r="O51" s="98">
        <v>1646.1072803536285</v>
      </c>
      <c r="P51" s="98">
        <v>1458.7461863440985</v>
      </c>
      <c r="Q51" s="98">
        <v>1529.2183338969455</v>
      </c>
      <c r="R51" s="98">
        <v>1556.8049546000655</v>
      </c>
      <c r="S51" s="98">
        <v>1476.6012215906571</v>
      </c>
      <c r="T51" s="98">
        <v>1516.4920661468223</v>
      </c>
      <c r="U51" s="98">
        <v>1532.7915824699287</v>
      </c>
      <c r="V51" s="98">
        <v>1463.7496968950422</v>
      </c>
      <c r="W51" s="98">
        <v>1344.9720565882628</v>
      </c>
      <c r="X51" s="98">
        <v>915.66796785073814</v>
      </c>
      <c r="Y51" s="98">
        <v>772.91491446054772</v>
      </c>
      <c r="DA51" s="63" t="s">
        <v>2290</v>
      </c>
    </row>
    <row r="52" spans="1:105" ht="12" customHeight="1" x14ac:dyDescent="0.25">
      <c r="A52" s="100" t="s">
        <v>211</v>
      </c>
      <c r="B52" s="101">
        <v>947.31397234668498</v>
      </c>
      <c r="C52" s="101">
        <v>901.02864934696493</v>
      </c>
      <c r="D52" s="101">
        <v>918.77856173708551</v>
      </c>
      <c r="E52" s="101">
        <v>869.90982659566396</v>
      </c>
      <c r="F52" s="101">
        <v>897.57765720094665</v>
      </c>
      <c r="G52" s="101">
        <v>921.55646293746577</v>
      </c>
      <c r="H52" s="101">
        <v>904.35668636312278</v>
      </c>
      <c r="I52" s="101">
        <v>817.30772490455183</v>
      </c>
      <c r="J52" s="101">
        <v>826.37317015433541</v>
      </c>
      <c r="K52" s="101">
        <v>746.88199734455782</v>
      </c>
      <c r="L52" s="101">
        <v>1009.7192570369259</v>
      </c>
      <c r="M52" s="101">
        <v>1045.8572957832505</v>
      </c>
      <c r="N52" s="101">
        <v>988.05117049396063</v>
      </c>
      <c r="O52" s="101">
        <v>1126.0090455938091</v>
      </c>
      <c r="P52" s="101">
        <v>967.89186335656973</v>
      </c>
      <c r="Q52" s="101">
        <v>1033.1662823039971</v>
      </c>
      <c r="R52" s="101">
        <v>1051.7992415206468</v>
      </c>
      <c r="S52" s="101">
        <v>960.34782342754124</v>
      </c>
      <c r="T52" s="101">
        <v>981.63235901278938</v>
      </c>
      <c r="U52" s="101">
        <v>999.10384849708441</v>
      </c>
      <c r="V52" s="101">
        <v>950.15794087651034</v>
      </c>
      <c r="W52" s="101">
        <v>911.07001306810002</v>
      </c>
      <c r="X52" s="101">
        <v>446.50145917211569</v>
      </c>
      <c r="Y52" s="101">
        <v>448.76424614749226</v>
      </c>
      <c r="DA52" s="131" t="s">
        <v>2291</v>
      </c>
    </row>
    <row r="53" spans="1:105" ht="12" customHeight="1" x14ac:dyDescent="0.25">
      <c r="A53" s="103" t="s">
        <v>52</v>
      </c>
      <c r="B53" s="104">
        <v>409.14264691210445</v>
      </c>
      <c r="C53" s="104">
        <v>409.7540004143637</v>
      </c>
      <c r="D53" s="104">
        <v>409.65164390551161</v>
      </c>
      <c r="E53" s="104">
        <v>402.40571241493376</v>
      </c>
      <c r="F53" s="104">
        <v>421.08522338847013</v>
      </c>
      <c r="G53" s="104">
        <v>420.10541585903212</v>
      </c>
      <c r="H53" s="104">
        <v>412.87715050771862</v>
      </c>
      <c r="I53" s="104">
        <v>390.9295502919698</v>
      </c>
      <c r="J53" s="104">
        <v>427.8327971622449</v>
      </c>
      <c r="K53" s="104">
        <v>472.49985344682631</v>
      </c>
      <c r="L53" s="104">
        <v>476.83004826146765</v>
      </c>
      <c r="M53" s="104">
        <v>509.91256483250146</v>
      </c>
      <c r="N53" s="104">
        <v>508.85742007833022</v>
      </c>
      <c r="O53" s="104">
        <v>520.09823475981943</v>
      </c>
      <c r="P53" s="104">
        <v>490.85432298752875</v>
      </c>
      <c r="Q53" s="104">
        <v>496.05205159294849</v>
      </c>
      <c r="R53" s="104">
        <v>505.00571307941902</v>
      </c>
      <c r="S53" s="104">
        <v>516.25339816311612</v>
      </c>
      <c r="T53" s="104">
        <v>534.85970713403276</v>
      </c>
      <c r="U53" s="104">
        <v>533.68773397284428</v>
      </c>
      <c r="V53" s="104">
        <v>513.59175601853212</v>
      </c>
      <c r="W53" s="104">
        <v>433.90204352016286</v>
      </c>
      <c r="X53" s="104">
        <v>469.16650867862251</v>
      </c>
      <c r="Y53" s="104">
        <v>324.15066831305535</v>
      </c>
      <c r="DA53" s="132" t="s">
        <v>2292</v>
      </c>
    </row>
    <row r="54" spans="1:105" ht="12" customHeight="1" x14ac:dyDescent="0.25">
      <c r="A54" s="106" t="s">
        <v>122</v>
      </c>
      <c r="B54" s="101">
        <v>1362.9983318316779</v>
      </c>
      <c r="C54" s="101">
        <v>1274.0764717017887</v>
      </c>
      <c r="D54" s="101">
        <v>1292.1887763385889</v>
      </c>
      <c r="E54" s="101">
        <v>1250.9443391665134</v>
      </c>
      <c r="F54" s="101">
        <v>1280.0763813228414</v>
      </c>
      <c r="G54" s="101">
        <v>1301.2968923377844</v>
      </c>
      <c r="H54" s="101">
        <v>1305.8246872172008</v>
      </c>
      <c r="I54" s="101">
        <v>1230.5231985770422</v>
      </c>
      <c r="J54" s="101">
        <v>1263.1717258290344</v>
      </c>
      <c r="K54" s="101">
        <v>1202.5661523446211</v>
      </c>
      <c r="L54" s="101">
        <v>1417.8649625957908</v>
      </c>
      <c r="M54" s="101">
        <v>1473.7553802641328</v>
      </c>
      <c r="N54" s="101">
        <v>1476.6531180982836</v>
      </c>
      <c r="O54" s="101">
        <v>1560.3041153421223</v>
      </c>
      <c r="P54" s="101">
        <v>1467.6742681917276</v>
      </c>
      <c r="Q54" s="101">
        <v>1540.4867224813609</v>
      </c>
      <c r="R54" s="101">
        <v>1540.0936084640625</v>
      </c>
      <c r="S54" s="101">
        <v>1465.9106254332892</v>
      </c>
      <c r="T54" s="101">
        <v>1482.2389755659635</v>
      </c>
      <c r="U54" s="101">
        <v>1495.4670941952415</v>
      </c>
      <c r="V54" s="101">
        <v>1454.9022990703959</v>
      </c>
      <c r="W54" s="101">
        <v>1360.2821886716654</v>
      </c>
      <c r="X54" s="101">
        <v>882.67584101626971</v>
      </c>
      <c r="Y54" s="101">
        <v>874.33088659870441</v>
      </c>
      <c r="DA54" s="131" t="s">
        <v>2293</v>
      </c>
    </row>
    <row r="55" spans="1:105" ht="12" customHeight="1" x14ac:dyDescent="0.25">
      <c r="A55" s="107" t="s">
        <v>121</v>
      </c>
      <c r="B55" s="104">
        <v>1198.3284601668595</v>
      </c>
      <c r="C55" s="104">
        <v>1115.5504783551442</v>
      </c>
      <c r="D55" s="104">
        <v>1133.8633107448288</v>
      </c>
      <c r="E55" s="104">
        <v>1095.1855190529322</v>
      </c>
      <c r="F55" s="104">
        <v>1121.2171324143587</v>
      </c>
      <c r="G55" s="104">
        <v>1145.1001391614016</v>
      </c>
      <c r="H55" s="104">
        <v>1155.4547163306395</v>
      </c>
      <c r="I55" s="104">
        <v>1090.6449692021272</v>
      </c>
      <c r="J55" s="104">
        <v>1114.1887947296786</v>
      </c>
      <c r="K55" s="104">
        <v>1046.3126283740016</v>
      </c>
      <c r="L55" s="104">
        <v>1260.7603976145588</v>
      </c>
      <c r="M55" s="104">
        <v>1308.3282003051295</v>
      </c>
      <c r="N55" s="104">
        <v>1305.8733975420314</v>
      </c>
      <c r="O55" s="104">
        <v>1399.358586679672</v>
      </c>
      <c r="P55" s="104">
        <v>1323.3351711592438</v>
      </c>
      <c r="Q55" s="104">
        <v>1394.8000525963894</v>
      </c>
      <c r="R55" s="104">
        <v>1395.4397555632802</v>
      </c>
      <c r="S55" s="104">
        <v>1320.9274043716248</v>
      </c>
      <c r="T55" s="104">
        <v>1336.8069612505039</v>
      </c>
      <c r="U55" s="104">
        <v>1351.8543927148776</v>
      </c>
      <c r="V55" s="104">
        <v>1325.159671475388</v>
      </c>
      <c r="W55" s="104">
        <v>1270.4594913659671</v>
      </c>
      <c r="X55" s="104">
        <v>791.17673856888223</v>
      </c>
      <c r="Y55" s="104">
        <v>783.95953987566156</v>
      </c>
      <c r="DA55" s="132" t="s">
        <v>2294</v>
      </c>
    </row>
    <row r="56" spans="1:105" ht="12" customHeight="1" x14ac:dyDescent="0.25">
      <c r="A56" s="108" t="s">
        <v>53</v>
      </c>
      <c r="B56" s="98">
        <v>778.12546783493849</v>
      </c>
      <c r="C56" s="98">
        <v>711.54034866583709</v>
      </c>
      <c r="D56" s="98">
        <v>729.0898314373627</v>
      </c>
      <c r="E56" s="98">
        <v>694.93394739642054</v>
      </c>
      <c r="F56" s="98">
        <v>707.47097932832196</v>
      </c>
      <c r="G56" s="98">
        <v>730.17256017908176</v>
      </c>
      <c r="H56" s="98">
        <v>735.10409581297381</v>
      </c>
      <c r="I56" s="98">
        <v>683.36362549091859</v>
      </c>
      <c r="J56" s="98">
        <v>678.93007506064305</v>
      </c>
      <c r="K56" s="98">
        <v>587.41131095549076</v>
      </c>
      <c r="L56" s="98">
        <v>797.98681327724603</v>
      </c>
      <c r="M56" s="98">
        <v>821.03396577223452</v>
      </c>
      <c r="N56" s="98">
        <v>804.0976103749415</v>
      </c>
      <c r="O56" s="98">
        <v>894.14814173930245</v>
      </c>
      <c r="P56" s="98">
        <v>808.53960735366252</v>
      </c>
      <c r="Q56" s="98">
        <v>870.8138561750161</v>
      </c>
      <c r="R56" s="98">
        <v>872.00678718908182</v>
      </c>
      <c r="S56" s="98">
        <v>794.25308037548507</v>
      </c>
      <c r="T56" s="98">
        <v>809.24559143622696</v>
      </c>
      <c r="U56" s="98">
        <v>828.26008160261472</v>
      </c>
      <c r="V56" s="98">
        <v>804.77084760805155</v>
      </c>
      <c r="W56" s="98">
        <v>798.1179213727462</v>
      </c>
      <c r="X56" s="98">
        <v>353.35782813360765</v>
      </c>
      <c r="Y56" s="98">
        <v>432.37592376116658</v>
      </c>
      <c r="DA56" s="63" t="s">
        <v>2295</v>
      </c>
    </row>
    <row r="57" spans="1:105" ht="12" customHeight="1" x14ac:dyDescent="0.25">
      <c r="A57" s="108" t="s">
        <v>52</v>
      </c>
      <c r="B57" s="98">
        <v>420.20299233192128</v>
      </c>
      <c r="C57" s="98">
        <v>404.01012968930701</v>
      </c>
      <c r="D57" s="98">
        <v>404.773479307466</v>
      </c>
      <c r="E57" s="98">
        <v>400.25157165651171</v>
      </c>
      <c r="F57" s="98">
        <v>413.74615308603666</v>
      </c>
      <c r="G57" s="98">
        <v>414.9275789823198</v>
      </c>
      <c r="H57" s="98">
        <v>420.3506205176655</v>
      </c>
      <c r="I57" s="98">
        <v>407.28134371120848</v>
      </c>
      <c r="J57" s="98">
        <v>435.25871966903566</v>
      </c>
      <c r="K57" s="98">
        <v>458.90131741851064</v>
      </c>
      <c r="L57" s="98">
        <v>462.77358433731268</v>
      </c>
      <c r="M57" s="98">
        <v>487.29423453289479</v>
      </c>
      <c r="N57" s="98">
        <v>501.77578716709007</v>
      </c>
      <c r="O57" s="98">
        <v>505.21044494036937</v>
      </c>
      <c r="P57" s="98">
        <v>514.79556380558131</v>
      </c>
      <c r="Q57" s="98">
        <v>523.98619642137317</v>
      </c>
      <c r="R57" s="98">
        <v>523.43296837419859</v>
      </c>
      <c r="S57" s="98">
        <v>526.67432399613983</v>
      </c>
      <c r="T57" s="98">
        <v>527.56136981427699</v>
      </c>
      <c r="U57" s="98">
        <v>523.59431111226274</v>
      </c>
      <c r="V57" s="98">
        <v>520.38882386733644</v>
      </c>
      <c r="W57" s="98">
        <v>472.3415699932209</v>
      </c>
      <c r="X57" s="98">
        <v>437.81891043527446</v>
      </c>
      <c r="Y57" s="98">
        <v>351.58361611449504</v>
      </c>
      <c r="DA57" s="63" t="s">
        <v>2296</v>
      </c>
    </row>
    <row r="58" spans="1:105" ht="12" customHeight="1" x14ac:dyDescent="0.25">
      <c r="A58" s="121" t="s">
        <v>54</v>
      </c>
      <c r="B58" s="122">
        <v>288.99743083774945</v>
      </c>
      <c r="C58" s="122">
        <v>283.17122411642305</v>
      </c>
      <c r="D58" s="122">
        <v>287.19720832016901</v>
      </c>
      <c r="E58" s="122">
        <v>285.09384601668819</v>
      </c>
      <c r="F58" s="122">
        <v>286.24789845269493</v>
      </c>
      <c r="G58" s="122">
        <v>290.10999373833045</v>
      </c>
      <c r="H58" s="122">
        <v>298.46405697420778</v>
      </c>
      <c r="I58" s="122">
        <v>294.858685536378</v>
      </c>
      <c r="J58" s="122">
        <v>300.99941218840905</v>
      </c>
      <c r="K58" s="122">
        <v>302.53042898746111</v>
      </c>
      <c r="L58" s="122">
        <v>336.97512662501634</v>
      </c>
      <c r="M58" s="122">
        <v>329.45972160922298</v>
      </c>
      <c r="N58" s="122">
        <v>327.46648348503766</v>
      </c>
      <c r="O58" s="122">
        <v>349.88742570430719</v>
      </c>
      <c r="P58" s="122">
        <v>354.8159595954661</v>
      </c>
      <c r="Q58" s="122">
        <v>360.17988391597021</v>
      </c>
      <c r="R58" s="122">
        <v>368.63463640668743</v>
      </c>
      <c r="S58" s="122">
        <v>355.12229701403311</v>
      </c>
      <c r="T58" s="122">
        <v>351.26058024964181</v>
      </c>
      <c r="U58" s="122">
        <v>346.64658046508396</v>
      </c>
      <c r="V58" s="122">
        <v>361.25572038844115</v>
      </c>
      <c r="W58" s="122">
        <v>368.24593419669361</v>
      </c>
      <c r="X58" s="122">
        <v>230.19669347518067</v>
      </c>
      <c r="Y58" s="122">
        <v>252.16982134718944</v>
      </c>
      <c r="DA58" s="130" t="s">
        <v>2297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2298</v>
      </c>
    </row>
    <row r="60" spans="1:105" ht="12" customHeight="1" x14ac:dyDescent="0.25">
      <c r="A60" s="109" t="s">
        <v>120</v>
      </c>
      <c r="B60" s="33">
        <v>288.99743083774945</v>
      </c>
      <c r="C60" s="33">
        <v>283.17122411642305</v>
      </c>
      <c r="D60" s="33">
        <v>287.19720832016901</v>
      </c>
      <c r="E60" s="33">
        <v>285.09384601668819</v>
      </c>
      <c r="F60" s="33">
        <v>286.24789845269493</v>
      </c>
      <c r="G60" s="33">
        <v>290.10999373833045</v>
      </c>
      <c r="H60" s="33">
        <v>298.46405697420778</v>
      </c>
      <c r="I60" s="33">
        <v>294.858685536378</v>
      </c>
      <c r="J60" s="33">
        <v>300.99941218840905</v>
      </c>
      <c r="K60" s="33">
        <v>302.53042898746111</v>
      </c>
      <c r="L60" s="33">
        <v>336.97512662501634</v>
      </c>
      <c r="M60" s="33">
        <v>329.45972160922298</v>
      </c>
      <c r="N60" s="33">
        <v>327.46648348503766</v>
      </c>
      <c r="O60" s="33">
        <v>349.88742570430719</v>
      </c>
      <c r="P60" s="33">
        <v>354.8159595954661</v>
      </c>
      <c r="Q60" s="33">
        <v>360.17988391597021</v>
      </c>
      <c r="R60" s="33">
        <v>368.63463640668743</v>
      </c>
      <c r="S60" s="33">
        <v>355.12229701403311</v>
      </c>
      <c r="T60" s="33">
        <v>351.26058024964181</v>
      </c>
      <c r="U60" s="33">
        <v>346.64658046508396</v>
      </c>
      <c r="V60" s="33">
        <v>361.25572038844115</v>
      </c>
      <c r="W60" s="33">
        <v>368.24593419669361</v>
      </c>
      <c r="X60" s="33">
        <v>230.19669347518067</v>
      </c>
      <c r="Y60" s="33">
        <v>252.16982134718944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19901.44469905338</v>
      </c>
      <c r="C62" s="117">
        <f t="shared" si="21"/>
        <v>21022.634940351036</v>
      </c>
      <c r="D62" s="117">
        <f t="shared" si="21"/>
        <v>19786.830813348348</v>
      </c>
      <c r="E62" s="117">
        <f t="shared" si="21"/>
        <v>20649.752705738611</v>
      </c>
      <c r="F62" s="117">
        <f t="shared" si="21"/>
        <v>20382.778965803187</v>
      </c>
      <c r="G62" s="117">
        <f t="shared" si="21"/>
        <v>20400.664240044673</v>
      </c>
      <c r="H62" s="117">
        <f t="shared" si="21"/>
        <v>20309.117808084746</v>
      </c>
      <c r="I62" s="117">
        <f t="shared" si="21"/>
        <v>19496.076789767692</v>
      </c>
      <c r="J62" s="117">
        <f t="shared" si="21"/>
        <v>19580.855576787919</v>
      </c>
      <c r="K62" s="117">
        <f t="shared" si="21"/>
        <v>19547.231077258097</v>
      </c>
      <c r="L62" s="117">
        <f t="shared" si="21"/>
        <v>22503.600882373692</v>
      </c>
      <c r="M62" s="117">
        <f t="shared" si="21"/>
        <v>19276.559763345536</v>
      </c>
      <c r="N62" s="117">
        <f t="shared" si="21"/>
        <v>19145.429687040953</v>
      </c>
      <c r="O62" s="117">
        <f t="shared" si="21"/>
        <v>19293.71451024443</v>
      </c>
      <c r="P62" s="117">
        <f t="shared" si="21"/>
        <v>17188.186644437374</v>
      </c>
      <c r="Q62" s="117">
        <f t="shared" si="21"/>
        <v>18185.543664697481</v>
      </c>
      <c r="R62" s="117">
        <f t="shared" ref="R62:V62" si="22">R63+R66+R68+R77</f>
        <v>18866.921666857776</v>
      </c>
      <c r="S62" s="117">
        <f t="shared" si="22"/>
        <v>18363.053070256476</v>
      </c>
      <c r="T62" s="117">
        <f t="shared" si="22"/>
        <v>17690.272609411353</v>
      </c>
      <c r="U62" s="117">
        <f t="shared" si="22"/>
        <v>17407.685287265605</v>
      </c>
      <c r="V62" s="117">
        <f t="shared" si="22"/>
        <v>16939.448029676078</v>
      </c>
      <c r="W62" s="117">
        <f t="shared" ref="W62:Y62" si="23">W63+W66+W68+W77</f>
        <v>17416.290411091701</v>
      </c>
      <c r="X62" s="117">
        <f t="shared" si="23"/>
        <v>15169.883331169349</v>
      </c>
      <c r="Y62" s="117">
        <f t="shared" si="23"/>
        <v>15080.858455314612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17993.103438373862</v>
      </c>
      <c r="C63" s="122">
        <f t="shared" si="24"/>
        <v>19184.294347139068</v>
      </c>
      <c r="D63" s="122">
        <f t="shared" si="24"/>
        <v>17987.43000102841</v>
      </c>
      <c r="E63" s="122">
        <f t="shared" si="24"/>
        <v>18836.658234558301</v>
      </c>
      <c r="F63" s="122">
        <f t="shared" si="24"/>
        <v>18535.927164059707</v>
      </c>
      <c r="G63" s="122">
        <f t="shared" si="24"/>
        <v>18567.19808087109</v>
      </c>
      <c r="H63" s="122">
        <f t="shared" si="24"/>
        <v>18468.09457671499</v>
      </c>
      <c r="I63" s="122">
        <f t="shared" si="24"/>
        <v>17818.102215342711</v>
      </c>
      <c r="J63" s="122">
        <f t="shared" si="24"/>
        <v>17843.024816165671</v>
      </c>
      <c r="K63" s="122">
        <f t="shared" si="24"/>
        <v>17848.332347457635</v>
      </c>
      <c r="L63" s="122">
        <f t="shared" si="24"/>
        <v>20496.027120153834</v>
      </c>
      <c r="M63" s="122">
        <f t="shared" si="24"/>
        <v>17297.648715203155</v>
      </c>
      <c r="N63" s="122">
        <f t="shared" si="24"/>
        <v>17164.13451019023</v>
      </c>
      <c r="O63" s="122">
        <f t="shared" si="24"/>
        <v>17234.293325689556</v>
      </c>
      <c r="P63" s="122">
        <f t="shared" si="24"/>
        <v>15204.150903927992</v>
      </c>
      <c r="Q63" s="122">
        <f t="shared" si="24"/>
        <v>16224.186457139507</v>
      </c>
      <c r="R63" s="122">
        <f t="shared" ref="R63:V63" si="25">SUM(R64:R65)</f>
        <v>16875.433854928036</v>
      </c>
      <c r="S63" s="122">
        <f t="shared" si="25"/>
        <v>16442.050093318663</v>
      </c>
      <c r="T63" s="122">
        <f t="shared" si="25"/>
        <v>15846.34797933116</v>
      </c>
      <c r="U63" s="122">
        <f t="shared" si="25"/>
        <v>15527.487080686013</v>
      </c>
      <c r="V63" s="122">
        <f t="shared" si="25"/>
        <v>15043.133384179082</v>
      </c>
      <c r="W63" s="122">
        <f t="shared" ref="W63:Y63" si="26">SUM(W64:W65)</f>
        <v>15571.380705534135</v>
      </c>
      <c r="X63" s="122">
        <f t="shared" si="26"/>
        <v>13992.034052989869</v>
      </c>
      <c r="Y63" s="122">
        <f t="shared" si="26"/>
        <v>13959.576336095084</v>
      </c>
      <c r="DA63" s="130" t="s">
        <v>2301</v>
      </c>
    </row>
    <row r="64" spans="1:105" ht="12" customHeight="1" x14ac:dyDescent="0.25">
      <c r="A64" s="97" t="s">
        <v>212</v>
      </c>
      <c r="B64" s="98">
        <v>17813.930151483826</v>
      </c>
      <c r="C64" s="98">
        <v>18991.896480820091</v>
      </c>
      <c r="D64" s="98">
        <v>17809.649542860188</v>
      </c>
      <c r="E64" s="98">
        <v>18649.46034856507</v>
      </c>
      <c r="F64" s="98">
        <v>18351.900659757441</v>
      </c>
      <c r="G64" s="98">
        <v>18382.328401145201</v>
      </c>
      <c r="H64" s="98">
        <v>18283.685056304934</v>
      </c>
      <c r="I64" s="98">
        <v>17639.65137558027</v>
      </c>
      <c r="J64" s="98">
        <v>17664.729322207728</v>
      </c>
      <c r="K64" s="98">
        <v>17669.442286214322</v>
      </c>
      <c r="L64" s="98">
        <v>20282.089856685972</v>
      </c>
      <c r="M64" s="98">
        <v>17118.238309934837</v>
      </c>
      <c r="N64" s="98">
        <v>16984.219176588758</v>
      </c>
      <c r="O64" s="98">
        <v>17051.320967917789</v>
      </c>
      <c r="P64" s="98">
        <v>15045.431386481834</v>
      </c>
      <c r="Q64" s="98">
        <v>16050.184422185366</v>
      </c>
      <c r="R64" s="98">
        <v>16691.448385421842</v>
      </c>
      <c r="S64" s="98">
        <v>16258.721213623303</v>
      </c>
      <c r="T64" s="98">
        <v>15665.804880157402</v>
      </c>
      <c r="U64" s="98">
        <v>15348.809489471425</v>
      </c>
      <c r="V64" s="98">
        <v>14866.964187480819</v>
      </c>
      <c r="W64" s="98">
        <v>15386.781305411836</v>
      </c>
      <c r="X64" s="98">
        <v>13836.280992577915</v>
      </c>
      <c r="Y64" s="98">
        <v>13799.988598451539</v>
      </c>
      <c r="DA64" s="63" t="s">
        <v>2302</v>
      </c>
    </row>
    <row r="65" spans="1:105" ht="12" customHeight="1" x14ac:dyDescent="0.25">
      <c r="A65" s="97" t="s">
        <v>53</v>
      </c>
      <c r="B65" s="98">
        <v>179.17328689003506</v>
      </c>
      <c r="C65" s="98">
        <v>192.3978663189765</v>
      </c>
      <c r="D65" s="98">
        <v>177.78045816822012</v>
      </c>
      <c r="E65" s="98">
        <v>187.19788599323198</v>
      </c>
      <c r="F65" s="98">
        <v>184.0265043022664</v>
      </c>
      <c r="G65" s="98">
        <v>184.86967972588812</v>
      </c>
      <c r="H65" s="98">
        <v>184.40952041005565</v>
      </c>
      <c r="I65" s="98">
        <v>178.45083976244109</v>
      </c>
      <c r="J65" s="98">
        <v>178.29549395794186</v>
      </c>
      <c r="K65" s="98">
        <v>178.89006124331311</v>
      </c>
      <c r="L65" s="98">
        <v>213.9372634678636</v>
      </c>
      <c r="M65" s="98">
        <v>179.41040526831713</v>
      </c>
      <c r="N65" s="98">
        <v>179.91533360147031</v>
      </c>
      <c r="O65" s="98">
        <v>182.97235777176567</v>
      </c>
      <c r="P65" s="98">
        <v>158.71951744615737</v>
      </c>
      <c r="Q65" s="98">
        <v>174.00203495414135</v>
      </c>
      <c r="R65" s="98">
        <v>183.9854695061934</v>
      </c>
      <c r="S65" s="98">
        <v>183.32887969535986</v>
      </c>
      <c r="T65" s="98">
        <v>180.54309917375676</v>
      </c>
      <c r="U65" s="98">
        <v>178.67759121458718</v>
      </c>
      <c r="V65" s="98">
        <v>176.16919669826285</v>
      </c>
      <c r="W65" s="98">
        <v>184.59940012229856</v>
      </c>
      <c r="X65" s="98">
        <v>155.75306041195509</v>
      </c>
      <c r="Y65" s="98">
        <v>159.58773764354558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0.74364478362688247</v>
      </c>
      <c r="C66" s="122">
        <f t="shared" si="27"/>
        <v>0.89105128026851388</v>
      </c>
      <c r="D66" s="122">
        <f t="shared" si="27"/>
        <v>0.94123319142012685</v>
      </c>
      <c r="E66" s="122">
        <f t="shared" si="27"/>
        <v>1.127022336815156</v>
      </c>
      <c r="F66" s="122">
        <f t="shared" si="27"/>
        <v>1.435818162570792</v>
      </c>
      <c r="G66" s="122">
        <f t="shared" si="27"/>
        <v>1.72592378933209</v>
      </c>
      <c r="H66" s="122">
        <f t="shared" si="27"/>
        <v>2.0844783855085858</v>
      </c>
      <c r="I66" s="122">
        <f t="shared" si="27"/>
        <v>2.4148385936611607</v>
      </c>
      <c r="J66" s="122">
        <f t="shared" si="27"/>
        <v>2.6260644221598954</v>
      </c>
      <c r="K66" s="122">
        <f t="shared" si="27"/>
        <v>2.7054320416985194</v>
      </c>
      <c r="L66" s="122">
        <f t="shared" si="27"/>
        <v>2.8341655366669225</v>
      </c>
      <c r="M66" s="122">
        <f t="shared" si="27"/>
        <v>3.0165637362484121</v>
      </c>
      <c r="N66" s="122">
        <f t="shared" si="27"/>
        <v>3.2407446513787419</v>
      </c>
      <c r="O66" s="122">
        <f t="shared" si="27"/>
        <v>3.4450989317671632</v>
      </c>
      <c r="P66" s="122">
        <f t="shared" si="27"/>
        <v>3.6365440291584288</v>
      </c>
      <c r="Q66" s="122">
        <f t="shared" si="27"/>
        <v>3.6782093545262731</v>
      </c>
      <c r="R66" s="122">
        <f t="shared" si="27"/>
        <v>3.7806234231550748</v>
      </c>
      <c r="S66" s="122">
        <f t="shared" si="27"/>
        <v>3.7380107781443512</v>
      </c>
      <c r="T66" s="122">
        <f t="shared" si="27"/>
        <v>4.4796590573523387</v>
      </c>
      <c r="U66" s="122">
        <f t="shared" si="27"/>
        <v>3.795996915609452</v>
      </c>
      <c r="V66" s="122">
        <f t="shared" si="27"/>
        <v>4.0420490062185959</v>
      </c>
      <c r="W66" s="122">
        <f t="shared" si="27"/>
        <v>4.1419552941650437</v>
      </c>
      <c r="X66" s="122">
        <f t="shared" si="27"/>
        <v>4.0442282026762451</v>
      </c>
      <c r="Y66" s="122">
        <f t="shared" si="27"/>
        <v>3.7866495285756989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0.74364478362688247</v>
      </c>
      <c r="C67" s="98">
        <f>IF(RES_hhdet_fec!C67=0,0,RES_hhdet_fec!C67*1000*11630/RES_hhdet_num!C62)</f>
        <v>0.89105128026851388</v>
      </c>
      <c r="D67" s="98">
        <f>IF(RES_hhdet_fec!D67=0,0,RES_hhdet_fec!D67*1000*11630/RES_hhdet_num!D62)</f>
        <v>0.94123319142012685</v>
      </c>
      <c r="E67" s="98">
        <f>IF(RES_hhdet_fec!E67=0,0,RES_hhdet_fec!E67*1000*11630/RES_hhdet_num!E62)</f>
        <v>1.127022336815156</v>
      </c>
      <c r="F67" s="98">
        <f>IF(RES_hhdet_fec!F67=0,0,RES_hhdet_fec!F67*1000*11630/RES_hhdet_num!F62)</f>
        <v>1.435818162570792</v>
      </c>
      <c r="G67" s="98">
        <f>IF(RES_hhdet_fec!G67=0,0,RES_hhdet_fec!G67*1000*11630/RES_hhdet_num!G62)</f>
        <v>1.72592378933209</v>
      </c>
      <c r="H67" s="98">
        <f>IF(RES_hhdet_fec!H67=0,0,RES_hhdet_fec!H67*1000*11630/RES_hhdet_num!H62)</f>
        <v>2.0844783855085858</v>
      </c>
      <c r="I67" s="98">
        <f>IF(RES_hhdet_fec!I67=0,0,RES_hhdet_fec!I67*1000*11630/RES_hhdet_num!I62)</f>
        <v>2.4148385936611607</v>
      </c>
      <c r="J67" s="98">
        <f>IF(RES_hhdet_fec!J67=0,0,RES_hhdet_fec!J67*1000*11630/RES_hhdet_num!J62)</f>
        <v>2.6260644221598954</v>
      </c>
      <c r="K67" s="98">
        <f>IF(RES_hhdet_fec!K67=0,0,RES_hhdet_fec!K67*1000*11630/RES_hhdet_num!K62)</f>
        <v>2.7054320416985194</v>
      </c>
      <c r="L67" s="98">
        <f>IF(RES_hhdet_fec!L67=0,0,RES_hhdet_fec!L67*1000*11630/RES_hhdet_num!L62)</f>
        <v>2.8341655366669225</v>
      </c>
      <c r="M67" s="98">
        <f>IF(RES_hhdet_fec!M67=0,0,RES_hhdet_fec!M67*1000*11630/RES_hhdet_num!M62)</f>
        <v>3.0165637362484121</v>
      </c>
      <c r="N67" s="98">
        <f>IF(RES_hhdet_fec!N67=0,0,RES_hhdet_fec!N67*1000*11630/RES_hhdet_num!N62)</f>
        <v>3.2407446513787419</v>
      </c>
      <c r="O67" s="98">
        <f>IF(RES_hhdet_fec!O67=0,0,RES_hhdet_fec!O67*1000*11630/RES_hhdet_num!O62)</f>
        <v>3.4450989317671632</v>
      </c>
      <c r="P67" s="98">
        <f>IF(RES_hhdet_fec!P67=0,0,RES_hhdet_fec!P67*1000*11630/RES_hhdet_num!P62)</f>
        <v>3.6365440291584288</v>
      </c>
      <c r="Q67" s="98">
        <f>IF(RES_hhdet_fec!Q67=0,0,RES_hhdet_fec!Q67*1000*11630/RES_hhdet_num!Q62)</f>
        <v>3.6782093545262731</v>
      </c>
      <c r="R67" s="98">
        <f>IF(RES_hhdet_fec!R67=0,0,RES_hhdet_fec!R67*1000*11630/RES_hhdet_num!R62)</f>
        <v>3.7806234231550748</v>
      </c>
      <c r="S67" s="98">
        <f>IF(RES_hhdet_fec!S67=0,0,RES_hhdet_fec!S67*1000*11630/RES_hhdet_num!S62)</f>
        <v>3.7380107781443512</v>
      </c>
      <c r="T67" s="98">
        <f>IF(RES_hhdet_fec!T67=0,0,RES_hhdet_fec!T67*1000*11630/RES_hhdet_num!T62)</f>
        <v>4.4796590573523387</v>
      </c>
      <c r="U67" s="98">
        <f>IF(RES_hhdet_fec!U67=0,0,RES_hhdet_fec!U67*1000*11630/RES_hhdet_num!U62)</f>
        <v>3.795996915609452</v>
      </c>
      <c r="V67" s="98">
        <f>IF(RES_hhdet_fec!V67=0,0,RES_hhdet_fec!V67*1000*11630/RES_hhdet_num!V62)</f>
        <v>4.0420490062185959</v>
      </c>
      <c r="W67" s="98">
        <f>IF(RES_hhdet_fec!W67=0,0,RES_hhdet_fec!W67*1000*11630/RES_hhdet_num!W62)</f>
        <v>4.1419552941650437</v>
      </c>
      <c r="X67" s="98">
        <f>IF(RES_hhdet_fec!X67=0,0,RES_hhdet_fec!X67*1000*11630/RES_hhdet_num!X62)</f>
        <v>4.0442282026762451</v>
      </c>
      <c r="Y67" s="98">
        <f>IF(RES_hhdet_fec!Y67=0,0,RES_hhdet_fec!Y67*1000*11630/RES_hhdet_num!Y62)</f>
        <v>3.7866495285756989</v>
      </c>
      <c r="DA67" s="63" t="s">
        <v>2305</v>
      </c>
    </row>
    <row r="68" spans="1:105" ht="12" customHeight="1" x14ac:dyDescent="0.25">
      <c r="A68" s="121" t="s">
        <v>55</v>
      </c>
      <c r="B68" s="122">
        <v>1607.5799698006342</v>
      </c>
      <c r="C68" s="122">
        <v>1543.2120211538427</v>
      </c>
      <c r="D68" s="122">
        <v>1501.1760931360404</v>
      </c>
      <c r="E68" s="122">
        <v>1514.9996866451472</v>
      </c>
      <c r="F68" s="122">
        <v>1547.2428879870045</v>
      </c>
      <c r="G68" s="122">
        <v>1529.4490709384484</v>
      </c>
      <c r="H68" s="122">
        <v>1527.7185988434107</v>
      </c>
      <c r="I68" s="122">
        <v>1369.99779024334</v>
      </c>
      <c r="J68" s="122">
        <v>1422.1834233399209</v>
      </c>
      <c r="K68" s="122">
        <v>1380.8917726766599</v>
      </c>
      <c r="L68" s="122">
        <v>1653.2088316880274</v>
      </c>
      <c r="M68" s="122">
        <v>1633.0229544838978</v>
      </c>
      <c r="N68" s="122">
        <v>1636.0842541699099</v>
      </c>
      <c r="O68" s="122">
        <v>1690.2519109395434</v>
      </c>
      <c r="P68" s="122">
        <v>1611.7892592568569</v>
      </c>
      <c r="Q68" s="122">
        <v>1584.1732732961352</v>
      </c>
      <c r="R68" s="122">
        <v>1605.0880161058965</v>
      </c>
      <c r="S68" s="122">
        <v>1547.0850760879416</v>
      </c>
      <c r="T68" s="122">
        <v>1473.2623935124564</v>
      </c>
      <c r="U68" s="122">
        <v>1515.1435908524159</v>
      </c>
      <c r="V68" s="122">
        <v>1520.3060532567167</v>
      </c>
      <c r="W68" s="122">
        <v>1462.7424249180231</v>
      </c>
      <c r="X68" s="122">
        <v>918.23940221680596</v>
      </c>
      <c r="Y68" s="122">
        <v>852.84626895569829</v>
      </c>
      <c r="DA68" s="130" t="s">
        <v>2306</v>
      </c>
    </row>
    <row r="69" spans="1:105" ht="12" customHeight="1" x14ac:dyDescent="0.25">
      <c r="A69" s="97" t="s">
        <v>134</v>
      </c>
      <c r="B69" s="98">
        <v>1614.8821733871391</v>
      </c>
      <c r="C69" s="98">
        <v>1550.7519099855299</v>
      </c>
      <c r="D69" s="98">
        <v>1507.4199845997082</v>
      </c>
      <c r="E69" s="98">
        <v>1522.4833246753024</v>
      </c>
      <c r="F69" s="98">
        <v>1554.9100248331742</v>
      </c>
      <c r="G69" s="98">
        <v>1536.4290728413598</v>
      </c>
      <c r="H69" s="98">
        <v>1534.6015136688989</v>
      </c>
      <c r="I69" s="98">
        <v>1375.2929678415956</v>
      </c>
      <c r="J69" s="98">
        <v>1428.2223147554657</v>
      </c>
      <c r="K69" s="98">
        <v>1387.7925628594915</v>
      </c>
      <c r="L69" s="98">
        <v>1661.3169679413395</v>
      </c>
      <c r="M69" s="98">
        <v>1639.5124656509897</v>
      </c>
      <c r="N69" s="98">
        <v>1642.5434623083872</v>
      </c>
      <c r="O69" s="98">
        <v>1695.3129541647331</v>
      </c>
      <c r="P69" s="98">
        <v>1616.5450582084591</v>
      </c>
      <c r="Q69" s="98">
        <v>1587.1615366119415</v>
      </c>
      <c r="R69" s="98">
        <v>1608.7506227984693</v>
      </c>
      <c r="S69" s="98">
        <v>1551.5168310759632</v>
      </c>
      <c r="T69" s="98">
        <v>1476.2437727651245</v>
      </c>
      <c r="U69" s="98">
        <v>1518.9920266731258</v>
      </c>
      <c r="V69" s="98">
        <v>1524.7362624923082</v>
      </c>
      <c r="W69" s="98">
        <v>1466.6550815004994</v>
      </c>
      <c r="X69" s="98">
        <v>921.2344634980368</v>
      </c>
      <c r="Y69" s="98">
        <v>854.80168206902169</v>
      </c>
      <c r="DA69" s="63" t="s">
        <v>2307</v>
      </c>
    </row>
    <row r="70" spans="1:105" ht="12" customHeight="1" x14ac:dyDescent="0.25">
      <c r="A70" s="97" t="s">
        <v>133</v>
      </c>
      <c r="B70" s="98">
        <v>1333.5850742525774</v>
      </c>
      <c r="C70" s="98">
        <v>1267.972347450848</v>
      </c>
      <c r="D70" s="98">
        <v>1239.7773587892439</v>
      </c>
      <c r="E70" s="98">
        <v>1245.8043922174277</v>
      </c>
      <c r="F70" s="98">
        <v>1275.2219008076984</v>
      </c>
      <c r="G70" s="98">
        <v>1267.3767539306743</v>
      </c>
      <c r="H70" s="98">
        <v>1268.1879174812202</v>
      </c>
      <c r="I70" s="98">
        <v>1132.1809989073038</v>
      </c>
      <c r="J70" s="98">
        <v>1171.5397416103822</v>
      </c>
      <c r="K70" s="98">
        <v>1121.4850584322273</v>
      </c>
      <c r="L70" s="98">
        <v>1396.6361412383887</v>
      </c>
      <c r="M70" s="98">
        <v>1394.1710669978536</v>
      </c>
      <c r="N70" s="98">
        <v>1410.9422254580502</v>
      </c>
      <c r="O70" s="98">
        <v>1496.5771294393521</v>
      </c>
      <c r="P70" s="98">
        <v>1422.8882879322182</v>
      </c>
      <c r="Q70" s="98">
        <v>1416.2993909979587</v>
      </c>
      <c r="R70" s="98">
        <v>1444.8781424841243</v>
      </c>
      <c r="S70" s="98">
        <v>1382.5330907051577</v>
      </c>
      <c r="T70" s="98">
        <v>1329.3343656144982</v>
      </c>
      <c r="U70" s="98">
        <v>1370.1879113008567</v>
      </c>
      <c r="V70" s="98">
        <v>1377.868959539647</v>
      </c>
      <c r="W70" s="98">
        <v>1340.419893616599</v>
      </c>
      <c r="X70" s="98">
        <v>800.87390410070361</v>
      </c>
      <c r="Y70" s="98">
        <v>760.02611551932637</v>
      </c>
      <c r="DA70" s="63" t="s">
        <v>2308</v>
      </c>
    </row>
    <row r="71" spans="1:105" ht="12" customHeight="1" x14ac:dyDescent="0.25">
      <c r="A71" s="100" t="s">
        <v>212</v>
      </c>
      <c r="B71" s="101">
        <v>921.48848704103398</v>
      </c>
      <c r="C71" s="101">
        <v>859.24535598134196</v>
      </c>
      <c r="D71" s="101">
        <v>843.88031968655218</v>
      </c>
      <c r="E71" s="101">
        <v>834.60521043793642</v>
      </c>
      <c r="F71" s="101">
        <v>848.68079843500095</v>
      </c>
      <c r="G71" s="101">
        <v>850.00810114982585</v>
      </c>
      <c r="H71" s="101">
        <v>848.45955374740117</v>
      </c>
      <c r="I71" s="101">
        <v>744.13663092706247</v>
      </c>
      <c r="J71" s="101">
        <v>747.30260106876915</v>
      </c>
      <c r="K71" s="101">
        <v>659.91941002511282</v>
      </c>
      <c r="L71" s="101">
        <v>916.06534128652754</v>
      </c>
      <c r="M71" s="101">
        <v>903.61722973973121</v>
      </c>
      <c r="N71" s="101">
        <v>894.80300231734236</v>
      </c>
      <c r="O71" s="101">
        <v>986.79193417633655</v>
      </c>
      <c r="P71" s="101">
        <v>907.26396887666635</v>
      </c>
      <c r="Q71" s="101">
        <v>919.98816051253505</v>
      </c>
      <c r="R71" s="101">
        <v>933.71278953484057</v>
      </c>
      <c r="S71" s="101">
        <v>850.80315758063853</v>
      </c>
      <c r="T71" s="101">
        <v>815.12673824113585</v>
      </c>
      <c r="U71" s="101">
        <v>842.44849507191861</v>
      </c>
      <c r="V71" s="101">
        <v>839.85654339438781</v>
      </c>
      <c r="W71" s="101">
        <v>856.01267651597084</v>
      </c>
      <c r="X71" s="101">
        <v>365.90117569054183</v>
      </c>
      <c r="Y71" s="101">
        <v>422.61216701239385</v>
      </c>
      <c r="DA71" s="131" t="s">
        <v>2309</v>
      </c>
    </row>
    <row r="72" spans="1:105" ht="12" customHeight="1" x14ac:dyDescent="0.25">
      <c r="A72" s="103" t="s">
        <v>52</v>
      </c>
      <c r="B72" s="104">
        <v>412.09658721154352</v>
      </c>
      <c r="C72" s="104">
        <v>408.72699146950612</v>
      </c>
      <c r="D72" s="104">
        <v>395.89703910269168</v>
      </c>
      <c r="E72" s="104">
        <v>411.1991817794916</v>
      </c>
      <c r="F72" s="104">
        <v>426.54110237269759</v>
      </c>
      <c r="G72" s="104">
        <v>417.36865278084832</v>
      </c>
      <c r="H72" s="104">
        <v>419.72836373381892</v>
      </c>
      <c r="I72" s="104">
        <v>388.04436798024125</v>
      </c>
      <c r="J72" s="104">
        <v>424.23714054161297</v>
      </c>
      <c r="K72" s="104">
        <v>461.5656484071144</v>
      </c>
      <c r="L72" s="104">
        <v>480.57079995186143</v>
      </c>
      <c r="M72" s="104">
        <v>490.55383725812243</v>
      </c>
      <c r="N72" s="104">
        <v>516.13922314070783</v>
      </c>
      <c r="O72" s="104">
        <v>509.78519526301551</v>
      </c>
      <c r="P72" s="104">
        <v>515.62431905555172</v>
      </c>
      <c r="Q72" s="104">
        <v>496.31123048542372</v>
      </c>
      <c r="R72" s="104">
        <v>511.16535294928383</v>
      </c>
      <c r="S72" s="104">
        <v>531.72993312451922</v>
      </c>
      <c r="T72" s="104">
        <v>514.20762737336236</v>
      </c>
      <c r="U72" s="104">
        <v>527.73941622893824</v>
      </c>
      <c r="V72" s="104">
        <v>538.01241614525929</v>
      </c>
      <c r="W72" s="104">
        <v>484.40721710062815</v>
      </c>
      <c r="X72" s="104">
        <v>434.97272841016178</v>
      </c>
      <c r="Y72" s="104">
        <v>337.41394850693257</v>
      </c>
      <c r="DA72" s="132" t="s">
        <v>2310</v>
      </c>
    </row>
    <row r="73" spans="1:105" ht="12" customHeight="1" x14ac:dyDescent="0.25">
      <c r="A73" s="106" t="s">
        <v>122</v>
      </c>
      <c r="B73" s="101">
        <v>1362.9983318316777</v>
      </c>
      <c r="C73" s="101">
        <v>1274.0113930050863</v>
      </c>
      <c r="D73" s="101">
        <v>1288.3997276233067</v>
      </c>
      <c r="E73" s="101">
        <v>1243.3880963322624</v>
      </c>
      <c r="F73" s="101">
        <v>1268.9762307618771</v>
      </c>
      <c r="G73" s="101">
        <v>1289.5748835698262</v>
      </c>
      <c r="H73" s="101">
        <v>1298.9718583925264</v>
      </c>
      <c r="I73" s="101">
        <v>1228.5153452198354</v>
      </c>
      <c r="J73" s="101">
        <v>1261.4794486979176</v>
      </c>
      <c r="K73" s="101">
        <v>1199.8205196105805</v>
      </c>
      <c r="L73" s="101">
        <v>1410.2047321718496</v>
      </c>
      <c r="M73" s="101">
        <v>1459.3671440285409</v>
      </c>
      <c r="N73" s="101">
        <v>1452.4646325881022</v>
      </c>
      <c r="O73" s="101">
        <v>1561.8772200503433</v>
      </c>
      <c r="P73" s="101">
        <v>1494.3002086739175</v>
      </c>
      <c r="Q73" s="101">
        <v>1553.8174721900104</v>
      </c>
      <c r="R73" s="101">
        <v>1534.9392709017645</v>
      </c>
      <c r="S73" s="101">
        <v>1438.9392646027236</v>
      </c>
      <c r="T73" s="101">
        <v>1431.1143354848837</v>
      </c>
      <c r="U73" s="101">
        <v>1427.3256862063918</v>
      </c>
      <c r="V73" s="101">
        <v>1397.8404160499827</v>
      </c>
      <c r="W73" s="101">
        <v>1359.2558426393189</v>
      </c>
      <c r="X73" s="101">
        <v>890.67991123261515</v>
      </c>
      <c r="Y73" s="101">
        <v>878.18302618932967</v>
      </c>
      <c r="DA73" s="131" t="s">
        <v>2311</v>
      </c>
    </row>
    <row r="74" spans="1:105" ht="12" customHeight="1" x14ac:dyDescent="0.25">
      <c r="A74" s="107" t="s">
        <v>121</v>
      </c>
      <c r="B74" s="104">
        <v>1198.3284601668597</v>
      </c>
      <c r="C74" s="104">
        <v>1115.4863741968425</v>
      </c>
      <c r="D74" s="104">
        <v>1131.234966578389</v>
      </c>
      <c r="E74" s="104">
        <v>1090.3695011055593</v>
      </c>
      <c r="F74" s="104">
        <v>1115.2220878733842</v>
      </c>
      <c r="G74" s="104">
        <v>1139.2220680845398</v>
      </c>
      <c r="H74" s="104">
        <v>1152.0068637130321</v>
      </c>
      <c r="I74" s="104">
        <v>1087.8934729390874</v>
      </c>
      <c r="J74" s="104">
        <v>1111.1710618094073</v>
      </c>
      <c r="K74" s="104">
        <v>1041.8948929363</v>
      </c>
      <c r="L74" s="104">
        <v>1252.7019638932845</v>
      </c>
      <c r="M74" s="104">
        <v>1297.3802387941394</v>
      </c>
      <c r="N74" s="104">
        <v>1291.6569343707304</v>
      </c>
      <c r="O74" s="104">
        <v>1405.253647738668</v>
      </c>
      <c r="P74" s="104">
        <v>1341.9191787428574</v>
      </c>
      <c r="Q74" s="104">
        <v>1401.383374227393</v>
      </c>
      <c r="R74" s="104">
        <v>1385.5991726514987</v>
      </c>
      <c r="S74" s="104">
        <v>1294.8763825988267</v>
      </c>
      <c r="T74" s="104">
        <v>1296.7212022319363</v>
      </c>
      <c r="U74" s="104">
        <v>1303.7424977435526</v>
      </c>
      <c r="V74" s="104">
        <v>1285.6800151270425</v>
      </c>
      <c r="W74" s="104">
        <v>1265.6908196706452</v>
      </c>
      <c r="X74" s="104">
        <v>800.23911104494141</v>
      </c>
      <c r="Y74" s="104">
        <v>792.17727184969181</v>
      </c>
      <c r="DA74" s="132" t="s">
        <v>2312</v>
      </c>
    </row>
    <row r="75" spans="1:105" ht="12" customHeight="1" x14ac:dyDescent="0.25">
      <c r="A75" s="108" t="s">
        <v>53</v>
      </c>
      <c r="B75" s="98">
        <v>778.1254678349386</v>
      </c>
      <c r="C75" s="98">
        <v>711.47707152182181</v>
      </c>
      <c r="D75" s="98">
        <v>726.53382450425534</v>
      </c>
      <c r="E75" s="98">
        <v>690.30538324267502</v>
      </c>
      <c r="F75" s="98">
        <v>701.77840815573654</v>
      </c>
      <c r="G75" s="98">
        <v>724.71817067688971</v>
      </c>
      <c r="H75" s="98">
        <v>732.1727974520918</v>
      </c>
      <c r="I75" s="98">
        <v>681.30883600453978</v>
      </c>
      <c r="J75" s="98">
        <v>676.78424491428234</v>
      </c>
      <c r="K75" s="98">
        <v>584.36203996501717</v>
      </c>
      <c r="L75" s="98">
        <v>791.75273011423519</v>
      </c>
      <c r="M75" s="98">
        <v>812.4018402811987</v>
      </c>
      <c r="N75" s="98">
        <v>792.59442307941708</v>
      </c>
      <c r="O75" s="98">
        <v>900.19451404568395</v>
      </c>
      <c r="P75" s="98">
        <v>827.76440566923281</v>
      </c>
      <c r="Q75" s="98">
        <v>879.9489349699918</v>
      </c>
      <c r="R75" s="98">
        <v>866.67171075059593</v>
      </c>
      <c r="S75" s="98">
        <v>774.52960652155309</v>
      </c>
      <c r="T75" s="98">
        <v>776.75801956061684</v>
      </c>
      <c r="U75" s="98">
        <v>789.21754914961684</v>
      </c>
      <c r="V75" s="98">
        <v>774.66201072907563</v>
      </c>
      <c r="W75" s="98">
        <v>799.31974193198039</v>
      </c>
      <c r="X75" s="98">
        <v>361.62685908319781</v>
      </c>
      <c r="Y75" s="98">
        <v>439.56603088067669</v>
      </c>
      <c r="DA75" s="63" t="s">
        <v>2313</v>
      </c>
    </row>
    <row r="76" spans="1:105" ht="12" customHeight="1" x14ac:dyDescent="0.25">
      <c r="A76" s="108" t="s">
        <v>52</v>
      </c>
      <c r="B76" s="98">
        <v>420.20299233192139</v>
      </c>
      <c r="C76" s="98">
        <v>404.00930267502065</v>
      </c>
      <c r="D76" s="98">
        <v>404.70114207413377</v>
      </c>
      <c r="E76" s="98">
        <v>400.06411786288425</v>
      </c>
      <c r="F76" s="98">
        <v>413.4436797176474</v>
      </c>
      <c r="G76" s="98">
        <v>414.50389740764996</v>
      </c>
      <c r="H76" s="98">
        <v>419.83406626094023</v>
      </c>
      <c r="I76" s="98">
        <v>406.5846369345474</v>
      </c>
      <c r="J76" s="98">
        <v>434.38681689512498</v>
      </c>
      <c r="K76" s="98">
        <v>457.53285297128275</v>
      </c>
      <c r="L76" s="98">
        <v>460.94923377904934</v>
      </c>
      <c r="M76" s="98">
        <v>484.97839851294083</v>
      </c>
      <c r="N76" s="98">
        <v>499.0625112913134</v>
      </c>
      <c r="O76" s="98">
        <v>505.05913369298429</v>
      </c>
      <c r="P76" s="98">
        <v>514.1547730736246</v>
      </c>
      <c r="Q76" s="98">
        <v>521.43443925740121</v>
      </c>
      <c r="R76" s="98">
        <v>518.9274619009027</v>
      </c>
      <c r="S76" s="98">
        <v>520.34677607727372</v>
      </c>
      <c r="T76" s="98">
        <v>519.9631826713196</v>
      </c>
      <c r="U76" s="98">
        <v>514.52494859393573</v>
      </c>
      <c r="V76" s="98">
        <v>511.01800439796682</v>
      </c>
      <c r="W76" s="98">
        <v>466.37107773866478</v>
      </c>
      <c r="X76" s="98">
        <v>438.6122519617436</v>
      </c>
      <c r="Y76" s="98">
        <v>352.61124096901511</v>
      </c>
      <c r="DA76" s="63" t="s">
        <v>2314</v>
      </c>
    </row>
    <row r="77" spans="1:105" ht="12" customHeight="1" x14ac:dyDescent="0.25">
      <c r="A77" s="121" t="s">
        <v>54</v>
      </c>
      <c r="B77" s="122">
        <v>300.01764609525776</v>
      </c>
      <c r="C77" s="122">
        <v>294.2375207778565</v>
      </c>
      <c r="D77" s="122">
        <v>297.28348599247857</v>
      </c>
      <c r="E77" s="122">
        <v>296.96776219834624</v>
      </c>
      <c r="F77" s="122">
        <v>298.17309559390344</v>
      </c>
      <c r="G77" s="122">
        <v>302.29116444580529</v>
      </c>
      <c r="H77" s="122">
        <v>311.22015414083688</v>
      </c>
      <c r="I77" s="122">
        <v>305.561945587982</v>
      </c>
      <c r="J77" s="122">
        <v>313.02127286016946</v>
      </c>
      <c r="K77" s="122">
        <v>315.30152508210517</v>
      </c>
      <c r="L77" s="122">
        <v>351.5307649951605</v>
      </c>
      <c r="M77" s="122">
        <v>342.87152992223406</v>
      </c>
      <c r="N77" s="122">
        <v>341.97017802943475</v>
      </c>
      <c r="O77" s="122">
        <v>365.72417468356491</v>
      </c>
      <c r="P77" s="122">
        <v>368.60993722336542</v>
      </c>
      <c r="Q77" s="122">
        <v>373.50572490731355</v>
      </c>
      <c r="R77" s="122">
        <v>382.61917240068823</v>
      </c>
      <c r="S77" s="122">
        <v>370.17989007172946</v>
      </c>
      <c r="T77" s="122">
        <v>366.18257751038732</v>
      </c>
      <c r="U77" s="122">
        <v>361.25861881156851</v>
      </c>
      <c r="V77" s="122">
        <v>371.96654323406028</v>
      </c>
      <c r="W77" s="122">
        <v>378.02532534537715</v>
      </c>
      <c r="X77" s="122">
        <v>255.56564775999695</v>
      </c>
      <c r="Y77" s="122">
        <v>264.64920073525292</v>
      </c>
      <c r="DA77" s="130" t="s">
        <v>2315</v>
      </c>
    </row>
    <row r="78" spans="1:105" ht="12" customHeight="1" x14ac:dyDescent="0.25">
      <c r="A78" s="97" t="s">
        <v>189</v>
      </c>
      <c r="B78" s="98">
        <v>357.2565047560862</v>
      </c>
      <c r="C78" s="98">
        <v>351.96400552213817</v>
      </c>
      <c r="D78" s="98">
        <v>350.93997925654145</v>
      </c>
      <c r="E78" s="98">
        <v>360.5675732148855</v>
      </c>
      <c r="F78" s="98">
        <v>362.03864948011267</v>
      </c>
      <c r="G78" s="98">
        <v>366.61779257168524</v>
      </c>
      <c r="H78" s="98">
        <v>376.65670195759418</v>
      </c>
      <c r="I78" s="98">
        <v>359.60868289976673</v>
      </c>
      <c r="J78" s="98">
        <v>374.03826747136253</v>
      </c>
      <c r="K78" s="98">
        <v>380.64387814905052</v>
      </c>
      <c r="L78" s="98">
        <v>427.87133506766537</v>
      </c>
      <c r="M78" s="98">
        <v>414.28578166224958</v>
      </c>
      <c r="N78" s="98">
        <v>419.91791197984435</v>
      </c>
      <c r="O78" s="98">
        <v>450.87798088077983</v>
      </c>
      <c r="P78" s="98">
        <v>446.5536964596028</v>
      </c>
      <c r="Q78" s="98">
        <v>452.82810540715406</v>
      </c>
      <c r="R78" s="98">
        <v>471.33837352786293</v>
      </c>
      <c r="S78" s="98">
        <v>468.55026651883037</v>
      </c>
      <c r="T78" s="98">
        <v>468.75364959241546</v>
      </c>
      <c r="U78" s="98">
        <v>467.15174846036734</v>
      </c>
      <c r="V78" s="98">
        <v>447.19872016888507</v>
      </c>
      <c r="W78" s="98">
        <v>435.64372249774215</v>
      </c>
      <c r="X78" s="98">
        <v>371.65240832562489</v>
      </c>
      <c r="Y78" s="98">
        <v>315.10339837878053</v>
      </c>
      <c r="DA78" s="63" t="s">
        <v>2316</v>
      </c>
    </row>
    <row r="79" spans="1:105" ht="12" customHeight="1" x14ac:dyDescent="0.25">
      <c r="A79" s="109" t="s">
        <v>120</v>
      </c>
      <c r="B79" s="33">
        <v>288.99743083774939</v>
      </c>
      <c r="C79" s="33">
        <v>283.08257546044013</v>
      </c>
      <c r="D79" s="33">
        <v>286.85183721749178</v>
      </c>
      <c r="E79" s="33">
        <v>284.53603457575298</v>
      </c>
      <c r="F79" s="33">
        <v>285.62851880808665</v>
      </c>
      <c r="G79" s="33">
        <v>289.60524661233262</v>
      </c>
      <c r="H79" s="33">
        <v>298.27249939031998</v>
      </c>
      <c r="I79" s="33">
        <v>294.83906434894459</v>
      </c>
      <c r="J79" s="33">
        <v>300.93352132218183</v>
      </c>
      <c r="K79" s="33">
        <v>302.41968131797199</v>
      </c>
      <c r="L79" s="33">
        <v>336.6946968796816</v>
      </c>
      <c r="M79" s="33">
        <v>329.12266543377888</v>
      </c>
      <c r="N79" s="33">
        <v>327.14653801179151</v>
      </c>
      <c r="O79" s="33">
        <v>349.73761812867508</v>
      </c>
      <c r="P79" s="33">
        <v>354.17876087403238</v>
      </c>
      <c r="Q79" s="33">
        <v>359.02037862970178</v>
      </c>
      <c r="R79" s="33">
        <v>366.86863195688267</v>
      </c>
      <c r="S79" s="33">
        <v>353.45330090738452</v>
      </c>
      <c r="T79" s="33">
        <v>349.89075469043678</v>
      </c>
      <c r="U79" s="33">
        <v>345.6750833522363</v>
      </c>
      <c r="V79" s="33">
        <v>360.879003151809</v>
      </c>
      <c r="W79" s="33">
        <v>368.68647289554065</v>
      </c>
      <c r="X79" s="33">
        <v>231.27896038296674</v>
      </c>
      <c r="Y79" s="33">
        <v>253.5496631903091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21069.849974801607</v>
      </c>
      <c r="C81" s="117">
        <f t="shared" si="28"/>
        <v>22419.655661896835</v>
      </c>
      <c r="D81" s="117">
        <f t="shared" si="28"/>
        <v>20574.57860558106</v>
      </c>
      <c r="E81" s="117">
        <f t="shared" si="28"/>
        <v>20542.059341113378</v>
      </c>
      <c r="F81" s="117">
        <f t="shared" si="28"/>
        <v>19284.713505914384</v>
      </c>
      <c r="G81" s="117">
        <f t="shared" si="28"/>
        <v>19345.74346998414</v>
      </c>
      <c r="H81" s="117">
        <f t="shared" si="28"/>
        <v>18809.947139029216</v>
      </c>
      <c r="I81" s="117">
        <f t="shared" si="28"/>
        <v>19877.056524096308</v>
      </c>
      <c r="J81" s="117">
        <f t="shared" si="28"/>
        <v>18674.697203276279</v>
      </c>
      <c r="K81" s="117">
        <f t="shared" si="28"/>
        <v>18393.305814887313</v>
      </c>
      <c r="L81" s="117">
        <f t="shared" si="28"/>
        <v>20014.425819538508</v>
      </c>
      <c r="M81" s="117">
        <f t="shared" si="28"/>
        <v>18039.47885100542</v>
      </c>
      <c r="N81" s="117">
        <f t="shared" si="28"/>
        <v>17214.935499751919</v>
      </c>
      <c r="O81" s="117">
        <f t="shared" si="28"/>
        <v>17218.396578648273</v>
      </c>
      <c r="P81" s="117">
        <f t="shared" si="28"/>
        <v>15930.706892153563</v>
      </c>
      <c r="Q81" s="117">
        <f t="shared" si="28"/>
        <v>17495.937570450467</v>
      </c>
      <c r="R81" s="117">
        <f t="shared" ref="R81:V81" si="29">R82+R85+R87+R100</f>
        <v>18002.422191293976</v>
      </c>
      <c r="S81" s="117">
        <f t="shared" si="29"/>
        <v>17282.625567324241</v>
      </c>
      <c r="T81" s="117">
        <f t="shared" si="29"/>
        <v>16816.630168348787</v>
      </c>
      <c r="U81" s="117">
        <f t="shared" si="29"/>
        <v>16076.04718560561</v>
      </c>
      <c r="V81" s="117">
        <f t="shared" si="29"/>
        <v>15698.547958636378</v>
      </c>
      <c r="W81" s="117">
        <f t="shared" ref="W81:Y81" si="30">W82+W85+W87+W100</f>
        <v>16688.239220928164</v>
      </c>
      <c r="X81" s="117">
        <f t="shared" si="30"/>
        <v>13916.825422096885</v>
      </c>
      <c r="Y81" s="117">
        <f t="shared" si="30"/>
        <v>15017.599229451009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19295.749885315174</v>
      </c>
      <c r="C82" s="122">
        <f t="shared" si="31"/>
        <v>20720.061785986913</v>
      </c>
      <c r="D82" s="122">
        <f t="shared" si="31"/>
        <v>18908.080881218397</v>
      </c>
      <c r="E82" s="122">
        <f t="shared" si="31"/>
        <v>18918.287708582728</v>
      </c>
      <c r="F82" s="122">
        <f t="shared" si="31"/>
        <v>17659.462038629241</v>
      </c>
      <c r="G82" s="122">
        <f t="shared" si="31"/>
        <v>17709.721545047316</v>
      </c>
      <c r="H82" s="122">
        <f t="shared" si="31"/>
        <v>17167.696401975914</v>
      </c>
      <c r="I82" s="122">
        <f t="shared" si="31"/>
        <v>18273.299390276738</v>
      </c>
      <c r="J82" s="122">
        <f t="shared" si="31"/>
        <v>17077.156712953514</v>
      </c>
      <c r="K82" s="122">
        <f t="shared" si="31"/>
        <v>16846.433765679736</v>
      </c>
      <c r="L82" s="122">
        <f t="shared" si="31"/>
        <v>18247.445620835075</v>
      </c>
      <c r="M82" s="122">
        <f t="shared" si="31"/>
        <v>16202.282742396352</v>
      </c>
      <c r="N82" s="122">
        <f t="shared" si="31"/>
        <v>15428.731488731739</v>
      </c>
      <c r="O82" s="122">
        <f t="shared" si="31"/>
        <v>15367.946254680881</v>
      </c>
      <c r="P82" s="122">
        <f t="shared" si="31"/>
        <v>14078.887660611485</v>
      </c>
      <c r="Q82" s="122">
        <f t="shared" si="31"/>
        <v>15616.335772953124</v>
      </c>
      <c r="R82" s="122">
        <f t="shared" ref="R82:V82" si="32">SUM(R83:R84)</f>
        <v>16102.245804999297</v>
      </c>
      <c r="S82" s="122">
        <f t="shared" si="32"/>
        <v>15482.351222877563</v>
      </c>
      <c r="T82" s="122">
        <f t="shared" si="32"/>
        <v>15084.61966268013</v>
      </c>
      <c r="U82" s="122">
        <f t="shared" si="32"/>
        <v>14308.904935066661</v>
      </c>
      <c r="V82" s="122">
        <f t="shared" si="32"/>
        <v>13921.635628991135</v>
      </c>
      <c r="W82" s="122">
        <f t="shared" ref="W82:Y82" si="33">SUM(W83:W84)</f>
        <v>14898.911158363959</v>
      </c>
      <c r="X82" s="122">
        <f t="shared" si="33"/>
        <v>12852.534266154438</v>
      </c>
      <c r="Y82" s="122">
        <f t="shared" si="33"/>
        <v>13896.057461905832</v>
      </c>
      <c r="DA82" s="130" t="s">
        <v>2319</v>
      </c>
    </row>
    <row r="83" spans="1:105" ht="12" customHeight="1" x14ac:dyDescent="0.25">
      <c r="A83" s="97" t="s">
        <v>199</v>
      </c>
      <c r="B83" s="98">
        <v>19225.655889797938</v>
      </c>
      <c r="C83" s="98">
        <v>20642.518229944519</v>
      </c>
      <c r="D83" s="98">
        <v>18836.318209526875</v>
      </c>
      <c r="E83" s="98">
        <v>18844.117799911917</v>
      </c>
      <c r="F83" s="98">
        <v>17588.506015565134</v>
      </c>
      <c r="G83" s="98">
        <v>17636.373549053369</v>
      </c>
      <c r="H83" s="98">
        <v>17094.751179650157</v>
      </c>
      <c r="I83" s="98">
        <v>18193.981865520152</v>
      </c>
      <c r="J83" s="98">
        <v>17002.742583223964</v>
      </c>
      <c r="K83" s="98">
        <v>16772.689283619042</v>
      </c>
      <c r="L83" s="98">
        <v>18164.426996641065</v>
      </c>
      <c r="M83" s="98">
        <v>16129.001461781831</v>
      </c>
      <c r="N83" s="98">
        <v>15358.242518881239</v>
      </c>
      <c r="O83" s="98">
        <v>15296.77923530945</v>
      </c>
      <c r="P83" s="98">
        <v>14014.421113445333</v>
      </c>
      <c r="Q83" s="98">
        <v>15542.670459724943</v>
      </c>
      <c r="R83" s="98">
        <v>16025.376441476845</v>
      </c>
      <c r="S83" s="98">
        <v>15407.592084882031</v>
      </c>
      <c r="T83" s="98">
        <v>15011.034509058756</v>
      </c>
      <c r="U83" s="98">
        <v>14239.020393233299</v>
      </c>
      <c r="V83" s="98">
        <v>13852.652302604727</v>
      </c>
      <c r="W83" s="98">
        <v>14824.0059693932</v>
      </c>
      <c r="X83" s="98">
        <v>12791.830563798731</v>
      </c>
      <c r="Y83" s="98">
        <v>13828.827599258066</v>
      </c>
      <c r="DA83" s="63" t="s">
        <v>2320</v>
      </c>
    </row>
    <row r="84" spans="1:105" ht="12" customHeight="1" x14ac:dyDescent="0.25">
      <c r="A84" s="97" t="s">
        <v>53</v>
      </c>
      <c r="B84" s="98">
        <v>70.093995517235413</v>
      </c>
      <c r="C84" s="98">
        <v>77.543556042394243</v>
      </c>
      <c r="D84" s="98">
        <v>71.76267169152193</v>
      </c>
      <c r="E84" s="98">
        <v>74.169908670810386</v>
      </c>
      <c r="F84" s="98">
        <v>70.956023064105622</v>
      </c>
      <c r="G84" s="98">
        <v>73.347995993946157</v>
      </c>
      <c r="H84" s="98">
        <v>72.945222325758465</v>
      </c>
      <c r="I84" s="98">
        <v>79.317524756585499</v>
      </c>
      <c r="J84" s="98">
        <v>74.414129729551064</v>
      </c>
      <c r="K84" s="98">
        <v>73.744482060692619</v>
      </c>
      <c r="L84" s="98">
        <v>83.018624194011863</v>
      </c>
      <c r="M84" s="98">
        <v>73.281280614520355</v>
      </c>
      <c r="N84" s="98">
        <v>70.488969850500013</v>
      </c>
      <c r="O84" s="98">
        <v>71.167019371430499</v>
      </c>
      <c r="P84" s="98">
        <v>64.466547166152679</v>
      </c>
      <c r="Q84" s="98">
        <v>73.665313228180693</v>
      </c>
      <c r="R84" s="98">
        <v>76.869363522451309</v>
      </c>
      <c r="S84" s="98">
        <v>74.759137995532697</v>
      </c>
      <c r="T84" s="98">
        <v>73.585153621374246</v>
      </c>
      <c r="U84" s="98">
        <v>69.884541833361411</v>
      </c>
      <c r="V84" s="98">
        <v>68.983326386406603</v>
      </c>
      <c r="W84" s="98">
        <v>74.905188970758729</v>
      </c>
      <c r="X84" s="98">
        <v>60.703702355708621</v>
      </c>
      <c r="Y84" s="98">
        <v>67.229862647765799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0.74407995286420847</v>
      </c>
      <c r="C85" s="122">
        <f t="shared" si="34"/>
        <v>0.90877528789422246</v>
      </c>
      <c r="D85" s="122">
        <f t="shared" si="34"/>
        <v>0.93140423194521826</v>
      </c>
      <c r="E85" s="122">
        <f t="shared" si="34"/>
        <v>1.2263858268578673</v>
      </c>
      <c r="F85" s="122">
        <f t="shared" si="34"/>
        <v>1.700425722064945</v>
      </c>
      <c r="G85" s="122">
        <f t="shared" si="34"/>
        <v>2.1075670228416294</v>
      </c>
      <c r="H85" s="122">
        <f t="shared" si="34"/>
        <v>2.7178637730562132</v>
      </c>
      <c r="I85" s="122">
        <f t="shared" si="34"/>
        <v>3.2313652300116043</v>
      </c>
      <c r="J85" s="122">
        <f t="shared" si="34"/>
        <v>3.6100250011605088</v>
      </c>
      <c r="K85" s="122">
        <f t="shared" si="34"/>
        <v>3.8325501718078931</v>
      </c>
      <c r="L85" s="122">
        <f t="shared" si="34"/>
        <v>3.9777610048551137</v>
      </c>
      <c r="M85" s="122">
        <f t="shared" si="34"/>
        <v>3.7861651492436375</v>
      </c>
      <c r="N85" s="122">
        <f t="shared" si="34"/>
        <v>3.5495217610952006</v>
      </c>
      <c r="O85" s="122">
        <f t="shared" si="34"/>
        <v>3.2453540472551636</v>
      </c>
      <c r="P85" s="122">
        <f t="shared" si="34"/>
        <v>2.9561255818098502</v>
      </c>
      <c r="Q85" s="122">
        <f t="shared" si="34"/>
        <v>2.9140572207060966</v>
      </c>
      <c r="R85" s="122">
        <f t="shared" si="34"/>
        <v>3.370201384135922</v>
      </c>
      <c r="S85" s="122">
        <f t="shared" si="34"/>
        <v>3.7986724126942568</v>
      </c>
      <c r="T85" s="122">
        <f t="shared" si="34"/>
        <v>4.9901010206190586</v>
      </c>
      <c r="U85" s="122">
        <f t="shared" si="34"/>
        <v>4.5081983197277671</v>
      </c>
      <c r="V85" s="122">
        <f t="shared" si="34"/>
        <v>4.694411160982547</v>
      </c>
      <c r="W85" s="122">
        <f t="shared" si="34"/>
        <v>4.5732930521377249</v>
      </c>
      <c r="X85" s="122">
        <f t="shared" si="34"/>
        <v>4.2259948129270697</v>
      </c>
      <c r="Y85" s="122">
        <f t="shared" si="34"/>
        <v>3.7299255016406097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0.74407995286420847</v>
      </c>
      <c r="C86" s="98">
        <f>IF(RES_hhdet_fec!C86=0,0,RES_hhdet_fec!C86*1000*11630/RES_hhdet_num!C81)</f>
        <v>0.90877528789422246</v>
      </c>
      <c r="D86" s="98">
        <f>IF(RES_hhdet_fec!D86=0,0,RES_hhdet_fec!D86*1000*11630/RES_hhdet_num!D81)</f>
        <v>0.93140423194521826</v>
      </c>
      <c r="E86" s="98">
        <f>IF(RES_hhdet_fec!E86=0,0,RES_hhdet_fec!E86*1000*11630/RES_hhdet_num!E81)</f>
        <v>1.2263858268578673</v>
      </c>
      <c r="F86" s="98">
        <f>IF(RES_hhdet_fec!F86=0,0,RES_hhdet_fec!F86*1000*11630/RES_hhdet_num!F81)</f>
        <v>1.700425722064945</v>
      </c>
      <c r="G86" s="98">
        <f>IF(RES_hhdet_fec!G86=0,0,RES_hhdet_fec!G86*1000*11630/RES_hhdet_num!G81)</f>
        <v>2.1075670228416294</v>
      </c>
      <c r="H86" s="98">
        <f>IF(RES_hhdet_fec!H86=0,0,RES_hhdet_fec!H86*1000*11630/RES_hhdet_num!H81)</f>
        <v>2.7178637730562132</v>
      </c>
      <c r="I86" s="98">
        <f>IF(RES_hhdet_fec!I86=0,0,RES_hhdet_fec!I86*1000*11630/RES_hhdet_num!I81)</f>
        <v>3.2313652300116043</v>
      </c>
      <c r="J86" s="98">
        <f>IF(RES_hhdet_fec!J86=0,0,RES_hhdet_fec!J86*1000*11630/RES_hhdet_num!J81)</f>
        <v>3.6100250011605088</v>
      </c>
      <c r="K86" s="98">
        <f>IF(RES_hhdet_fec!K86=0,0,RES_hhdet_fec!K86*1000*11630/RES_hhdet_num!K81)</f>
        <v>3.8325501718078931</v>
      </c>
      <c r="L86" s="98">
        <f>IF(RES_hhdet_fec!L86=0,0,RES_hhdet_fec!L86*1000*11630/RES_hhdet_num!L81)</f>
        <v>3.9777610048551137</v>
      </c>
      <c r="M86" s="98">
        <f>IF(RES_hhdet_fec!M86=0,0,RES_hhdet_fec!M86*1000*11630/RES_hhdet_num!M81)</f>
        <v>3.7861651492436375</v>
      </c>
      <c r="N86" s="98">
        <f>IF(RES_hhdet_fec!N86=0,0,RES_hhdet_fec!N86*1000*11630/RES_hhdet_num!N81)</f>
        <v>3.5495217610952006</v>
      </c>
      <c r="O86" s="98">
        <f>IF(RES_hhdet_fec!O86=0,0,RES_hhdet_fec!O86*1000*11630/RES_hhdet_num!O81)</f>
        <v>3.2453540472551636</v>
      </c>
      <c r="P86" s="98">
        <f>IF(RES_hhdet_fec!P86=0,0,RES_hhdet_fec!P86*1000*11630/RES_hhdet_num!P81)</f>
        <v>2.9561255818098502</v>
      </c>
      <c r="Q86" s="98">
        <f>IF(RES_hhdet_fec!Q86=0,0,RES_hhdet_fec!Q86*1000*11630/RES_hhdet_num!Q81)</f>
        <v>2.9140572207060966</v>
      </c>
      <c r="R86" s="98">
        <f>IF(RES_hhdet_fec!R86=0,0,RES_hhdet_fec!R86*1000*11630/RES_hhdet_num!R81)</f>
        <v>3.370201384135922</v>
      </c>
      <c r="S86" s="98">
        <f>IF(RES_hhdet_fec!S86=0,0,RES_hhdet_fec!S86*1000*11630/RES_hhdet_num!S81)</f>
        <v>3.7986724126942568</v>
      </c>
      <c r="T86" s="98">
        <f>IF(RES_hhdet_fec!T86=0,0,RES_hhdet_fec!T86*1000*11630/RES_hhdet_num!T81)</f>
        <v>4.9901010206190586</v>
      </c>
      <c r="U86" s="98">
        <f>IF(RES_hhdet_fec!U86=0,0,RES_hhdet_fec!U86*1000*11630/RES_hhdet_num!U81)</f>
        <v>4.5081983197277671</v>
      </c>
      <c r="V86" s="98">
        <f>IF(RES_hhdet_fec!V86=0,0,RES_hhdet_fec!V86*1000*11630/RES_hhdet_num!V81)</f>
        <v>4.694411160982547</v>
      </c>
      <c r="W86" s="98">
        <f>IF(RES_hhdet_fec!W86=0,0,RES_hhdet_fec!W86*1000*11630/RES_hhdet_num!W81)</f>
        <v>4.5732930521377249</v>
      </c>
      <c r="X86" s="98">
        <f>IF(RES_hhdet_fec!X86=0,0,RES_hhdet_fec!X86*1000*11630/RES_hhdet_num!X81)</f>
        <v>4.2259948129270697</v>
      </c>
      <c r="Y86" s="98">
        <f>IF(RES_hhdet_fec!Y86=0,0,RES_hhdet_fec!Y86*1000*11630/RES_hhdet_num!Y81)</f>
        <v>3.7299255016406097</v>
      </c>
      <c r="DA86" s="63" t="s">
        <v>2323</v>
      </c>
    </row>
    <row r="87" spans="1:105" ht="12" customHeight="1" x14ac:dyDescent="0.25">
      <c r="A87" s="121" t="s">
        <v>55</v>
      </c>
      <c r="B87" s="122">
        <v>1484.358578695822</v>
      </c>
      <c r="C87" s="122">
        <v>1415.8615339383382</v>
      </c>
      <c r="D87" s="122">
        <v>1379.2413993286407</v>
      </c>
      <c r="E87" s="122">
        <v>1338.6577252094273</v>
      </c>
      <c r="F87" s="122">
        <v>1338.603295536127</v>
      </c>
      <c r="G87" s="122">
        <v>1344.9529759079212</v>
      </c>
      <c r="H87" s="122">
        <v>1341.6479153724497</v>
      </c>
      <c r="I87" s="122">
        <v>1305.9744377612833</v>
      </c>
      <c r="J87" s="122">
        <v>1293.230232432835</v>
      </c>
      <c r="K87" s="122">
        <v>1240.6670580158486</v>
      </c>
      <c r="L87" s="122">
        <v>1426.1145714398065</v>
      </c>
      <c r="M87" s="122">
        <v>1504.0148537837772</v>
      </c>
      <c r="N87" s="122">
        <v>1455.2825431621172</v>
      </c>
      <c r="O87" s="122">
        <v>1497.6009365539942</v>
      </c>
      <c r="P87" s="122">
        <v>1495.5908763141224</v>
      </c>
      <c r="Q87" s="122">
        <v>1519.0452220415259</v>
      </c>
      <c r="R87" s="122">
        <v>1530.6978863171694</v>
      </c>
      <c r="S87" s="122">
        <v>1442.0952909737348</v>
      </c>
      <c r="T87" s="122">
        <v>1374.3190494417752</v>
      </c>
      <c r="U87" s="122">
        <v>1413.3318357858427</v>
      </c>
      <c r="V87" s="122">
        <v>1408.4966983653751</v>
      </c>
      <c r="W87" s="122">
        <v>1415.9983873046833</v>
      </c>
      <c r="X87" s="122">
        <v>830.7622023893847</v>
      </c>
      <c r="Y87" s="122">
        <v>867.20782541472397</v>
      </c>
      <c r="DA87" s="130" t="s">
        <v>2324</v>
      </c>
    </row>
    <row r="88" spans="1:105" ht="12" customHeight="1" x14ac:dyDescent="0.25">
      <c r="A88" s="97" t="s">
        <v>132</v>
      </c>
      <c r="B88" s="98">
        <v>1755.7731409389223</v>
      </c>
      <c r="C88" s="98">
        <v>1710.5496417630948</v>
      </c>
      <c r="D88" s="98">
        <v>1596.9852310586484</v>
      </c>
      <c r="E88" s="98">
        <v>1534.4928691009645</v>
      </c>
      <c r="F88" s="98">
        <v>1482.7060569576727</v>
      </c>
      <c r="G88" s="98">
        <v>1464.9459891727486</v>
      </c>
      <c r="H88" s="98">
        <v>1428.1954730314014</v>
      </c>
      <c r="I88" s="98">
        <v>1416.4670701044165</v>
      </c>
      <c r="J88" s="98">
        <v>1369.3951394387877</v>
      </c>
      <c r="K88" s="98">
        <v>1321.793071077612</v>
      </c>
      <c r="L88" s="98">
        <v>1486.3830181617982</v>
      </c>
      <c r="M88" s="98">
        <v>1571.3500368606828</v>
      </c>
      <c r="N88" s="98">
        <v>1493.4847530942211</v>
      </c>
      <c r="O88" s="98">
        <v>1502.0870834669702</v>
      </c>
      <c r="P88" s="98">
        <v>1543.2075135367727</v>
      </c>
      <c r="Q88" s="98">
        <v>1539.6286386074541</v>
      </c>
      <c r="R88" s="98">
        <v>1563.9510176430638</v>
      </c>
      <c r="S88" s="98">
        <v>1470.2515547767105</v>
      </c>
      <c r="T88" s="98">
        <v>1369.1140465161313</v>
      </c>
      <c r="U88" s="98">
        <v>1420.1209370736603</v>
      </c>
      <c r="V88" s="98">
        <v>1422.4652235235676</v>
      </c>
      <c r="W88" s="98">
        <v>1435.1344652029188</v>
      </c>
      <c r="X88" s="98">
        <v>824.66377307196956</v>
      </c>
      <c r="Y88" s="98">
        <v>872.42937317028952</v>
      </c>
      <c r="DA88" s="63" t="s">
        <v>2325</v>
      </c>
    </row>
    <row r="89" spans="1:105" ht="12" customHeight="1" x14ac:dyDescent="0.25">
      <c r="A89" s="97" t="s">
        <v>131</v>
      </c>
      <c r="B89" s="98">
        <v>1393.2971111979909</v>
      </c>
      <c r="C89" s="98">
        <v>1335.6422639108266</v>
      </c>
      <c r="D89" s="98">
        <v>1272.8159228043999</v>
      </c>
      <c r="E89" s="98">
        <v>1229.7742950339227</v>
      </c>
      <c r="F89" s="98">
        <v>1207.3095372109265</v>
      </c>
      <c r="G89" s="98">
        <v>1211.7496842526245</v>
      </c>
      <c r="H89" s="98">
        <v>1195.0620459061181</v>
      </c>
      <c r="I89" s="98">
        <v>1185.4118800417257</v>
      </c>
      <c r="J89" s="98">
        <v>1154.2143044331867</v>
      </c>
      <c r="K89" s="98">
        <v>1103.6286208812835</v>
      </c>
      <c r="L89" s="98">
        <v>1286.0854852483624</v>
      </c>
      <c r="M89" s="98">
        <v>1369.6084642181008</v>
      </c>
      <c r="N89" s="98">
        <v>1314.915201665219</v>
      </c>
      <c r="O89" s="98">
        <v>1351.4962201638807</v>
      </c>
      <c r="P89" s="98">
        <v>1381.8926296222633</v>
      </c>
      <c r="Q89" s="98">
        <v>1394.0849715939985</v>
      </c>
      <c r="R89" s="98">
        <v>1419.4599767722596</v>
      </c>
      <c r="S89" s="98">
        <v>1330.6200830155533</v>
      </c>
      <c r="T89" s="98">
        <v>1249.8723704509166</v>
      </c>
      <c r="U89" s="98">
        <v>1301.779302197998</v>
      </c>
      <c r="V89" s="98">
        <v>1310.6778370942177</v>
      </c>
      <c r="W89" s="98">
        <v>1338.7621762491794</v>
      </c>
      <c r="X89" s="98">
        <v>746.81062846299199</v>
      </c>
      <c r="Y89" s="98">
        <v>805.10306792543179</v>
      </c>
      <c r="DA89" s="63" t="s">
        <v>2326</v>
      </c>
    </row>
    <row r="90" spans="1:105" ht="12" customHeight="1" x14ac:dyDescent="0.25">
      <c r="A90" s="100" t="s">
        <v>199</v>
      </c>
      <c r="B90" s="101">
        <v>1001.6164762356133</v>
      </c>
      <c r="C90" s="101">
        <v>930.02919843023142</v>
      </c>
      <c r="D90" s="101">
        <v>881.28648523916831</v>
      </c>
      <c r="E90" s="101">
        <v>830.37440467584997</v>
      </c>
      <c r="F90" s="101">
        <v>804.06145373238155</v>
      </c>
      <c r="G90" s="101">
        <v>806.19996762549908</v>
      </c>
      <c r="H90" s="101">
        <v>788.09818201872247</v>
      </c>
      <c r="I90" s="101">
        <v>762.15481929758369</v>
      </c>
      <c r="J90" s="101">
        <v>718.06182247168954</v>
      </c>
      <c r="K90" s="101">
        <v>630.36687382303137</v>
      </c>
      <c r="L90" s="101">
        <v>823.23067612760144</v>
      </c>
      <c r="M90" s="101">
        <v>864.52684912832683</v>
      </c>
      <c r="N90" s="101">
        <v>812.08463371598862</v>
      </c>
      <c r="O90" s="101">
        <v>869.23395782866135</v>
      </c>
      <c r="P90" s="101">
        <v>854.78405434617287</v>
      </c>
      <c r="Q90" s="101">
        <v>877.98197728752098</v>
      </c>
      <c r="R90" s="101">
        <v>889.94094270317669</v>
      </c>
      <c r="S90" s="101">
        <v>798.72672811250675</v>
      </c>
      <c r="T90" s="101">
        <v>750.57354684532731</v>
      </c>
      <c r="U90" s="101">
        <v>786.81650399068019</v>
      </c>
      <c r="V90" s="101">
        <v>786.0085883933898</v>
      </c>
      <c r="W90" s="101">
        <v>840.82919929380535</v>
      </c>
      <c r="X90" s="101">
        <v>334.59026446799015</v>
      </c>
      <c r="Y90" s="101">
        <v>443.04576497140238</v>
      </c>
      <c r="DA90" s="131" t="s">
        <v>2327</v>
      </c>
    </row>
    <row r="91" spans="1:105" ht="12" customHeight="1" x14ac:dyDescent="0.25">
      <c r="A91" s="103" t="s">
        <v>52</v>
      </c>
      <c r="B91" s="104">
        <v>391.68063496237733</v>
      </c>
      <c r="C91" s="104">
        <v>405.61306548059531</v>
      </c>
      <c r="D91" s="104">
        <v>391.52943756523143</v>
      </c>
      <c r="E91" s="104">
        <v>399.3998903580727</v>
      </c>
      <c r="F91" s="104">
        <v>403.24808347854497</v>
      </c>
      <c r="G91" s="104">
        <v>405.54971662712546</v>
      </c>
      <c r="H91" s="104">
        <v>406.96386388739563</v>
      </c>
      <c r="I91" s="104">
        <v>423.25706074414194</v>
      </c>
      <c r="J91" s="104">
        <v>436.15248196149719</v>
      </c>
      <c r="K91" s="104">
        <v>473.26174705825201</v>
      </c>
      <c r="L91" s="104">
        <v>462.85480912076093</v>
      </c>
      <c r="M91" s="104">
        <v>505.08161508977417</v>
      </c>
      <c r="N91" s="104">
        <v>502.83056794923021</v>
      </c>
      <c r="O91" s="104">
        <v>482.26226233521936</v>
      </c>
      <c r="P91" s="104">
        <v>527.10857527609051</v>
      </c>
      <c r="Q91" s="104">
        <v>516.10299430647774</v>
      </c>
      <c r="R91" s="104">
        <v>529.51903406908286</v>
      </c>
      <c r="S91" s="104">
        <v>531.89335490304643</v>
      </c>
      <c r="T91" s="104">
        <v>499.29882360558952</v>
      </c>
      <c r="U91" s="104">
        <v>514.96279820731786</v>
      </c>
      <c r="V91" s="104">
        <v>524.66924870082812</v>
      </c>
      <c r="W91" s="104">
        <v>497.93297695537439</v>
      </c>
      <c r="X91" s="104">
        <v>412.22036399500189</v>
      </c>
      <c r="Y91" s="104">
        <v>362.05730295402952</v>
      </c>
      <c r="DA91" s="132" t="s">
        <v>2328</v>
      </c>
    </row>
    <row r="92" spans="1:105" ht="12" customHeight="1" x14ac:dyDescent="0.25">
      <c r="A92" s="106" t="s">
        <v>124</v>
      </c>
      <c r="B92" s="101">
        <v>1517.6475305547863</v>
      </c>
      <c r="C92" s="101">
        <v>1476.7463722382467</v>
      </c>
      <c r="D92" s="101">
        <v>1353.6784606324534</v>
      </c>
      <c r="E92" s="101">
        <v>1391.6044659457662</v>
      </c>
      <c r="F92" s="101">
        <v>1421.4720250146936</v>
      </c>
      <c r="G92" s="101">
        <v>1398.3319810833407</v>
      </c>
      <c r="H92" s="101">
        <v>1471.9886984869415</v>
      </c>
      <c r="I92" s="101">
        <v>1478.5049895411155</v>
      </c>
      <c r="J92" s="101">
        <v>1396.5287629907737</v>
      </c>
      <c r="K92" s="101">
        <v>1339.8623837852683</v>
      </c>
      <c r="L92" s="101">
        <v>1490.9816892994897</v>
      </c>
      <c r="M92" s="101">
        <v>1688.5403133240607</v>
      </c>
      <c r="N92" s="101">
        <v>1680.6736319183963</v>
      </c>
      <c r="O92" s="101">
        <v>1636.3346011778026</v>
      </c>
      <c r="P92" s="101">
        <v>1414.4576242163714</v>
      </c>
      <c r="Q92" s="101">
        <v>1604.5290330361804</v>
      </c>
      <c r="R92" s="101">
        <v>1588.9058169226512</v>
      </c>
      <c r="S92" s="101">
        <v>1538.0378237855077</v>
      </c>
      <c r="T92" s="101">
        <v>1435.1030762648375</v>
      </c>
      <c r="U92" s="101">
        <v>1466.7835530040898</v>
      </c>
      <c r="V92" s="101">
        <v>1355.2997712759836</v>
      </c>
      <c r="W92" s="101">
        <v>1316.2321010735818</v>
      </c>
      <c r="X92" s="101">
        <v>980.09287844473226</v>
      </c>
      <c r="Y92" s="101">
        <v>844.35139329763069</v>
      </c>
      <c r="DA92" s="131" t="s">
        <v>2329</v>
      </c>
    </row>
    <row r="93" spans="1:105" ht="12" customHeight="1" x14ac:dyDescent="0.25">
      <c r="A93" s="107" t="s">
        <v>123</v>
      </c>
      <c r="B93" s="104">
        <v>1281.0099641737384</v>
      </c>
      <c r="C93" s="104">
        <v>1239.2245456292665</v>
      </c>
      <c r="D93" s="104">
        <v>1143.2714290322267</v>
      </c>
      <c r="E93" s="104">
        <v>1173.1911622619912</v>
      </c>
      <c r="F93" s="104">
        <v>1201.6945429351829</v>
      </c>
      <c r="G93" s="104">
        <v>1190.4814630481319</v>
      </c>
      <c r="H93" s="104">
        <v>1257.3588921224293</v>
      </c>
      <c r="I93" s="104">
        <v>1258.7254158138671</v>
      </c>
      <c r="J93" s="104">
        <v>1181.6892670683969</v>
      </c>
      <c r="K93" s="104">
        <v>1112.975895182152</v>
      </c>
      <c r="L93" s="104">
        <v>1277.5944885102651</v>
      </c>
      <c r="M93" s="104">
        <v>1447.0479646678407</v>
      </c>
      <c r="N93" s="104">
        <v>1443.981629283908</v>
      </c>
      <c r="O93" s="104">
        <v>1440.9628198855637</v>
      </c>
      <c r="P93" s="104">
        <v>1248.7764726958189</v>
      </c>
      <c r="Q93" s="104">
        <v>1417.3964820716958</v>
      </c>
      <c r="R93" s="104">
        <v>1414.7192777651662</v>
      </c>
      <c r="S93" s="104">
        <v>1365.8768281413077</v>
      </c>
      <c r="T93" s="104">
        <v>1287.6776548500891</v>
      </c>
      <c r="U93" s="104">
        <v>1324.2445271624194</v>
      </c>
      <c r="V93" s="104">
        <v>1236.2075863120267</v>
      </c>
      <c r="W93" s="104">
        <v>1223.0076323175999</v>
      </c>
      <c r="X93" s="104">
        <v>882.37526796793941</v>
      </c>
      <c r="Y93" s="104">
        <v>779.17463085367672</v>
      </c>
      <c r="DA93" s="132" t="s">
        <v>2330</v>
      </c>
    </row>
    <row r="94" spans="1:105" ht="12" customHeight="1" x14ac:dyDescent="0.25">
      <c r="A94" s="108" t="s">
        <v>50</v>
      </c>
      <c r="B94" s="98">
        <v>866.0232202050986</v>
      </c>
      <c r="C94" s="98">
        <v>822.72534533721193</v>
      </c>
      <c r="D94" s="98">
        <v>763.56563335282112</v>
      </c>
      <c r="E94" s="98">
        <v>772.58678180575885</v>
      </c>
      <c r="F94" s="98">
        <v>786.65223874390131</v>
      </c>
      <c r="G94" s="98">
        <v>786.3359963217116</v>
      </c>
      <c r="H94" s="98">
        <v>829.58084476950103</v>
      </c>
      <c r="I94" s="98">
        <v>818.63034363226132</v>
      </c>
      <c r="J94" s="98">
        <v>748.41531352492314</v>
      </c>
      <c r="K94" s="98">
        <v>653.43880739912709</v>
      </c>
      <c r="L94" s="98">
        <v>838.8744066243836</v>
      </c>
      <c r="M94" s="98">
        <v>940.41770994143474</v>
      </c>
      <c r="N94" s="98">
        <v>919.81116239878872</v>
      </c>
      <c r="O94" s="98">
        <v>952.96711183936361</v>
      </c>
      <c r="P94" s="98">
        <v>792.95234376347253</v>
      </c>
      <c r="Q94" s="98">
        <v>902.69212780798307</v>
      </c>
      <c r="R94" s="98">
        <v>895.05958869335507</v>
      </c>
      <c r="S94" s="98">
        <v>825.10115477355998</v>
      </c>
      <c r="T94" s="98">
        <v>778.38604514586905</v>
      </c>
      <c r="U94" s="98">
        <v>807.87226228106442</v>
      </c>
      <c r="V94" s="98">
        <v>750.571860821256</v>
      </c>
      <c r="W94" s="98">
        <v>778.84320754133</v>
      </c>
      <c r="X94" s="98">
        <v>406.2998182595037</v>
      </c>
      <c r="Y94" s="98">
        <v>434.0139203310037</v>
      </c>
      <c r="DA94" s="63" t="s">
        <v>2331</v>
      </c>
    </row>
    <row r="95" spans="1:105" ht="12" customHeight="1" x14ac:dyDescent="0.25">
      <c r="A95" s="108" t="s">
        <v>52</v>
      </c>
      <c r="B95" s="98">
        <v>414.98674396863987</v>
      </c>
      <c r="C95" s="98">
        <v>416.49920029205441</v>
      </c>
      <c r="D95" s="98">
        <v>379.70579567940558</v>
      </c>
      <c r="E95" s="98">
        <v>400.60438045623255</v>
      </c>
      <c r="F95" s="98">
        <v>415.04230419128174</v>
      </c>
      <c r="G95" s="98">
        <v>404.14546672642052</v>
      </c>
      <c r="H95" s="98">
        <v>427.77804735292835</v>
      </c>
      <c r="I95" s="98">
        <v>440.09507218160576</v>
      </c>
      <c r="J95" s="98">
        <v>433.27395354347368</v>
      </c>
      <c r="K95" s="98">
        <v>459.53708778302496</v>
      </c>
      <c r="L95" s="98">
        <v>438.72008188588171</v>
      </c>
      <c r="M95" s="98">
        <v>506.63025472640612</v>
      </c>
      <c r="N95" s="98">
        <v>524.17046688511925</v>
      </c>
      <c r="O95" s="98">
        <v>487.99570804620015</v>
      </c>
      <c r="P95" s="98">
        <v>455.82412893234647</v>
      </c>
      <c r="Q95" s="98">
        <v>514.70435426371273</v>
      </c>
      <c r="R95" s="98">
        <v>519.65968907181127</v>
      </c>
      <c r="S95" s="98">
        <v>540.7756733677478</v>
      </c>
      <c r="T95" s="98">
        <v>509.29160970421987</v>
      </c>
      <c r="U95" s="98">
        <v>516.37226488135502</v>
      </c>
      <c r="V95" s="98">
        <v>485.63572549077065</v>
      </c>
      <c r="W95" s="98">
        <v>444.16442477626998</v>
      </c>
      <c r="X95" s="98">
        <v>476.07544970843571</v>
      </c>
      <c r="Y95" s="98">
        <v>345.16071052267313</v>
      </c>
      <c r="DA95" s="63" t="s">
        <v>2332</v>
      </c>
    </row>
    <row r="96" spans="1:105" ht="12" customHeight="1" x14ac:dyDescent="0.25">
      <c r="A96" s="106" t="s">
        <v>122</v>
      </c>
      <c r="B96" s="101">
        <v>1362.9983318316779</v>
      </c>
      <c r="C96" s="101">
        <v>1270.9751906825268</v>
      </c>
      <c r="D96" s="101">
        <v>1283.21530274836</v>
      </c>
      <c r="E96" s="101">
        <v>1237.6243004569401</v>
      </c>
      <c r="F96" s="101">
        <v>1263.4489725235228</v>
      </c>
      <c r="G96" s="101">
        <v>1284.8833174777765</v>
      </c>
      <c r="H96" s="101">
        <v>1297.0149142597745</v>
      </c>
      <c r="I96" s="101">
        <v>1228.054960199551</v>
      </c>
      <c r="J96" s="101">
        <v>1261.1583421879427</v>
      </c>
      <c r="K96" s="101">
        <v>1200.2340860488414</v>
      </c>
      <c r="L96" s="101">
        <v>1413.0322317701628</v>
      </c>
      <c r="M96" s="101">
        <v>1463.0713344684955</v>
      </c>
      <c r="N96" s="101">
        <v>1455.4207914696858</v>
      </c>
      <c r="O96" s="101">
        <v>1560.652364930535</v>
      </c>
      <c r="P96" s="101">
        <v>1489.659064589516</v>
      </c>
      <c r="Q96" s="101">
        <v>1547.3326970992748</v>
      </c>
      <c r="R96" s="101">
        <v>1534.0209696068634</v>
      </c>
      <c r="S96" s="101">
        <v>1447.6563906102695</v>
      </c>
      <c r="T96" s="101">
        <v>1451.7538632402386</v>
      </c>
      <c r="U96" s="101">
        <v>1459.1017515891708</v>
      </c>
      <c r="V96" s="101">
        <v>1432.4601115844214</v>
      </c>
      <c r="W96" s="101">
        <v>1393.9135323890528</v>
      </c>
      <c r="X96" s="101">
        <v>909.25947079884168</v>
      </c>
      <c r="Y96" s="101">
        <v>892.60633963849091</v>
      </c>
      <c r="DA96" s="131" t="s">
        <v>2333</v>
      </c>
    </row>
    <row r="97" spans="1:105" ht="12" customHeight="1" x14ac:dyDescent="0.25">
      <c r="A97" s="107" t="s">
        <v>121</v>
      </c>
      <c r="B97" s="104">
        <v>1198.3284601668597</v>
      </c>
      <c r="C97" s="104">
        <v>1112.5784670784237</v>
      </c>
      <c r="D97" s="104">
        <v>1127.5952619719758</v>
      </c>
      <c r="E97" s="104">
        <v>1087.1362112243</v>
      </c>
      <c r="F97" s="104">
        <v>1112.5521947644972</v>
      </c>
      <c r="G97" s="104">
        <v>1137.1695352635822</v>
      </c>
      <c r="H97" s="104">
        <v>1151.2084974538</v>
      </c>
      <c r="I97" s="104">
        <v>1087.2579938431816</v>
      </c>
      <c r="J97" s="104">
        <v>1110.9187620448424</v>
      </c>
      <c r="K97" s="104">
        <v>1042.7067585851637</v>
      </c>
      <c r="L97" s="104">
        <v>1255.1666627249315</v>
      </c>
      <c r="M97" s="104">
        <v>1300.4159763104872</v>
      </c>
      <c r="N97" s="104">
        <v>1294.5218263649151</v>
      </c>
      <c r="O97" s="104">
        <v>1406.059666872447</v>
      </c>
      <c r="P97" s="104">
        <v>1340.3263607425636</v>
      </c>
      <c r="Q97" s="104">
        <v>1396.8404469289922</v>
      </c>
      <c r="R97" s="104">
        <v>1385.3984906681649</v>
      </c>
      <c r="S97" s="104">
        <v>1301.5818902765634</v>
      </c>
      <c r="T97" s="104">
        <v>1310.134796727139</v>
      </c>
      <c r="U97" s="104">
        <v>1323.6720900819719</v>
      </c>
      <c r="V97" s="104">
        <v>1306.1598476335621</v>
      </c>
      <c r="W97" s="104">
        <v>1287.2195434560256</v>
      </c>
      <c r="X97" s="104">
        <v>811.73629991583448</v>
      </c>
      <c r="Y97" s="104">
        <v>804.53000228277301</v>
      </c>
      <c r="DA97" s="132" t="s">
        <v>2334</v>
      </c>
    </row>
    <row r="98" spans="1:105" ht="12" customHeight="1" x14ac:dyDescent="0.25">
      <c r="A98" s="108" t="s">
        <v>53</v>
      </c>
      <c r="B98" s="98">
        <v>778.1254678349386</v>
      </c>
      <c r="C98" s="98">
        <v>708.60741886566404</v>
      </c>
      <c r="D98" s="98">
        <v>722.95795386572888</v>
      </c>
      <c r="E98" s="98">
        <v>687.14487270919676</v>
      </c>
      <c r="F98" s="98">
        <v>699.17668733175628</v>
      </c>
      <c r="G98" s="98">
        <v>722.74581578717516</v>
      </c>
      <c r="H98" s="98">
        <v>731.41878131724468</v>
      </c>
      <c r="I98" s="98">
        <v>680.76966315400648</v>
      </c>
      <c r="J98" s="98">
        <v>676.53920236961221</v>
      </c>
      <c r="K98" s="98">
        <v>584.87618676276259</v>
      </c>
      <c r="L98" s="98">
        <v>793.58993032697015</v>
      </c>
      <c r="M98" s="98">
        <v>814.60864900631213</v>
      </c>
      <c r="N98" s="98">
        <v>794.51391269591204</v>
      </c>
      <c r="O98" s="98">
        <v>900.14681848113207</v>
      </c>
      <c r="P98" s="98">
        <v>825.48650479763933</v>
      </c>
      <c r="Q98" s="98">
        <v>875.00370363223362</v>
      </c>
      <c r="R98" s="98">
        <v>865.64015482966602</v>
      </c>
      <c r="S98" s="98">
        <v>779.758081861199</v>
      </c>
      <c r="T98" s="98">
        <v>788.08468959231936</v>
      </c>
      <c r="U98" s="98">
        <v>806.36915071783267</v>
      </c>
      <c r="V98" s="98">
        <v>792.43869755256674</v>
      </c>
      <c r="W98" s="98">
        <v>818.05822153907059</v>
      </c>
      <c r="X98" s="98">
        <v>369.86822579889679</v>
      </c>
      <c r="Y98" s="98">
        <v>448.9141350003153</v>
      </c>
      <c r="DA98" s="63" t="s">
        <v>2335</v>
      </c>
    </row>
    <row r="99" spans="1:105" ht="12" customHeight="1" x14ac:dyDescent="0.25">
      <c r="A99" s="108" t="s">
        <v>52</v>
      </c>
      <c r="B99" s="98">
        <v>420.20299233192134</v>
      </c>
      <c r="C99" s="98">
        <v>403.97104821275974</v>
      </c>
      <c r="D99" s="98">
        <v>404.63730810624696</v>
      </c>
      <c r="E99" s="98">
        <v>399.99133851510317</v>
      </c>
      <c r="F99" s="98">
        <v>413.3755074327409</v>
      </c>
      <c r="G99" s="98">
        <v>414.42371947640714</v>
      </c>
      <c r="H99" s="98">
        <v>419.7897161365554</v>
      </c>
      <c r="I99" s="98">
        <v>406.48833068917497</v>
      </c>
      <c r="J99" s="98">
        <v>434.37955967523015</v>
      </c>
      <c r="K99" s="98">
        <v>457.83057182240111</v>
      </c>
      <c r="L99" s="98">
        <v>461.57673239796117</v>
      </c>
      <c r="M99" s="98">
        <v>485.80732730417515</v>
      </c>
      <c r="N99" s="98">
        <v>500.00791366900307</v>
      </c>
      <c r="O99" s="98">
        <v>505.91284839131498</v>
      </c>
      <c r="P99" s="98">
        <v>514.83985594492412</v>
      </c>
      <c r="Q99" s="98">
        <v>521.83674329675841</v>
      </c>
      <c r="R99" s="98">
        <v>519.75833583849897</v>
      </c>
      <c r="S99" s="98">
        <v>521.82380841536451</v>
      </c>
      <c r="T99" s="98">
        <v>522.05010713481977</v>
      </c>
      <c r="U99" s="98">
        <v>517.30293936413921</v>
      </c>
      <c r="V99" s="98">
        <v>513.72115008099536</v>
      </c>
      <c r="W99" s="98">
        <v>469.16132191695516</v>
      </c>
      <c r="X99" s="98">
        <v>441.86807411693758</v>
      </c>
      <c r="Y99" s="98">
        <v>355.61586728245788</v>
      </c>
      <c r="DA99" s="63" t="s">
        <v>2336</v>
      </c>
    </row>
    <row r="100" spans="1:105" ht="12" customHeight="1" x14ac:dyDescent="0.25">
      <c r="A100" s="121" t="s">
        <v>54</v>
      </c>
      <c r="B100" s="122">
        <v>288.99743083774939</v>
      </c>
      <c r="C100" s="122">
        <v>282.82356668368823</v>
      </c>
      <c r="D100" s="122">
        <v>286.32492080207891</v>
      </c>
      <c r="E100" s="122">
        <v>283.88752149436402</v>
      </c>
      <c r="F100" s="122">
        <v>284.94774602695122</v>
      </c>
      <c r="G100" s="122">
        <v>288.9613820060639</v>
      </c>
      <c r="H100" s="122">
        <v>297.88495790779353</v>
      </c>
      <c r="I100" s="122">
        <v>294.55133082827376</v>
      </c>
      <c r="J100" s="122">
        <v>300.70023288876882</v>
      </c>
      <c r="K100" s="122">
        <v>302.37244101992104</v>
      </c>
      <c r="L100" s="122">
        <v>336.88786625877043</v>
      </c>
      <c r="M100" s="122">
        <v>329.39508967604729</v>
      </c>
      <c r="N100" s="122">
        <v>327.37194609696724</v>
      </c>
      <c r="O100" s="122">
        <v>349.60403336614428</v>
      </c>
      <c r="P100" s="122">
        <v>353.27222964614549</v>
      </c>
      <c r="Q100" s="122">
        <v>357.64251823511239</v>
      </c>
      <c r="R100" s="122">
        <v>366.10829859337537</v>
      </c>
      <c r="S100" s="122">
        <v>354.38038106024601</v>
      </c>
      <c r="T100" s="122">
        <v>352.70135520626411</v>
      </c>
      <c r="U100" s="122">
        <v>349.30221643337956</v>
      </c>
      <c r="V100" s="122">
        <v>363.72122011888524</v>
      </c>
      <c r="W100" s="122">
        <v>368.75638220738534</v>
      </c>
      <c r="X100" s="122">
        <v>229.30295874013399</v>
      </c>
      <c r="Y100" s="122">
        <v>250.60401662881227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2339</v>
      </c>
    </row>
    <row r="103" spans="1:105" ht="12" customHeight="1" x14ac:dyDescent="0.25">
      <c r="A103" s="109" t="s">
        <v>120</v>
      </c>
      <c r="B103" s="33">
        <v>288.99743083774939</v>
      </c>
      <c r="C103" s="33">
        <v>282.82356668368823</v>
      </c>
      <c r="D103" s="33">
        <v>286.32492080207891</v>
      </c>
      <c r="E103" s="33">
        <v>283.88752149436402</v>
      </c>
      <c r="F103" s="33">
        <v>284.94774602695122</v>
      </c>
      <c r="G103" s="33">
        <v>288.9613820060639</v>
      </c>
      <c r="H103" s="33">
        <v>297.88495790779353</v>
      </c>
      <c r="I103" s="33">
        <v>294.55133082827376</v>
      </c>
      <c r="J103" s="33">
        <v>300.70023288876882</v>
      </c>
      <c r="K103" s="33">
        <v>302.37244101992104</v>
      </c>
      <c r="L103" s="33">
        <v>336.88786625877043</v>
      </c>
      <c r="M103" s="33">
        <v>329.39508967604729</v>
      </c>
      <c r="N103" s="33">
        <v>327.37194609696724</v>
      </c>
      <c r="O103" s="33">
        <v>349.60403336614428</v>
      </c>
      <c r="P103" s="33">
        <v>353.27222964614549</v>
      </c>
      <c r="Q103" s="33">
        <v>357.64251823511239</v>
      </c>
      <c r="R103" s="33">
        <v>366.10829859337537</v>
      </c>
      <c r="S103" s="33">
        <v>354.38038106024601</v>
      </c>
      <c r="T103" s="33">
        <v>352.70135520626411</v>
      </c>
      <c r="U103" s="33">
        <v>349.30221643337956</v>
      </c>
      <c r="V103" s="33">
        <v>363.72122011888524</v>
      </c>
      <c r="W103" s="33">
        <v>368.75638220738534</v>
      </c>
      <c r="X103" s="33">
        <v>229.30295874013399</v>
      </c>
      <c r="Y103" s="33">
        <v>250.60401662881227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13199.19283686885</v>
      </c>
      <c r="C124" s="117">
        <f t="shared" si="42"/>
        <v>13976.743481118954</v>
      </c>
      <c r="D124" s="117">
        <f t="shared" si="42"/>
        <v>13489.437417846428</v>
      </c>
      <c r="E124" s="117">
        <f t="shared" si="42"/>
        <v>13701.817385775055</v>
      </c>
      <c r="F124" s="117">
        <f t="shared" si="42"/>
        <v>13679.559536025101</v>
      </c>
      <c r="G124" s="117">
        <f t="shared" si="42"/>
        <v>13638.505637666911</v>
      </c>
      <c r="H124" s="117">
        <f t="shared" si="42"/>
        <v>13804.707203188726</v>
      </c>
      <c r="I124" s="117">
        <f t="shared" si="42"/>
        <v>13626.018952282138</v>
      </c>
      <c r="J124" s="117">
        <f t="shared" si="42"/>
        <v>13795.778396316269</v>
      </c>
      <c r="K124" s="117">
        <f t="shared" si="42"/>
        <v>13909.81556901072</v>
      </c>
      <c r="L124" s="117">
        <f t="shared" si="42"/>
        <v>15926.22988161793</v>
      </c>
      <c r="M124" s="117">
        <f t="shared" si="42"/>
        <v>13899.005056726714</v>
      </c>
      <c r="N124" s="117">
        <f t="shared" si="42"/>
        <v>14038.134397659584</v>
      </c>
      <c r="O124" s="117">
        <f t="shared" si="42"/>
        <v>14055.159859806354</v>
      </c>
      <c r="P124" s="117">
        <f t="shared" si="42"/>
        <v>12998.599257928721</v>
      </c>
      <c r="Q124" s="117">
        <f t="shared" si="42"/>
        <v>13965.79985798481</v>
      </c>
      <c r="R124" s="117">
        <f t="shared" ref="R124:V124" si="43">R125+R128+R130+R139</f>
        <v>14348.380084496435</v>
      </c>
      <c r="S124" s="117">
        <f t="shared" si="43"/>
        <v>14334.130143050103</v>
      </c>
      <c r="T124" s="117">
        <f t="shared" si="43"/>
        <v>14258.219195016938</v>
      </c>
      <c r="U124" s="117">
        <f t="shared" si="43"/>
        <v>13772.420825971345</v>
      </c>
      <c r="V124" s="117">
        <f t="shared" si="43"/>
        <v>13406.527094417623</v>
      </c>
      <c r="W124" s="117">
        <f t="shared" ref="W124:Y124" si="44">W125+W128+W130+W139</f>
        <v>14446.888522541709</v>
      </c>
      <c r="X124" s="117">
        <f t="shared" si="44"/>
        <v>12670.88166948984</v>
      </c>
      <c r="Y124" s="117">
        <f t="shared" si="44"/>
        <v>13019.211180403665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11766.301106268165</v>
      </c>
      <c r="C125" s="122">
        <f t="shared" si="45"/>
        <v>12594.428702900235</v>
      </c>
      <c r="D125" s="122">
        <f t="shared" si="45"/>
        <v>12106.262382774798</v>
      </c>
      <c r="E125" s="122">
        <f t="shared" si="45"/>
        <v>12338.966878091034</v>
      </c>
      <c r="F125" s="122">
        <f t="shared" si="45"/>
        <v>12278.830852806528</v>
      </c>
      <c r="G125" s="122">
        <f t="shared" si="45"/>
        <v>12249.482917735155</v>
      </c>
      <c r="H125" s="122">
        <f t="shared" si="45"/>
        <v>12391.387697961092</v>
      </c>
      <c r="I125" s="122">
        <f t="shared" si="45"/>
        <v>12306.469628579205</v>
      </c>
      <c r="J125" s="122">
        <f t="shared" si="45"/>
        <v>12426.118919805858</v>
      </c>
      <c r="K125" s="122">
        <f t="shared" si="45"/>
        <v>12551.471252141846</v>
      </c>
      <c r="L125" s="122">
        <f t="shared" si="45"/>
        <v>14337.19322343071</v>
      </c>
      <c r="M125" s="122">
        <f t="shared" si="45"/>
        <v>12306.611732608324</v>
      </c>
      <c r="N125" s="122">
        <f t="shared" si="45"/>
        <v>12419.194430435869</v>
      </c>
      <c r="O125" s="122">
        <f t="shared" si="45"/>
        <v>12381.105146459229</v>
      </c>
      <c r="P125" s="122">
        <f t="shared" si="45"/>
        <v>11334.187147580795</v>
      </c>
      <c r="Q125" s="122">
        <f t="shared" si="45"/>
        <v>12295.446188979207</v>
      </c>
      <c r="R125" s="122">
        <f t="shared" ref="R125:V125" si="46">SUM(R126:R127)</f>
        <v>12669.84486707836</v>
      </c>
      <c r="S125" s="122">
        <f t="shared" si="46"/>
        <v>12687.33187107035</v>
      </c>
      <c r="T125" s="122">
        <f t="shared" si="46"/>
        <v>12641.121438097476</v>
      </c>
      <c r="U125" s="122">
        <f t="shared" si="46"/>
        <v>12153.292514170444</v>
      </c>
      <c r="V125" s="122">
        <f t="shared" si="46"/>
        <v>11780.263829879876</v>
      </c>
      <c r="W125" s="122">
        <f t="shared" ref="W125:Y125" si="47">SUM(W126:W127)</f>
        <v>12793.903755017818</v>
      </c>
      <c r="X125" s="122">
        <f t="shared" si="47"/>
        <v>11630.838726721069</v>
      </c>
      <c r="Y125" s="122">
        <f t="shared" si="47"/>
        <v>11990.689618580354</v>
      </c>
      <c r="DA125" s="130" t="s">
        <v>2360</v>
      </c>
    </row>
    <row r="126" spans="1:105" ht="12" customHeight="1" x14ac:dyDescent="0.25">
      <c r="A126" s="97" t="s">
        <v>198</v>
      </c>
      <c r="B126" s="98">
        <v>11729.872927630424</v>
      </c>
      <c r="C126" s="98">
        <v>12555.330923675652</v>
      </c>
      <c r="D126" s="98">
        <v>12069.46933675205</v>
      </c>
      <c r="E126" s="98">
        <v>12301.531707015845</v>
      </c>
      <c r="F126" s="98">
        <v>12241.856270046876</v>
      </c>
      <c r="G126" s="98">
        <v>12212.694612740748</v>
      </c>
      <c r="H126" s="98">
        <v>12354.257544167862</v>
      </c>
      <c r="I126" s="98">
        <v>12269.681404816401</v>
      </c>
      <c r="J126" s="98">
        <v>12389.352424772787</v>
      </c>
      <c r="K126" s="98">
        <v>12514.594986953345</v>
      </c>
      <c r="L126" s="98">
        <v>14293.848504282061</v>
      </c>
      <c r="M126" s="98">
        <v>12270.142058525575</v>
      </c>
      <c r="N126" s="98">
        <v>12382.61882113353</v>
      </c>
      <c r="O126" s="98">
        <v>12344.805391881528</v>
      </c>
      <c r="P126" s="98">
        <v>11301.680162977711</v>
      </c>
      <c r="Q126" s="98">
        <v>12259.527666368964</v>
      </c>
      <c r="R126" s="98">
        <v>12632.802862810979</v>
      </c>
      <c r="S126" s="98">
        <v>12650.211905483044</v>
      </c>
      <c r="T126" s="98">
        <v>12604.152067984618</v>
      </c>
      <c r="U126" s="98">
        <v>12118.069816526027</v>
      </c>
      <c r="V126" s="98">
        <v>11746.018405821922</v>
      </c>
      <c r="W126" s="98">
        <v>12756.5652317431</v>
      </c>
      <c r="X126" s="98">
        <v>11599.201115424394</v>
      </c>
      <c r="Y126" s="98">
        <v>11957.565418937696</v>
      </c>
      <c r="DA126" s="63" t="s">
        <v>2361</v>
      </c>
    </row>
    <row r="127" spans="1:105" ht="12" customHeight="1" x14ac:dyDescent="0.25">
      <c r="A127" s="97" t="s">
        <v>53</v>
      </c>
      <c r="B127" s="98">
        <v>36.428178637742171</v>
      </c>
      <c r="C127" s="98">
        <v>39.09777922458327</v>
      </c>
      <c r="D127" s="98">
        <v>36.793046022746957</v>
      </c>
      <c r="E127" s="98">
        <v>37.43517107518862</v>
      </c>
      <c r="F127" s="98">
        <v>36.974582759651717</v>
      </c>
      <c r="G127" s="98">
        <v>36.788304994406687</v>
      </c>
      <c r="H127" s="98">
        <v>37.130153793229567</v>
      </c>
      <c r="I127" s="98">
        <v>36.788223762803177</v>
      </c>
      <c r="J127" s="98">
        <v>36.766495033070775</v>
      </c>
      <c r="K127" s="98">
        <v>36.876265188501513</v>
      </c>
      <c r="L127" s="98">
        <v>43.344719148647926</v>
      </c>
      <c r="M127" s="98">
        <v>36.469674082749741</v>
      </c>
      <c r="N127" s="98">
        <v>36.575609302339878</v>
      </c>
      <c r="O127" s="98">
        <v>36.299754577702444</v>
      </c>
      <c r="P127" s="98">
        <v>32.506984603083545</v>
      </c>
      <c r="Q127" s="98">
        <v>35.918522610243798</v>
      </c>
      <c r="R127" s="98">
        <v>37.042004267381238</v>
      </c>
      <c r="S127" s="98">
        <v>37.119965587306339</v>
      </c>
      <c r="T127" s="98">
        <v>36.969370112858357</v>
      </c>
      <c r="U127" s="98">
        <v>35.222697644415362</v>
      </c>
      <c r="V127" s="98">
        <v>34.2454240579535</v>
      </c>
      <c r="W127" s="98">
        <v>37.338523274718419</v>
      </c>
      <c r="X127" s="98">
        <v>31.637611296675008</v>
      </c>
      <c r="Y127" s="98">
        <v>33.12419964265775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0.74388653096614687</v>
      </c>
      <c r="C128" s="122">
        <f t="shared" si="48"/>
        <v>0.89592203162829842</v>
      </c>
      <c r="D128" s="122">
        <f t="shared" si="48"/>
        <v>0.95006499575344106</v>
      </c>
      <c r="E128" s="122">
        <f t="shared" si="48"/>
        <v>1.146385002555556</v>
      </c>
      <c r="F128" s="122">
        <f t="shared" si="48"/>
        <v>1.4277275078330647</v>
      </c>
      <c r="G128" s="122">
        <f t="shared" si="48"/>
        <v>1.6878228725630582</v>
      </c>
      <c r="H128" s="122">
        <f t="shared" si="48"/>
        <v>2.0327608775000012</v>
      </c>
      <c r="I128" s="122">
        <f t="shared" si="48"/>
        <v>2.3771995576697615</v>
      </c>
      <c r="J128" s="122">
        <f t="shared" si="48"/>
        <v>2.6147517592425014</v>
      </c>
      <c r="K128" s="122">
        <f t="shared" si="48"/>
        <v>2.7425683484284122</v>
      </c>
      <c r="L128" s="122">
        <f t="shared" si="48"/>
        <v>2.9349213595944361</v>
      </c>
      <c r="M128" s="122">
        <f t="shared" si="48"/>
        <v>3.1460067056595435</v>
      </c>
      <c r="N128" s="122">
        <f t="shared" si="48"/>
        <v>3.3726821515817083</v>
      </c>
      <c r="O128" s="122">
        <f t="shared" si="48"/>
        <v>3.5653110101027186</v>
      </c>
      <c r="P128" s="122">
        <f t="shared" si="48"/>
        <v>3.7047865118752918</v>
      </c>
      <c r="Q128" s="122">
        <f t="shared" si="48"/>
        <v>3.7022670249808591</v>
      </c>
      <c r="R128" s="122">
        <f t="shared" si="48"/>
        <v>3.8365442067418538</v>
      </c>
      <c r="S128" s="122">
        <f t="shared" si="48"/>
        <v>3.7893865192517633</v>
      </c>
      <c r="T128" s="122">
        <f t="shared" si="48"/>
        <v>4.504734928381267</v>
      </c>
      <c r="U128" s="122">
        <f t="shared" si="48"/>
        <v>3.7411178966852487</v>
      </c>
      <c r="V128" s="122">
        <f t="shared" si="48"/>
        <v>3.89368233840321</v>
      </c>
      <c r="W128" s="122">
        <f t="shared" si="48"/>
        <v>3.7561226042372713</v>
      </c>
      <c r="X128" s="122">
        <f t="shared" si="48"/>
        <v>3.6815109480075621</v>
      </c>
      <c r="Y128" s="122">
        <f t="shared" si="48"/>
        <v>3.7252838070278229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0.74388653096614687</v>
      </c>
      <c r="C129" s="98">
        <f>IF(RES_hhdet_fec!C129=0,0,RES_hhdet_fec!C129*1000*11630/RES_hhdet_num!C124)</f>
        <v>0.89592203162829842</v>
      </c>
      <c r="D129" s="98">
        <f>IF(RES_hhdet_fec!D129=0,0,RES_hhdet_fec!D129*1000*11630/RES_hhdet_num!D124)</f>
        <v>0.95006499575344106</v>
      </c>
      <c r="E129" s="98">
        <f>IF(RES_hhdet_fec!E129=0,0,RES_hhdet_fec!E129*1000*11630/RES_hhdet_num!E124)</f>
        <v>1.146385002555556</v>
      </c>
      <c r="F129" s="98">
        <f>IF(RES_hhdet_fec!F129=0,0,RES_hhdet_fec!F129*1000*11630/RES_hhdet_num!F124)</f>
        <v>1.4277275078330647</v>
      </c>
      <c r="G129" s="98">
        <f>IF(RES_hhdet_fec!G129=0,0,RES_hhdet_fec!G129*1000*11630/RES_hhdet_num!G124)</f>
        <v>1.6878228725630582</v>
      </c>
      <c r="H129" s="98">
        <f>IF(RES_hhdet_fec!H129=0,0,RES_hhdet_fec!H129*1000*11630/RES_hhdet_num!H124)</f>
        <v>2.0327608775000012</v>
      </c>
      <c r="I129" s="98">
        <f>IF(RES_hhdet_fec!I129=0,0,RES_hhdet_fec!I129*1000*11630/RES_hhdet_num!I124)</f>
        <v>2.3771995576697615</v>
      </c>
      <c r="J129" s="98">
        <f>IF(RES_hhdet_fec!J129=0,0,RES_hhdet_fec!J129*1000*11630/RES_hhdet_num!J124)</f>
        <v>2.6147517592425014</v>
      </c>
      <c r="K129" s="98">
        <f>IF(RES_hhdet_fec!K129=0,0,RES_hhdet_fec!K129*1000*11630/RES_hhdet_num!K124)</f>
        <v>2.7425683484284122</v>
      </c>
      <c r="L129" s="98">
        <f>IF(RES_hhdet_fec!L129=0,0,RES_hhdet_fec!L129*1000*11630/RES_hhdet_num!L124)</f>
        <v>2.9349213595944361</v>
      </c>
      <c r="M129" s="98">
        <f>IF(RES_hhdet_fec!M129=0,0,RES_hhdet_fec!M129*1000*11630/RES_hhdet_num!M124)</f>
        <v>3.1460067056595435</v>
      </c>
      <c r="N129" s="98">
        <f>IF(RES_hhdet_fec!N129=0,0,RES_hhdet_fec!N129*1000*11630/RES_hhdet_num!N124)</f>
        <v>3.3726821515817083</v>
      </c>
      <c r="O129" s="98">
        <f>IF(RES_hhdet_fec!O129=0,0,RES_hhdet_fec!O129*1000*11630/RES_hhdet_num!O124)</f>
        <v>3.5653110101027186</v>
      </c>
      <c r="P129" s="98">
        <f>IF(RES_hhdet_fec!P129=0,0,RES_hhdet_fec!P129*1000*11630/RES_hhdet_num!P124)</f>
        <v>3.7047865118752918</v>
      </c>
      <c r="Q129" s="98">
        <f>IF(RES_hhdet_fec!Q129=0,0,RES_hhdet_fec!Q129*1000*11630/RES_hhdet_num!Q124)</f>
        <v>3.7022670249808591</v>
      </c>
      <c r="R129" s="98">
        <f>IF(RES_hhdet_fec!R129=0,0,RES_hhdet_fec!R129*1000*11630/RES_hhdet_num!R124)</f>
        <v>3.8365442067418538</v>
      </c>
      <c r="S129" s="98">
        <f>IF(RES_hhdet_fec!S129=0,0,RES_hhdet_fec!S129*1000*11630/RES_hhdet_num!S124)</f>
        <v>3.7893865192517633</v>
      </c>
      <c r="T129" s="98">
        <f>IF(RES_hhdet_fec!T129=0,0,RES_hhdet_fec!T129*1000*11630/RES_hhdet_num!T124)</f>
        <v>4.504734928381267</v>
      </c>
      <c r="U129" s="98">
        <f>IF(RES_hhdet_fec!U129=0,0,RES_hhdet_fec!U129*1000*11630/RES_hhdet_num!U124)</f>
        <v>3.7411178966852487</v>
      </c>
      <c r="V129" s="98">
        <f>IF(RES_hhdet_fec!V129=0,0,RES_hhdet_fec!V129*1000*11630/RES_hhdet_num!V124)</f>
        <v>3.89368233840321</v>
      </c>
      <c r="W129" s="98">
        <f>IF(RES_hhdet_fec!W129=0,0,RES_hhdet_fec!W129*1000*11630/RES_hhdet_num!W124)</f>
        <v>3.7561226042372713</v>
      </c>
      <c r="X129" s="98">
        <f>IF(RES_hhdet_fec!X129=0,0,RES_hhdet_fec!X129*1000*11630/RES_hhdet_num!X124)</f>
        <v>3.6815109480075621</v>
      </c>
      <c r="Y129" s="98">
        <f>IF(RES_hhdet_fec!Y129=0,0,RES_hhdet_fec!Y129*1000*11630/RES_hhdet_num!Y124)</f>
        <v>3.7252838070278229</v>
      </c>
      <c r="DA129" s="63" t="s">
        <v>2364</v>
      </c>
    </row>
    <row r="130" spans="1:105" ht="12" customHeight="1" x14ac:dyDescent="0.25">
      <c r="A130" s="121" t="s">
        <v>55</v>
      </c>
      <c r="B130" s="122">
        <v>1143.1504132319678</v>
      </c>
      <c r="C130" s="122">
        <v>1098.4100877001163</v>
      </c>
      <c r="D130" s="122">
        <v>1095.4121662766649</v>
      </c>
      <c r="E130" s="122">
        <v>1077.14951764329</v>
      </c>
      <c r="F130" s="122">
        <v>1113.6339851967311</v>
      </c>
      <c r="G130" s="122">
        <v>1097.7095043089789</v>
      </c>
      <c r="H130" s="122">
        <v>1113.0229756963649</v>
      </c>
      <c r="I130" s="122">
        <v>1022.3826010245692</v>
      </c>
      <c r="J130" s="122">
        <v>1066.2007891772907</v>
      </c>
      <c r="K130" s="122">
        <v>1053.2681972702178</v>
      </c>
      <c r="L130" s="122">
        <v>1249.4261143266544</v>
      </c>
      <c r="M130" s="122">
        <v>1260.079239750223</v>
      </c>
      <c r="N130" s="122">
        <v>1288.3568282265996</v>
      </c>
      <c r="O130" s="122">
        <v>1320.7219507163641</v>
      </c>
      <c r="P130" s="122">
        <v>1306.6306904310823</v>
      </c>
      <c r="Q130" s="122">
        <v>1307.8619370141646</v>
      </c>
      <c r="R130" s="122">
        <v>1307.8939089645582</v>
      </c>
      <c r="S130" s="122">
        <v>1289.2424704200448</v>
      </c>
      <c r="T130" s="122">
        <v>1261.8198662101081</v>
      </c>
      <c r="U130" s="122">
        <v>1268.8488769179828</v>
      </c>
      <c r="V130" s="122">
        <v>1261.1570128193891</v>
      </c>
      <c r="W130" s="122">
        <v>1282.0195599419258</v>
      </c>
      <c r="X130" s="122">
        <v>807.41109824559078</v>
      </c>
      <c r="Y130" s="122">
        <v>773.90077109595427</v>
      </c>
      <c r="DA130" s="130" t="s">
        <v>2365</v>
      </c>
    </row>
    <row r="131" spans="1:105" ht="12" customHeight="1" x14ac:dyDescent="0.25">
      <c r="A131" s="97" t="s">
        <v>128</v>
      </c>
      <c r="B131" s="98">
        <v>1138.2601759375568</v>
      </c>
      <c r="C131" s="98">
        <v>1095.0873546823952</v>
      </c>
      <c r="D131" s="98">
        <v>1091.7583916702422</v>
      </c>
      <c r="E131" s="98">
        <v>1074.4222252424793</v>
      </c>
      <c r="F131" s="98">
        <v>1111.2560695543073</v>
      </c>
      <c r="G131" s="98">
        <v>1094.3562075599846</v>
      </c>
      <c r="H131" s="98">
        <v>1110.0724345029946</v>
      </c>
      <c r="I131" s="98">
        <v>1019.6178701564305</v>
      </c>
      <c r="J131" s="98">
        <v>1064.3475458559178</v>
      </c>
      <c r="K131" s="98">
        <v>1052.5770566784799</v>
      </c>
      <c r="L131" s="98">
        <v>1248.3290843573525</v>
      </c>
      <c r="M131" s="98">
        <v>1258.0001903404996</v>
      </c>
      <c r="N131" s="98">
        <v>1286.7343818499999</v>
      </c>
      <c r="O131" s="98">
        <v>1316.8964568294202</v>
      </c>
      <c r="P131" s="98">
        <v>1303.8733857850621</v>
      </c>
      <c r="Q131" s="98">
        <v>1302.9736134610955</v>
      </c>
      <c r="R131" s="98">
        <v>1303.4927811816972</v>
      </c>
      <c r="S131" s="98">
        <v>1287.0098870445768</v>
      </c>
      <c r="T131" s="98">
        <v>1259.2950546722184</v>
      </c>
      <c r="U131" s="98">
        <v>1266.7746829037985</v>
      </c>
      <c r="V131" s="98">
        <v>1259.9284386904762</v>
      </c>
      <c r="W131" s="98">
        <v>1281.7397022092655</v>
      </c>
      <c r="X131" s="98">
        <v>807.26366042764505</v>
      </c>
      <c r="Y131" s="98">
        <v>773.32630233811426</v>
      </c>
      <c r="DA131" s="63" t="s">
        <v>2366</v>
      </c>
    </row>
    <row r="132" spans="1:105" ht="12" customHeight="1" x14ac:dyDescent="0.25">
      <c r="A132" s="97" t="s">
        <v>127</v>
      </c>
      <c r="B132" s="98">
        <v>1062.8760760258383</v>
      </c>
      <c r="C132" s="98">
        <v>1019.8794251469972</v>
      </c>
      <c r="D132" s="98">
        <v>1018.6635701782333</v>
      </c>
      <c r="E132" s="98">
        <v>1001.4872042194005</v>
      </c>
      <c r="F132" s="98">
        <v>1036.5989233537912</v>
      </c>
      <c r="G132" s="98">
        <v>1023.1654759932936</v>
      </c>
      <c r="H132" s="98">
        <v>1038.725675191145</v>
      </c>
      <c r="I132" s="98">
        <v>953.31671204037559</v>
      </c>
      <c r="J132" s="98">
        <v>994.63092393783199</v>
      </c>
      <c r="K132" s="98">
        <v>979.21954427567573</v>
      </c>
      <c r="L132" s="98">
        <v>1176.3611660722408</v>
      </c>
      <c r="M132" s="98">
        <v>1189.2270127393738</v>
      </c>
      <c r="N132" s="98">
        <v>1219.5431750140351</v>
      </c>
      <c r="O132" s="98">
        <v>1258.2121285650776</v>
      </c>
      <c r="P132" s="98">
        <v>1244.4969740015752</v>
      </c>
      <c r="Q132" s="98">
        <v>1249.036577859242</v>
      </c>
      <c r="R132" s="98">
        <v>1251.322666591213</v>
      </c>
      <c r="S132" s="98">
        <v>1231.4589445603508</v>
      </c>
      <c r="T132" s="98">
        <v>1207.8196313240583</v>
      </c>
      <c r="U132" s="98">
        <v>1216.7874824086534</v>
      </c>
      <c r="V132" s="98">
        <v>1211.3824823871789</v>
      </c>
      <c r="W132" s="98">
        <v>1237.4960016650978</v>
      </c>
      <c r="X132" s="98">
        <v>765.40842816961197</v>
      </c>
      <c r="Y132" s="98">
        <v>739.7036381009724</v>
      </c>
      <c r="DA132" s="63" t="s">
        <v>2367</v>
      </c>
    </row>
    <row r="133" spans="1:105" ht="12" customHeight="1" x14ac:dyDescent="0.25">
      <c r="A133" s="100" t="s">
        <v>198</v>
      </c>
      <c r="B133" s="101">
        <v>649.52779358119994</v>
      </c>
      <c r="C133" s="101">
        <v>610.97966034744661</v>
      </c>
      <c r="D133" s="101">
        <v>615.19143104427201</v>
      </c>
      <c r="E133" s="101">
        <v>596.03706568524149</v>
      </c>
      <c r="F133" s="101">
        <v>613.55416752891813</v>
      </c>
      <c r="G133" s="101">
        <v>612.95489558582653</v>
      </c>
      <c r="H133" s="101">
        <v>622.05172532421727</v>
      </c>
      <c r="I133" s="101">
        <v>560.77902004494604</v>
      </c>
      <c r="J133" s="101">
        <v>566.90504618276987</v>
      </c>
      <c r="K133" s="101">
        <v>510.82929386311696</v>
      </c>
      <c r="L133" s="101">
        <v>699.38352826552943</v>
      </c>
      <c r="M133" s="101">
        <v>699.18381015146633</v>
      </c>
      <c r="N133" s="101">
        <v>701.88524530282746</v>
      </c>
      <c r="O133" s="101">
        <v>759.12337522133828</v>
      </c>
      <c r="P133" s="101">
        <v>722.51262479936497</v>
      </c>
      <c r="Q133" s="101">
        <v>741.50923077591005</v>
      </c>
      <c r="R133" s="101">
        <v>742.30499487069221</v>
      </c>
      <c r="S133" s="101">
        <v>699.21301467532146</v>
      </c>
      <c r="T133" s="101">
        <v>688.33589682693048</v>
      </c>
      <c r="U133" s="101">
        <v>703.09199640852762</v>
      </c>
      <c r="V133" s="101">
        <v>697.93886023077482</v>
      </c>
      <c r="W133" s="101">
        <v>751.67397755303239</v>
      </c>
      <c r="X133" s="101">
        <v>329.94486046890336</v>
      </c>
      <c r="Y133" s="101">
        <v>393.89428057066146</v>
      </c>
      <c r="DA133" s="131" t="s">
        <v>2368</v>
      </c>
    </row>
    <row r="134" spans="1:105" ht="12" customHeight="1" x14ac:dyDescent="0.25">
      <c r="A134" s="103" t="s">
        <v>52</v>
      </c>
      <c r="B134" s="104">
        <v>413.34828244463841</v>
      </c>
      <c r="C134" s="104">
        <v>408.8997647995505</v>
      </c>
      <c r="D134" s="104">
        <v>403.47213913396126</v>
      </c>
      <c r="E134" s="104">
        <v>405.45013853415895</v>
      </c>
      <c r="F134" s="104">
        <v>423.04475582487294</v>
      </c>
      <c r="G134" s="104">
        <v>410.21058040746703</v>
      </c>
      <c r="H134" s="104">
        <v>416.67394986692767</v>
      </c>
      <c r="I134" s="104">
        <v>392.5376919954295</v>
      </c>
      <c r="J134" s="104">
        <v>427.72587775506202</v>
      </c>
      <c r="K134" s="104">
        <v>468.39025041255894</v>
      </c>
      <c r="L134" s="104">
        <v>476.97763780671164</v>
      </c>
      <c r="M134" s="104">
        <v>490.04320258790756</v>
      </c>
      <c r="N134" s="104">
        <v>517.65792971120743</v>
      </c>
      <c r="O134" s="104">
        <v>499.08875334373931</v>
      </c>
      <c r="P134" s="104">
        <v>521.98434920221018</v>
      </c>
      <c r="Q134" s="104">
        <v>507.52734708333219</v>
      </c>
      <c r="R134" s="104">
        <v>509.01767172052053</v>
      </c>
      <c r="S134" s="104">
        <v>532.24592988502934</v>
      </c>
      <c r="T134" s="104">
        <v>519.48373449712756</v>
      </c>
      <c r="U134" s="104">
        <v>513.69548600012581</v>
      </c>
      <c r="V134" s="104">
        <v>513.44362215640422</v>
      </c>
      <c r="W134" s="104">
        <v>485.82202411206544</v>
      </c>
      <c r="X134" s="104">
        <v>435.46356770070867</v>
      </c>
      <c r="Y134" s="104">
        <v>345.80935753031088</v>
      </c>
      <c r="DA134" s="132" t="s">
        <v>2369</v>
      </c>
    </row>
    <row r="135" spans="1:105" ht="12" customHeight="1" x14ac:dyDescent="0.25">
      <c r="A135" s="106" t="s">
        <v>122</v>
      </c>
      <c r="B135" s="101">
        <v>1362.9983318316779</v>
      </c>
      <c r="C135" s="101">
        <v>1272.2101977388447</v>
      </c>
      <c r="D135" s="101">
        <v>1287.2569962721961</v>
      </c>
      <c r="E135" s="101">
        <v>1243.497580379194</v>
      </c>
      <c r="F135" s="101">
        <v>1269.4105152122147</v>
      </c>
      <c r="G135" s="101">
        <v>1289.7164953159167</v>
      </c>
      <c r="H135" s="101">
        <v>1299.6008387967029</v>
      </c>
      <c r="I135" s="101">
        <v>1228.8546865603016</v>
      </c>
      <c r="J135" s="101">
        <v>1262.0923069702394</v>
      </c>
      <c r="K135" s="101">
        <v>1202.6788618174573</v>
      </c>
      <c r="L135" s="101">
        <v>1409.0693333725058</v>
      </c>
      <c r="M135" s="101">
        <v>1454.7580892259341</v>
      </c>
      <c r="N135" s="101">
        <v>1445.5521284559766</v>
      </c>
      <c r="O135" s="101">
        <v>1557.5660918707238</v>
      </c>
      <c r="P135" s="101">
        <v>1497.3557415547414</v>
      </c>
      <c r="Q135" s="101">
        <v>1557.436330909522</v>
      </c>
      <c r="R135" s="101">
        <v>1551.6705803218238</v>
      </c>
      <c r="S135" s="101">
        <v>1459.3002381618714</v>
      </c>
      <c r="T135" s="101">
        <v>1447.4795622282445</v>
      </c>
      <c r="U135" s="101">
        <v>1430.019277861621</v>
      </c>
      <c r="V135" s="101">
        <v>1399.3766850190336</v>
      </c>
      <c r="W135" s="101">
        <v>1361.7840660312597</v>
      </c>
      <c r="X135" s="101">
        <v>892.03913558565375</v>
      </c>
      <c r="Y135" s="101">
        <v>878.6331019703274</v>
      </c>
      <c r="DA135" s="131" t="s">
        <v>2370</v>
      </c>
    </row>
    <row r="136" spans="1:105" ht="12" customHeight="1" x14ac:dyDescent="0.25">
      <c r="A136" s="107" t="s">
        <v>121</v>
      </c>
      <c r="B136" s="104">
        <v>1198.3284601668602</v>
      </c>
      <c r="C136" s="104">
        <v>1113.7053943101789</v>
      </c>
      <c r="D136" s="104">
        <v>1130.1609660182094</v>
      </c>
      <c r="E136" s="104">
        <v>1090.3266254146608</v>
      </c>
      <c r="F136" s="104">
        <v>1115.4134789017221</v>
      </c>
      <c r="G136" s="104">
        <v>1139.3172952660063</v>
      </c>
      <c r="H136" s="104">
        <v>1152.4607999939085</v>
      </c>
      <c r="I136" s="104">
        <v>1089.0801565703282</v>
      </c>
      <c r="J136" s="104">
        <v>1113.0643253922292</v>
      </c>
      <c r="K136" s="104">
        <v>1045.8593430222115</v>
      </c>
      <c r="L136" s="104">
        <v>1252.2445484080224</v>
      </c>
      <c r="M136" s="104">
        <v>1294.0823528417147</v>
      </c>
      <c r="N136" s="104">
        <v>1286.1873614912865</v>
      </c>
      <c r="O136" s="104">
        <v>1399.5572960243337</v>
      </c>
      <c r="P136" s="104">
        <v>1339.7974675034613</v>
      </c>
      <c r="Q136" s="104">
        <v>1399.8617089835354</v>
      </c>
      <c r="R136" s="104">
        <v>1395.8812063580331</v>
      </c>
      <c r="S136" s="104">
        <v>1307.9797859061464</v>
      </c>
      <c r="T136" s="104">
        <v>1305.7260993631432</v>
      </c>
      <c r="U136" s="104">
        <v>1303.7962319154467</v>
      </c>
      <c r="V136" s="104">
        <v>1285.3722778582694</v>
      </c>
      <c r="W136" s="104">
        <v>1266.2677512961097</v>
      </c>
      <c r="X136" s="104">
        <v>800.63887426913948</v>
      </c>
      <c r="Y136" s="104">
        <v>789.97623881942263</v>
      </c>
      <c r="DA136" s="132" t="s">
        <v>2371</v>
      </c>
    </row>
    <row r="137" spans="1:105" ht="12" customHeight="1" x14ac:dyDescent="0.25">
      <c r="A137" s="108" t="s">
        <v>53</v>
      </c>
      <c r="B137" s="98">
        <v>778.12546783493872</v>
      </c>
      <c r="C137" s="98">
        <v>709.7195359088737</v>
      </c>
      <c r="D137" s="98">
        <v>725.46369182563694</v>
      </c>
      <c r="E137" s="98">
        <v>690.22272250959281</v>
      </c>
      <c r="F137" s="98">
        <v>701.91735596453282</v>
      </c>
      <c r="G137" s="98">
        <v>724.7782496420723</v>
      </c>
      <c r="H137" s="98">
        <v>732.56114418211916</v>
      </c>
      <c r="I137" s="98">
        <v>682.29592034934637</v>
      </c>
      <c r="J137" s="98">
        <v>678.32298479597705</v>
      </c>
      <c r="K137" s="98">
        <v>587.46352042899389</v>
      </c>
      <c r="L137" s="98">
        <v>791.29781697246904</v>
      </c>
      <c r="M137" s="98">
        <v>809.4933896659652</v>
      </c>
      <c r="N137" s="98">
        <v>787.74211338562645</v>
      </c>
      <c r="O137" s="98">
        <v>895.06960112338743</v>
      </c>
      <c r="P137" s="98">
        <v>825.76013270701208</v>
      </c>
      <c r="Q137" s="98">
        <v>878.49080756692342</v>
      </c>
      <c r="R137" s="98">
        <v>875.71931938800481</v>
      </c>
      <c r="S137" s="98">
        <v>786.04144197881942</v>
      </c>
      <c r="T137" s="98">
        <v>784.70779880714758</v>
      </c>
      <c r="U137" s="98">
        <v>789.33818578537193</v>
      </c>
      <c r="V137" s="98">
        <v>774.67180628441406</v>
      </c>
      <c r="W137" s="98">
        <v>800.05269083684675</v>
      </c>
      <c r="X137" s="98">
        <v>362.21963928393808</v>
      </c>
      <c r="Y137" s="98">
        <v>437.96212303280703</v>
      </c>
      <c r="DA137" s="63" t="s">
        <v>2372</v>
      </c>
    </row>
    <row r="138" spans="1:105" ht="12" customHeight="1" x14ac:dyDescent="0.25">
      <c r="A138" s="108" t="s">
        <v>52</v>
      </c>
      <c r="B138" s="98">
        <v>420.20299233192139</v>
      </c>
      <c r="C138" s="98">
        <v>403.98585840130551</v>
      </c>
      <c r="D138" s="98">
        <v>404.69727419257242</v>
      </c>
      <c r="E138" s="98">
        <v>400.10390290506814</v>
      </c>
      <c r="F138" s="98">
        <v>413.49612293718928</v>
      </c>
      <c r="G138" s="98">
        <v>414.53904562393433</v>
      </c>
      <c r="H138" s="98">
        <v>419.89965581178916</v>
      </c>
      <c r="I138" s="98">
        <v>406.78423622098188</v>
      </c>
      <c r="J138" s="98">
        <v>434.74134059625226</v>
      </c>
      <c r="K138" s="98">
        <v>458.39582259321747</v>
      </c>
      <c r="L138" s="98">
        <v>460.94673143555349</v>
      </c>
      <c r="M138" s="98">
        <v>484.5889631757492</v>
      </c>
      <c r="N138" s="98">
        <v>498.44524810565986</v>
      </c>
      <c r="O138" s="98">
        <v>504.48769490094645</v>
      </c>
      <c r="P138" s="98">
        <v>514.03733479644927</v>
      </c>
      <c r="Q138" s="98">
        <v>521.37090141661213</v>
      </c>
      <c r="R138" s="98">
        <v>520.16188697002815</v>
      </c>
      <c r="S138" s="98">
        <v>521.9383439273272</v>
      </c>
      <c r="T138" s="98">
        <v>521.01830055599567</v>
      </c>
      <c r="U138" s="98">
        <v>514.45804613007476</v>
      </c>
      <c r="V138" s="98">
        <v>510.70047157385551</v>
      </c>
      <c r="W138" s="98">
        <v>466.21506045926287</v>
      </c>
      <c r="X138" s="98">
        <v>438.41923498520146</v>
      </c>
      <c r="Y138" s="98">
        <v>352.0141157866156</v>
      </c>
      <c r="DA138" s="63" t="s">
        <v>2373</v>
      </c>
    </row>
    <row r="139" spans="1:105" ht="12" customHeight="1" x14ac:dyDescent="0.25">
      <c r="A139" s="121" t="s">
        <v>54</v>
      </c>
      <c r="B139" s="122">
        <v>288.99743083774939</v>
      </c>
      <c r="C139" s="122">
        <v>283.00876848697465</v>
      </c>
      <c r="D139" s="122">
        <v>286.81280379921236</v>
      </c>
      <c r="E139" s="122">
        <v>284.55460503817449</v>
      </c>
      <c r="F139" s="122">
        <v>285.66697051400803</v>
      </c>
      <c r="G139" s="122">
        <v>289.62539275021265</v>
      </c>
      <c r="H139" s="122">
        <v>298.26376865376778</v>
      </c>
      <c r="I139" s="122">
        <v>294.78952312069481</v>
      </c>
      <c r="J139" s="122">
        <v>300.84393557387989</v>
      </c>
      <c r="K139" s="122">
        <v>302.33355125022774</v>
      </c>
      <c r="L139" s="122">
        <v>336.67562250097166</v>
      </c>
      <c r="M139" s="122">
        <v>329.16807766250707</v>
      </c>
      <c r="N139" s="122">
        <v>327.21045684553417</v>
      </c>
      <c r="O139" s="122">
        <v>349.76745162065737</v>
      </c>
      <c r="P139" s="122">
        <v>354.07663340496896</v>
      </c>
      <c r="Q139" s="122">
        <v>358.78946496645739</v>
      </c>
      <c r="R139" s="122">
        <v>366.80476424677607</v>
      </c>
      <c r="S139" s="122">
        <v>353.76641504045796</v>
      </c>
      <c r="T139" s="122">
        <v>350.77315578097313</v>
      </c>
      <c r="U139" s="122">
        <v>346.53831698623492</v>
      </c>
      <c r="V139" s="122">
        <v>361.21256937995514</v>
      </c>
      <c r="W139" s="122">
        <v>367.20908497772712</v>
      </c>
      <c r="X139" s="122">
        <v>228.95033357517218</v>
      </c>
      <c r="Y139" s="122">
        <v>250.89550692032969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288.99743083774939</v>
      </c>
      <c r="C141" s="33">
        <v>283.00876848697465</v>
      </c>
      <c r="D141" s="33">
        <v>286.81280379921236</v>
      </c>
      <c r="E141" s="33">
        <v>284.55460503817449</v>
      </c>
      <c r="F141" s="33">
        <v>285.66697051400803</v>
      </c>
      <c r="G141" s="33">
        <v>289.62539275021265</v>
      </c>
      <c r="H141" s="33">
        <v>298.26376865376778</v>
      </c>
      <c r="I141" s="33">
        <v>294.78952312069481</v>
      </c>
      <c r="J141" s="33">
        <v>300.84393557387989</v>
      </c>
      <c r="K141" s="33">
        <v>302.33355125022774</v>
      </c>
      <c r="L141" s="33">
        <v>336.67562250097166</v>
      </c>
      <c r="M141" s="33">
        <v>329.16807766250707</v>
      </c>
      <c r="N141" s="33">
        <v>327.21045684553417</v>
      </c>
      <c r="O141" s="33">
        <v>349.76745162065737</v>
      </c>
      <c r="P141" s="33">
        <v>354.07663340496896</v>
      </c>
      <c r="Q141" s="33">
        <v>358.78946496645739</v>
      </c>
      <c r="R141" s="33">
        <v>366.80476424677607</v>
      </c>
      <c r="S141" s="33">
        <v>353.76641504045796</v>
      </c>
      <c r="T141" s="33">
        <v>350.77315578097313</v>
      </c>
      <c r="U141" s="33">
        <v>346.53831698623492</v>
      </c>
      <c r="V141" s="33">
        <v>361.21256937995514</v>
      </c>
      <c r="W141" s="33">
        <v>367.20908497772712</v>
      </c>
      <c r="X141" s="33">
        <v>228.95033357517218</v>
      </c>
      <c r="Y141" s="33">
        <v>250.89550692032969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7249.5935411237442</v>
      </c>
      <c r="C143" s="117">
        <f t="shared" si="49"/>
        <v>7250.2426716713771</v>
      </c>
      <c r="D143" s="117">
        <f t="shared" si="49"/>
        <v>7145.6612566198637</v>
      </c>
      <c r="E143" s="117">
        <f t="shared" si="49"/>
        <v>7022.0906597223793</v>
      </c>
      <c r="F143" s="117">
        <f t="shared" si="49"/>
        <v>6856.1700430141045</v>
      </c>
      <c r="G143" s="117">
        <f t="shared" si="49"/>
        <v>6848.1780362511918</v>
      </c>
      <c r="H143" s="117">
        <f t="shared" si="49"/>
        <v>6948.1475752950364</v>
      </c>
      <c r="I143" s="117">
        <f t="shared" si="49"/>
        <v>6443.9723995464783</v>
      </c>
      <c r="J143" s="117">
        <f t="shared" si="49"/>
        <v>6475.1157741614843</v>
      </c>
      <c r="K143" s="117">
        <f t="shared" si="49"/>
        <v>6346.1836739271557</v>
      </c>
      <c r="L143" s="117">
        <f t="shared" si="49"/>
        <v>6516.1637034085834</v>
      </c>
      <c r="M143" s="117">
        <f t="shared" si="49"/>
        <v>6202.5810396967945</v>
      </c>
      <c r="N143" s="117">
        <f t="shared" si="49"/>
        <v>5871.4348444990674</v>
      </c>
      <c r="O143" s="117">
        <f t="shared" si="49"/>
        <v>5697.1786639518459</v>
      </c>
      <c r="P143" s="117">
        <f t="shared" si="49"/>
        <v>5431.949250930641</v>
      </c>
      <c r="Q143" s="117">
        <f t="shared" si="49"/>
        <v>5637.011381428646</v>
      </c>
      <c r="R143" s="117">
        <f t="shared" ref="R143:V143" si="50">R144+R146+R148+R157</f>
        <v>5702.5303185881939</v>
      </c>
      <c r="S143" s="117">
        <f t="shared" si="50"/>
        <v>5303.6864417170291</v>
      </c>
      <c r="T143" s="117">
        <f t="shared" si="50"/>
        <v>5207.2414458958619</v>
      </c>
      <c r="U143" s="117">
        <f t="shared" si="50"/>
        <v>5077.6753084966103</v>
      </c>
      <c r="V143" s="117">
        <f t="shared" si="50"/>
        <v>4922.4667673246113</v>
      </c>
      <c r="W143" s="117">
        <f t="shared" ref="W143:Y143" si="51">W144+W146+W148+W157</f>
        <v>4902.1761031846536</v>
      </c>
      <c r="X143" s="117">
        <f t="shared" si="51"/>
        <v>4244.3253791178122</v>
      </c>
      <c r="Y143" s="117">
        <f t="shared" si="51"/>
        <v>4253.3960297710482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5616.8250129560201</v>
      </c>
      <c r="C144" s="122">
        <f t="shared" si="52"/>
        <v>5709.4970260968958</v>
      </c>
      <c r="D144" s="122">
        <f t="shared" si="52"/>
        <v>5602.926641358169</v>
      </c>
      <c r="E144" s="122">
        <f t="shared" si="52"/>
        <v>5518.4325763366851</v>
      </c>
      <c r="F144" s="122">
        <f t="shared" si="52"/>
        <v>5325.9105161781399</v>
      </c>
      <c r="G144" s="122">
        <f t="shared" si="52"/>
        <v>5299.6781307134734</v>
      </c>
      <c r="H144" s="122">
        <f t="shared" si="52"/>
        <v>5376.068530789832</v>
      </c>
      <c r="I144" s="122">
        <f t="shared" si="52"/>
        <v>4942.7515359545168</v>
      </c>
      <c r="J144" s="122">
        <f t="shared" si="52"/>
        <v>4955.7187662875795</v>
      </c>
      <c r="K144" s="122">
        <f t="shared" si="52"/>
        <v>4896.5929856074354</v>
      </c>
      <c r="L144" s="122">
        <f t="shared" si="52"/>
        <v>4828.3806431153243</v>
      </c>
      <c r="M144" s="122">
        <f t="shared" si="52"/>
        <v>4462.5210177910649</v>
      </c>
      <c r="N144" s="122">
        <f t="shared" si="52"/>
        <v>4138.3099446189899</v>
      </c>
      <c r="O144" s="122">
        <f t="shared" si="52"/>
        <v>3841.88264161806</v>
      </c>
      <c r="P144" s="122">
        <f t="shared" si="52"/>
        <v>3643.5727881096655</v>
      </c>
      <c r="Q144" s="122">
        <f t="shared" si="52"/>
        <v>3769.2981499785701</v>
      </c>
      <c r="R144" s="122">
        <f t="shared" si="52"/>
        <v>3840.6539345513188</v>
      </c>
      <c r="S144" s="122">
        <f t="shared" si="52"/>
        <v>3541.6929451196197</v>
      </c>
      <c r="T144" s="122">
        <f t="shared" si="52"/>
        <v>3460.7570243921982</v>
      </c>
      <c r="U144" s="122">
        <f t="shared" si="52"/>
        <v>3340.6591547405942</v>
      </c>
      <c r="V144" s="122">
        <f t="shared" si="52"/>
        <v>3208.6034921014166</v>
      </c>
      <c r="W144" s="122">
        <f t="shared" si="52"/>
        <v>3213.0732464483108</v>
      </c>
      <c r="X144" s="122">
        <f t="shared" si="52"/>
        <v>3144.8442173350304</v>
      </c>
      <c r="Y144" s="122">
        <f t="shared" si="52"/>
        <v>3158.3698777137088</v>
      </c>
      <c r="DA144" s="130" t="s">
        <v>2378</v>
      </c>
    </row>
    <row r="145" spans="1:105" ht="12" customHeight="1" x14ac:dyDescent="0.25">
      <c r="A145" s="97" t="s">
        <v>53</v>
      </c>
      <c r="B145" s="98">
        <v>5616.8250129560201</v>
      </c>
      <c r="C145" s="98">
        <v>5709.4970260968958</v>
      </c>
      <c r="D145" s="98">
        <v>5602.926641358169</v>
      </c>
      <c r="E145" s="98">
        <v>5518.4325763366851</v>
      </c>
      <c r="F145" s="98">
        <v>5325.9105161781399</v>
      </c>
      <c r="G145" s="98">
        <v>5299.6781307134734</v>
      </c>
      <c r="H145" s="98">
        <v>5376.068530789832</v>
      </c>
      <c r="I145" s="98">
        <v>4942.7515359545168</v>
      </c>
      <c r="J145" s="98">
        <v>4955.7187662875795</v>
      </c>
      <c r="K145" s="98">
        <v>4896.5929856074354</v>
      </c>
      <c r="L145" s="98">
        <v>4828.3806431153243</v>
      </c>
      <c r="M145" s="98">
        <v>4462.5210177910649</v>
      </c>
      <c r="N145" s="98">
        <v>4138.3099446189899</v>
      </c>
      <c r="O145" s="98">
        <v>3841.88264161806</v>
      </c>
      <c r="P145" s="98">
        <v>3643.5727881096655</v>
      </c>
      <c r="Q145" s="98">
        <v>3769.2981499785701</v>
      </c>
      <c r="R145" s="98">
        <v>3840.6539345513188</v>
      </c>
      <c r="S145" s="98">
        <v>3541.6929451196197</v>
      </c>
      <c r="T145" s="98">
        <v>3460.7570243921982</v>
      </c>
      <c r="U145" s="98">
        <v>3340.6591547405942</v>
      </c>
      <c r="V145" s="98">
        <v>3208.6034921014166</v>
      </c>
      <c r="W145" s="98">
        <v>3213.0732464483108</v>
      </c>
      <c r="X145" s="98">
        <v>3144.8442173350304</v>
      </c>
      <c r="Y145" s="98">
        <v>3158.3698777137088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7.438881610792996</v>
      </c>
      <c r="C146" s="122">
        <f t="shared" si="53"/>
        <v>8.2844018145454417</v>
      </c>
      <c r="D146" s="122">
        <f t="shared" si="53"/>
        <v>8.5828994168910437</v>
      </c>
      <c r="E146" s="122">
        <f t="shared" si="53"/>
        <v>8.4756431834242925</v>
      </c>
      <c r="F146" s="122">
        <f t="shared" si="53"/>
        <v>8.3860439356948717</v>
      </c>
      <c r="G146" s="122">
        <f t="shared" si="53"/>
        <v>8.2415727737236395</v>
      </c>
      <c r="H146" s="122">
        <f t="shared" si="53"/>
        <v>8.3001927007788989</v>
      </c>
      <c r="I146" s="122">
        <f t="shared" si="53"/>
        <v>9.1503055261650399</v>
      </c>
      <c r="J146" s="122">
        <f t="shared" si="53"/>
        <v>10.170198673261046</v>
      </c>
      <c r="K146" s="122">
        <f t="shared" si="53"/>
        <v>10.799995910422034</v>
      </c>
      <c r="L146" s="122">
        <f t="shared" si="53"/>
        <v>11.88264335106593</v>
      </c>
      <c r="M146" s="122">
        <f t="shared" si="53"/>
        <v>12.637295750495595</v>
      </c>
      <c r="N146" s="122">
        <f t="shared" si="53"/>
        <v>13.766048321376784</v>
      </c>
      <c r="O146" s="122">
        <f t="shared" si="53"/>
        <v>14.340011416729341</v>
      </c>
      <c r="P146" s="122">
        <f t="shared" si="53"/>
        <v>15.537098262452748</v>
      </c>
      <c r="Q146" s="122">
        <f t="shared" si="53"/>
        <v>16.687158305141104</v>
      </c>
      <c r="R146" s="122">
        <f t="shared" si="53"/>
        <v>18.35101198156157</v>
      </c>
      <c r="S146" s="122">
        <f t="shared" si="53"/>
        <v>18.897150607559663</v>
      </c>
      <c r="T146" s="122">
        <f t="shared" si="53"/>
        <v>22.490607246465881</v>
      </c>
      <c r="U146" s="122">
        <f t="shared" si="53"/>
        <v>19.401817659576217</v>
      </c>
      <c r="V146" s="122">
        <f t="shared" si="53"/>
        <v>20.270305581329961</v>
      </c>
      <c r="W146" s="122">
        <f t="shared" si="53"/>
        <v>20.569784875341661</v>
      </c>
      <c r="X146" s="122">
        <f t="shared" si="53"/>
        <v>20.354759030525987</v>
      </c>
      <c r="Y146" s="122">
        <f t="shared" si="53"/>
        <v>20.949386053077035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7.438881610792996</v>
      </c>
      <c r="C147" s="98">
        <f>IF(RES_hhdet_fec!C147=0,0,RES_hhdet_fec!C147*1000*11630/RES_hhdet_num!C143)</f>
        <v>8.2844018145454417</v>
      </c>
      <c r="D147" s="98">
        <f>IF(RES_hhdet_fec!D147=0,0,RES_hhdet_fec!D147*1000*11630/RES_hhdet_num!D143)</f>
        <v>8.5828994168910437</v>
      </c>
      <c r="E147" s="98">
        <f>IF(RES_hhdet_fec!E147=0,0,RES_hhdet_fec!E147*1000*11630/RES_hhdet_num!E143)</f>
        <v>8.4756431834242925</v>
      </c>
      <c r="F147" s="98">
        <f>IF(RES_hhdet_fec!F147=0,0,RES_hhdet_fec!F147*1000*11630/RES_hhdet_num!F143)</f>
        <v>8.3860439356948717</v>
      </c>
      <c r="G147" s="98">
        <f>IF(RES_hhdet_fec!G147=0,0,RES_hhdet_fec!G147*1000*11630/RES_hhdet_num!G143)</f>
        <v>8.2415727737236395</v>
      </c>
      <c r="H147" s="98">
        <f>IF(RES_hhdet_fec!H147=0,0,RES_hhdet_fec!H147*1000*11630/RES_hhdet_num!H143)</f>
        <v>8.3001927007788989</v>
      </c>
      <c r="I147" s="98">
        <f>IF(RES_hhdet_fec!I147=0,0,RES_hhdet_fec!I147*1000*11630/RES_hhdet_num!I143)</f>
        <v>9.1503055261650399</v>
      </c>
      <c r="J147" s="98">
        <f>IF(RES_hhdet_fec!J147=0,0,RES_hhdet_fec!J147*1000*11630/RES_hhdet_num!J143)</f>
        <v>10.170198673261046</v>
      </c>
      <c r="K147" s="98">
        <f>IF(RES_hhdet_fec!K147=0,0,RES_hhdet_fec!K147*1000*11630/RES_hhdet_num!K143)</f>
        <v>10.799995910422034</v>
      </c>
      <c r="L147" s="98">
        <f>IF(RES_hhdet_fec!L147=0,0,RES_hhdet_fec!L147*1000*11630/RES_hhdet_num!L143)</f>
        <v>11.88264335106593</v>
      </c>
      <c r="M147" s="98">
        <f>IF(RES_hhdet_fec!M147=0,0,RES_hhdet_fec!M147*1000*11630/RES_hhdet_num!M143)</f>
        <v>12.637295750495595</v>
      </c>
      <c r="N147" s="98">
        <f>IF(RES_hhdet_fec!N147=0,0,RES_hhdet_fec!N147*1000*11630/RES_hhdet_num!N143)</f>
        <v>13.766048321376784</v>
      </c>
      <c r="O147" s="98">
        <f>IF(RES_hhdet_fec!O147=0,0,RES_hhdet_fec!O147*1000*11630/RES_hhdet_num!O143)</f>
        <v>14.340011416729341</v>
      </c>
      <c r="P147" s="98">
        <f>IF(RES_hhdet_fec!P147=0,0,RES_hhdet_fec!P147*1000*11630/RES_hhdet_num!P143)</f>
        <v>15.537098262452748</v>
      </c>
      <c r="Q147" s="98">
        <f>IF(RES_hhdet_fec!Q147=0,0,RES_hhdet_fec!Q147*1000*11630/RES_hhdet_num!Q143)</f>
        <v>16.687158305141104</v>
      </c>
      <c r="R147" s="98">
        <f>IF(RES_hhdet_fec!R147=0,0,RES_hhdet_fec!R147*1000*11630/RES_hhdet_num!R143)</f>
        <v>18.35101198156157</v>
      </c>
      <c r="S147" s="98">
        <f>IF(RES_hhdet_fec!S147=0,0,RES_hhdet_fec!S147*1000*11630/RES_hhdet_num!S143)</f>
        <v>18.897150607559663</v>
      </c>
      <c r="T147" s="98">
        <f>IF(RES_hhdet_fec!T147=0,0,RES_hhdet_fec!T147*1000*11630/RES_hhdet_num!T143)</f>
        <v>22.490607246465881</v>
      </c>
      <c r="U147" s="98">
        <f>IF(RES_hhdet_fec!U147=0,0,RES_hhdet_fec!U147*1000*11630/RES_hhdet_num!U143)</f>
        <v>19.401817659576217</v>
      </c>
      <c r="V147" s="98">
        <f>IF(RES_hhdet_fec!V147=0,0,RES_hhdet_fec!V147*1000*11630/RES_hhdet_num!V143)</f>
        <v>20.270305581329961</v>
      </c>
      <c r="W147" s="98">
        <f>IF(RES_hhdet_fec!W147=0,0,RES_hhdet_fec!W147*1000*11630/RES_hhdet_num!W143)</f>
        <v>20.569784875341661</v>
      </c>
      <c r="X147" s="98">
        <f>IF(RES_hhdet_fec!X147=0,0,RES_hhdet_fec!X147*1000*11630/RES_hhdet_num!X143)</f>
        <v>20.354759030525987</v>
      </c>
      <c r="Y147" s="98">
        <f>IF(RES_hhdet_fec!Y147=0,0,RES_hhdet_fec!Y147*1000*11630/RES_hhdet_num!Y143)</f>
        <v>20.949386053077035</v>
      </c>
      <c r="DA147" s="63" t="s">
        <v>2381</v>
      </c>
    </row>
    <row r="148" spans="1:105" ht="12" customHeight="1" x14ac:dyDescent="0.25">
      <c r="A148" s="121" t="s">
        <v>55</v>
      </c>
      <c r="B148" s="122">
        <v>1336.3322157191815</v>
      </c>
      <c r="C148" s="122">
        <v>1249.2900042534277</v>
      </c>
      <c r="D148" s="122">
        <v>1247.1280534668572</v>
      </c>
      <c r="E148" s="122">
        <v>1210.4070902108217</v>
      </c>
      <c r="F148" s="122">
        <v>1236.0904817949593</v>
      </c>
      <c r="G148" s="122">
        <v>1250.6445791214574</v>
      </c>
      <c r="H148" s="122">
        <v>1265.6420228533616</v>
      </c>
      <c r="I148" s="122">
        <v>1197.4061390133397</v>
      </c>
      <c r="J148" s="122">
        <v>1208.4607532052019</v>
      </c>
      <c r="K148" s="122">
        <v>1136.4500418632672</v>
      </c>
      <c r="L148" s="122">
        <v>1339.1575624194054</v>
      </c>
      <c r="M148" s="122">
        <v>1398.2930440144771</v>
      </c>
      <c r="N148" s="122">
        <v>1392.3131623654488</v>
      </c>
      <c r="O148" s="122">
        <v>1491.5744334897583</v>
      </c>
      <c r="P148" s="122">
        <v>1419.5043077296889</v>
      </c>
      <c r="Q148" s="122">
        <v>1492.990150104135</v>
      </c>
      <c r="R148" s="122">
        <v>1477.4054886732602</v>
      </c>
      <c r="S148" s="122">
        <v>1389.7512784048181</v>
      </c>
      <c r="T148" s="122">
        <v>1374.2530741358551</v>
      </c>
      <c r="U148" s="122">
        <v>1372.9090738704831</v>
      </c>
      <c r="V148" s="122">
        <v>1335.4178702709412</v>
      </c>
      <c r="W148" s="122">
        <v>1304.5863387994916</v>
      </c>
      <c r="X148" s="122">
        <v>852.23848344452176</v>
      </c>
      <c r="Y148" s="122">
        <v>824.69734964331678</v>
      </c>
      <c r="DA148" s="130" t="s">
        <v>2382</v>
      </c>
    </row>
    <row r="149" spans="1:105" ht="12" customHeight="1" x14ac:dyDescent="0.25">
      <c r="A149" s="97" t="s">
        <v>124</v>
      </c>
      <c r="B149" s="98">
        <v>1517.647530554786</v>
      </c>
      <c r="C149" s="98">
        <v>1479.6355996288305</v>
      </c>
      <c r="D149" s="98">
        <v>1359.0757690037935</v>
      </c>
      <c r="E149" s="98">
        <v>1399.7405899538703</v>
      </c>
      <c r="F149" s="98">
        <v>1429.8264794069203</v>
      </c>
      <c r="G149" s="98">
        <v>1405.4457973824994</v>
      </c>
      <c r="H149" s="98">
        <v>1475.964052678351</v>
      </c>
      <c r="I149" s="98">
        <v>1481.1167797511814</v>
      </c>
      <c r="J149" s="98">
        <v>1397.6820646427384</v>
      </c>
      <c r="K149" s="98">
        <v>1339.5888170677904</v>
      </c>
      <c r="L149" s="98">
        <v>1488.1445390192937</v>
      </c>
      <c r="M149" s="98">
        <v>1680.920028026927</v>
      </c>
      <c r="N149" s="98">
        <v>1671.3729829764236</v>
      </c>
      <c r="O149" s="98">
        <v>1631.9329213450201</v>
      </c>
      <c r="P149" s="98">
        <v>1421.5320861231576</v>
      </c>
      <c r="Q149" s="98">
        <v>1622.1887364974161</v>
      </c>
      <c r="R149" s="98">
        <v>1595.0394043552124</v>
      </c>
      <c r="S149" s="98">
        <v>1527.6903093704068</v>
      </c>
      <c r="T149" s="98">
        <v>1407.4600565400676</v>
      </c>
      <c r="U149" s="98">
        <v>1417.8359719915691</v>
      </c>
      <c r="V149" s="98">
        <v>1305.358197192706</v>
      </c>
      <c r="W149" s="98">
        <v>1268.6182544425253</v>
      </c>
      <c r="X149" s="98">
        <v>950.49255182219758</v>
      </c>
      <c r="Y149" s="98">
        <v>832.03908214437729</v>
      </c>
      <c r="DA149" s="63" t="s">
        <v>2383</v>
      </c>
    </row>
    <row r="150" spans="1:105" ht="12" customHeight="1" x14ac:dyDescent="0.25">
      <c r="A150" s="97" t="s">
        <v>123</v>
      </c>
      <c r="B150" s="98">
        <v>1281.0099641737384</v>
      </c>
      <c r="C150" s="98">
        <v>1242.0300061455139</v>
      </c>
      <c r="D150" s="98">
        <v>1146.7250509331855</v>
      </c>
      <c r="E150" s="98">
        <v>1178.4204971247846</v>
      </c>
      <c r="F150" s="98">
        <v>1206.2592548139821</v>
      </c>
      <c r="G150" s="98">
        <v>1194.6414980902093</v>
      </c>
      <c r="H150" s="98">
        <v>1259.9875943040695</v>
      </c>
      <c r="I150" s="98">
        <v>1261.4855619709003</v>
      </c>
      <c r="J150" s="98">
        <v>1183.8634594676423</v>
      </c>
      <c r="K150" s="98">
        <v>1113.0553297307117</v>
      </c>
      <c r="L150" s="98">
        <v>1277.2823123731346</v>
      </c>
      <c r="M150" s="98">
        <v>1443.1317112099523</v>
      </c>
      <c r="N150" s="98">
        <v>1438.8943885192589</v>
      </c>
      <c r="O150" s="98">
        <v>1437.4819499594162</v>
      </c>
      <c r="P150" s="98">
        <v>1253.5785003480901</v>
      </c>
      <c r="Q150" s="98">
        <v>1434.6478347592808</v>
      </c>
      <c r="R150" s="98">
        <v>1419.3140607706284</v>
      </c>
      <c r="S150" s="98">
        <v>1359.4919278855004</v>
      </c>
      <c r="T150" s="98">
        <v>1275.1808304681188</v>
      </c>
      <c r="U150" s="98">
        <v>1296.9251527623921</v>
      </c>
      <c r="V150" s="98">
        <v>1211.9619554224066</v>
      </c>
      <c r="W150" s="98">
        <v>1193.4206467221363</v>
      </c>
      <c r="X150" s="98">
        <v>866.44561261189722</v>
      </c>
      <c r="Y150" s="98">
        <v>772.88774922792072</v>
      </c>
      <c r="DA150" s="63" t="s">
        <v>2384</v>
      </c>
    </row>
    <row r="151" spans="1:105" ht="12" customHeight="1" x14ac:dyDescent="0.25">
      <c r="A151" s="100" t="s">
        <v>50</v>
      </c>
      <c r="B151" s="101">
        <v>866.02322020509837</v>
      </c>
      <c r="C151" s="101">
        <v>825.46647341343714</v>
      </c>
      <c r="D151" s="101">
        <v>766.92354332508205</v>
      </c>
      <c r="E151" s="101">
        <v>777.52834846811493</v>
      </c>
      <c r="F151" s="101">
        <v>790.81003010555378</v>
      </c>
      <c r="G151" s="101">
        <v>789.94224187676309</v>
      </c>
      <c r="H151" s="101">
        <v>831.50810302915465</v>
      </c>
      <c r="I151" s="101">
        <v>820.58712400830404</v>
      </c>
      <c r="J151" s="101">
        <v>749.88010988876533</v>
      </c>
      <c r="K151" s="101">
        <v>653.04925496048372</v>
      </c>
      <c r="L151" s="101">
        <v>838.18137857766169</v>
      </c>
      <c r="M151" s="101">
        <v>936.27794771717436</v>
      </c>
      <c r="N151" s="101">
        <v>914.81629930577662</v>
      </c>
      <c r="O151" s="101">
        <v>949.56518676610494</v>
      </c>
      <c r="P151" s="101">
        <v>797.41251900103555</v>
      </c>
      <c r="Q151" s="101">
        <v>917.72232206403351</v>
      </c>
      <c r="R151" s="101">
        <v>897.58573916346438</v>
      </c>
      <c r="S151" s="101">
        <v>816.77527415028374</v>
      </c>
      <c r="T151" s="101">
        <v>764.19686107850475</v>
      </c>
      <c r="U151" s="101">
        <v>780.21322403013983</v>
      </c>
      <c r="V151" s="101">
        <v>725.6758466592928</v>
      </c>
      <c r="W151" s="101">
        <v>749.98910069631791</v>
      </c>
      <c r="X151" s="101">
        <v>393.31087781632493</v>
      </c>
      <c r="Y151" s="101">
        <v>428.1000867933675</v>
      </c>
      <c r="DA151" s="131" t="s">
        <v>2385</v>
      </c>
    </row>
    <row r="152" spans="1:105" ht="12" customHeight="1" x14ac:dyDescent="0.25">
      <c r="A152" s="103" t="s">
        <v>52</v>
      </c>
      <c r="B152" s="104">
        <v>414.98674396863981</v>
      </c>
      <c r="C152" s="104">
        <v>416.56353273207674</v>
      </c>
      <c r="D152" s="104">
        <v>379.80150760810329</v>
      </c>
      <c r="E152" s="104">
        <v>400.89214865666958</v>
      </c>
      <c r="F152" s="104">
        <v>415.44922470842795</v>
      </c>
      <c r="G152" s="104">
        <v>404.69925621344612</v>
      </c>
      <c r="H152" s="104">
        <v>428.47949127491489</v>
      </c>
      <c r="I152" s="104">
        <v>440.89843796259618</v>
      </c>
      <c r="J152" s="104">
        <v>433.98334957887676</v>
      </c>
      <c r="K152" s="104">
        <v>460.006074770228</v>
      </c>
      <c r="L152" s="104">
        <v>439.10093379547294</v>
      </c>
      <c r="M152" s="104">
        <v>506.85376349277828</v>
      </c>
      <c r="N152" s="104">
        <v>524.07808921348249</v>
      </c>
      <c r="O152" s="104">
        <v>487.9167631933114</v>
      </c>
      <c r="P152" s="104">
        <v>456.16598134705453</v>
      </c>
      <c r="Q152" s="104">
        <v>516.92551269524722</v>
      </c>
      <c r="R152" s="104">
        <v>521.72832160716393</v>
      </c>
      <c r="S152" s="104">
        <v>542.7166537352166</v>
      </c>
      <c r="T152" s="104">
        <v>510.98396938961372</v>
      </c>
      <c r="U152" s="104">
        <v>516.71192873225232</v>
      </c>
      <c r="V152" s="104">
        <v>486.28610876311404</v>
      </c>
      <c r="W152" s="104">
        <v>443.43154602581848</v>
      </c>
      <c r="X152" s="104">
        <v>473.13473479557246</v>
      </c>
      <c r="Y152" s="104">
        <v>344.78766243455323</v>
      </c>
      <c r="DA152" s="132" t="s">
        <v>2386</v>
      </c>
    </row>
    <row r="153" spans="1:105" ht="12" customHeight="1" x14ac:dyDescent="0.25">
      <c r="A153" s="106" t="s">
        <v>122</v>
      </c>
      <c r="B153" s="101">
        <v>1362.9983318316779</v>
      </c>
      <c r="C153" s="101">
        <v>1272.819429815273</v>
      </c>
      <c r="D153" s="101">
        <v>1287.391785155625</v>
      </c>
      <c r="E153" s="101">
        <v>1243.2869740152694</v>
      </c>
      <c r="F153" s="101">
        <v>1269.3949563482831</v>
      </c>
      <c r="G153" s="101">
        <v>1290.2722702379147</v>
      </c>
      <c r="H153" s="101">
        <v>1300.2153974019873</v>
      </c>
      <c r="I153" s="101">
        <v>1230.0548619766639</v>
      </c>
      <c r="J153" s="101">
        <v>1262.5049495030689</v>
      </c>
      <c r="K153" s="101">
        <v>1200.6905070347857</v>
      </c>
      <c r="L153" s="101">
        <v>1411.8844526033104</v>
      </c>
      <c r="M153" s="101">
        <v>1459.9766324049945</v>
      </c>
      <c r="N153" s="101">
        <v>1452.1295312369077</v>
      </c>
      <c r="O153" s="101">
        <v>1560.2096608097061</v>
      </c>
      <c r="P153" s="101">
        <v>1495.3475802232276</v>
      </c>
      <c r="Q153" s="101">
        <v>1556.5912828442176</v>
      </c>
      <c r="R153" s="101">
        <v>1539.9551822347937</v>
      </c>
      <c r="S153" s="101">
        <v>1446.7356010783401</v>
      </c>
      <c r="T153" s="101">
        <v>1438.4833371132397</v>
      </c>
      <c r="U153" s="101">
        <v>1431.2880186867978</v>
      </c>
      <c r="V153" s="101">
        <v>1396.5945243988635</v>
      </c>
      <c r="W153" s="101">
        <v>1356.9956590257345</v>
      </c>
      <c r="X153" s="101">
        <v>890.01324495143558</v>
      </c>
      <c r="Y153" s="101">
        <v>878.38343627123766</v>
      </c>
      <c r="DA153" s="131" t="s">
        <v>2387</v>
      </c>
    </row>
    <row r="154" spans="1:105" ht="12" customHeight="1" x14ac:dyDescent="0.25">
      <c r="A154" s="107" t="s">
        <v>121</v>
      </c>
      <c r="B154" s="104">
        <v>1198.3284601668602</v>
      </c>
      <c r="C154" s="104">
        <v>1114.3265082511139</v>
      </c>
      <c r="D154" s="104">
        <v>1130.478215212411</v>
      </c>
      <c r="E154" s="104">
        <v>1090.4997513731951</v>
      </c>
      <c r="F154" s="104">
        <v>1115.7986410045514</v>
      </c>
      <c r="G154" s="104">
        <v>1140.1875319343053</v>
      </c>
      <c r="H154" s="104">
        <v>1153.3982909782055</v>
      </c>
      <c r="I154" s="104">
        <v>1089.1252143887982</v>
      </c>
      <c r="J154" s="104">
        <v>1111.9856062248814</v>
      </c>
      <c r="K154" s="104">
        <v>1042.9923463550779</v>
      </c>
      <c r="L154" s="104">
        <v>1254.6659323553906</v>
      </c>
      <c r="M154" s="104">
        <v>1299.1534258766305</v>
      </c>
      <c r="N154" s="104">
        <v>1292.9475483425761</v>
      </c>
      <c r="O154" s="104">
        <v>1405.462210128745</v>
      </c>
      <c r="P154" s="104">
        <v>1343.2723999227483</v>
      </c>
      <c r="Q154" s="104">
        <v>1404.3748889623366</v>
      </c>
      <c r="R154" s="104">
        <v>1390.7165819015868</v>
      </c>
      <c r="S154" s="104">
        <v>1302.6751754276006</v>
      </c>
      <c r="T154" s="104">
        <v>1304.6759574586079</v>
      </c>
      <c r="U154" s="104">
        <v>1309.3287204913117</v>
      </c>
      <c r="V154" s="104">
        <v>1288.2277414955361</v>
      </c>
      <c r="W154" s="104">
        <v>1266.8634288895796</v>
      </c>
      <c r="X154" s="104">
        <v>799.72322361174656</v>
      </c>
      <c r="Y154" s="104">
        <v>798.55594040323206</v>
      </c>
      <c r="DA154" s="132" t="s">
        <v>2388</v>
      </c>
    </row>
    <row r="155" spans="1:105" ht="12" customHeight="1" x14ac:dyDescent="0.25">
      <c r="A155" s="108" t="s">
        <v>53</v>
      </c>
      <c r="B155" s="98">
        <v>778.1254678349386</v>
      </c>
      <c r="C155" s="98">
        <v>710.29904320355536</v>
      </c>
      <c r="D155" s="98">
        <v>725.69443865629239</v>
      </c>
      <c r="E155" s="98">
        <v>690.23745518852854</v>
      </c>
      <c r="F155" s="98">
        <v>702.04339998246371</v>
      </c>
      <c r="G155" s="98">
        <v>725.23250544610573</v>
      </c>
      <c r="H155" s="98">
        <v>732.97169931687654</v>
      </c>
      <c r="I155" s="98">
        <v>681.97649859617775</v>
      </c>
      <c r="J155" s="98">
        <v>677.08046798927649</v>
      </c>
      <c r="K155" s="98">
        <v>584.79756200747568</v>
      </c>
      <c r="L155" s="98">
        <v>792.89938375775705</v>
      </c>
      <c r="M155" s="98">
        <v>813.32384695119651</v>
      </c>
      <c r="N155" s="98">
        <v>793.02927918378737</v>
      </c>
      <c r="O155" s="98">
        <v>899.55240415773994</v>
      </c>
      <c r="P155" s="98">
        <v>827.7325165409369</v>
      </c>
      <c r="Q155" s="98">
        <v>880.8540852167954</v>
      </c>
      <c r="R155" s="98">
        <v>869.05978157225206</v>
      </c>
      <c r="S155" s="98">
        <v>778.9991100422593</v>
      </c>
      <c r="T155" s="98">
        <v>781.21573373481203</v>
      </c>
      <c r="U155" s="98">
        <v>791.54420028179482</v>
      </c>
      <c r="V155" s="98">
        <v>774.38877972453656</v>
      </c>
      <c r="W155" s="98">
        <v>798.22550869939778</v>
      </c>
      <c r="X155" s="98">
        <v>360.00815415494259</v>
      </c>
      <c r="Y155" s="98">
        <v>443.43346125081194</v>
      </c>
      <c r="DA155" s="63" t="s">
        <v>2389</v>
      </c>
    </row>
    <row r="156" spans="1:105" ht="12" customHeight="1" x14ac:dyDescent="0.25">
      <c r="A156" s="108" t="s">
        <v>52</v>
      </c>
      <c r="B156" s="98">
        <v>420.20299233192134</v>
      </c>
      <c r="C156" s="98">
        <v>404.02746504755834</v>
      </c>
      <c r="D156" s="98">
        <v>404.78377655611871</v>
      </c>
      <c r="E156" s="98">
        <v>400.26229618466664</v>
      </c>
      <c r="F156" s="98">
        <v>413.75524102208783</v>
      </c>
      <c r="G156" s="98">
        <v>414.95502648819985</v>
      </c>
      <c r="H156" s="98">
        <v>420.42659166132893</v>
      </c>
      <c r="I156" s="98">
        <v>407.14871579262035</v>
      </c>
      <c r="J156" s="98">
        <v>434.90513823560474</v>
      </c>
      <c r="K156" s="98">
        <v>458.19478434760219</v>
      </c>
      <c r="L156" s="98">
        <v>461.76654859763357</v>
      </c>
      <c r="M156" s="98">
        <v>485.82957892543402</v>
      </c>
      <c r="N156" s="98">
        <v>499.91826915878897</v>
      </c>
      <c r="O156" s="98">
        <v>505.90980597100503</v>
      </c>
      <c r="P156" s="98">
        <v>515.53988338181136</v>
      </c>
      <c r="Q156" s="98">
        <v>523.52080374554123</v>
      </c>
      <c r="R156" s="98">
        <v>521.65680032933471</v>
      </c>
      <c r="S156" s="98">
        <v>523.67606538534119</v>
      </c>
      <c r="T156" s="98">
        <v>523.46022372379582</v>
      </c>
      <c r="U156" s="98">
        <v>517.78452020951693</v>
      </c>
      <c r="V156" s="98">
        <v>513.83896177099939</v>
      </c>
      <c r="W156" s="98">
        <v>468.63792019018194</v>
      </c>
      <c r="X156" s="98">
        <v>439.71506945680403</v>
      </c>
      <c r="Y156" s="98">
        <v>355.12247915242</v>
      </c>
      <c r="DA156" s="63" t="s">
        <v>2390</v>
      </c>
    </row>
    <row r="157" spans="1:105" ht="12" customHeight="1" x14ac:dyDescent="0.25">
      <c r="A157" s="121" t="s">
        <v>54</v>
      </c>
      <c r="B157" s="122">
        <v>288.99743083774939</v>
      </c>
      <c r="C157" s="122">
        <v>283.17123950650847</v>
      </c>
      <c r="D157" s="122">
        <v>287.02366237794553</v>
      </c>
      <c r="E157" s="122">
        <v>284.77534999144842</v>
      </c>
      <c r="F157" s="122">
        <v>285.78300110530989</v>
      </c>
      <c r="G157" s="122">
        <v>289.61375364253763</v>
      </c>
      <c r="H157" s="122">
        <v>298.13682895106342</v>
      </c>
      <c r="I157" s="122">
        <v>294.66441905245733</v>
      </c>
      <c r="J157" s="122">
        <v>300.76605599544172</v>
      </c>
      <c r="K157" s="122">
        <v>302.34065054603133</v>
      </c>
      <c r="L157" s="122">
        <v>336.74285452278809</v>
      </c>
      <c r="M157" s="122">
        <v>329.1296821407571</v>
      </c>
      <c r="N157" s="122">
        <v>327.04568919325146</v>
      </c>
      <c r="O157" s="122">
        <v>349.38157742729771</v>
      </c>
      <c r="P157" s="122">
        <v>353.33505682883424</v>
      </c>
      <c r="Q157" s="122">
        <v>358.03592304080007</v>
      </c>
      <c r="R157" s="122">
        <v>366.11988338205362</v>
      </c>
      <c r="S157" s="122">
        <v>353.3450675850317</v>
      </c>
      <c r="T157" s="122">
        <v>349.74074012134292</v>
      </c>
      <c r="U157" s="122">
        <v>344.70526222595709</v>
      </c>
      <c r="V157" s="122">
        <v>358.17509937092353</v>
      </c>
      <c r="W157" s="122">
        <v>363.94673306150986</v>
      </c>
      <c r="X157" s="122">
        <v>226.88791930773414</v>
      </c>
      <c r="Y157" s="122">
        <v>249.3794163609455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2392</v>
      </c>
    </row>
    <row r="159" spans="1:105" ht="12" customHeight="1" x14ac:dyDescent="0.25">
      <c r="A159" s="109" t="s">
        <v>120</v>
      </c>
      <c r="B159" s="33">
        <v>288.99743083774939</v>
      </c>
      <c r="C159" s="33">
        <v>283.17123950650847</v>
      </c>
      <c r="D159" s="33">
        <v>287.02366237794553</v>
      </c>
      <c r="E159" s="33">
        <v>284.77534999144842</v>
      </c>
      <c r="F159" s="33">
        <v>285.78300110530989</v>
      </c>
      <c r="G159" s="33">
        <v>289.61375364253763</v>
      </c>
      <c r="H159" s="33">
        <v>298.13682895106342</v>
      </c>
      <c r="I159" s="33">
        <v>294.66441905245733</v>
      </c>
      <c r="J159" s="33">
        <v>300.76605599544172</v>
      </c>
      <c r="K159" s="33">
        <v>302.34065054603133</v>
      </c>
      <c r="L159" s="33">
        <v>336.74285452278809</v>
      </c>
      <c r="M159" s="33">
        <v>329.1296821407571</v>
      </c>
      <c r="N159" s="33">
        <v>327.04568919325146</v>
      </c>
      <c r="O159" s="33">
        <v>349.38157742729771</v>
      </c>
      <c r="P159" s="33">
        <v>353.33505682883424</v>
      </c>
      <c r="Q159" s="33">
        <v>358.03592304080007</v>
      </c>
      <c r="R159" s="33">
        <v>366.11988338205362</v>
      </c>
      <c r="S159" s="33">
        <v>353.3450675850317</v>
      </c>
      <c r="T159" s="33">
        <v>349.74074012134292</v>
      </c>
      <c r="U159" s="33">
        <v>344.70526222595709</v>
      </c>
      <c r="V159" s="33">
        <v>358.17509937092353</v>
      </c>
      <c r="W159" s="33">
        <v>363.94673306150986</v>
      </c>
      <c r="X159" s="33">
        <v>226.88791930773414</v>
      </c>
      <c r="Y159" s="33">
        <v>249.3794163609455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15892.910951462376</v>
      </c>
      <c r="C161" s="117">
        <f t="shared" si="54"/>
        <v>15023.473420007515</v>
      </c>
      <c r="D161" s="117">
        <f t="shared" si="54"/>
        <v>15000.635010981621</v>
      </c>
      <c r="E161" s="117">
        <f t="shared" si="54"/>
        <v>14261.209453814705</v>
      </c>
      <c r="F161" s="117">
        <f t="shared" si="54"/>
        <v>15780.764711701213</v>
      </c>
      <c r="G161" s="117">
        <f t="shared" si="54"/>
        <v>17436.94160964241</v>
      </c>
      <c r="H161" s="117">
        <f t="shared" si="54"/>
        <v>17199.611559820391</v>
      </c>
      <c r="I161" s="117">
        <f t="shared" si="54"/>
        <v>12857.970827375728</v>
      </c>
      <c r="J161" s="117">
        <f t="shared" si="54"/>
        <v>9083.4687902931255</v>
      </c>
      <c r="K161" s="117">
        <f t="shared" si="54"/>
        <v>7564.9203566425149</v>
      </c>
      <c r="L161" s="117">
        <f t="shared" si="54"/>
        <v>14497.838625794138</v>
      </c>
      <c r="M161" s="117">
        <f t="shared" si="54"/>
        <v>11300.593128601477</v>
      </c>
      <c r="N161" s="117">
        <f t="shared" si="54"/>
        <v>12335.826334530921</v>
      </c>
      <c r="O161" s="117">
        <f t="shared" si="54"/>
        <v>19458.288001499186</v>
      </c>
      <c r="P161" s="117">
        <f t="shared" si="54"/>
        <v>12066.626639940809</v>
      </c>
      <c r="Q161" s="117">
        <f t="shared" si="54"/>
        <v>21419.146177049814</v>
      </c>
      <c r="R161" s="117">
        <f t="shared" ref="R161:V161" si="55">R162+R164+R166+R175</f>
        <v>18625.761657704312</v>
      </c>
      <c r="S161" s="117">
        <f t="shared" si="55"/>
        <v>14616.366414793874</v>
      </c>
      <c r="T161" s="117">
        <f t="shared" si="55"/>
        <v>12107.614167822234</v>
      </c>
      <c r="U161" s="117">
        <f t="shared" si="55"/>
        <v>20959.666800622934</v>
      </c>
      <c r="V161" s="117">
        <f t="shared" si="55"/>
        <v>3243.5602823254476</v>
      </c>
      <c r="W161" s="117">
        <f t="shared" ref="W161:Y161" si="56">W162+W164+W166+W175</f>
        <v>28099.357912465122</v>
      </c>
      <c r="X161" s="117">
        <f t="shared" si="56"/>
        <v>5479.8513710137868</v>
      </c>
      <c r="Y161" s="117">
        <f t="shared" si="56"/>
        <v>14461.195473017618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14263.859656012624</v>
      </c>
      <c r="C162" s="122">
        <f t="shared" si="57"/>
        <v>13479.866306816295</v>
      </c>
      <c r="D162" s="122">
        <f t="shared" si="57"/>
        <v>13449.974769116425</v>
      </c>
      <c r="E162" s="122">
        <f t="shared" si="57"/>
        <v>12746.83645904309</v>
      </c>
      <c r="F162" s="122">
        <f t="shared" si="57"/>
        <v>14240.817501615682</v>
      </c>
      <c r="G162" s="122">
        <f t="shared" si="57"/>
        <v>15881.239308152299</v>
      </c>
      <c r="H162" s="122">
        <f t="shared" si="57"/>
        <v>15626.506261275799</v>
      </c>
      <c r="I162" s="122">
        <f t="shared" si="57"/>
        <v>11356.045643910509</v>
      </c>
      <c r="J162" s="122">
        <f t="shared" si="57"/>
        <v>7561.072502999823</v>
      </c>
      <c r="K162" s="122">
        <f t="shared" si="57"/>
        <v>6108.8299229633021</v>
      </c>
      <c r="L162" s="122">
        <f t="shared" si="57"/>
        <v>12803.269616469914</v>
      </c>
      <c r="M162" s="122">
        <f t="shared" si="57"/>
        <v>9554.559453727763</v>
      </c>
      <c r="N162" s="122">
        <f t="shared" si="57"/>
        <v>10601.137757773469</v>
      </c>
      <c r="O162" s="122">
        <f t="shared" si="57"/>
        <v>17616.26937369752</v>
      </c>
      <c r="P162" s="122">
        <f t="shared" si="57"/>
        <v>10281.490536291871</v>
      </c>
      <c r="Q162" s="122">
        <f t="shared" si="57"/>
        <v>19546.967067117188</v>
      </c>
      <c r="R162" s="122">
        <f t="shared" si="57"/>
        <v>16748.021616399496</v>
      </c>
      <c r="S162" s="122">
        <f t="shared" si="57"/>
        <v>12826.196466247613</v>
      </c>
      <c r="T162" s="122">
        <f t="shared" si="57"/>
        <v>10319.87656332279</v>
      </c>
      <c r="U162" s="122">
        <f t="shared" si="57"/>
        <v>19184.042755261431</v>
      </c>
      <c r="V162" s="122">
        <f t="shared" si="57"/>
        <v>1504.3460849197108</v>
      </c>
      <c r="W162" s="122">
        <f t="shared" si="57"/>
        <v>26401.543010423033</v>
      </c>
      <c r="X162" s="122">
        <f t="shared" si="57"/>
        <v>4363.790696593639</v>
      </c>
      <c r="Y162" s="122">
        <f t="shared" si="57"/>
        <v>13332.188453909288</v>
      </c>
      <c r="DA162" s="130" t="s">
        <v>2395</v>
      </c>
    </row>
    <row r="163" spans="1:105" ht="12" customHeight="1" x14ac:dyDescent="0.25">
      <c r="A163" s="97" t="s">
        <v>53</v>
      </c>
      <c r="B163" s="33">
        <v>14263.859656012624</v>
      </c>
      <c r="C163" s="33">
        <v>13479.866306816295</v>
      </c>
      <c r="D163" s="33">
        <v>13449.974769116425</v>
      </c>
      <c r="E163" s="33">
        <v>12746.83645904309</v>
      </c>
      <c r="F163" s="33">
        <v>14240.817501615682</v>
      </c>
      <c r="G163" s="33">
        <v>15881.239308152299</v>
      </c>
      <c r="H163" s="33">
        <v>15626.506261275799</v>
      </c>
      <c r="I163" s="33">
        <v>11356.045643910509</v>
      </c>
      <c r="J163" s="33">
        <v>7561.072502999823</v>
      </c>
      <c r="K163" s="33">
        <v>6108.8299229633021</v>
      </c>
      <c r="L163" s="33">
        <v>12803.269616469914</v>
      </c>
      <c r="M163" s="33">
        <v>9554.559453727763</v>
      </c>
      <c r="N163" s="33">
        <v>10601.137757773469</v>
      </c>
      <c r="O163" s="33">
        <v>17616.26937369752</v>
      </c>
      <c r="P163" s="33">
        <v>10281.490536291871</v>
      </c>
      <c r="Q163" s="33">
        <v>19546.967067117188</v>
      </c>
      <c r="R163" s="33">
        <v>16748.021616399496</v>
      </c>
      <c r="S163" s="33">
        <v>12826.196466247613</v>
      </c>
      <c r="T163" s="33">
        <v>10319.87656332279</v>
      </c>
      <c r="U163" s="33">
        <v>19184.042755261431</v>
      </c>
      <c r="V163" s="33">
        <v>1504.3460849197108</v>
      </c>
      <c r="W163" s="33">
        <v>26401.543010423033</v>
      </c>
      <c r="X163" s="33">
        <v>4363.790696593639</v>
      </c>
      <c r="Y163" s="33">
        <v>13332.188453909288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3.719448778384379</v>
      </c>
      <c r="C164" s="122">
        <f t="shared" si="58"/>
        <v>4.4924161394514961</v>
      </c>
      <c r="D164" s="122">
        <f t="shared" si="58"/>
        <v>5.0345374955789426</v>
      </c>
      <c r="E164" s="122">
        <f t="shared" si="58"/>
        <v>5.0881460038655471</v>
      </c>
      <c r="F164" s="122">
        <f t="shared" si="58"/>
        <v>4.764301799303353</v>
      </c>
      <c r="G164" s="122">
        <f t="shared" si="58"/>
        <v>4.3084361231878958</v>
      </c>
      <c r="H164" s="122">
        <f t="shared" si="58"/>
        <v>3.6787130467501585</v>
      </c>
      <c r="I164" s="122">
        <f t="shared" si="58"/>
        <v>3.790908809218327</v>
      </c>
      <c r="J164" s="122">
        <f t="shared" si="58"/>
        <v>4.6141970662474607</v>
      </c>
      <c r="K164" s="122">
        <f t="shared" si="58"/>
        <v>5.5512938380366492</v>
      </c>
      <c r="L164" s="122">
        <f t="shared" si="58"/>
        <v>7.3335091678974225</v>
      </c>
      <c r="M164" s="122">
        <f t="shared" si="58"/>
        <v>9.636236663951836</v>
      </c>
      <c r="N164" s="122">
        <f t="shared" si="58"/>
        <v>12.562234563069881</v>
      </c>
      <c r="O164" s="122">
        <f t="shared" si="58"/>
        <v>11.988318997255828</v>
      </c>
      <c r="P164" s="122">
        <f t="shared" si="58"/>
        <v>14.895349197083783</v>
      </c>
      <c r="Q164" s="122">
        <f t="shared" si="58"/>
        <v>16.862535439525281</v>
      </c>
      <c r="R164" s="122">
        <f t="shared" si="58"/>
        <v>17.834883712425583</v>
      </c>
      <c r="S164" s="122">
        <f t="shared" si="58"/>
        <v>18.328808017503547</v>
      </c>
      <c r="T164" s="122">
        <f t="shared" si="58"/>
        <v>20.95371872829169</v>
      </c>
      <c r="U164" s="122">
        <f t="shared" si="58"/>
        <v>15.404218627652288</v>
      </c>
      <c r="V164" s="122">
        <f t="shared" si="58"/>
        <v>12.385104677878944</v>
      </c>
      <c r="W164" s="122">
        <f t="shared" si="58"/>
        <v>9.2843524168063176</v>
      </c>
      <c r="X164" s="122">
        <f t="shared" si="58"/>
        <v>10.196575973639886</v>
      </c>
      <c r="Y164" s="122">
        <f t="shared" si="58"/>
        <v>17.871769490024167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3.719448778384379</v>
      </c>
      <c r="C165" s="98">
        <f>IF(RES_hhdet_fec!C165=0,0,RES_hhdet_fec!C165*1000*11630/RES_hhdet_num!C161)</f>
        <v>4.4924161394514961</v>
      </c>
      <c r="D165" s="98">
        <f>IF(RES_hhdet_fec!D165=0,0,RES_hhdet_fec!D165*1000*11630/RES_hhdet_num!D161)</f>
        <v>5.0345374955789426</v>
      </c>
      <c r="E165" s="98">
        <f>IF(RES_hhdet_fec!E165=0,0,RES_hhdet_fec!E165*1000*11630/RES_hhdet_num!E161)</f>
        <v>5.0881460038655471</v>
      </c>
      <c r="F165" s="98">
        <f>IF(RES_hhdet_fec!F165=0,0,RES_hhdet_fec!F165*1000*11630/RES_hhdet_num!F161)</f>
        <v>4.764301799303353</v>
      </c>
      <c r="G165" s="98">
        <f>IF(RES_hhdet_fec!G165=0,0,RES_hhdet_fec!G165*1000*11630/RES_hhdet_num!G161)</f>
        <v>4.3084361231878958</v>
      </c>
      <c r="H165" s="98">
        <f>IF(RES_hhdet_fec!H165=0,0,RES_hhdet_fec!H165*1000*11630/RES_hhdet_num!H161)</f>
        <v>3.6787130467501585</v>
      </c>
      <c r="I165" s="98">
        <f>IF(RES_hhdet_fec!I165=0,0,RES_hhdet_fec!I165*1000*11630/RES_hhdet_num!I161)</f>
        <v>3.790908809218327</v>
      </c>
      <c r="J165" s="98">
        <f>IF(RES_hhdet_fec!J165=0,0,RES_hhdet_fec!J165*1000*11630/RES_hhdet_num!J161)</f>
        <v>4.6141970662474607</v>
      </c>
      <c r="K165" s="98">
        <f>IF(RES_hhdet_fec!K165=0,0,RES_hhdet_fec!K165*1000*11630/RES_hhdet_num!K161)</f>
        <v>5.5512938380366492</v>
      </c>
      <c r="L165" s="98">
        <f>IF(RES_hhdet_fec!L165=0,0,RES_hhdet_fec!L165*1000*11630/RES_hhdet_num!L161)</f>
        <v>7.3335091678974225</v>
      </c>
      <c r="M165" s="98">
        <f>IF(RES_hhdet_fec!M165=0,0,RES_hhdet_fec!M165*1000*11630/RES_hhdet_num!M161)</f>
        <v>9.636236663951836</v>
      </c>
      <c r="N165" s="98">
        <f>IF(RES_hhdet_fec!N165=0,0,RES_hhdet_fec!N165*1000*11630/RES_hhdet_num!N161)</f>
        <v>12.562234563069881</v>
      </c>
      <c r="O165" s="98">
        <f>IF(RES_hhdet_fec!O165=0,0,RES_hhdet_fec!O165*1000*11630/RES_hhdet_num!O161)</f>
        <v>11.988318997255828</v>
      </c>
      <c r="P165" s="98">
        <f>IF(RES_hhdet_fec!P165=0,0,RES_hhdet_fec!P165*1000*11630/RES_hhdet_num!P161)</f>
        <v>14.895349197083783</v>
      </c>
      <c r="Q165" s="98">
        <f>IF(RES_hhdet_fec!Q165=0,0,RES_hhdet_fec!Q165*1000*11630/RES_hhdet_num!Q161)</f>
        <v>16.862535439525281</v>
      </c>
      <c r="R165" s="98">
        <f>IF(RES_hhdet_fec!R165=0,0,RES_hhdet_fec!R165*1000*11630/RES_hhdet_num!R161)</f>
        <v>17.834883712425583</v>
      </c>
      <c r="S165" s="98">
        <f>IF(RES_hhdet_fec!S165=0,0,RES_hhdet_fec!S165*1000*11630/RES_hhdet_num!S161)</f>
        <v>18.328808017503547</v>
      </c>
      <c r="T165" s="98">
        <f>IF(RES_hhdet_fec!T165=0,0,RES_hhdet_fec!T165*1000*11630/RES_hhdet_num!T161)</f>
        <v>20.95371872829169</v>
      </c>
      <c r="U165" s="98">
        <f>IF(RES_hhdet_fec!U165=0,0,RES_hhdet_fec!U165*1000*11630/RES_hhdet_num!U161)</f>
        <v>15.404218627652288</v>
      </c>
      <c r="V165" s="98">
        <f>IF(RES_hhdet_fec!V165=0,0,RES_hhdet_fec!V165*1000*11630/RES_hhdet_num!V161)</f>
        <v>12.385104677878944</v>
      </c>
      <c r="W165" s="98">
        <f>IF(RES_hhdet_fec!W165=0,0,RES_hhdet_fec!W165*1000*11630/RES_hhdet_num!W161)</f>
        <v>9.2843524168063176</v>
      </c>
      <c r="X165" s="98">
        <f>IF(RES_hhdet_fec!X165=0,0,RES_hhdet_fec!X165*1000*11630/RES_hhdet_num!X161)</f>
        <v>10.196575973639886</v>
      </c>
      <c r="Y165" s="98">
        <f>IF(RES_hhdet_fec!Y165=0,0,RES_hhdet_fec!Y165*1000*11630/RES_hhdet_num!Y161)</f>
        <v>17.871769490024167</v>
      </c>
      <c r="DA165" s="63" t="s">
        <v>2398</v>
      </c>
    </row>
    <row r="166" spans="1:105" ht="12" customHeight="1" x14ac:dyDescent="0.25">
      <c r="A166" s="121" t="s">
        <v>55</v>
      </c>
      <c r="B166" s="122">
        <v>1336.3344158336181</v>
      </c>
      <c r="C166" s="122">
        <v>1255.4753437312474</v>
      </c>
      <c r="D166" s="122">
        <v>1257.6714516759607</v>
      </c>
      <c r="E166" s="122">
        <v>1223.3530289056264</v>
      </c>
      <c r="F166" s="122">
        <v>1248.3677488542048</v>
      </c>
      <c r="G166" s="122">
        <v>1260.9864386282309</v>
      </c>
      <c r="H166" s="122">
        <v>1271.0864150962311</v>
      </c>
      <c r="I166" s="122">
        <v>1203.5145990252761</v>
      </c>
      <c r="J166" s="122">
        <v>1216.9114308256753</v>
      </c>
      <c r="K166" s="122">
        <v>1147.8937125137297</v>
      </c>
      <c r="L166" s="122">
        <v>1350.0371533488706</v>
      </c>
      <c r="M166" s="122">
        <v>1406.8748311175368</v>
      </c>
      <c r="N166" s="122">
        <v>1394.9559090700318</v>
      </c>
      <c r="O166" s="122">
        <v>1481.6873794016287</v>
      </c>
      <c r="P166" s="122">
        <v>1417.2324073698278</v>
      </c>
      <c r="Q166" s="122">
        <v>1496.9499285544418</v>
      </c>
      <c r="R166" s="122">
        <v>1492.0279065268719</v>
      </c>
      <c r="S166" s="122">
        <v>1414.6435575713006</v>
      </c>
      <c r="T166" s="122">
        <v>1410.902759122235</v>
      </c>
      <c r="U166" s="122">
        <v>1409.9141886990242</v>
      </c>
      <c r="V166" s="122">
        <v>1365.2218698707261</v>
      </c>
      <c r="W166" s="122">
        <v>1324.8464099720293</v>
      </c>
      <c r="X166" s="122">
        <v>877.64867833961705</v>
      </c>
      <c r="Y166" s="122">
        <v>858.90978498612401</v>
      </c>
      <c r="DA166" s="130" t="s">
        <v>2399</v>
      </c>
    </row>
    <row r="167" spans="1:105" ht="12" customHeight="1" x14ac:dyDescent="0.25">
      <c r="A167" s="97" t="s">
        <v>124</v>
      </c>
      <c r="B167" s="98">
        <v>1517.6475305547863</v>
      </c>
      <c r="C167" s="98">
        <v>1484.3966888487425</v>
      </c>
      <c r="D167" s="98">
        <v>1367.7803505723023</v>
      </c>
      <c r="E167" s="98">
        <v>1411.8929293662534</v>
      </c>
      <c r="F167" s="98">
        <v>1441.7281946190085</v>
      </c>
      <c r="G167" s="98">
        <v>1415.4023147234132</v>
      </c>
      <c r="H167" s="98">
        <v>1480.5406686250515</v>
      </c>
      <c r="I167" s="98">
        <v>1482.9930496440575</v>
      </c>
      <c r="J167" s="98">
        <v>1400.8320429935802</v>
      </c>
      <c r="K167" s="98">
        <v>1344.3958612727658</v>
      </c>
      <c r="L167" s="98">
        <v>1495.0408795033934</v>
      </c>
      <c r="M167" s="98">
        <v>1688.655650301602</v>
      </c>
      <c r="N167" s="98">
        <v>1673.5258575618584</v>
      </c>
      <c r="O167" s="98">
        <v>1606.5085661154678</v>
      </c>
      <c r="P167" s="98">
        <v>1413.9506235864021</v>
      </c>
      <c r="Q167" s="98">
        <v>1631.0989377230253</v>
      </c>
      <c r="R167" s="98">
        <v>1629.1714832957762</v>
      </c>
      <c r="S167" s="98">
        <v>1585.1036165115252</v>
      </c>
      <c r="T167" s="98">
        <v>1473.1559610212155</v>
      </c>
      <c r="U167" s="98">
        <v>1471.3131954204864</v>
      </c>
      <c r="V167" s="98">
        <v>1337.906518949326</v>
      </c>
      <c r="W167" s="98">
        <v>1288.6328685740091</v>
      </c>
      <c r="X167" s="98">
        <v>976.4277339150857</v>
      </c>
      <c r="Y167" s="98">
        <v>859.5203494895336</v>
      </c>
      <c r="DA167" s="63" t="s">
        <v>2400</v>
      </c>
    </row>
    <row r="168" spans="1:105" ht="12" customHeight="1" x14ac:dyDescent="0.25">
      <c r="A168" s="97" t="s">
        <v>123</v>
      </c>
      <c r="B168" s="98">
        <v>1281.0099641737381</v>
      </c>
      <c r="C168" s="98">
        <v>1247.3443905351724</v>
      </c>
      <c r="D168" s="98">
        <v>1152.5780367836385</v>
      </c>
      <c r="E168" s="98">
        <v>1185.6515897395595</v>
      </c>
      <c r="F168" s="98">
        <v>1212.7111476478378</v>
      </c>
      <c r="G168" s="98">
        <v>1200.0969234212482</v>
      </c>
      <c r="H168" s="98">
        <v>1261.9564719148898</v>
      </c>
      <c r="I168" s="98">
        <v>1263.498809403058</v>
      </c>
      <c r="J168" s="98">
        <v>1186.1056473907979</v>
      </c>
      <c r="K168" s="98">
        <v>1115.6040376767082</v>
      </c>
      <c r="L168" s="98">
        <v>1280.2285898069256</v>
      </c>
      <c r="M168" s="98">
        <v>1446.1055127003472</v>
      </c>
      <c r="N168" s="98">
        <v>1442.7439186260751</v>
      </c>
      <c r="O168" s="98">
        <v>1434.1378372167526</v>
      </c>
      <c r="P168" s="98">
        <v>1257.963449270238</v>
      </c>
      <c r="Q168" s="98">
        <v>1477.8942675165656</v>
      </c>
      <c r="R168" s="98">
        <v>1499.6166168114985</v>
      </c>
      <c r="S168" s="98">
        <v>1457.263322024321</v>
      </c>
      <c r="T168" s="98">
        <v>1392.883742473736</v>
      </c>
      <c r="U168" s="98">
        <v>1316.6113678562947</v>
      </c>
      <c r="V168" s="98">
        <v>1215.8306021134931</v>
      </c>
      <c r="W168" s="98">
        <v>1202.9715243275177</v>
      </c>
      <c r="X168" s="98">
        <v>896.00063363052391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866.02322020509826</v>
      </c>
      <c r="C169" s="101">
        <v>830.7526142928416</v>
      </c>
      <c r="D169" s="101">
        <v>772.7185499558625</v>
      </c>
      <c r="E169" s="101">
        <v>784.6143317019272</v>
      </c>
      <c r="F169" s="101">
        <v>796.99350697538114</v>
      </c>
      <c r="G169" s="101">
        <v>795.00641351317881</v>
      </c>
      <c r="H169" s="101">
        <v>832.85501022023163</v>
      </c>
      <c r="I169" s="101">
        <v>822.05347351281557</v>
      </c>
      <c r="J169" s="101">
        <v>751.46515049556604</v>
      </c>
      <c r="K169" s="101">
        <v>655.15935430702268</v>
      </c>
      <c r="L169" s="101">
        <v>840.79386056219823</v>
      </c>
      <c r="M169" s="101">
        <v>939.54494053912379</v>
      </c>
      <c r="N169" s="101">
        <v>918.8139447119969</v>
      </c>
      <c r="O169" s="101">
        <v>946.71553651245415</v>
      </c>
      <c r="P169" s="101">
        <v>801.12293670782924</v>
      </c>
      <c r="Q169" s="101">
        <v>959.18859979077786</v>
      </c>
      <c r="R169" s="101">
        <v>972.72390888487655</v>
      </c>
      <c r="S169" s="101">
        <v>909.52863485009493</v>
      </c>
      <c r="T169" s="101">
        <v>871.35255472609788</v>
      </c>
      <c r="U169" s="101">
        <v>791.90205786413981</v>
      </c>
      <c r="V169" s="101">
        <v>720.5600716787452</v>
      </c>
      <c r="W169" s="101">
        <v>750.6201900086794</v>
      </c>
      <c r="X169" s="101">
        <v>407.50287807605321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414.98674396863976</v>
      </c>
      <c r="C170" s="104">
        <v>416.59177624233052</v>
      </c>
      <c r="D170" s="104">
        <v>379.85948682777604</v>
      </c>
      <c r="E170" s="104">
        <v>401.03725803763223</v>
      </c>
      <c r="F170" s="104">
        <v>415.71764067245675</v>
      </c>
      <c r="G170" s="104">
        <v>405.09050990806929</v>
      </c>
      <c r="H170" s="104">
        <v>429.10146169465816</v>
      </c>
      <c r="I170" s="104">
        <v>441.44533589024269</v>
      </c>
      <c r="J170" s="104">
        <v>434.64049689523199</v>
      </c>
      <c r="K170" s="104">
        <v>460.44468336968561</v>
      </c>
      <c r="L170" s="104">
        <v>439.43472924472769</v>
      </c>
      <c r="M170" s="104">
        <v>506.56057216122326</v>
      </c>
      <c r="N170" s="104">
        <v>523.92997391407835</v>
      </c>
      <c r="O170" s="104">
        <v>487.42230070429849</v>
      </c>
      <c r="P170" s="104">
        <v>456.840512562409</v>
      </c>
      <c r="Q170" s="104">
        <v>518.70566772578775</v>
      </c>
      <c r="R170" s="104">
        <v>526.89270792662182</v>
      </c>
      <c r="S170" s="104">
        <v>547.73468717422611</v>
      </c>
      <c r="T170" s="104">
        <v>521.53118774763834</v>
      </c>
      <c r="U170" s="104">
        <v>524.70930999215466</v>
      </c>
      <c r="V170" s="104">
        <v>495.2705304347482</v>
      </c>
      <c r="W170" s="104">
        <v>452.35133431883838</v>
      </c>
      <c r="X170" s="104">
        <v>488.49775555447081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1362.9983318316779</v>
      </c>
      <c r="C171" s="101">
        <v>1275.7917392981744</v>
      </c>
      <c r="D171" s="101">
        <v>1293.935512694381</v>
      </c>
      <c r="E171" s="101">
        <v>1251.6699944624522</v>
      </c>
      <c r="F171" s="101">
        <v>1277.8430534882909</v>
      </c>
      <c r="G171" s="101">
        <v>1297.9762720497602</v>
      </c>
      <c r="H171" s="101">
        <v>1304.172926468304</v>
      </c>
      <c r="I171" s="101">
        <v>1231.5393033093042</v>
      </c>
      <c r="J171" s="101">
        <v>1264.7599218861378</v>
      </c>
      <c r="K171" s="101">
        <v>1203.7651191677394</v>
      </c>
      <c r="L171" s="101">
        <v>1416.1839664863692</v>
      </c>
      <c r="M171" s="101">
        <v>1463.5693464385229</v>
      </c>
      <c r="N171" s="101">
        <v>1452.1334662723439</v>
      </c>
      <c r="O171" s="101">
        <v>1547.264992421462</v>
      </c>
      <c r="P171" s="101">
        <v>1492.0899067730822</v>
      </c>
      <c r="Q171" s="101">
        <v>1559.646684865716</v>
      </c>
      <c r="R171" s="101">
        <v>1552.759148918082</v>
      </c>
      <c r="S171" s="101">
        <v>1470.6166077506189</v>
      </c>
      <c r="T171" s="101">
        <v>1475.4046366205641</v>
      </c>
      <c r="U171" s="101">
        <v>1471.3878544700488</v>
      </c>
      <c r="V171" s="101">
        <v>1429.2272933478268</v>
      </c>
      <c r="W171" s="101">
        <v>1377.7744177307306</v>
      </c>
      <c r="X171" s="101">
        <v>903.45451964127005</v>
      </c>
      <c r="Y171" s="101">
        <v>892.8482258945445</v>
      </c>
      <c r="DA171" s="131" t="s">
        <v>2404</v>
      </c>
    </row>
    <row r="172" spans="1:105" ht="12" customHeight="1" x14ac:dyDescent="0.25">
      <c r="A172" s="107" t="s">
        <v>121</v>
      </c>
      <c r="B172" s="104">
        <v>1198.3284601668597</v>
      </c>
      <c r="C172" s="104">
        <v>1117.4470310841923</v>
      </c>
      <c r="D172" s="104">
        <v>1135.7723290549609</v>
      </c>
      <c r="E172" s="104">
        <v>1096.2242217690259</v>
      </c>
      <c r="F172" s="104">
        <v>1120.9139788342652</v>
      </c>
      <c r="G172" s="104">
        <v>1144.3690505412883</v>
      </c>
      <c r="H172" s="104">
        <v>1155.6470773022706</v>
      </c>
      <c r="I172" s="104">
        <v>1090.7793284926793</v>
      </c>
      <c r="J172" s="104">
        <v>1114.0009119072049</v>
      </c>
      <c r="K172" s="104">
        <v>1044.918110396025</v>
      </c>
      <c r="L172" s="104">
        <v>1256.5486980326693</v>
      </c>
      <c r="M172" s="104">
        <v>1299.9278356254686</v>
      </c>
      <c r="N172" s="104">
        <v>1291.8818456117608</v>
      </c>
      <c r="O172" s="104">
        <v>1396.3974295596045</v>
      </c>
      <c r="P172" s="104">
        <v>1339.6060592931358</v>
      </c>
      <c r="Q172" s="104">
        <v>1406.0764630821295</v>
      </c>
      <c r="R172" s="104">
        <v>1400.8005140619423</v>
      </c>
      <c r="S172" s="104">
        <v>1320.0573608674144</v>
      </c>
      <c r="T172" s="104">
        <v>1329.4794572395192</v>
      </c>
      <c r="U172" s="104">
        <v>1336.1960054706549</v>
      </c>
      <c r="V172" s="104">
        <v>1311.8496151589588</v>
      </c>
      <c r="W172" s="104">
        <v>1286.2839573130739</v>
      </c>
      <c r="X172" s="104">
        <v>821.90346256151327</v>
      </c>
      <c r="Y172" s="104">
        <v>828.11156552480156</v>
      </c>
      <c r="DA172" s="132" t="s">
        <v>2405</v>
      </c>
    </row>
    <row r="173" spans="1:105" ht="12" customHeight="1" x14ac:dyDescent="0.25">
      <c r="A173" s="108" t="s">
        <v>53</v>
      </c>
      <c r="B173" s="98">
        <v>778.1254678349386</v>
      </c>
      <c r="C173" s="98">
        <v>713.39310496066003</v>
      </c>
      <c r="D173" s="98">
        <v>730.90940560401873</v>
      </c>
      <c r="E173" s="98">
        <v>695.80722279691201</v>
      </c>
      <c r="F173" s="98">
        <v>706.89244671294023</v>
      </c>
      <c r="G173" s="98">
        <v>728.98077518475168</v>
      </c>
      <c r="H173" s="98">
        <v>734.64884854413071</v>
      </c>
      <c r="I173" s="98">
        <v>683.02350449170751</v>
      </c>
      <c r="J173" s="98">
        <v>678.46240258567445</v>
      </c>
      <c r="K173" s="98">
        <v>586.18511398146745</v>
      </c>
      <c r="L173" s="98">
        <v>794.47649857665215</v>
      </c>
      <c r="M173" s="98">
        <v>814.1243683360824</v>
      </c>
      <c r="N173" s="98">
        <v>792.44141854821976</v>
      </c>
      <c r="O173" s="98">
        <v>891.94578569128419</v>
      </c>
      <c r="P173" s="98">
        <v>824.78154183722984</v>
      </c>
      <c r="Q173" s="98">
        <v>882.37227793515785</v>
      </c>
      <c r="R173" s="98">
        <v>877.79428001646238</v>
      </c>
      <c r="S173" s="98">
        <v>793.88523079743516</v>
      </c>
      <c r="T173" s="98">
        <v>802.10243901358149</v>
      </c>
      <c r="U173" s="98">
        <v>812.71779276616837</v>
      </c>
      <c r="V173" s="98">
        <v>791.33493952732999</v>
      </c>
      <c r="W173" s="98">
        <v>810.37192486034019</v>
      </c>
      <c r="X173" s="98">
        <v>372.09850743936738</v>
      </c>
      <c r="Y173" s="98">
        <v>463.34409807544739</v>
      </c>
      <c r="DA173" s="63" t="s">
        <v>2406</v>
      </c>
    </row>
    <row r="174" spans="1:105" ht="12" customHeight="1" x14ac:dyDescent="0.25">
      <c r="A174" s="115" t="s">
        <v>52</v>
      </c>
      <c r="B174" s="33">
        <v>420.20299233192094</v>
      </c>
      <c r="C174" s="33">
        <v>404.05392612353228</v>
      </c>
      <c r="D174" s="33">
        <v>404.86292345094228</v>
      </c>
      <c r="E174" s="33">
        <v>400.4169989721139</v>
      </c>
      <c r="F174" s="33">
        <v>414.02153212132498</v>
      </c>
      <c r="G174" s="33">
        <v>415.38827535653678</v>
      </c>
      <c r="H174" s="33">
        <v>420.9982287581401</v>
      </c>
      <c r="I174" s="33">
        <v>407.7558240009717</v>
      </c>
      <c r="J174" s="33">
        <v>435.53850932153028</v>
      </c>
      <c r="K174" s="33">
        <v>458.73299641455753</v>
      </c>
      <c r="L174" s="33">
        <v>462.07219945601707</v>
      </c>
      <c r="M174" s="33">
        <v>485.80346728938599</v>
      </c>
      <c r="N174" s="33">
        <v>499.44042706354099</v>
      </c>
      <c r="O174" s="33">
        <v>504.4516438683201</v>
      </c>
      <c r="P174" s="33">
        <v>514.82451745590618</v>
      </c>
      <c r="Q174" s="33">
        <v>523.70418514697189</v>
      </c>
      <c r="R174" s="33">
        <v>523.00623404548014</v>
      </c>
      <c r="S174" s="33">
        <v>526.17213006997918</v>
      </c>
      <c r="T174" s="33">
        <v>527.37701822593749</v>
      </c>
      <c r="U174" s="33">
        <v>523.4782127044864</v>
      </c>
      <c r="V174" s="33">
        <v>520.51467563162862</v>
      </c>
      <c r="W174" s="33">
        <v>475.91203245273402</v>
      </c>
      <c r="X174" s="33">
        <v>449.80495512214605</v>
      </c>
      <c r="Y174" s="33">
        <v>364.767467449354</v>
      </c>
      <c r="DA174" s="60" t="s">
        <v>2407</v>
      </c>
    </row>
    <row r="175" spans="1:105" ht="12" customHeight="1" x14ac:dyDescent="0.25">
      <c r="A175" s="121" t="s">
        <v>54</v>
      </c>
      <c r="B175" s="122">
        <v>288.99743083774939</v>
      </c>
      <c r="C175" s="122">
        <v>283.63935332051824</v>
      </c>
      <c r="D175" s="122">
        <v>287.95425269365631</v>
      </c>
      <c r="E175" s="122">
        <v>285.93181986212193</v>
      </c>
      <c r="F175" s="122">
        <v>286.81515943202299</v>
      </c>
      <c r="G175" s="122">
        <v>290.40742673869164</v>
      </c>
      <c r="H175" s="122">
        <v>298.34017040161217</v>
      </c>
      <c r="I175" s="122">
        <v>294.61967563072369</v>
      </c>
      <c r="J175" s="122">
        <v>300.87065940138041</v>
      </c>
      <c r="K175" s="122">
        <v>302.64542732744599</v>
      </c>
      <c r="L175" s="122">
        <v>337.19834680745521</v>
      </c>
      <c r="M175" s="122">
        <v>329.52260709222594</v>
      </c>
      <c r="N175" s="122">
        <v>327.17043312434998</v>
      </c>
      <c r="O175" s="122">
        <v>348.34292940278192</v>
      </c>
      <c r="P175" s="122">
        <v>353.00834708202575</v>
      </c>
      <c r="Q175" s="122">
        <v>358.36664593865879</v>
      </c>
      <c r="R175" s="122">
        <v>367.87725106551687</v>
      </c>
      <c r="S175" s="122">
        <v>357.19758295745601</v>
      </c>
      <c r="T175" s="122">
        <v>355.88112664891719</v>
      </c>
      <c r="U175" s="122">
        <v>350.30563803482573</v>
      </c>
      <c r="V175" s="122">
        <v>361.60722285713206</v>
      </c>
      <c r="W175" s="122">
        <v>363.684139653253</v>
      </c>
      <c r="X175" s="122">
        <v>228.21542010689114</v>
      </c>
      <c r="Y175" s="122">
        <v>252.22546463218251</v>
      </c>
      <c r="DA175" s="130" t="s">
        <v>2408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2409</v>
      </c>
    </row>
    <row r="177" spans="1:105" ht="12" customHeight="1" x14ac:dyDescent="0.25">
      <c r="A177" s="109" t="s">
        <v>120</v>
      </c>
      <c r="B177" s="33">
        <v>288.99743083774939</v>
      </c>
      <c r="C177" s="33">
        <v>283.63935332051824</v>
      </c>
      <c r="D177" s="33">
        <v>287.95425269365631</v>
      </c>
      <c r="E177" s="33">
        <v>285.93181986212193</v>
      </c>
      <c r="F177" s="33">
        <v>286.81515943202299</v>
      </c>
      <c r="G177" s="33">
        <v>290.40742673869164</v>
      </c>
      <c r="H177" s="33">
        <v>298.34017040161217</v>
      </c>
      <c r="I177" s="33">
        <v>294.61967563072369</v>
      </c>
      <c r="J177" s="33">
        <v>300.87065940138041</v>
      </c>
      <c r="K177" s="33">
        <v>302.64542732744599</v>
      </c>
      <c r="L177" s="33">
        <v>337.19834680745521</v>
      </c>
      <c r="M177" s="33">
        <v>329.52260709222594</v>
      </c>
      <c r="N177" s="33">
        <v>327.17043312434998</v>
      </c>
      <c r="O177" s="33">
        <v>348.34292940278192</v>
      </c>
      <c r="P177" s="33">
        <v>353.00834708202575</v>
      </c>
      <c r="Q177" s="33">
        <v>358.36664593865879</v>
      </c>
      <c r="R177" s="33">
        <v>367.87725106551687</v>
      </c>
      <c r="S177" s="33">
        <v>357.19758295745601</v>
      </c>
      <c r="T177" s="33">
        <v>355.88112664891719</v>
      </c>
      <c r="U177" s="33">
        <v>350.30563803482573</v>
      </c>
      <c r="V177" s="33">
        <v>361.60722285713206</v>
      </c>
      <c r="W177" s="33">
        <v>363.684139653253</v>
      </c>
      <c r="X177" s="33">
        <v>228.21542010689114</v>
      </c>
      <c r="Y177" s="33">
        <v>252.22546463218251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2413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2414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X8" s="98">
        <f>IF(RES_hhdet_tes!X8=0,0,RES_hhdet_tes!X8*1000*11630/RES_hhdet_num!X3)</f>
        <v>0</v>
      </c>
      <c r="Y8" s="98">
        <f>IF(RES_hhdet_tes!Y8=0,0,RES_hhdet_tes!Y8*1000*11630/RES_hhdet_num!Y3)</f>
        <v>0</v>
      </c>
      <c r="DA8" s="63" t="s">
        <v>2417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11237.242337466603</v>
      </c>
      <c r="C24" s="117">
        <f t="shared" si="7"/>
        <v>11882.914345804433</v>
      </c>
      <c r="D24" s="117">
        <f t="shared" si="7"/>
        <v>10721.751344406373</v>
      </c>
      <c r="E24" s="117">
        <f t="shared" si="7"/>
        <v>11320.564299884903</v>
      </c>
      <c r="F24" s="117">
        <f t="shared" si="7"/>
        <v>11503.415666130251</v>
      </c>
      <c r="G24" s="117">
        <f t="shared" si="7"/>
        <v>11588.660908334981</v>
      </c>
      <c r="H24" s="117">
        <f t="shared" si="7"/>
        <v>12356.312423477111</v>
      </c>
      <c r="I24" s="117">
        <f t="shared" si="7"/>
        <v>12439.278338453665</v>
      </c>
      <c r="J24" s="117">
        <f t="shared" si="7"/>
        <v>11815.313093210443</v>
      </c>
      <c r="K24" s="117">
        <f t="shared" si="7"/>
        <v>11109.79885482536</v>
      </c>
      <c r="L24" s="117">
        <f t="shared" si="7"/>
        <v>13266.270066838926</v>
      </c>
      <c r="M24" s="117">
        <f t="shared" si="7"/>
        <v>13063.036049822274</v>
      </c>
      <c r="N24" s="117">
        <f t="shared" si="7"/>
        <v>12478.941213184096</v>
      </c>
      <c r="O24" s="117">
        <f t="shared" si="7"/>
        <v>11958.963782083845</v>
      </c>
      <c r="P24" s="117">
        <f t="shared" si="7"/>
        <v>9478.6418236285099</v>
      </c>
      <c r="Q24" s="117">
        <f t="shared" si="7"/>
        <v>12634.06893710793</v>
      </c>
      <c r="R24" s="117">
        <f t="shared" ref="R24:V24" si="8">R25+R28+R30+R39</f>
        <v>13014.432100788132</v>
      </c>
      <c r="S24" s="117">
        <f t="shared" si="8"/>
        <v>13151.999640961843</v>
      </c>
      <c r="T24" s="117">
        <f t="shared" si="8"/>
        <v>13115.095539112093</v>
      </c>
      <c r="U24" s="117">
        <f t="shared" si="8"/>
        <v>12353.002853127346</v>
      </c>
      <c r="V24" s="117">
        <f t="shared" si="8"/>
        <v>11938.788393168597</v>
      </c>
      <c r="W24" s="117">
        <f t="shared" ref="W24:Y24" si="9">W25+W28+W30+W39</f>
        <v>12101.22509786234</v>
      </c>
      <c r="X24" s="117">
        <f t="shared" si="9"/>
        <v>11955.416875903586</v>
      </c>
      <c r="Y24" s="117">
        <f t="shared" si="9"/>
        <v>12079.159404352113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10038.507333201524</v>
      </c>
      <c r="C25" s="122">
        <f t="shared" si="10"/>
        <v>10744.860278954673</v>
      </c>
      <c r="D25" s="122">
        <f t="shared" si="10"/>
        <v>9574.4616830212944</v>
      </c>
      <c r="E25" s="122">
        <f t="shared" si="10"/>
        <v>10195.192782050941</v>
      </c>
      <c r="F25" s="122">
        <f t="shared" si="10"/>
        <v>10350.478837083785</v>
      </c>
      <c r="G25" s="122">
        <f t="shared" si="10"/>
        <v>10412.335308644879</v>
      </c>
      <c r="H25" s="122">
        <f t="shared" si="10"/>
        <v>11151.426520260135</v>
      </c>
      <c r="I25" s="122">
        <f t="shared" si="10"/>
        <v>11277.649824465405</v>
      </c>
      <c r="J25" s="122">
        <f t="shared" si="10"/>
        <v>10629.7844024571</v>
      </c>
      <c r="K25" s="122">
        <f t="shared" si="10"/>
        <v>9965.4164763853478</v>
      </c>
      <c r="L25" s="122">
        <f t="shared" si="10"/>
        <v>11939.11320701988</v>
      </c>
      <c r="M25" s="122">
        <f t="shared" si="10"/>
        <v>11690.568658147009</v>
      </c>
      <c r="N25" s="122">
        <f t="shared" si="10"/>
        <v>11105.442140822985</v>
      </c>
      <c r="O25" s="122">
        <f t="shared" si="10"/>
        <v>10483.938702612377</v>
      </c>
      <c r="P25" s="122">
        <f t="shared" si="10"/>
        <v>8045.3045192962654</v>
      </c>
      <c r="Q25" s="122">
        <f t="shared" si="10"/>
        <v>11130.937431131249</v>
      </c>
      <c r="R25" s="122">
        <f t="shared" ref="R25:V25" si="11">SUM(R26:R27)</f>
        <v>11503.216057003352</v>
      </c>
      <c r="S25" s="122">
        <f t="shared" si="11"/>
        <v>11702.482534546689</v>
      </c>
      <c r="T25" s="122">
        <f t="shared" si="11"/>
        <v>11653.60862973411</v>
      </c>
      <c r="U25" s="122">
        <f t="shared" si="11"/>
        <v>10876.048962006156</v>
      </c>
      <c r="V25" s="122">
        <f t="shared" si="11"/>
        <v>10461.458196693533</v>
      </c>
      <c r="W25" s="122">
        <f t="shared" ref="W25:Y25" si="12">SUM(W26:W27)</f>
        <v>10633.538873038562</v>
      </c>
      <c r="X25" s="122">
        <f t="shared" si="12"/>
        <v>10976.966008591167</v>
      </c>
      <c r="Y25" s="122">
        <f t="shared" si="12"/>
        <v>11102.340474108754</v>
      </c>
      <c r="DA25" s="130" t="s">
        <v>2433</v>
      </c>
    </row>
    <row r="26" spans="1:105" ht="12" customHeight="1" x14ac:dyDescent="0.25">
      <c r="A26" s="97" t="s">
        <v>74</v>
      </c>
      <c r="B26" s="98">
        <v>9856.4222752151472</v>
      </c>
      <c r="C26" s="98">
        <v>10550.043542928728</v>
      </c>
      <c r="D26" s="98">
        <v>9404.9524179345681</v>
      </c>
      <c r="E26" s="98">
        <v>10015.516684488</v>
      </c>
      <c r="F26" s="98">
        <v>10169.902574633308</v>
      </c>
      <c r="G26" s="98">
        <v>10231.64171998822</v>
      </c>
      <c r="H26" s="98">
        <v>10958.863317226127</v>
      </c>
      <c r="I26" s="98">
        <v>11083.979726578811</v>
      </c>
      <c r="J26" s="98">
        <v>10449.778830018508</v>
      </c>
      <c r="K26" s="98">
        <v>9798.5216869057931</v>
      </c>
      <c r="L26" s="98">
        <v>11734.338827514695</v>
      </c>
      <c r="M26" s="98">
        <v>11494.848498202507</v>
      </c>
      <c r="N26" s="98">
        <v>10921.575610973932</v>
      </c>
      <c r="O26" s="98">
        <v>10311.920612252383</v>
      </c>
      <c r="P26" s="98">
        <v>7916.2965667929848</v>
      </c>
      <c r="Q26" s="98">
        <v>10949.529558597318</v>
      </c>
      <c r="R26" s="98">
        <v>11316.102054195317</v>
      </c>
      <c r="S26" s="98">
        <v>11512.741588570905</v>
      </c>
      <c r="T26" s="98">
        <v>11465.457089311998</v>
      </c>
      <c r="U26" s="98">
        <v>10702.731035748051</v>
      </c>
      <c r="V26" s="98">
        <v>10294.882402260158</v>
      </c>
      <c r="W26" s="98">
        <v>10464.332822596285</v>
      </c>
      <c r="X26" s="98">
        <v>10814.801543512805</v>
      </c>
      <c r="Y26" s="98">
        <v>10936.59107241898</v>
      </c>
      <c r="DA26" s="63" t="s">
        <v>2434</v>
      </c>
    </row>
    <row r="27" spans="1:105" ht="12" customHeight="1" x14ac:dyDescent="0.25">
      <c r="A27" s="97" t="s">
        <v>53</v>
      </c>
      <c r="B27" s="98">
        <v>182.08505798637589</v>
      </c>
      <c r="C27" s="98">
        <v>194.81673602594495</v>
      </c>
      <c r="D27" s="98">
        <v>169.50926508672572</v>
      </c>
      <c r="E27" s="98">
        <v>179.67609756294041</v>
      </c>
      <c r="F27" s="98">
        <v>180.57626245047678</v>
      </c>
      <c r="G27" s="98">
        <v>180.69358865665961</v>
      </c>
      <c r="H27" s="98">
        <v>192.56320303400767</v>
      </c>
      <c r="I27" s="98">
        <v>193.67009788659453</v>
      </c>
      <c r="J27" s="98">
        <v>180.0055724385922</v>
      </c>
      <c r="K27" s="98">
        <v>166.89478947955487</v>
      </c>
      <c r="L27" s="98">
        <v>204.77437950518561</v>
      </c>
      <c r="M27" s="98">
        <v>195.72015994450095</v>
      </c>
      <c r="N27" s="98">
        <v>183.86652984905217</v>
      </c>
      <c r="O27" s="98">
        <v>172.01809035999378</v>
      </c>
      <c r="P27" s="98">
        <v>129.00795250328105</v>
      </c>
      <c r="Q27" s="98">
        <v>181.40787253393106</v>
      </c>
      <c r="R27" s="98">
        <v>187.11400280803616</v>
      </c>
      <c r="S27" s="98">
        <v>189.7409459757834</v>
      </c>
      <c r="T27" s="98">
        <v>188.15154042211259</v>
      </c>
      <c r="U27" s="98">
        <v>173.31792625810525</v>
      </c>
      <c r="V27" s="98">
        <v>166.5757944333742</v>
      </c>
      <c r="W27" s="98">
        <v>169.20605044227719</v>
      </c>
      <c r="X27" s="98">
        <v>162.16446507836122</v>
      </c>
      <c r="Y27" s="98">
        <v>165.74940168977366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1.6894677639800453</v>
      </c>
      <c r="C28" s="122">
        <f t="shared" si="13"/>
        <v>2.1204276750297133</v>
      </c>
      <c r="D28" s="122">
        <f t="shared" si="13"/>
        <v>2.3083826397465748</v>
      </c>
      <c r="E28" s="122">
        <f t="shared" si="13"/>
        <v>2.8265668689680234</v>
      </c>
      <c r="F28" s="122">
        <f t="shared" si="13"/>
        <v>3.9669579961937846</v>
      </c>
      <c r="G28" s="122">
        <f t="shared" si="13"/>
        <v>5.4355631029876061</v>
      </c>
      <c r="H28" s="122">
        <f t="shared" si="13"/>
        <v>7.6890862765505998</v>
      </c>
      <c r="I28" s="122">
        <f t="shared" si="13"/>
        <v>9.8519232664215473</v>
      </c>
      <c r="J28" s="122">
        <f t="shared" si="13"/>
        <v>11.604430171680168</v>
      </c>
      <c r="K28" s="122">
        <f t="shared" si="13"/>
        <v>12.172811864800064</v>
      </c>
      <c r="L28" s="122">
        <f t="shared" si="13"/>
        <v>12.37129700095338</v>
      </c>
      <c r="M28" s="122">
        <f t="shared" si="13"/>
        <v>12.510169655365191</v>
      </c>
      <c r="N28" s="122">
        <f t="shared" si="13"/>
        <v>12.885745487307549</v>
      </c>
      <c r="O28" s="122">
        <f t="shared" si="13"/>
        <v>13.266419771337013</v>
      </c>
      <c r="P28" s="122">
        <f t="shared" si="13"/>
        <v>13.312762213246405</v>
      </c>
      <c r="Q28" s="122">
        <f t="shared" si="13"/>
        <v>13.511185959986172</v>
      </c>
      <c r="R28" s="122">
        <f t="shared" si="13"/>
        <v>15.152672520175136</v>
      </c>
      <c r="S28" s="122">
        <f t="shared" si="13"/>
        <v>17.061886026316493</v>
      </c>
      <c r="T28" s="122">
        <f t="shared" si="13"/>
        <v>23.882166240370513</v>
      </c>
      <c r="U28" s="122">
        <f t="shared" si="13"/>
        <v>22.342728397105738</v>
      </c>
      <c r="V28" s="122">
        <f t="shared" si="13"/>
        <v>23.013053858122426</v>
      </c>
      <c r="W28" s="122">
        <f t="shared" si="13"/>
        <v>22.344045847988092</v>
      </c>
      <c r="X28" s="122">
        <f t="shared" si="13"/>
        <v>20.966114768813824</v>
      </c>
      <c r="Y28" s="122">
        <f t="shared" si="13"/>
        <v>20.336813116697115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1.6894677639800453</v>
      </c>
      <c r="C29" s="98">
        <f>IF(RES_hhdet_tes!C29=0,0,RES_hhdet_tes!C29*1000*11630/RES_hhdet_num!C24)</f>
        <v>2.1204276750297133</v>
      </c>
      <c r="D29" s="98">
        <f>IF(RES_hhdet_tes!D29=0,0,RES_hhdet_tes!D29*1000*11630/RES_hhdet_num!D24)</f>
        <v>2.3083826397465748</v>
      </c>
      <c r="E29" s="98">
        <f>IF(RES_hhdet_tes!E29=0,0,RES_hhdet_tes!E29*1000*11630/RES_hhdet_num!E24)</f>
        <v>2.8265668689680234</v>
      </c>
      <c r="F29" s="98">
        <f>IF(RES_hhdet_tes!F29=0,0,RES_hhdet_tes!F29*1000*11630/RES_hhdet_num!F24)</f>
        <v>3.9669579961937846</v>
      </c>
      <c r="G29" s="98">
        <f>IF(RES_hhdet_tes!G29=0,0,RES_hhdet_tes!G29*1000*11630/RES_hhdet_num!G24)</f>
        <v>5.4355631029876061</v>
      </c>
      <c r="H29" s="98">
        <f>IF(RES_hhdet_tes!H29=0,0,RES_hhdet_tes!H29*1000*11630/RES_hhdet_num!H24)</f>
        <v>7.6890862765505998</v>
      </c>
      <c r="I29" s="98">
        <f>IF(RES_hhdet_tes!I29=0,0,RES_hhdet_tes!I29*1000*11630/RES_hhdet_num!I24)</f>
        <v>9.8519232664215473</v>
      </c>
      <c r="J29" s="98">
        <f>IF(RES_hhdet_tes!J29=0,0,RES_hhdet_tes!J29*1000*11630/RES_hhdet_num!J24)</f>
        <v>11.604430171680168</v>
      </c>
      <c r="K29" s="98">
        <f>IF(RES_hhdet_tes!K29=0,0,RES_hhdet_tes!K29*1000*11630/RES_hhdet_num!K24)</f>
        <v>12.172811864800064</v>
      </c>
      <c r="L29" s="98">
        <f>IF(RES_hhdet_tes!L29=0,0,RES_hhdet_tes!L29*1000*11630/RES_hhdet_num!L24)</f>
        <v>12.37129700095338</v>
      </c>
      <c r="M29" s="98">
        <f>IF(RES_hhdet_tes!M29=0,0,RES_hhdet_tes!M29*1000*11630/RES_hhdet_num!M24)</f>
        <v>12.510169655365191</v>
      </c>
      <c r="N29" s="98">
        <f>IF(RES_hhdet_tes!N29=0,0,RES_hhdet_tes!N29*1000*11630/RES_hhdet_num!N24)</f>
        <v>12.885745487307549</v>
      </c>
      <c r="O29" s="98">
        <f>IF(RES_hhdet_tes!O29=0,0,RES_hhdet_tes!O29*1000*11630/RES_hhdet_num!O24)</f>
        <v>13.266419771337013</v>
      </c>
      <c r="P29" s="98">
        <f>IF(RES_hhdet_tes!P29=0,0,RES_hhdet_tes!P29*1000*11630/RES_hhdet_num!P24)</f>
        <v>13.312762213246405</v>
      </c>
      <c r="Q29" s="98">
        <f>IF(RES_hhdet_tes!Q29=0,0,RES_hhdet_tes!Q29*1000*11630/RES_hhdet_num!Q24)</f>
        <v>13.511185959986172</v>
      </c>
      <c r="R29" s="98">
        <f>IF(RES_hhdet_tes!R29=0,0,RES_hhdet_tes!R29*1000*11630/RES_hhdet_num!R24)</f>
        <v>15.152672520175136</v>
      </c>
      <c r="S29" s="98">
        <f>IF(RES_hhdet_tes!S29=0,0,RES_hhdet_tes!S29*1000*11630/RES_hhdet_num!S24)</f>
        <v>17.061886026316493</v>
      </c>
      <c r="T29" s="98">
        <f>IF(RES_hhdet_tes!T29=0,0,RES_hhdet_tes!T29*1000*11630/RES_hhdet_num!T24)</f>
        <v>23.882166240370513</v>
      </c>
      <c r="U29" s="98">
        <f>IF(RES_hhdet_tes!U29=0,0,RES_hhdet_tes!U29*1000*11630/RES_hhdet_num!U24)</f>
        <v>22.342728397105738</v>
      </c>
      <c r="V29" s="98">
        <f>IF(RES_hhdet_tes!V29=0,0,RES_hhdet_tes!V29*1000*11630/RES_hhdet_num!V24)</f>
        <v>23.013053858122426</v>
      </c>
      <c r="W29" s="98">
        <f>IF(RES_hhdet_tes!W29=0,0,RES_hhdet_tes!W29*1000*11630/RES_hhdet_num!W24)</f>
        <v>22.344045847988092</v>
      </c>
      <c r="X29" s="98">
        <f>IF(RES_hhdet_tes!X29=0,0,RES_hhdet_tes!X29*1000*11630/RES_hhdet_num!X24)</f>
        <v>20.966114768813824</v>
      </c>
      <c r="Y29" s="98">
        <f>IF(RES_hhdet_tes!Y29=0,0,RES_hhdet_tes!Y29*1000*11630/RES_hhdet_num!Y24)</f>
        <v>20.336813116697115</v>
      </c>
      <c r="DA29" s="63" t="s">
        <v>2437</v>
      </c>
    </row>
    <row r="30" spans="1:105" ht="12" customHeight="1" x14ac:dyDescent="0.25">
      <c r="A30" s="121" t="s">
        <v>55</v>
      </c>
      <c r="B30" s="122">
        <v>977.84422134920851</v>
      </c>
      <c r="C30" s="122">
        <v>920.64319509790255</v>
      </c>
      <c r="D30" s="122">
        <v>926.14176430379143</v>
      </c>
      <c r="E30" s="122">
        <v>904.74453064876036</v>
      </c>
      <c r="F30" s="122">
        <v>929.59314047692408</v>
      </c>
      <c r="G30" s="122">
        <v>947.66917343507941</v>
      </c>
      <c r="H30" s="122">
        <v>966.37649382999336</v>
      </c>
      <c r="I30" s="122">
        <v>923.12113189852425</v>
      </c>
      <c r="J30" s="122">
        <v>940.23520074839053</v>
      </c>
      <c r="K30" s="122">
        <v>896.86563855010843</v>
      </c>
      <c r="L30" s="122">
        <v>1052.1338580929653</v>
      </c>
      <c r="M30" s="122">
        <v>1102.550815464683</v>
      </c>
      <c r="N30" s="122">
        <v>1103.9942047599263</v>
      </c>
      <c r="O30" s="122">
        <v>1186.5218688066875</v>
      </c>
      <c r="P30" s="122">
        <v>1140.5336333247024</v>
      </c>
      <c r="Q30" s="122">
        <v>1204.9855245425961</v>
      </c>
      <c r="R30" s="122">
        <v>1202.7901306418539</v>
      </c>
      <c r="S30" s="122">
        <v>1146.3852464422748</v>
      </c>
      <c r="T30" s="122">
        <v>1150.1859042001113</v>
      </c>
      <c r="U30" s="122">
        <v>1166.3965710831742</v>
      </c>
      <c r="V30" s="122">
        <v>1149.5707666563151</v>
      </c>
      <c r="W30" s="122">
        <v>1131.080112890623</v>
      </c>
      <c r="X30" s="122">
        <v>758.99697605517997</v>
      </c>
      <c r="Y30" s="122">
        <v>736.22663917645116</v>
      </c>
      <c r="DA30" s="130" t="s">
        <v>2438</v>
      </c>
    </row>
    <row r="31" spans="1:105" ht="12" customHeight="1" x14ac:dyDescent="0.25">
      <c r="A31" s="97" t="s">
        <v>141</v>
      </c>
      <c r="B31" s="98">
        <v>966.51336850676955</v>
      </c>
      <c r="C31" s="98">
        <v>946.58511043593694</v>
      </c>
      <c r="D31" s="98">
        <v>874.09963922420195</v>
      </c>
      <c r="E31" s="98">
        <v>906.44375501801665</v>
      </c>
      <c r="F31" s="98">
        <v>933.62947045288661</v>
      </c>
      <c r="G31" s="98">
        <v>926.19614499513136</v>
      </c>
      <c r="H31" s="98">
        <v>982.49450071974798</v>
      </c>
      <c r="I31" s="98">
        <v>990.62699019872503</v>
      </c>
      <c r="J31" s="98">
        <v>937.14389953689499</v>
      </c>
      <c r="K31" s="98">
        <v>901.32131158942786</v>
      </c>
      <c r="L31" s="98">
        <v>1006.045694642443</v>
      </c>
      <c r="M31" s="98">
        <v>1147.4447174907891</v>
      </c>
      <c r="N31" s="98">
        <v>1155.5469119022948</v>
      </c>
      <c r="O31" s="98">
        <v>1147.2074381221219</v>
      </c>
      <c r="P31" s="98">
        <v>1017.6261677742359</v>
      </c>
      <c r="Q31" s="98">
        <v>1189.6488076644648</v>
      </c>
      <c r="R31" s="98">
        <v>1201.4937350801408</v>
      </c>
      <c r="S31" s="98">
        <v>1184.4669094886581</v>
      </c>
      <c r="T31" s="98">
        <v>1123.0198211857346</v>
      </c>
      <c r="U31" s="98">
        <v>1163.8537260654614</v>
      </c>
      <c r="V31" s="98">
        <v>1093.6643115080008</v>
      </c>
      <c r="W31" s="98">
        <v>1079.0392873801904</v>
      </c>
      <c r="X31" s="98">
        <v>816.81581913805167</v>
      </c>
      <c r="Y31" s="98">
        <v>718.89735431267673</v>
      </c>
      <c r="DA31" s="63" t="s">
        <v>2439</v>
      </c>
    </row>
    <row r="32" spans="1:105" ht="12" customHeight="1" x14ac:dyDescent="0.25">
      <c r="A32" s="97" t="s">
        <v>140</v>
      </c>
      <c r="B32" s="98">
        <v>966.51336850676955</v>
      </c>
      <c r="C32" s="98">
        <v>946.63433720205614</v>
      </c>
      <c r="D32" s="98">
        <v>874.19288026450147</v>
      </c>
      <c r="E32" s="98">
        <v>906.82627844623994</v>
      </c>
      <c r="F32" s="98">
        <v>934.42122014233348</v>
      </c>
      <c r="G32" s="98">
        <v>927.46944148596253</v>
      </c>
      <c r="H32" s="98">
        <v>984.32045201324172</v>
      </c>
      <c r="I32" s="98">
        <v>993.00480673362608</v>
      </c>
      <c r="J32" s="98">
        <v>939.5569678654457</v>
      </c>
      <c r="K32" s="98">
        <v>903.97871606181297</v>
      </c>
      <c r="L32" s="98">
        <v>1009.5059732686962</v>
      </c>
      <c r="M32" s="98">
        <v>1152.5225707590446</v>
      </c>
      <c r="N32" s="98">
        <v>1161.9085844039018</v>
      </c>
      <c r="O32" s="98">
        <v>0</v>
      </c>
      <c r="P32" s="98">
        <v>0</v>
      </c>
      <c r="Q32" s="98">
        <v>0</v>
      </c>
      <c r="R32" s="98">
        <v>0</v>
      </c>
      <c r="S32" s="98">
        <v>1161.549997118474</v>
      </c>
      <c r="T32" s="98">
        <v>1103.2829417501621</v>
      </c>
      <c r="U32" s="98">
        <v>1146.0626561107206</v>
      </c>
      <c r="V32" s="98">
        <v>1078.6087157665645</v>
      </c>
      <c r="W32" s="98">
        <v>1067.6492024202139</v>
      </c>
      <c r="X32" s="98">
        <v>792.4198188046563</v>
      </c>
      <c r="Y32" s="98">
        <v>698.9019640255982</v>
      </c>
      <c r="DA32" s="63" t="s">
        <v>2440</v>
      </c>
    </row>
    <row r="33" spans="1:105" ht="12" customHeight="1" x14ac:dyDescent="0.25">
      <c r="A33" s="100" t="s">
        <v>50</v>
      </c>
      <c r="B33" s="101">
        <v>551.52662453812979</v>
      </c>
      <c r="C33" s="101">
        <v>530.04256095972585</v>
      </c>
      <c r="D33" s="101">
        <v>494.33339343672554</v>
      </c>
      <c r="E33" s="101">
        <v>505.78902040860783</v>
      </c>
      <c r="F33" s="101">
        <v>518.70357946987679</v>
      </c>
      <c r="G33" s="101">
        <v>522.37893157789335</v>
      </c>
      <c r="H33" s="101">
        <v>555.21899031858379</v>
      </c>
      <c r="I33" s="101">
        <v>551.10882979425548</v>
      </c>
      <c r="J33" s="101">
        <v>504.42051760013726</v>
      </c>
      <c r="K33" s="101">
        <v>442.2620783266027</v>
      </c>
      <c r="L33" s="101">
        <v>568.59633073619273</v>
      </c>
      <c r="M33" s="101">
        <v>642.91576988403222</v>
      </c>
      <c r="N33" s="101">
        <v>634.29912874851777</v>
      </c>
      <c r="O33" s="101">
        <v>0</v>
      </c>
      <c r="P33" s="101">
        <v>0</v>
      </c>
      <c r="Q33" s="101">
        <v>0</v>
      </c>
      <c r="R33" s="101">
        <v>0</v>
      </c>
      <c r="S33" s="101">
        <v>629.296525141502</v>
      </c>
      <c r="T33" s="101">
        <v>601.16169769934504</v>
      </c>
      <c r="U33" s="101">
        <v>636.01518917720455</v>
      </c>
      <c r="V33" s="101">
        <v>597.94912125948701</v>
      </c>
      <c r="W33" s="101">
        <v>627.4666879831575</v>
      </c>
      <c r="X33" s="101">
        <v>330.57187661581924</v>
      </c>
      <c r="Y33" s="101">
        <v>361.72135719435653</v>
      </c>
      <c r="DA33" s="131" t="s">
        <v>2441</v>
      </c>
    </row>
    <row r="34" spans="1:105" ht="12" customHeight="1" x14ac:dyDescent="0.25">
      <c r="A34" s="103" t="s">
        <v>52</v>
      </c>
      <c r="B34" s="104">
        <v>414.98674396863976</v>
      </c>
      <c r="C34" s="104">
        <v>416.59177624233047</v>
      </c>
      <c r="D34" s="104">
        <v>379.85948682777598</v>
      </c>
      <c r="E34" s="104">
        <v>401.03725803763228</v>
      </c>
      <c r="F34" s="104">
        <v>415.71764067245675</v>
      </c>
      <c r="G34" s="104">
        <v>405.09050990806929</v>
      </c>
      <c r="H34" s="104">
        <v>429.1014616946581</v>
      </c>
      <c r="I34" s="104">
        <v>441.89597693937066</v>
      </c>
      <c r="J34" s="104">
        <v>435.13645026530844</v>
      </c>
      <c r="K34" s="104">
        <v>461.71663773521027</v>
      </c>
      <c r="L34" s="104">
        <v>440.90964253250337</v>
      </c>
      <c r="M34" s="104">
        <v>509.60680087501254</v>
      </c>
      <c r="N34" s="104">
        <v>527.60945565538395</v>
      </c>
      <c r="O34" s="104">
        <v>0</v>
      </c>
      <c r="P34" s="104">
        <v>0</v>
      </c>
      <c r="Q34" s="104">
        <v>0</v>
      </c>
      <c r="R34" s="104">
        <v>0</v>
      </c>
      <c r="S34" s="104">
        <v>532.25347197697204</v>
      </c>
      <c r="T34" s="104">
        <v>502.12124405081715</v>
      </c>
      <c r="U34" s="104">
        <v>510.04746693351586</v>
      </c>
      <c r="V34" s="104">
        <v>480.6595945070776</v>
      </c>
      <c r="W34" s="104">
        <v>440.18251443705634</v>
      </c>
      <c r="X34" s="104">
        <v>461.84794218883695</v>
      </c>
      <c r="Y34" s="104">
        <v>337.18060683124179</v>
      </c>
      <c r="DA34" s="132" t="s">
        <v>2442</v>
      </c>
    </row>
    <row r="35" spans="1:105" ht="12" customHeight="1" x14ac:dyDescent="0.25">
      <c r="A35" s="106" t="s">
        <v>122</v>
      </c>
      <c r="B35" s="101">
        <v>979.24867579816623</v>
      </c>
      <c r="C35" s="101">
        <v>917.45191033337483</v>
      </c>
      <c r="D35" s="101">
        <v>932.18509061458917</v>
      </c>
      <c r="E35" s="101">
        <v>904.48334464717891</v>
      </c>
      <c r="F35" s="101">
        <v>929.05517710918195</v>
      </c>
      <c r="G35" s="101">
        <v>950.20370519342009</v>
      </c>
      <c r="H35" s="101">
        <v>964.40473451178912</v>
      </c>
      <c r="I35" s="101">
        <v>915.22052283019389</v>
      </c>
      <c r="J35" s="101">
        <v>940.65387847690317</v>
      </c>
      <c r="K35" s="101">
        <v>896.42446870331196</v>
      </c>
      <c r="L35" s="101">
        <v>1057.0028715198894</v>
      </c>
      <c r="M35" s="101">
        <v>1098.090049986949</v>
      </c>
      <c r="N35" s="101">
        <v>1099.1028294827574</v>
      </c>
      <c r="O35" s="101">
        <v>1189.8378034415889</v>
      </c>
      <c r="P35" s="101">
        <v>1150.6587793628555</v>
      </c>
      <c r="Q35" s="101">
        <v>1206.3636469587934</v>
      </c>
      <c r="R35" s="101">
        <v>1203.2815871699506</v>
      </c>
      <c r="S35" s="101">
        <v>1142.5945852568179</v>
      </c>
      <c r="T35" s="101">
        <v>1153.6694304200048</v>
      </c>
      <c r="U35" s="101">
        <v>1166.9416775209522</v>
      </c>
      <c r="V35" s="101">
        <v>1157.2583851785503</v>
      </c>
      <c r="W35" s="101">
        <v>1138.9789180878795</v>
      </c>
      <c r="X35" s="101">
        <v>749.96725339859483</v>
      </c>
      <c r="Y35" s="101">
        <v>742.64134969636825</v>
      </c>
      <c r="DA35" s="131" t="s">
        <v>2443</v>
      </c>
    </row>
    <row r="36" spans="1:105" ht="12" customHeight="1" x14ac:dyDescent="0.25">
      <c r="A36" s="107" t="s">
        <v>121</v>
      </c>
      <c r="B36" s="104">
        <v>979.24867579816635</v>
      </c>
      <c r="C36" s="104">
        <v>917.58341848854695</v>
      </c>
      <c r="D36" s="104">
        <v>932.35170740541469</v>
      </c>
      <c r="E36" s="104">
        <v>904.65783164339462</v>
      </c>
      <c r="F36" s="104">
        <v>929.22677765509957</v>
      </c>
      <c r="G36" s="104">
        <v>950.31320630072878</v>
      </c>
      <c r="H36" s="104">
        <v>964.44775432007816</v>
      </c>
      <c r="I36" s="104">
        <v>915.08759265281219</v>
      </c>
      <c r="J36" s="104">
        <v>940.51989597736008</v>
      </c>
      <c r="K36" s="104">
        <v>896.32051171185037</v>
      </c>
      <c r="L36" s="104">
        <v>1056.7732306647017</v>
      </c>
      <c r="M36" s="104">
        <v>1097.9861691025626</v>
      </c>
      <c r="N36" s="104">
        <v>1099.1663251804641</v>
      </c>
      <c r="O36" s="104">
        <v>1189.9772188031632</v>
      </c>
      <c r="P36" s="104">
        <v>1150.7175976544695</v>
      </c>
      <c r="Q36" s="104">
        <v>1206.2901740940797</v>
      </c>
      <c r="R36" s="104">
        <v>1202.5428125720218</v>
      </c>
      <c r="S36" s="104">
        <v>1141.7825835664623</v>
      </c>
      <c r="T36" s="104">
        <v>1153.0513211782472</v>
      </c>
      <c r="U36" s="104">
        <v>1166.5206108282766</v>
      </c>
      <c r="V36" s="104">
        <v>1157.1180849694224</v>
      </c>
      <c r="W36" s="104">
        <v>1139.1140736997229</v>
      </c>
      <c r="X36" s="104">
        <v>747.99221580344533</v>
      </c>
      <c r="Y36" s="104">
        <v>738.10362453947619</v>
      </c>
      <c r="DA36" s="132" t="s">
        <v>2444</v>
      </c>
    </row>
    <row r="37" spans="1:105" ht="12" customHeight="1" x14ac:dyDescent="0.25">
      <c r="A37" s="108" t="s">
        <v>53</v>
      </c>
      <c r="B37" s="98">
        <v>559.04568346624501</v>
      </c>
      <c r="C37" s="98">
        <v>513.54681177344071</v>
      </c>
      <c r="D37" s="98">
        <v>527.54976896631672</v>
      </c>
      <c r="E37" s="98">
        <v>504.41765050995753</v>
      </c>
      <c r="F37" s="98">
        <v>515.54616224244899</v>
      </c>
      <c r="G37" s="98">
        <v>535.49710116373274</v>
      </c>
      <c r="H37" s="98">
        <v>544.16981765521984</v>
      </c>
      <c r="I37" s="98">
        <v>507.99046237116903</v>
      </c>
      <c r="J37" s="98">
        <v>505.42861609286643</v>
      </c>
      <c r="K37" s="98">
        <v>437.70342485376892</v>
      </c>
      <c r="L37" s="98">
        <v>594.59106598455332</v>
      </c>
      <c r="M37" s="98">
        <v>611.63972056808086</v>
      </c>
      <c r="N37" s="98">
        <v>598.6816002967812</v>
      </c>
      <c r="O37" s="98">
        <v>683.46038907048069</v>
      </c>
      <c r="P37" s="98">
        <v>634.11714099897335</v>
      </c>
      <c r="Q37" s="98">
        <v>681.76852070690404</v>
      </c>
      <c r="R37" s="98">
        <v>680.51978963967133</v>
      </c>
      <c r="S37" s="98">
        <v>618.06682310962697</v>
      </c>
      <c r="T37" s="98">
        <v>629.26467062440975</v>
      </c>
      <c r="U37" s="98">
        <v>647.68220163965657</v>
      </c>
      <c r="V37" s="98">
        <v>641.88170659522814</v>
      </c>
      <c r="W37" s="98">
        <v>668.84243715739808</v>
      </c>
      <c r="X37" s="98">
        <v>306.50641518833368</v>
      </c>
      <c r="Y37" s="98">
        <v>381.69887992100428</v>
      </c>
      <c r="DA37" s="63" t="s">
        <v>2445</v>
      </c>
    </row>
    <row r="38" spans="1:105" ht="12" customHeight="1" x14ac:dyDescent="0.25">
      <c r="A38" s="108" t="s">
        <v>52</v>
      </c>
      <c r="B38" s="98">
        <v>420.20299233192145</v>
      </c>
      <c r="C38" s="98">
        <v>404.0366067151063</v>
      </c>
      <c r="D38" s="98">
        <v>404.8019384390978</v>
      </c>
      <c r="E38" s="98">
        <v>400.2401811334372</v>
      </c>
      <c r="F38" s="98">
        <v>413.68061541265058</v>
      </c>
      <c r="G38" s="98">
        <v>414.81610513699599</v>
      </c>
      <c r="H38" s="98">
        <v>420.27793666485826</v>
      </c>
      <c r="I38" s="98">
        <v>407.0971302816431</v>
      </c>
      <c r="J38" s="98">
        <v>435.09127988449347</v>
      </c>
      <c r="K38" s="98">
        <v>458.61708685808151</v>
      </c>
      <c r="L38" s="98">
        <v>462.18216468014828</v>
      </c>
      <c r="M38" s="98">
        <v>486.34644853448162</v>
      </c>
      <c r="N38" s="98">
        <v>500.48472488368293</v>
      </c>
      <c r="O38" s="98">
        <v>506.51682973268237</v>
      </c>
      <c r="P38" s="98">
        <v>516.60045665549615</v>
      </c>
      <c r="Q38" s="98">
        <v>524.52165338717532</v>
      </c>
      <c r="R38" s="98">
        <v>522.0230229323505</v>
      </c>
      <c r="S38" s="98">
        <v>523.7157604568356</v>
      </c>
      <c r="T38" s="98">
        <v>523.78665055383749</v>
      </c>
      <c r="U38" s="98">
        <v>518.83840918861995</v>
      </c>
      <c r="V38" s="98">
        <v>515.23637837419415</v>
      </c>
      <c r="W38" s="98">
        <v>470.2716365423247</v>
      </c>
      <c r="X38" s="98">
        <v>441.48580061511188</v>
      </c>
      <c r="Y38" s="98">
        <v>356.40474461847197</v>
      </c>
      <c r="DA38" s="63" t="s">
        <v>2446</v>
      </c>
    </row>
    <row r="39" spans="1:105" ht="12" customHeight="1" x14ac:dyDescent="0.25">
      <c r="A39" s="121" t="s">
        <v>54</v>
      </c>
      <c r="B39" s="122">
        <v>219.20131515189155</v>
      </c>
      <c r="C39" s="122">
        <v>215.29044407682693</v>
      </c>
      <c r="D39" s="122">
        <v>218.8395144415399</v>
      </c>
      <c r="E39" s="122">
        <v>217.80042031623441</v>
      </c>
      <c r="F39" s="122">
        <v>219.37673057334828</v>
      </c>
      <c r="G39" s="122">
        <v>223.22086315203589</v>
      </c>
      <c r="H39" s="122">
        <v>230.82032311043281</v>
      </c>
      <c r="I39" s="122">
        <v>228.65545882331423</v>
      </c>
      <c r="J39" s="122">
        <v>233.68905983327215</v>
      </c>
      <c r="K39" s="122">
        <v>235.343928025103</v>
      </c>
      <c r="L39" s="122">
        <v>262.65170472512739</v>
      </c>
      <c r="M39" s="122">
        <v>257.4064065552169</v>
      </c>
      <c r="N39" s="122">
        <v>256.61912211387749</v>
      </c>
      <c r="O39" s="122">
        <v>275.23679089344409</v>
      </c>
      <c r="P39" s="122">
        <v>279.49090879429605</v>
      </c>
      <c r="Q39" s="122">
        <v>284.63479547409776</v>
      </c>
      <c r="R39" s="122">
        <v>293.2732406227517</v>
      </c>
      <c r="S39" s="122">
        <v>286.06997394656395</v>
      </c>
      <c r="T39" s="122">
        <v>287.41883893750293</v>
      </c>
      <c r="U39" s="122">
        <v>288.21459164091073</v>
      </c>
      <c r="V39" s="122">
        <v>304.74637596062666</v>
      </c>
      <c r="W39" s="122">
        <v>314.2620660851681</v>
      </c>
      <c r="X39" s="122">
        <v>198.48777648842571</v>
      </c>
      <c r="Y39" s="122">
        <v>220.25547795020904</v>
      </c>
      <c r="DA39" s="130" t="s">
        <v>2447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2448</v>
      </c>
    </row>
    <row r="41" spans="1:105" ht="12" customHeight="1" x14ac:dyDescent="0.25">
      <c r="A41" s="109" t="s">
        <v>120</v>
      </c>
      <c r="B41" s="33">
        <v>219.20131515189155</v>
      </c>
      <c r="C41" s="33">
        <v>215.29044407682693</v>
      </c>
      <c r="D41" s="33">
        <v>218.8395144415399</v>
      </c>
      <c r="E41" s="33">
        <v>217.80042031623441</v>
      </c>
      <c r="F41" s="33">
        <v>219.37673057334828</v>
      </c>
      <c r="G41" s="33">
        <v>223.22086315203589</v>
      </c>
      <c r="H41" s="33">
        <v>230.82032311043281</v>
      </c>
      <c r="I41" s="33">
        <v>228.65545882331423</v>
      </c>
      <c r="J41" s="33">
        <v>233.68905983327215</v>
      </c>
      <c r="K41" s="33">
        <v>235.343928025103</v>
      </c>
      <c r="L41" s="33">
        <v>262.65170472512739</v>
      </c>
      <c r="M41" s="33">
        <v>257.4064065552169</v>
      </c>
      <c r="N41" s="33">
        <v>256.61912211387749</v>
      </c>
      <c r="O41" s="33">
        <v>275.23679089344409</v>
      </c>
      <c r="P41" s="33">
        <v>279.49090879429605</v>
      </c>
      <c r="Q41" s="33">
        <v>284.63479547409776</v>
      </c>
      <c r="R41" s="33">
        <v>293.2732406227517</v>
      </c>
      <c r="S41" s="33">
        <v>286.06997394656395</v>
      </c>
      <c r="T41" s="33">
        <v>287.41883893750293</v>
      </c>
      <c r="U41" s="33">
        <v>288.21459164091073</v>
      </c>
      <c r="V41" s="33">
        <v>304.74637596062666</v>
      </c>
      <c r="W41" s="33">
        <v>314.2620660851681</v>
      </c>
      <c r="X41" s="33">
        <v>198.48777648842571</v>
      </c>
      <c r="Y41" s="33">
        <v>220.25547795020904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11158.155136692774</v>
      </c>
      <c r="C43" s="117">
        <f t="shared" si="14"/>
        <v>11788.339868005312</v>
      </c>
      <c r="D43" s="117">
        <f t="shared" si="14"/>
        <v>11539.744187094595</v>
      </c>
      <c r="E43" s="117">
        <f t="shared" si="14"/>
        <v>11492.041193989346</v>
      </c>
      <c r="F43" s="117">
        <f t="shared" si="14"/>
        <v>11538.379319242453</v>
      </c>
      <c r="G43" s="117">
        <f t="shared" si="14"/>
        <v>11869.122171366291</v>
      </c>
      <c r="H43" s="117">
        <f t="shared" si="14"/>
        <v>11654.60278363321</v>
      </c>
      <c r="I43" s="117">
        <f t="shared" si="14"/>
        <v>11571.425744782908</v>
      </c>
      <c r="J43" s="117">
        <f t="shared" si="14"/>
        <v>11782.8643771066</v>
      </c>
      <c r="K43" s="117">
        <f t="shared" si="14"/>
        <v>11994.491379286621</v>
      </c>
      <c r="L43" s="117">
        <f t="shared" si="14"/>
        <v>13579.029947802117</v>
      </c>
      <c r="M43" s="117">
        <f t="shared" si="14"/>
        <v>12390.926936602827</v>
      </c>
      <c r="N43" s="117">
        <f t="shared" si="14"/>
        <v>12057.259214358859</v>
      </c>
      <c r="O43" s="117">
        <f t="shared" si="14"/>
        <v>12890.002677922119</v>
      </c>
      <c r="P43" s="117">
        <f t="shared" si="14"/>
        <v>10825.828007777298</v>
      </c>
      <c r="Q43" s="117">
        <f t="shared" si="14"/>
        <v>12133.613648027742</v>
      </c>
      <c r="R43" s="117">
        <f t="shared" ref="R43:V43" si="15">R44+R47+R49+R58</f>
        <v>12666.305628284104</v>
      </c>
      <c r="S43" s="117">
        <f t="shared" si="15"/>
        <v>12406.241340286881</v>
      </c>
      <c r="T43" s="117">
        <f t="shared" si="15"/>
        <v>13123.971178898351</v>
      </c>
      <c r="U43" s="117">
        <f t="shared" si="15"/>
        <v>12838.175752538406</v>
      </c>
      <c r="V43" s="117">
        <f t="shared" si="15"/>
        <v>12017.525466651769</v>
      </c>
      <c r="W43" s="117">
        <f t="shared" ref="W43:Y43" si="16">W44+W47+W49+W58</f>
        <v>11677.663526084694</v>
      </c>
      <c r="X43" s="117">
        <f t="shared" si="16"/>
        <v>12283.004601388966</v>
      </c>
      <c r="Y43" s="117">
        <f t="shared" si="16"/>
        <v>11511.909052550984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9972.7211423814315</v>
      </c>
      <c r="C44" s="122">
        <f t="shared" si="17"/>
        <v>10645.61886692185</v>
      </c>
      <c r="D44" s="122">
        <f t="shared" si="17"/>
        <v>10379.449622093827</v>
      </c>
      <c r="E44" s="122">
        <f t="shared" si="17"/>
        <v>10363.277726394874</v>
      </c>
      <c r="F44" s="122">
        <f t="shared" si="17"/>
        <v>10374.585984924661</v>
      </c>
      <c r="G44" s="122">
        <f t="shared" si="17"/>
        <v>10683.194000927342</v>
      </c>
      <c r="H44" s="122">
        <f t="shared" si="17"/>
        <v>10468.03070670261</v>
      </c>
      <c r="I44" s="122">
        <f t="shared" si="17"/>
        <v>10452.187963022854</v>
      </c>
      <c r="J44" s="122">
        <f t="shared" si="17"/>
        <v>10616.181042094066</v>
      </c>
      <c r="K44" s="122">
        <f t="shared" si="17"/>
        <v>10829.180322697128</v>
      </c>
      <c r="L44" s="122">
        <f t="shared" si="17"/>
        <v>12216.651552171816</v>
      </c>
      <c r="M44" s="122">
        <f t="shared" si="17"/>
        <v>10970.940909494919</v>
      </c>
      <c r="N44" s="122">
        <f t="shared" si="17"/>
        <v>10666.950307670175</v>
      </c>
      <c r="O44" s="122">
        <f t="shared" si="17"/>
        <v>11376.891422849432</v>
      </c>
      <c r="P44" s="122">
        <f t="shared" si="17"/>
        <v>9429.7728585022633</v>
      </c>
      <c r="Q44" s="122">
        <f t="shared" si="17"/>
        <v>10684.230986066272</v>
      </c>
      <c r="R44" s="122">
        <f t="shared" ref="R44:V44" si="18">SUM(R45:R46)</f>
        <v>11187.126880865368</v>
      </c>
      <c r="S44" s="122">
        <f t="shared" si="18"/>
        <v>10974.030686762801</v>
      </c>
      <c r="T44" s="122">
        <f t="shared" si="18"/>
        <v>11640.648021878143</v>
      </c>
      <c r="U44" s="122">
        <f t="shared" si="18"/>
        <v>11336.240050114997</v>
      </c>
      <c r="V44" s="122">
        <f t="shared" si="18"/>
        <v>10546.256919385569</v>
      </c>
      <c r="W44" s="122">
        <f t="shared" ref="W44:Y44" si="19">SUM(W45:W46)</f>
        <v>10297.232903735981</v>
      </c>
      <c r="X44" s="122">
        <f t="shared" si="19"/>
        <v>11264.777558046921</v>
      </c>
      <c r="Y44" s="122">
        <f t="shared" si="19"/>
        <v>10599.085062701839</v>
      </c>
      <c r="DA44" s="130" t="s">
        <v>2451</v>
      </c>
    </row>
    <row r="45" spans="1:105" ht="12" customHeight="1" x14ac:dyDescent="0.25">
      <c r="A45" s="97" t="s">
        <v>211</v>
      </c>
      <c r="B45" s="98">
        <v>9791.8293576549713</v>
      </c>
      <c r="C45" s="98">
        <v>10452.601492401676</v>
      </c>
      <c r="D45" s="98">
        <v>10195.688598686544</v>
      </c>
      <c r="E45" s="98">
        <v>10180.639365390287</v>
      </c>
      <c r="F45" s="98">
        <v>10193.589144960431</v>
      </c>
      <c r="G45" s="98">
        <v>10497.79998458788</v>
      </c>
      <c r="H45" s="98">
        <v>10287.268405244698</v>
      </c>
      <c r="I45" s="98">
        <v>10272.69344976564</v>
      </c>
      <c r="J45" s="98">
        <v>10436.405829987962</v>
      </c>
      <c r="K45" s="98">
        <v>10647.819736867579</v>
      </c>
      <c r="L45" s="98">
        <v>12007.116957947837</v>
      </c>
      <c r="M45" s="98">
        <v>10787.268551687788</v>
      </c>
      <c r="N45" s="98">
        <v>10490.343639311246</v>
      </c>
      <c r="O45" s="98">
        <v>11190.221966616929</v>
      </c>
      <c r="P45" s="98">
        <v>9278.5646989939887</v>
      </c>
      <c r="Q45" s="98">
        <v>10510.103368798154</v>
      </c>
      <c r="R45" s="98">
        <v>11005.154458524776</v>
      </c>
      <c r="S45" s="98">
        <v>10796.100665715834</v>
      </c>
      <c r="T45" s="98">
        <v>11452.70573495084</v>
      </c>
      <c r="U45" s="98">
        <v>11155.588636728238</v>
      </c>
      <c r="V45" s="98">
        <v>10378.330891138345</v>
      </c>
      <c r="W45" s="98">
        <v>10133.378317701299</v>
      </c>
      <c r="X45" s="98">
        <v>11098.361207162925</v>
      </c>
      <c r="Y45" s="98">
        <v>10440.848877124683</v>
      </c>
      <c r="DA45" s="63" t="s">
        <v>2452</v>
      </c>
    </row>
    <row r="46" spans="1:105" ht="12" customHeight="1" x14ac:dyDescent="0.25">
      <c r="A46" s="97" t="s">
        <v>53</v>
      </c>
      <c r="B46" s="98">
        <v>180.89178472645995</v>
      </c>
      <c r="C46" s="98">
        <v>193.01737452017395</v>
      </c>
      <c r="D46" s="98">
        <v>183.76102340728383</v>
      </c>
      <c r="E46" s="98">
        <v>182.63836100458633</v>
      </c>
      <c r="F46" s="98">
        <v>180.99683996422911</v>
      </c>
      <c r="G46" s="98">
        <v>185.3940163394615</v>
      </c>
      <c r="H46" s="98">
        <v>180.76230145791061</v>
      </c>
      <c r="I46" s="98">
        <v>179.49451325721378</v>
      </c>
      <c r="J46" s="98">
        <v>179.77521210610334</v>
      </c>
      <c r="K46" s="98">
        <v>181.3605858295478</v>
      </c>
      <c r="L46" s="98">
        <v>209.5345942239779</v>
      </c>
      <c r="M46" s="98">
        <v>183.67235780713139</v>
      </c>
      <c r="N46" s="98">
        <v>176.60666835892849</v>
      </c>
      <c r="O46" s="98">
        <v>186.66945623250368</v>
      </c>
      <c r="P46" s="98">
        <v>151.20815950827398</v>
      </c>
      <c r="Q46" s="98">
        <v>174.12761726811769</v>
      </c>
      <c r="R46" s="98">
        <v>181.97242234059217</v>
      </c>
      <c r="S46" s="98">
        <v>177.93002104696637</v>
      </c>
      <c r="T46" s="98">
        <v>187.9422869273036</v>
      </c>
      <c r="U46" s="98">
        <v>180.6514133867594</v>
      </c>
      <c r="V46" s="98">
        <v>167.92602824722493</v>
      </c>
      <c r="W46" s="98">
        <v>163.8545860346814</v>
      </c>
      <c r="X46" s="98">
        <v>166.41635088399627</v>
      </c>
      <c r="Y46" s="98">
        <v>158.23618557715642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1.6795788981823927</v>
      </c>
      <c r="C47" s="122">
        <f t="shared" si="20"/>
        <v>2.1512128665593879</v>
      </c>
      <c r="D47" s="122">
        <f t="shared" si="20"/>
        <v>2.4473211688293026</v>
      </c>
      <c r="E47" s="122">
        <f t="shared" si="20"/>
        <v>2.8671237839717558</v>
      </c>
      <c r="F47" s="122">
        <f t="shared" si="20"/>
        <v>3.3350609921889474</v>
      </c>
      <c r="G47" s="122">
        <f t="shared" si="20"/>
        <v>3.7839057117497843</v>
      </c>
      <c r="H47" s="122">
        <f t="shared" si="20"/>
        <v>4.4347009584591532</v>
      </c>
      <c r="I47" s="122">
        <f t="shared" si="20"/>
        <v>5.3494425838433353</v>
      </c>
      <c r="J47" s="122">
        <f t="shared" si="20"/>
        <v>6.303714379030823</v>
      </c>
      <c r="K47" s="122">
        <f t="shared" si="20"/>
        <v>7.1717162647078601</v>
      </c>
      <c r="L47" s="122">
        <f t="shared" si="20"/>
        <v>8.7629331468479634</v>
      </c>
      <c r="M47" s="122">
        <f t="shared" si="20"/>
        <v>11.147069140932379</v>
      </c>
      <c r="N47" s="122">
        <f t="shared" si="20"/>
        <v>14.369611863235756</v>
      </c>
      <c r="O47" s="122">
        <f t="shared" si="20"/>
        <v>17.016106991841685</v>
      </c>
      <c r="P47" s="122">
        <f t="shared" si="20"/>
        <v>20.576844092696696</v>
      </c>
      <c r="Q47" s="122">
        <f t="shared" si="20"/>
        <v>22.072602580542046</v>
      </c>
      <c r="R47" s="122">
        <f t="shared" si="20"/>
        <v>22.353608629091884</v>
      </c>
      <c r="S47" s="122">
        <f t="shared" si="20"/>
        <v>19.894789907270404</v>
      </c>
      <c r="T47" s="122">
        <f t="shared" si="20"/>
        <v>20.129598957741177</v>
      </c>
      <c r="U47" s="122">
        <f t="shared" si="20"/>
        <v>14.530974848593145</v>
      </c>
      <c r="V47" s="122">
        <f t="shared" si="20"/>
        <v>12.315108422008638</v>
      </c>
      <c r="W47" s="122">
        <f t="shared" si="20"/>
        <v>10.083717961059348</v>
      </c>
      <c r="X47" s="122">
        <f t="shared" si="20"/>
        <v>9.9819963106497926</v>
      </c>
      <c r="Y47" s="122">
        <f t="shared" si="20"/>
        <v>12.152929133099468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1.6795788981823927</v>
      </c>
      <c r="C48" s="98">
        <f>IF(RES_hhdet_tes!C48=0,0,RES_hhdet_tes!C48*1000*11630/RES_hhdet_num!C43)</f>
        <v>2.1512128665593879</v>
      </c>
      <c r="D48" s="98">
        <f>IF(RES_hhdet_tes!D48=0,0,RES_hhdet_tes!D48*1000*11630/RES_hhdet_num!D43)</f>
        <v>2.4473211688293026</v>
      </c>
      <c r="E48" s="98">
        <f>IF(RES_hhdet_tes!E48=0,0,RES_hhdet_tes!E48*1000*11630/RES_hhdet_num!E43)</f>
        <v>2.8671237839717558</v>
      </c>
      <c r="F48" s="98">
        <f>IF(RES_hhdet_tes!F48=0,0,RES_hhdet_tes!F48*1000*11630/RES_hhdet_num!F43)</f>
        <v>3.3350609921889474</v>
      </c>
      <c r="G48" s="98">
        <f>IF(RES_hhdet_tes!G48=0,0,RES_hhdet_tes!G48*1000*11630/RES_hhdet_num!G43)</f>
        <v>3.7839057117497843</v>
      </c>
      <c r="H48" s="98">
        <f>IF(RES_hhdet_tes!H48=0,0,RES_hhdet_tes!H48*1000*11630/RES_hhdet_num!H43)</f>
        <v>4.4347009584591532</v>
      </c>
      <c r="I48" s="98">
        <f>IF(RES_hhdet_tes!I48=0,0,RES_hhdet_tes!I48*1000*11630/RES_hhdet_num!I43)</f>
        <v>5.3494425838433353</v>
      </c>
      <c r="J48" s="98">
        <f>IF(RES_hhdet_tes!J48=0,0,RES_hhdet_tes!J48*1000*11630/RES_hhdet_num!J43)</f>
        <v>6.303714379030823</v>
      </c>
      <c r="K48" s="98">
        <f>IF(RES_hhdet_tes!K48=0,0,RES_hhdet_tes!K48*1000*11630/RES_hhdet_num!K43)</f>
        <v>7.1717162647078601</v>
      </c>
      <c r="L48" s="98">
        <f>IF(RES_hhdet_tes!L48=0,0,RES_hhdet_tes!L48*1000*11630/RES_hhdet_num!L43)</f>
        <v>8.7629331468479634</v>
      </c>
      <c r="M48" s="98">
        <f>IF(RES_hhdet_tes!M48=0,0,RES_hhdet_tes!M48*1000*11630/RES_hhdet_num!M43)</f>
        <v>11.147069140932379</v>
      </c>
      <c r="N48" s="98">
        <f>IF(RES_hhdet_tes!N48=0,0,RES_hhdet_tes!N48*1000*11630/RES_hhdet_num!N43)</f>
        <v>14.369611863235756</v>
      </c>
      <c r="O48" s="98">
        <f>IF(RES_hhdet_tes!O48=0,0,RES_hhdet_tes!O48*1000*11630/RES_hhdet_num!O43)</f>
        <v>17.016106991841685</v>
      </c>
      <c r="P48" s="98">
        <f>IF(RES_hhdet_tes!P48=0,0,RES_hhdet_tes!P48*1000*11630/RES_hhdet_num!P43)</f>
        <v>20.576844092696696</v>
      </c>
      <c r="Q48" s="98">
        <f>IF(RES_hhdet_tes!Q48=0,0,RES_hhdet_tes!Q48*1000*11630/RES_hhdet_num!Q43)</f>
        <v>22.072602580542046</v>
      </c>
      <c r="R48" s="98">
        <f>IF(RES_hhdet_tes!R48=0,0,RES_hhdet_tes!R48*1000*11630/RES_hhdet_num!R43)</f>
        <v>22.353608629091884</v>
      </c>
      <c r="S48" s="98">
        <f>IF(RES_hhdet_tes!S48=0,0,RES_hhdet_tes!S48*1000*11630/RES_hhdet_num!S43)</f>
        <v>19.894789907270404</v>
      </c>
      <c r="T48" s="98">
        <f>IF(RES_hhdet_tes!T48=0,0,RES_hhdet_tes!T48*1000*11630/RES_hhdet_num!T43)</f>
        <v>20.129598957741177</v>
      </c>
      <c r="U48" s="98">
        <f>IF(RES_hhdet_tes!U48=0,0,RES_hhdet_tes!U48*1000*11630/RES_hhdet_num!U43)</f>
        <v>14.530974848593145</v>
      </c>
      <c r="V48" s="98">
        <f>IF(RES_hhdet_tes!V48=0,0,RES_hhdet_tes!V48*1000*11630/RES_hhdet_num!V43)</f>
        <v>12.315108422008638</v>
      </c>
      <c r="W48" s="98">
        <f>IF(RES_hhdet_tes!W48=0,0,RES_hhdet_tes!W48*1000*11630/RES_hhdet_num!W43)</f>
        <v>10.083717961059348</v>
      </c>
      <c r="X48" s="98">
        <f>IF(RES_hhdet_tes!X48=0,0,RES_hhdet_tes!X48*1000*11630/RES_hhdet_num!X43)</f>
        <v>9.9819963106497926</v>
      </c>
      <c r="Y48" s="98">
        <f>IF(RES_hhdet_tes!Y48=0,0,RES_hhdet_tes!Y48*1000*11630/RES_hhdet_num!Y43)</f>
        <v>12.152929133099468</v>
      </c>
      <c r="DA48" s="63" t="s">
        <v>2455</v>
      </c>
    </row>
    <row r="49" spans="1:105" ht="12" customHeight="1" x14ac:dyDescent="0.25">
      <c r="A49" s="121" t="s">
        <v>55</v>
      </c>
      <c r="B49" s="122">
        <v>964.55310026126983</v>
      </c>
      <c r="C49" s="122">
        <v>925.27934414007575</v>
      </c>
      <c r="D49" s="122">
        <v>939.00772939039791</v>
      </c>
      <c r="E49" s="122">
        <v>908.09592349426543</v>
      </c>
      <c r="F49" s="122">
        <v>941.08154275225456</v>
      </c>
      <c r="G49" s="122">
        <v>958.92340157516446</v>
      </c>
      <c r="H49" s="122">
        <v>951.31705286170757</v>
      </c>
      <c r="I49" s="122">
        <v>885.23288035289636</v>
      </c>
      <c r="J49" s="122">
        <v>926.69056080023051</v>
      </c>
      <c r="K49" s="122">
        <v>922.79541229968265</v>
      </c>
      <c r="L49" s="122">
        <v>1090.9637577583244</v>
      </c>
      <c r="M49" s="122">
        <v>1151.4325514117591</v>
      </c>
      <c r="N49" s="122">
        <v>1119.3201727115706</v>
      </c>
      <c r="O49" s="122">
        <v>1220.8583571873999</v>
      </c>
      <c r="P49" s="122">
        <v>1095.987396388043</v>
      </c>
      <c r="Q49" s="122">
        <v>1142.6752639068311</v>
      </c>
      <c r="R49" s="122">
        <v>1163.5518981668931</v>
      </c>
      <c r="S49" s="122">
        <v>1126.2458896702462</v>
      </c>
      <c r="T49" s="122">
        <v>1175.7747191249659</v>
      </c>
      <c r="U49" s="122">
        <v>1199.1901359339063</v>
      </c>
      <c r="V49" s="122">
        <v>1154.207062883565</v>
      </c>
      <c r="W49" s="122">
        <v>1056.0848383024875</v>
      </c>
      <c r="X49" s="122">
        <v>809.75727054296851</v>
      </c>
      <c r="Y49" s="122">
        <v>680.41558276583919</v>
      </c>
      <c r="DA49" s="130" t="s">
        <v>2456</v>
      </c>
    </row>
    <row r="50" spans="1:105" ht="12" customHeight="1" x14ac:dyDescent="0.25">
      <c r="A50" s="97" t="s">
        <v>138</v>
      </c>
      <c r="B50" s="98">
        <v>952.82948132891568</v>
      </c>
      <c r="C50" s="98">
        <v>931.03210972005013</v>
      </c>
      <c r="D50" s="98">
        <v>943.41470883416787</v>
      </c>
      <c r="E50" s="98">
        <v>910.06672024715306</v>
      </c>
      <c r="F50" s="98">
        <v>946.74129535690531</v>
      </c>
      <c r="G50" s="98">
        <v>962.3123975867403</v>
      </c>
      <c r="H50" s="98">
        <v>946.89671619395506</v>
      </c>
      <c r="I50" s="98">
        <v>877.39371159279131</v>
      </c>
      <c r="J50" s="98">
        <v>924.01952679898125</v>
      </c>
      <c r="K50" s="98">
        <v>926.1024977659531</v>
      </c>
      <c r="L50" s="98">
        <v>1093.5493691650165</v>
      </c>
      <c r="M50" s="98">
        <v>1153.8225672852304</v>
      </c>
      <c r="N50" s="98">
        <v>1119.9035607373623</v>
      </c>
      <c r="O50" s="98">
        <v>1221.8692690751043</v>
      </c>
      <c r="P50" s="98">
        <v>1094.4082980568044</v>
      </c>
      <c r="Q50" s="98">
        <v>1140.7287077077301</v>
      </c>
      <c r="R50" s="98">
        <v>1162.2322911145288</v>
      </c>
      <c r="S50" s="98">
        <v>1125.5665490209637</v>
      </c>
      <c r="T50" s="98">
        <v>1176.2288509854816</v>
      </c>
      <c r="U50" s="98">
        <v>1199.873191009724</v>
      </c>
      <c r="V50" s="98">
        <v>1153.7642817667811</v>
      </c>
      <c r="W50" s="98">
        <v>1052.6392149620722</v>
      </c>
      <c r="X50" s="98">
        <v>813.20826968238543</v>
      </c>
      <c r="Y50" s="98">
        <v>675.753975141502</v>
      </c>
      <c r="DA50" s="63" t="s">
        <v>2457</v>
      </c>
    </row>
    <row r="51" spans="1:105" ht="12" customHeight="1" x14ac:dyDescent="0.25">
      <c r="A51" s="97" t="s">
        <v>137</v>
      </c>
      <c r="B51" s="98">
        <v>952.82948132891568</v>
      </c>
      <c r="C51" s="98">
        <v>931.01981942508291</v>
      </c>
      <c r="D51" s="98">
        <v>943.39988613521245</v>
      </c>
      <c r="E51" s="98">
        <v>910.05077788625249</v>
      </c>
      <c r="F51" s="98">
        <v>946.72665221739999</v>
      </c>
      <c r="G51" s="98">
        <v>962.2955801132797</v>
      </c>
      <c r="H51" s="98">
        <v>946.8795120682737</v>
      </c>
      <c r="I51" s="98">
        <v>877.18853462858203</v>
      </c>
      <c r="J51" s="98">
        <v>923.7541042751925</v>
      </c>
      <c r="K51" s="98">
        <v>925.68785556662851</v>
      </c>
      <c r="L51" s="98">
        <v>1093.1866745891364</v>
      </c>
      <c r="M51" s="98">
        <v>1153.6572558860603</v>
      </c>
      <c r="N51" s="98">
        <v>1120.3205899531144</v>
      </c>
      <c r="O51" s="98">
        <v>1222.8051082394986</v>
      </c>
      <c r="P51" s="98">
        <v>1095.2670684001885</v>
      </c>
      <c r="Q51" s="98">
        <v>1141.6910076028962</v>
      </c>
      <c r="R51" s="98">
        <v>1163.205809437294</v>
      </c>
      <c r="S51" s="98">
        <v>1126.3737788348999</v>
      </c>
      <c r="T51" s="98">
        <v>1176.5232830682457</v>
      </c>
      <c r="U51" s="98">
        <v>1200.1040622495368</v>
      </c>
      <c r="V51" s="98">
        <v>1153.9874190132437</v>
      </c>
      <c r="W51" s="98">
        <v>1053.0595712262318</v>
      </c>
      <c r="X51" s="98">
        <v>807.70093437999049</v>
      </c>
      <c r="Y51" s="98">
        <v>671.55073684593947</v>
      </c>
      <c r="DA51" s="63" t="s">
        <v>2458</v>
      </c>
    </row>
    <row r="52" spans="1:105" ht="12" customHeight="1" x14ac:dyDescent="0.25">
      <c r="A52" s="100" t="s">
        <v>211</v>
      </c>
      <c r="B52" s="101">
        <v>543.68683441681151</v>
      </c>
      <c r="C52" s="101">
        <v>521.26581901071916</v>
      </c>
      <c r="D52" s="101">
        <v>533.74824222970085</v>
      </c>
      <c r="E52" s="101">
        <v>507.64506547131884</v>
      </c>
      <c r="F52" s="101">
        <v>525.64142882892997</v>
      </c>
      <c r="G52" s="101">
        <v>542.19016425424741</v>
      </c>
      <c r="H52" s="101">
        <v>534.00236156055519</v>
      </c>
      <c r="I52" s="101">
        <v>486.25898433661217</v>
      </c>
      <c r="J52" s="101">
        <v>495.92130711294772</v>
      </c>
      <c r="K52" s="101">
        <v>453.18800211980232</v>
      </c>
      <c r="L52" s="101">
        <v>616.35662632766866</v>
      </c>
      <c r="M52" s="101">
        <v>643.74469105355877</v>
      </c>
      <c r="N52" s="101">
        <v>611.46316987478417</v>
      </c>
      <c r="O52" s="101">
        <v>702.70687347967907</v>
      </c>
      <c r="P52" s="101">
        <v>604.41274541265966</v>
      </c>
      <c r="Q52" s="101">
        <v>645.63895600994772</v>
      </c>
      <c r="R52" s="101">
        <v>658.20009635787483</v>
      </c>
      <c r="S52" s="101">
        <v>610.12038067178389</v>
      </c>
      <c r="T52" s="101">
        <v>641.6635759342131</v>
      </c>
      <c r="U52" s="101">
        <v>666.4163282766923</v>
      </c>
      <c r="V52" s="101">
        <v>640.39566299471164</v>
      </c>
      <c r="W52" s="101">
        <v>619.157527706069</v>
      </c>
      <c r="X52" s="101">
        <v>338.53442570136804</v>
      </c>
      <c r="Y52" s="101">
        <v>347.40006853288406</v>
      </c>
      <c r="DA52" s="131" t="s">
        <v>2459</v>
      </c>
    </row>
    <row r="53" spans="1:105" ht="12" customHeight="1" x14ac:dyDescent="0.25">
      <c r="A53" s="103" t="s">
        <v>52</v>
      </c>
      <c r="B53" s="104">
        <v>409.14264691210445</v>
      </c>
      <c r="C53" s="104">
        <v>409.7540004143637</v>
      </c>
      <c r="D53" s="104">
        <v>409.65164390551161</v>
      </c>
      <c r="E53" s="104">
        <v>402.40571241493376</v>
      </c>
      <c r="F53" s="104">
        <v>421.08522338847013</v>
      </c>
      <c r="G53" s="104">
        <v>420.10541585903212</v>
      </c>
      <c r="H53" s="104">
        <v>412.87715050771862</v>
      </c>
      <c r="I53" s="104">
        <v>390.9295502919698</v>
      </c>
      <c r="J53" s="104">
        <v>427.8327971622449</v>
      </c>
      <c r="K53" s="104">
        <v>472.49985344682631</v>
      </c>
      <c r="L53" s="104">
        <v>476.83004826146765</v>
      </c>
      <c r="M53" s="104">
        <v>509.91256483250146</v>
      </c>
      <c r="N53" s="104">
        <v>508.85742007833022</v>
      </c>
      <c r="O53" s="104">
        <v>520.09823475981943</v>
      </c>
      <c r="P53" s="104">
        <v>490.85432298752875</v>
      </c>
      <c r="Q53" s="104">
        <v>496.05205159294849</v>
      </c>
      <c r="R53" s="104">
        <v>505.00571307941902</v>
      </c>
      <c r="S53" s="104">
        <v>516.25339816311612</v>
      </c>
      <c r="T53" s="104">
        <v>534.85970713403276</v>
      </c>
      <c r="U53" s="104">
        <v>533.68773397284428</v>
      </c>
      <c r="V53" s="104">
        <v>513.59175601853212</v>
      </c>
      <c r="W53" s="104">
        <v>433.90204352016286</v>
      </c>
      <c r="X53" s="104">
        <v>469.16650867862251</v>
      </c>
      <c r="Y53" s="104">
        <v>324.15066831305535</v>
      </c>
      <c r="DA53" s="132" t="s">
        <v>2460</v>
      </c>
    </row>
    <row r="54" spans="1:105" ht="12" customHeight="1" x14ac:dyDescent="0.25">
      <c r="A54" s="106" t="s">
        <v>122</v>
      </c>
      <c r="B54" s="101">
        <v>979.24867579816623</v>
      </c>
      <c r="C54" s="101">
        <v>917.42198780306069</v>
      </c>
      <c r="D54" s="101">
        <v>932.15821526818388</v>
      </c>
      <c r="E54" s="101">
        <v>904.54271648378847</v>
      </c>
      <c r="F54" s="101">
        <v>929.29461427218689</v>
      </c>
      <c r="G54" s="101">
        <v>950.55209070899787</v>
      </c>
      <c r="H54" s="101">
        <v>964.61201075514339</v>
      </c>
      <c r="I54" s="101">
        <v>915.26330530575513</v>
      </c>
      <c r="J54" s="101">
        <v>940.59851356031504</v>
      </c>
      <c r="K54" s="101">
        <v>896.47201111787115</v>
      </c>
      <c r="L54" s="101">
        <v>1057.8324121161993</v>
      </c>
      <c r="M54" s="101">
        <v>1100.0376834559588</v>
      </c>
      <c r="N54" s="101">
        <v>1102.2656714412317</v>
      </c>
      <c r="O54" s="101">
        <v>1187.81069957092</v>
      </c>
      <c r="P54" s="101">
        <v>1147.4434932400632</v>
      </c>
      <c r="Q54" s="101">
        <v>1205.2658875868349</v>
      </c>
      <c r="R54" s="101">
        <v>1205.5680597595381</v>
      </c>
      <c r="S54" s="101">
        <v>1147.6029309638977</v>
      </c>
      <c r="T54" s="101">
        <v>1160.8409629324149</v>
      </c>
      <c r="U54" s="101">
        <v>1176.8023803624797</v>
      </c>
      <c r="V54" s="101">
        <v>1168.5618871197701</v>
      </c>
      <c r="W54" s="101">
        <v>1143.9145165837051</v>
      </c>
      <c r="X54" s="101">
        <v>751.85949683857098</v>
      </c>
      <c r="Y54" s="101">
        <v>744.88848455593791</v>
      </c>
      <c r="DA54" s="131" t="s">
        <v>2461</v>
      </c>
    </row>
    <row r="55" spans="1:105" ht="12" customHeight="1" x14ac:dyDescent="0.25">
      <c r="A55" s="107" t="s">
        <v>121</v>
      </c>
      <c r="B55" s="104">
        <v>979.24867579816612</v>
      </c>
      <c r="C55" s="104">
        <v>917.52328809580433</v>
      </c>
      <c r="D55" s="104">
        <v>932.28615949803384</v>
      </c>
      <c r="E55" s="104">
        <v>904.68357749898757</v>
      </c>
      <c r="F55" s="104">
        <v>929.37399113039078</v>
      </c>
      <c r="G55" s="104">
        <v>950.56858468661164</v>
      </c>
      <c r="H55" s="104">
        <v>964.6145481783791</v>
      </c>
      <c r="I55" s="104">
        <v>915.50167423496134</v>
      </c>
      <c r="J55" s="104">
        <v>940.88184404669823</v>
      </c>
      <c r="K55" s="104">
        <v>896.87601147116663</v>
      </c>
      <c r="L55" s="104">
        <v>1058.1255036634072</v>
      </c>
      <c r="M55" s="104">
        <v>1100.1259110923781</v>
      </c>
      <c r="N55" s="104">
        <v>1102.0017607393847</v>
      </c>
      <c r="O55" s="104">
        <v>1186.9080845699261</v>
      </c>
      <c r="P55" s="104">
        <v>1146.6972334880818</v>
      </c>
      <c r="Q55" s="104">
        <v>1205.0587349869879</v>
      </c>
      <c r="R55" s="104">
        <v>1205.7907914594048</v>
      </c>
      <c r="S55" s="104">
        <v>1148.2327165901579</v>
      </c>
      <c r="T55" s="104">
        <v>1161.3608972732573</v>
      </c>
      <c r="U55" s="104">
        <v>1177.2134537611728</v>
      </c>
      <c r="V55" s="104">
        <v>1168.6894493221268</v>
      </c>
      <c r="W55" s="104">
        <v>1144.1279638481367</v>
      </c>
      <c r="X55" s="104">
        <v>741.77954643355145</v>
      </c>
      <c r="Y55" s="104">
        <v>728.11921081635091</v>
      </c>
      <c r="DA55" s="132" t="s">
        <v>2462</v>
      </c>
    </row>
    <row r="56" spans="1:105" ht="12" customHeight="1" x14ac:dyDescent="0.25">
      <c r="A56" s="108" t="s">
        <v>53</v>
      </c>
      <c r="B56" s="98">
        <v>559.04568346624501</v>
      </c>
      <c r="C56" s="98">
        <v>513.51315840649715</v>
      </c>
      <c r="D56" s="98">
        <v>527.51268019056783</v>
      </c>
      <c r="E56" s="98">
        <v>504.43200584247597</v>
      </c>
      <c r="F56" s="98">
        <v>515.62783804435412</v>
      </c>
      <c r="G56" s="98">
        <v>535.64100570429196</v>
      </c>
      <c r="H56" s="98">
        <v>544.26392766071353</v>
      </c>
      <c r="I56" s="98">
        <v>508.22033052375292</v>
      </c>
      <c r="J56" s="98">
        <v>505.62312437766263</v>
      </c>
      <c r="K56" s="98">
        <v>437.97469405265588</v>
      </c>
      <c r="L56" s="98">
        <v>595.3519193260945</v>
      </c>
      <c r="M56" s="98">
        <v>612.83167655948307</v>
      </c>
      <c r="N56" s="98">
        <v>600.22597357229472</v>
      </c>
      <c r="O56" s="98">
        <v>681.69763962955665</v>
      </c>
      <c r="P56" s="98">
        <v>631.90166968250037</v>
      </c>
      <c r="Q56" s="98">
        <v>681.07253856561488</v>
      </c>
      <c r="R56" s="98">
        <v>682.35782308520618</v>
      </c>
      <c r="S56" s="98">
        <v>621.55839259401819</v>
      </c>
      <c r="T56" s="98">
        <v>633.79952745898015</v>
      </c>
      <c r="U56" s="98">
        <v>653.61914264891016</v>
      </c>
      <c r="V56" s="98">
        <v>648.30062545479041</v>
      </c>
      <c r="W56" s="98">
        <v>671.78639385491579</v>
      </c>
      <c r="X56" s="98">
        <v>303.96063599827716</v>
      </c>
      <c r="Y56" s="98">
        <v>376.53559470185576</v>
      </c>
      <c r="DA56" s="63" t="s">
        <v>2463</v>
      </c>
    </row>
    <row r="57" spans="1:105" ht="12" customHeight="1" x14ac:dyDescent="0.25">
      <c r="A57" s="108" t="s">
        <v>52</v>
      </c>
      <c r="B57" s="98">
        <v>420.20299233192128</v>
      </c>
      <c r="C57" s="98">
        <v>404.01012968930701</v>
      </c>
      <c r="D57" s="98">
        <v>404.773479307466</v>
      </c>
      <c r="E57" s="98">
        <v>400.25157165651171</v>
      </c>
      <c r="F57" s="98">
        <v>413.74615308603666</v>
      </c>
      <c r="G57" s="98">
        <v>414.9275789823198</v>
      </c>
      <c r="H57" s="98">
        <v>420.3506205176655</v>
      </c>
      <c r="I57" s="98">
        <v>407.28134371120848</v>
      </c>
      <c r="J57" s="98">
        <v>435.25871966903566</v>
      </c>
      <c r="K57" s="98">
        <v>458.90131741851064</v>
      </c>
      <c r="L57" s="98">
        <v>462.77358433731268</v>
      </c>
      <c r="M57" s="98">
        <v>487.29423453289479</v>
      </c>
      <c r="N57" s="98">
        <v>501.77578716709007</v>
      </c>
      <c r="O57" s="98">
        <v>505.21044494036937</v>
      </c>
      <c r="P57" s="98">
        <v>514.79556380558131</v>
      </c>
      <c r="Q57" s="98">
        <v>523.98619642137317</v>
      </c>
      <c r="R57" s="98">
        <v>523.43296837419859</v>
      </c>
      <c r="S57" s="98">
        <v>526.67432399613983</v>
      </c>
      <c r="T57" s="98">
        <v>527.56136981427699</v>
      </c>
      <c r="U57" s="98">
        <v>523.59431111226274</v>
      </c>
      <c r="V57" s="98">
        <v>520.38882386733644</v>
      </c>
      <c r="W57" s="98">
        <v>472.3415699932209</v>
      </c>
      <c r="X57" s="98">
        <v>437.81891043527446</v>
      </c>
      <c r="Y57" s="98">
        <v>351.58361611449504</v>
      </c>
      <c r="DA57" s="63" t="s">
        <v>2464</v>
      </c>
    </row>
    <row r="58" spans="1:105" ht="12" customHeight="1" x14ac:dyDescent="0.25">
      <c r="A58" s="121" t="s">
        <v>54</v>
      </c>
      <c r="B58" s="122">
        <v>219.20131515189161</v>
      </c>
      <c r="C58" s="122">
        <v>215.29044407682693</v>
      </c>
      <c r="D58" s="122">
        <v>218.83951444153993</v>
      </c>
      <c r="E58" s="122">
        <v>217.80042031623447</v>
      </c>
      <c r="F58" s="122">
        <v>219.37673057334825</v>
      </c>
      <c r="G58" s="122">
        <v>223.2208631520358</v>
      </c>
      <c r="H58" s="122">
        <v>230.82032311043247</v>
      </c>
      <c r="I58" s="122">
        <v>228.65545882331409</v>
      </c>
      <c r="J58" s="122">
        <v>233.68905983327173</v>
      </c>
      <c r="K58" s="122">
        <v>235.34392802510311</v>
      </c>
      <c r="L58" s="122">
        <v>262.6517047251271</v>
      </c>
      <c r="M58" s="122">
        <v>257.40640655521656</v>
      </c>
      <c r="N58" s="122">
        <v>256.61912211387727</v>
      </c>
      <c r="O58" s="122">
        <v>275.23679089344392</v>
      </c>
      <c r="P58" s="122">
        <v>279.49090879429485</v>
      </c>
      <c r="Q58" s="122">
        <v>284.63479547409861</v>
      </c>
      <c r="R58" s="122">
        <v>293.27324062275153</v>
      </c>
      <c r="S58" s="122">
        <v>286.0699739465644</v>
      </c>
      <c r="T58" s="122">
        <v>287.41883893750213</v>
      </c>
      <c r="U58" s="122">
        <v>288.21459164091067</v>
      </c>
      <c r="V58" s="122">
        <v>304.7463759606278</v>
      </c>
      <c r="W58" s="122">
        <v>314.26206608516702</v>
      </c>
      <c r="X58" s="122">
        <v>198.48777648842753</v>
      </c>
      <c r="Y58" s="122">
        <v>220.25547795020685</v>
      </c>
      <c r="DA58" s="130" t="s">
        <v>2465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2466</v>
      </c>
    </row>
    <row r="60" spans="1:105" ht="12" customHeight="1" x14ac:dyDescent="0.25">
      <c r="A60" s="109" t="s">
        <v>120</v>
      </c>
      <c r="B60" s="33">
        <v>219.20131515189161</v>
      </c>
      <c r="C60" s="33">
        <v>215.29044407682693</v>
      </c>
      <c r="D60" s="33">
        <v>218.83951444153993</v>
      </c>
      <c r="E60" s="33">
        <v>217.80042031623447</v>
      </c>
      <c r="F60" s="33">
        <v>219.37673057334825</v>
      </c>
      <c r="G60" s="33">
        <v>223.2208631520358</v>
      </c>
      <c r="H60" s="33">
        <v>230.82032311043247</v>
      </c>
      <c r="I60" s="33">
        <v>228.65545882331409</v>
      </c>
      <c r="J60" s="33">
        <v>233.68905983327173</v>
      </c>
      <c r="K60" s="33">
        <v>235.34392802510311</v>
      </c>
      <c r="L60" s="33">
        <v>262.6517047251271</v>
      </c>
      <c r="M60" s="33">
        <v>257.40640655521656</v>
      </c>
      <c r="N60" s="33">
        <v>256.61912211387727</v>
      </c>
      <c r="O60" s="33">
        <v>275.23679089344392</v>
      </c>
      <c r="P60" s="33">
        <v>279.49090879429485</v>
      </c>
      <c r="Q60" s="33">
        <v>284.63479547409861</v>
      </c>
      <c r="R60" s="33">
        <v>293.27324062275153</v>
      </c>
      <c r="S60" s="33">
        <v>286.0699739465644</v>
      </c>
      <c r="T60" s="33">
        <v>287.41883893750213</v>
      </c>
      <c r="U60" s="33">
        <v>288.21459164091067</v>
      </c>
      <c r="V60" s="33">
        <v>304.7463759606278</v>
      </c>
      <c r="W60" s="33">
        <v>314.26206608516702</v>
      </c>
      <c r="X60" s="33">
        <v>198.48777648842753</v>
      </c>
      <c r="Y60" s="33">
        <v>220.25547795020685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11058.887522165509</v>
      </c>
      <c r="C62" s="117">
        <f t="shared" si="21"/>
        <v>11757.420253595958</v>
      </c>
      <c r="D62" s="117">
        <f t="shared" si="21"/>
        <v>11174.23527430309</v>
      </c>
      <c r="E62" s="117">
        <f t="shared" si="21"/>
        <v>11773.349496587691</v>
      </c>
      <c r="F62" s="117">
        <f t="shared" si="21"/>
        <v>11731.258639097272</v>
      </c>
      <c r="G62" s="117">
        <f t="shared" si="21"/>
        <v>11838.266549950149</v>
      </c>
      <c r="H62" s="117">
        <f t="shared" si="21"/>
        <v>11880.481904077395</v>
      </c>
      <c r="I62" s="117">
        <f t="shared" si="21"/>
        <v>11499.334633353403</v>
      </c>
      <c r="J62" s="117">
        <f t="shared" si="21"/>
        <v>11688.406506046826</v>
      </c>
      <c r="K62" s="117">
        <f t="shared" si="21"/>
        <v>11831.438053006859</v>
      </c>
      <c r="L62" s="117">
        <f t="shared" si="21"/>
        <v>13849.151605667679</v>
      </c>
      <c r="M62" s="117">
        <f t="shared" si="21"/>
        <v>12095.285319561057</v>
      </c>
      <c r="N62" s="117">
        <f t="shared" si="21"/>
        <v>12274.048111812192</v>
      </c>
      <c r="O62" s="117">
        <f t="shared" si="21"/>
        <v>12640.874863343675</v>
      </c>
      <c r="P62" s="117">
        <f t="shared" si="21"/>
        <v>11343.478885150171</v>
      </c>
      <c r="Q62" s="117">
        <f t="shared" si="21"/>
        <v>12119.207945098909</v>
      </c>
      <c r="R62" s="117">
        <f t="shared" ref="R62:V62" si="22">R63+R66+R68+R77</f>
        <v>12798.436983882621</v>
      </c>
      <c r="S62" s="117">
        <f t="shared" si="22"/>
        <v>12772.77282586637</v>
      </c>
      <c r="T62" s="117">
        <f t="shared" si="22"/>
        <v>12624.641961076666</v>
      </c>
      <c r="U62" s="117">
        <f t="shared" si="22"/>
        <v>12708.507628175277</v>
      </c>
      <c r="V62" s="117">
        <f t="shared" si="22"/>
        <v>12597.944678646012</v>
      </c>
      <c r="W62" s="117">
        <f t="shared" ref="W62:Y62" si="23">W63+W66+W68+W77</f>
        <v>13109.705239586257</v>
      </c>
      <c r="X62" s="117">
        <f t="shared" si="23"/>
        <v>11517.114673937327</v>
      </c>
      <c r="Y62" s="117">
        <f t="shared" si="23"/>
        <v>11630.473384224648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9877.9788646579436</v>
      </c>
      <c r="C63" s="122">
        <f t="shared" si="24"/>
        <v>10611.450708685967</v>
      </c>
      <c r="D63" s="122">
        <f t="shared" si="24"/>
        <v>10041.646890809916</v>
      </c>
      <c r="E63" s="122">
        <f t="shared" si="24"/>
        <v>10621.994589040103</v>
      </c>
      <c r="F63" s="122">
        <f t="shared" si="24"/>
        <v>10548.243785727369</v>
      </c>
      <c r="G63" s="122">
        <f t="shared" si="24"/>
        <v>10652.979488748397</v>
      </c>
      <c r="H63" s="122">
        <f t="shared" si="24"/>
        <v>10679.242887988161</v>
      </c>
      <c r="I63" s="122">
        <f t="shared" si="24"/>
        <v>10391.413561948222</v>
      </c>
      <c r="J63" s="122">
        <f t="shared" si="24"/>
        <v>10528.799942285483</v>
      </c>
      <c r="K63" s="122">
        <f t="shared" si="24"/>
        <v>10681.663396052774</v>
      </c>
      <c r="L63" s="122">
        <f t="shared" si="24"/>
        <v>12473.343657125732</v>
      </c>
      <c r="M63" s="122">
        <f t="shared" si="24"/>
        <v>10716.370052885652</v>
      </c>
      <c r="N63" s="122">
        <f t="shared" si="24"/>
        <v>10866.791956090718</v>
      </c>
      <c r="O63" s="122">
        <f t="shared" si="24"/>
        <v>11151.565391390854</v>
      </c>
      <c r="P63" s="122">
        <f t="shared" si="24"/>
        <v>9898.2026009413294</v>
      </c>
      <c r="Q63" s="122">
        <f t="shared" si="24"/>
        <v>10676.525428089102</v>
      </c>
      <c r="R63" s="122">
        <f t="shared" ref="R63:V63" si="25">SUM(R64:R65)</f>
        <v>11310.883072979979</v>
      </c>
      <c r="S63" s="122">
        <f t="shared" si="25"/>
        <v>11307.011260430712</v>
      </c>
      <c r="T63" s="122">
        <f t="shared" si="25"/>
        <v>11182.36190811947</v>
      </c>
      <c r="U63" s="122">
        <f t="shared" si="25"/>
        <v>11212.378733225782</v>
      </c>
      <c r="V63" s="122">
        <f t="shared" si="25"/>
        <v>11063.952557291286</v>
      </c>
      <c r="W63" s="122">
        <f t="shared" ref="W63:Y63" si="26">SUM(W64:W65)</f>
        <v>11600.914340883457</v>
      </c>
      <c r="X63" s="122">
        <f t="shared" si="26"/>
        <v>10542.975916763993</v>
      </c>
      <c r="Y63" s="122">
        <f t="shared" si="26"/>
        <v>10689.615653199058</v>
      </c>
      <c r="DA63" s="130" t="s">
        <v>2469</v>
      </c>
    </row>
    <row r="64" spans="1:105" ht="12" customHeight="1" x14ac:dyDescent="0.25">
      <c r="A64" s="97" t="s">
        <v>212</v>
      </c>
      <c r="B64" s="98">
        <v>9698.8055777679092</v>
      </c>
      <c r="C64" s="98">
        <v>10419.052842366989</v>
      </c>
      <c r="D64" s="98">
        <v>9863.8664326416965</v>
      </c>
      <c r="E64" s="98">
        <v>10434.796703046872</v>
      </c>
      <c r="F64" s="98">
        <v>10364.217281425103</v>
      </c>
      <c r="G64" s="98">
        <v>10468.109809022508</v>
      </c>
      <c r="H64" s="98">
        <v>10494.833367578105</v>
      </c>
      <c r="I64" s="98">
        <v>10212.962722185781</v>
      </c>
      <c r="J64" s="98">
        <v>10350.504448327541</v>
      </c>
      <c r="K64" s="98">
        <v>10502.773334809461</v>
      </c>
      <c r="L64" s="98">
        <v>12259.406393657868</v>
      </c>
      <c r="M64" s="98">
        <v>10536.959647617334</v>
      </c>
      <c r="N64" s="98">
        <v>10686.876622489248</v>
      </c>
      <c r="O64" s="98">
        <v>10968.593033619089</v>
      </c>
      <c r="P64" s="98">
        <v>9739.4830834951717</v>
      </c>
      <c r="Q64" s="98">
        <v>10502.523393134961</v>
      </c>
      <c r="R64" s="98">
        <v>11126.897603473786</v>
      </c>
      <c r="S64" s="98">
        <v>11123.682380735352</v>
      </c>
      <c r="T64" s="98">
        <v>11001.818808945713</v>
      </c>
      <c r="U64" s="98">
        <v>11033.701142011194</v>
      </c>
      <c r="V64" s="98">
        <v>10887.783360593023</v>
      </c>
      <c r="W64" s="98">
        <v>11416.314940761158</v>
      </c>
      <c r="X64" s="98">
        <v>10387.222856352038</v>
      </c>
      <c r="Y64" s="98">
        <v>10530.027915555513</v>
      </c>
      <c r="DA64" s="63" t="s">
        <v>2470</v>
      </c>
    </row>
    <row r="65" spans="1:105" ht="12" customHeight="1" x14ac:dyDescent="0.25">
      <c r="A65" s="97" t="s">
        <v>53</v>
      </c>
      <c r="B65" s="98">
        <v>179.17328689003506</v>
      </c>
      <c r="C65" s="98">
        <v>192.3978663189765</v>
      </c>
      <c r="D65" s="98">
        <v>177.78045816822012</v>
      </c>
      <c r="E65" s="98">
        <v>187.19788599323198</v>
      </c>
      <c r="F65" s="98">
        <v>184.0265043022664</v>
      </c>
      <c r="G65" s="98">
        <v>184.86967972588812</v>
      </c>
      <c r="H65" s="98">
        <v>184.40952041005565</v>
      </c>
      <c r="I65" s="98">
        <v>178.45083976244109</v>
      </c>
      <c r="J65" s="98">
        <v>178.29549395794186</v>
      </c>
      <c r="K65" s="98">
        <v>178.89006124331311</v>
      </c>
      <c r="L65" s="98">
        <v>213.9372634678636</v>
      </c>
      <c r="M65" s="98">
        <v>179.41040526831713</v>
      </c>
      <c r="N65" s="98">
        <v>179.91533360147031</v>
      </c>
      <c r="O65" s="98">
        <v>182.97235777176567</v>
      </c>
      <c r="P65" s="98">
        <v>158.71951744615737</v>
      </c>
      <c r="Q65" s="98">
        <v>174.00203495414135</v>
      </c>
      <c r="R65" s="98">
        <v>183.9854695061934</v>
      </c>
      <c r="S65" s="98">
        <v>183.32887969535986</v>
      </c>
      <c r="T65" s="98">
        <v>180.54309917375676</v>
      </c>
      <c r="U65" s="98">
        <v>178.67759121458718</v>
      </c>
      <c r="V65" s="98">
        <v>176.16919669826285</v>
      </c>
      <c r="W65" s="98">
        <v>184.59940012229856</v>
      </c>
      <c r="X65" s="98">
        <v>155.75306041195509</v>
      </c>
      <c r="Y65" s="98">
        <v>159.58773764354558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1.6795380616666911</v>
      </c>
      <c r="C66" s="122">
        <f t="shared" si="27"/>
        <v>2.1817057852416664</v>
      </c>
      <c r="D66" s="122">
        <f t="shared" si="27"/>
        <v>2.4448673537389998</v>
      </c>
      <c r="E66" s="122">
        <f t="shared" si="27"/>
        <v>3.1809182293111036</v>
      </c>
      <c r="F66" s="122">
        <f t="shared" si="27"/>
        <v>4.3844360402910194</v>
      </c>
      <c r="G66" s="122">
        <f t="shared" si="27"/>
        <v>5.5951881322875554</v>
      </c>
      <c r="H66" s="122">
        <f t="shared" si="27"/>
        <v>7.1483754598064584</v>
      </c>
      <c r="I66" s="122">
        <f t="shared" si="27"/>
        <v>8.579045375331928</v>
      </c>
      <c r="J66" s="122">
        <f t="shared" si="27"/>
        <v>9.5844566756404781</v>
      </c>
      <c r="K66" s="122">
        <f t="shared" si="27"/>
        <v>10.222382527552156</v>
      </c>
      <c r="L66" s="122">
        <f t="shared" si="27"/>
        <v>11.129143961323937</v>
      </c>
      <c r="M66" s="122">
        <f t="shared" si="27"/>
        <v>12.470774374004925</v>
      </c>
      <c r="N66" s="122">
        <f t="shared" si="27"/>
        <v>14.083087660675403</v>
      </c>
      <c r="O66" s="122">
        <f t="shared" si="27"/>
        <v>15.740843150714369</v>
      </c>
      <c r="P66" s="122">
        <f t="shared" si="27"/>
        <v>17.222687004480068</v>
      </c>
      <c r="Q66" s="122">
        <f t="shared" si="27"/>
        <v>17.982541609373477</v>
      </c>
      <c r="R66" s="122">
        <f t="shared" si="27"/>
        <v>19.062122517230666</v>
      </c>
      <c r="S66" s="122">
        <f t="shared" si="27"/>
        <v>19.451171638873788</v>
      </c>
      <c r="T66" s="122">
        <f t="shared" si="27"/>
        <v>24.034376893499218</v>
      </c>
      <c r="U66" s="122">
        <f t="shared" si="27"/>
        <v>20.844284365112649</v>
      </c>
      <c r="V66" s="122">
        <f t="shared" si="27"/>
        <v>22.560691436305177</v>
      </c>
      <c r="W66" s="122">
        <f t="shared" si="27"/>
        <v>23.311464451157548</v>
      </c>
      <c r="X66" s="122">
        <f t="shared" si="27"/>
        <v>22.871166736484202</v>
      </c>
      <c r="Y66" s="122">
        <f t="shared" si="27"/>
        <v>21.489394634806001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1.6795380616666911</v>
      </c>
      <c r="C67" s="98">
        <f>IF(RES_hhdet_tes!C67=0,0,RES_hhdet_tes!C67*1000*11630/RES_hhdet_num!C62)</f>
        <v>2.1817057852416664</v>
      </c>
      <c r="D67" s="98">
        <f>IF(RES_hhdet_tes!D67=0,0,RES_hhdet_tes!D67*1000*11630/RES_hhdet_num!D62)</f>
        <v>2.4448673537389998</v>
      </c>
      <c r="E67" s="98">
        <f>IF(RES_hhdet_tes!E67=0,0,RES_hhdet_tes!E67*1000*11630/RES_hhdet_num!E62)</f>
        <v>3.1809182293111036</v>
      </c>
      <c r="F67" s="98">
        <f>IF(RES_hhdet_tes!F67=0,0,RES_hhdet_tes!F67*1000*11630/RES_hhdet_num!F62)</f>
        <v>4.3844360402910194</v>
      </c>
      <c r="G67" s="98">
        <f>IF(RES_hhdet_tes!G67=0,0,RES_hhdet_tes!G67*1000*11630/RES_hhdet_num!G62)</f>
        <v>5.5951881322875554</v>
      </c>
      <c r="H67" s="98">
        <f>IF(RES_hhdet_tes!H67=0,0,RES_hhdet_tes!H67*1000*11630/RES_hhdet_num!H62)</f>
        <v>7.1483754598064584</v>
      </c>
      <c r="I67" s="98">
        <f>IF(RES_hhdet_tes!I67=0,0,RES_hhdet_tes!I67*1000*11630/RES_hhdet_num!I62)</f>
        <v>8.579045375331928</v>
      </c>
      <c r="J67" s="98">
        <f>IF(RES_hhdet_tes!J67=0,0,RES_hhdet_tes!J67*1000*11630/RES_hhdet_num!J62)</f>
        <v>9.5844566756404781</v>
      </c>
      <c r="K67" s="98">
        <f>IF(RES_hhdet_tes!K67=0,0,RES_hhdet_tes!K67*1000*11630/RES_hhdet_num!K62)</f>
        <v>10.222382527552156</v>
      </c>
      <c r="L67" s="98">
        <f>IF(RES_hhdet_tes!L67=0,0,RES_hhdet_tes!L67*1000*11630/RES_hhdet_num!L62)</f>
        <v>11.129143961323937</v>
      </c>
      <c r="M67" s="98">
        <f>IF(RES_hhdet_tes!M67=0,0,RES_hhdet_tes!M67*1000*11630/RES_hhdet_num!M62)</f>
        <v>12.470774374004925</v>
      </c>
      <c r="N67" s="98">
        <f>IF(RES_hhdet_tes!N67=0,0,RES_hhdet_tes!N67*1000*11630/RES_hhdet_num!N62)</f>
        <v>14.083087660675403</v>
      </c>
      <c r="O67" s="98">
        <f>IF(RES_hhdet_tes!O67=0,0,RES_hhdet_tes!O67*1000*11630/RES_hhdet_num!O62)</f>
        <v>15.740843150714369</v>
      </c>
      <c r="P67" s="98">
        <f>IF(RES_hhdet_tes!P67=0,0,RES_hhdet_tes!P67*1000*11630/RES_hhdet_num!P62)</f>
        <v>17.222687004480068</v>
      </c>
      <c r="Q67" s="98">
        <f>IF(RES_hhdet_tes!Q67=0,0,RES_hhdet_tes!Q67*1000*11630/RES_hhdet_num!Q62)</f>
        <v>17.982541609373477</v>
      </c>
      <c r="R67" s="98">
        <f>IF(RES_hhdet_tes!R67=0,0,RES_hhdet_tes!R67*1000*11630/RES_hhdet_num!R62)</f>
        <v>19.062122517230666</v>
      </c>
      <c r="S67" s="98">
        <f>IF(RES_hhdet_tes!S67=0,0,RES_hhdet_tes!S67*1000*11630/RES_hhdet_num!S62)</f>
        <v>19.451171638873788</v>
      </c>
      <c r="T67" s="98">
        <f>IF(RES_hhdet_tes!T67=0,0,RES_hhdet_tes!T67*1000*11630/RES_hhdet_num!T62)</f>
        <v>24.034376893499218</v>
      </c>
      <c r="U67" s="98">
        <f>IF(RES_hhdet_tes!U67=0,0,RES_hhdet_tes!U67*1000*11630/RES_hhdet_num!U62)</f>
        <v>20.844284365112649</v>
      </c>
      <c r="V67" s="98">
        <f>IF(RES_hhdet_tes!V67=0,0,RES_hhdet_tes!V67*1000*11630/RES_hhdet_num!V62)</f>
        <v>22.560691436305177</v>
      </c>
      <c r="W67" s="98">
        <f>IF(RES_hhdet_tes!W67=0,0,RES_hhdet_tes!W67*1000*11630/RES_hhdet_num!W62)</f>
        <v>23.311464451157548</v>
      </c>
      <c r="X67" s="98">
        <f>IF(RES_hhdet_tes!X67=0,0,RES_hhdet_tes!X67*1000*11630/RES_hhdet_num!X62)</f>
        <v>22.871166736484202</v>
      </c>
      <c r="Y67" s="98">
        <f>IF(RES_hhdet_tes!Y67=0,0,RES_hhdet_tes!Y67*1000*11630/RES_hhdet_num!Y62)</f>
        <v>21.489394634806001</v>
      </c>
      <c r="DA67" s="63" t="s">
        <v>2473</v>
      </c>
    </row>
    <row r="68" spans="1:105" ht="12" customHeight="1" x14ac:dyDescent="0.25">
      <c r="A68" s="121" t="s">
        <v>55</v>
      </c>
      <c r="B68" s="122">
        <v>960.16753154387334</v>
      </c>
      <c r="C68" s="122">
        <v>928.46934918479985</v>
      </c>
      <c r="D68" s="122">
        <v>911.89050792459284</v>
      </c>
      <c r="E68" s="122">
        <v>929.7601630503475</v>
      </c>
      <c r="F68" s="122">
        <v>958.68372317746991</v>
      </c>
      <c r="G68" s="122">
        <v>956.0033028509921</v>
      </c>
      <c r="H68" s="122">
        <v>962.96352711112968</v>
      </c>
      <c r="I68" s="122">
        <v>871.73227240488654</v>
      </c>
      <c r="J68" s="122">
        <v>916.72320169394573</v>
      </c>
      <c r="K68" s="122">
        <v>904.18060215098637</v>
      </c>
      <c r="L68" s="122">
        <v>1101.6692653636667</v>
      </c>
      <c r="M68" s="122">
        <v>1109.1766827505257</v>
      </c>
      <c r="N68" s="122">
        <v>1135.9927777442858</v>
      </c>
      <c r="O68" s="122">
        <v>1197.67502317153</v>
      </c>
      <c r="P68" s="122">
        <v>1148.9905630545761</v>
      </c>
      <c r="Q68" s="122">
        <v>1140.6701300711352</v>
      </c>
      <c r="R68" s="122">
        <v>1175.3453888655997</v>
      </c>
      <c r="S68" s="122">
        <v>1159.4976773962526</v>
      </c>
      <c r="T68" s="122">
        <v>1130.2046887062575</v>
      </c>
      <c r="U68" s="122">
        <v>1186.6208580878456</v>
      </c>
      <c r="V68" s="122">
        <v>1209.8487376799656</v>
      </c>
      <c r="W68" s="122">
        <v>1176.8793845149269</v>
      </c>
      <c r="X68" s="122">
        <v>746.61308378192405</v>
      </c>
      <c r="Y68" s="122">
        <v>702.97394490236343</v>
      </c>
      <c r="DA68" s="130" t="s">
        <v>2474</v>
      </c>
    </row>
    <row r="69" spans="1:105" ht="12" customHeight="1" x14ac:dyDescent="0.25">
      <c r="A69" s="97" t="s">
        <v>134</v>
      </c>
      <c r="B69" s="98">
        <v>959.75409858206353</v>
      </c>
      <c r="C69" s="98">
        <v>928.69251867217145</v>
      </c>
      <c r="D69" s="98">
        <v>911.49400890377819</v>
      </c>
      <c r="E69" s="98">
        <v>930.25362004514841</v>
      </c>
      <c r="F69" s="98">
        <v>959.26312975450026</v>
      </c>
      <c r="G69" s="98">
        <v>956.12793555437565</v>
      </c>
      <c r="H69" s="98">
        <v>962.95557886978668</v>
      </c>
      <c r="I69" s="98">
        <v>870.91212470476103</v>
      </c>
      <c r="J69" s="98">
        <v>916.28854907444691</v>
      </c>
      <c r="K69" s="98">
        <v>904.37125815400248</v>
      </c>
      <c r="L69" s="98">
        <v>1102.573111455845</v>
      </c>
      <c r="M69" s="98">
        <v>1109.4360231630574</v>
      </c>
      <c r="N69" s="98">
        <v>1136.7050026219636</v>
      </c>
      <c r="O69" s="98">
        <v>1197.8703131946086</v>
      </c>
      <c r="P69" s="98">
        <v>1149.0586893850293</v>
      </c>
      <c r="Q69" s="98">
        <v>1139.5995538083516</v>
      </c>
      <c r="R69" s="98">
        <v>1174.9629958715573</v>
      </c>
      <c r="S69" s="98">
        <v>1159.9510666596238</v>
      </c>
      <c r="T69" s="98">
        <v>1129.9274371774231</v>
      </c>
      <c r="U69" s="98">
        <v>1187.1737023959836</v>
      </c>
      <c r="V69" s="98">
        <v>1211.014168172846</v>
      </c>
      <c r="W69" s="98">
        <v>1177.8293317499929</v>
      </c>
      <c r="X69" s="98">
        <v>746.71060979975141</v>
      </c>
      <c r="Y69" s="98">
        <v>702.21065845141425</v>
      </c>
      <c r="DA69" s="63" t="s">
        <v>2475</v>
      </c>
    </row>
    <row r="70" spans="1:105" ht="12" customHeight="1" x14ac:dyDescent="0.25">
      <c r="A70" s="97" t="s">
        <v>133</v>
      </c>
      <c r="B70" s="98">
        <v>959.75409858206342</v>
      </c>
      <c r="C70" s="98">
        <v>928.65890272322406</v>
      </c>
      <c r="D70" s="98">
        <v>911.46013274805068</v>
      </c>
      <c r="E70" s="98">
        <v>930.12938358370661</v>
      </c>
      <c r="F70" s="98">
        <v>959.13511844236086</v>
      </c>
      <c r="G70" s="98">
        <v>955.96740128775184</v>
      </c>
      <c r="H70" s="98">
        <v>962.75185340893438</v>
      </c>
      <c r="I70" s="98">
        <v>870.6015942332682</v>
      </c>
      <c r="J70" s="98">
        <v>915.87170109716681</v>
      </c>
      <c r="K70" s="98">
        <v>903.83011251879543</v>
      </c>
      <c r="L70" s="98">
        <v>1101.9496526561713</v>
      </c>
      <c r="M70" s="98">
        <v>1109.1467390384146</v>
      </c>
      <c r="N70" s="98">
        <v>1136.6832495831552</v>
      </c>
      <c r="O70" s="98">
        <v>1198.4367467887705</v>
      </c>
      <c r="P70" s="98">
        <v>1149.9503526942569</v>
      </c>
      <c r="Q70" s="98">
        <v>1141.1586755255644</v>
      </c>
      <c r="R70" s="98">
        <v>1176.5758893752372</v>
      </c>
      <c r="S70" s="98">
        <v>1160.5776065978944</v>
      </c>
      <c r="T70" s="98">
        <v>1130.5928790081512</v>
      </c>
      <c r="U70" s="98">
        <v>1186.6838605933492</v>
      </c>
      <c r="V70" s="98">
        <v>1210.0042905113248</v>
      </c>
      <c r="W70" s="98">
        <v>1176.9734583477482</v>
      </c>
      <c r="X70" s="98">
        <v>744.0193268384071</v>
      </c>
      <c r="Y70" s="98">
        <v>699.15070830920831</v>
      </c>
      <c r="DA70" s="63" t="s">
        <v>2476</v>
      </c>
    </row>
    <row r="71" spans="1:105" ht="12" customHeight="1" x14ac:dyDescent="0.25">
      <c r="A71" s="100" t="s">
        <v>212</v>
      </c>
      <c r="B71" s="101">
        <v>547.65751137052007</v>
      </c>
      <c r="C71" s="101">
        <v>519.93191125371789</v>
      </c>
      <c r="D71" s="101">
        <v>515.563093645359</v>
      </c>
      <c r="E71" s="101">
        <v>518.93020180421502</v>
      </c>
      <c r="F71" s="101">
        <v>532.59401606966333</v>
      </c>
      <c r="G71" s="101">
        <v>538.59874850690369</v>
      </c>
      <c r="H71" s="101">
        <v>543.02348967511534</v>
      </c>
      <c r="I71" s="101">
        <v>482.55722625302701</v>
      </c>
      <c r="J71" s="101">
        <v>491.63456055555372</v>
      </c>
      <c r="K71" s="101">
        <v>442.26446411168109</v>
      </c>
      <c r="L71" s="101">
        <v>621.37885270430991</v>
      </c>
      <c r="M71" s="101">
        <v>618.5929017802921</v>
      </c>
      <c r="N71" s="101">
        <v>620.54402644244749</v>
      </c>
      <c r="O71" s="101">
        <v>688.65155152575517</v>
      </c>
      <c r="P71" s="101">
        <v>634.32603363870521</v>
      </c>
      <c r="Q71" s="101">
        <v>644.84744504014054</v>
      </c>
      <c r="R71" s="101">
        <v>665.41053642595352</v>
      </c>
      <c r="S71" s="101">
        <v>628.84767347337515</v>
      </c>
      <c r="T71" s="101">
        <v>616.38525163478891</v>
      </c>
      <c r="U71" s="101">
        <v>658.94444436441108</v>
      </c>
      <c r="V71" s="101">
        <v>671.99187436606553</v>
      </c>
      <c r="W71" s="101">
        <v>692.56624124711993</v>
      </c>
      <c r="X71" s="101">
        <v>309.04659842824543</v>
      </c>
      <c r="Y71" s="101">
        <v>361.73675980227591</v>
      </c>
      <c r="DA71" s="131" t="s">
        <v>2477</v>
      </c>
    </row>
    <row r="72" spans="1:105" ht="12" customHeight="1" x14ac:dyDescent="0.25">
      <c r="A72" s="103" t="s">
        <v>52</v>
      </c>
      <c r="B72" s="104">
        <v>412.09658721154352</v>
      </c>
      <c r="C72" s="104">
        <v>408.72699146950612</v>
      </c>
      <c r="D72" s="104">
        <v>395.89703910269168</v>
      </c>
      <c r="E72" s="104">
        <v>411.1991817794916</v>
      </c>
      <c r="F72" s="104">
        <v>426.54110237269759</v>
      </c>
      <c r="G72" s="104">
        <v>417.36865278084832</v>
      </c>
      <c r="H72" s="104">
        <v>419.72836373381892</v>
      </c>
      <c r="I72" s="104">
        <v>388.04436798024125</v>
      </c>
      <c r="J72" s="104">
        <v>424.23714054161297</v>
      </c>
      <c r="K72" s="104">
        <v>461.5656484071144</v>
      </c>
      <c r="L72" s="104">
        <v>480.57079995186143</v>
      </c>
      <c r="M72" s="104">
        <v>490.55383725812243</v>
      </c>
      <c r="N72" s="104">
        <v>516.13922314070783</v>
      </c>
      <c r="O72" s="104">
        <v>509.78519526301551</v>
      </c>
      <c r="P72" s="104">
        <v>515.62431905555172</v>
      </c>
      <c r="Q72" s="104">
        <v>496.31123048542372</v>
      </c>
      <c r="R72" s="104">
        <v>511.16535294928383</v>
      </c>
      <c r="S72" s="104">
        <v>531.72993312451922</v>
      </c>
      <c r="T72" s="104">
        <v>514.20762737336236</v>
      </c>
      <c r="U72" s="104">
        <v>527.73941622893824</v>
      </c>
      <c r="V72" s="104">
        <v>538.01241614525929</v>
      </c>
      <c r="W72" s="104">
        <v>484.40721710062815</v>
      </c>
      <c r="X72" s="104">
        <v>434.97272841016178</v>
      </c>
      <c r="Y72" s="104">
        <v>337.41394850693257</v>
      </c>
      <c r="DA72" s="132" t="s">
        <v>2478</v>
      </c>
    </row>
    <row r="73" spans="1:105" ht="12" customHeight="1" x14ac:dyDescent="0.25">
      <c r="A73" s="106" t="s">
        <v>122</v>
      </c>
      <c r="B73" s="101">
        <v>979.24867579816635</v>
      </c>
      <c r="C73" s="101">
        <v>917.4207191882108</v>
      </c>
      <c r="D73" s="101">
        <v>932.02481603367016</v>
      </c>
      <c r="E73" s="101">
        <v>904.19047296269855</v>
      </c>
      <c r="F73" s="101">
        <v>928.61192742109938</v>
      </c>
      <c r="G73" s="101">
        <v>949.57188113628285</v>
      </c>
      <c r="H73" s="101">
        <v>963.42335877136543</v>
      </c>
      <c r="I73" s="101">
        <v>914.12684576941285</v>
      </c>
      <c r="J73" s="101">
        <v>939.36386831216657</v>
      </c>
      <c r="K73" s="101">
        <v>894.78302695736545</v>
      </c>
      <c r="L73" s="101">
        <v>1054.5792706521052</v>
      </c>
      <c r="M73" s="101">
        <v>1095.2234513833407</v>
      </c>
      <c r="N73" s="101">
        <v>1096.0042307345882</v>
      </c>
      <c r="O73" s="101">
        <v>1186.2403612751089</v>
      </c>
      <c r="P73" s="101">
        <v>1144.4273247355209</v>
      </c>
      <c r="Q73" s="101">
        <v>1198.8132483332661</v>
      </c>
      <c r="R73" s="101">
        <v>1195.7278900082495</v>
      </c>
      <c r="S73" s="101">
        <v>1135.1388195718489</v>
      </c>
      <c r="T73" s="101">
        <v>1145.2670000564847</v>
      </c>
      <c r="U73" s="101">
        <v>1157.2174550951556</v>
      </c>
      <c r="V73" s="101">
        <v>1147.6440933951988</v>
      </c>
      <c r="W73" s="101">
        <v>1129.3063139398807</v>
      </c>
      <c r="X73" s="101">
        <v>743.77134105791777</v>
      </c>
      <c r="Y73" s="101">
        <v>736.37413785217973</v>
      </c>
      <c r="DA73" s="131" t="s">
        <v>2479</v>
      </c>
    </row>
    <row r="74" spans="1:105" ht="12" customHeight="1" x14ac:dyDescent="0.25">
      <c r="A74" s="107" t="s">
        <v>121</v>
      </c>
      <c r="B74" s="104">
        <v>979.24867579816635</v>
      </c>
      <c r="C74" s="104">
        <v>917.52140991302701</v>
      </c>
      <c r="D74" s="104">
        <v>932.11955025879342</v>
      </c>
      <c r="E74" s="104">
        <v>904.25987805432874</v>
      </c>
      <c r="F74" s="104">
        <v>928.69456274297534</v>
      </c>
      <c r="G74" s="104">
        <v>949.59796134125747</v>
      </c>
      <c r="H74" s="104">
        <v>963.42916691179028</v>
      </c>
      <c r="I74" s="104">
        <v>913.93559164774524</v>
      </c>
      <c r="J74" s="104">
        <v>938.99708573474481</v>
      </c>
      <c r="K74" s="104">
        <v>894.20148671239281</v>
      </c>
      <c r="L74" s="104">
        <v>1053.9541509357334</v>
      </c>
      <c r="M74" s="104">
        <v>1094.8976300439992</v>
      </c>
      <c r="N74" s="104">
        <v>1096.0428546523483</v>
      </c>
      <c r="O74" s="104">
        <v>1186.552603909131</v>
      </c>
      <c r="P74" s="104">
        <v>1145.2698844368433</v>
      </c>
      <c r="Q74" s="104">
        <v>1199.1902268449587</v>
      </c>
      <c r="R74" s="104">
        <v>1195.4118154594123</v>
      </c>
      <c r="S74" s="104">
        <v>1134.4376686730557</v>
      </c>
      <c r="T74" s="104">
        <v>1144.6344310403304</v>
      </c>
      <c r="U74" s="104">
        <v>1156.8225225630624</v>
      </c>
      <c r="V74" s="104">
        <v>1147.6444588398811</v>
      </c>
      <c r="W74" s="104">
        <v>1129.665956732239</v>
      </c>
      <c r="X74" s="104">
        <v>743.12367411658374</v>
      </c>
      <c r="Y74" s="104">
        <v>730.24739132247782</v>
      </c>
      <c r="DA74" s="132" t="s">
        <v>2480</v>
      </c>
    </row>
    <row r="75" spans="1:105" ht="12" customHeight="1" x14ac:dyDescent="0.25">
      <c r="A75" s="108" t="s">
        <v>53</v>
      </c>
      <c r="B75" s="98">
        <v>559.0456834662449</v>
      </c>
      <c r="C75" s="98">
        <v>513.51210723800637</v>
      </c>
      <c r="D75" s="98">
        <v>527.41840818465982</v>
      </c>
      <c r="E75" s="98">
        <v>504.19576019144461</v>
      </c>
      <c r="F75" s="98">
        <v>515.25088302532799</v>
      </c>
      <c r="G75" s="98">
        <v>535.09406393360757</v>
      </c>
      <c r="H75" s="98">
        <v>543.5951006508501</v>
      </c>
      <c r="I75" s="98">
        <v>507.35095471319778</v>
      </c>
      <c r="J75" s="98">
        <v>504.61026883961961</v>
      </c>
      <c r="K75" s="98">
        <v>436.66863374110994</v>
      </c>
      <c r="L75" s="98">
        <v>593.00491715668386</v>
      </c>
      <c r="M75" s="98">
        <v>609.9192315310587</v>
      </c>
      <c r="N75" s="98">
        <v>596.98034336103478</v>
      </c>
      <c r="O75" s="98">
        <v>681.49347021614665</v>
      </c>
      <c r="P75" s="98">
        <v>631.11511136321883</v>
      </c>
      <c r="Q75" s="98">
        <v>677.75578758755762</v>
      </c>
      <c r="R75" s="98">
        <v>676.48435355850972</v>
      </c>
      <c r="S75" s="98">
        <v>614.09089259578207</v>
      </c>
      <c r="T75" s="98">
        <v>624.67124836901075</v>
      </c>
      <c r="U75" s="98">
        <v>642.29757396912669</v>
      </c>
      <c r="V75" s="98">
        <v>636.62645444191401</v>
      </c>
      <c r="W75" s="98">
        <v>663.29487899357423</v>
      </c>
      <c r="X75" s="98">
        <v>304.51142215484026</v>
      </c>
      <c r="Y75" s="98">
        <v>377.63615035346271</v>
      </c>
      <c r="DA75" s="63" t="s">
        <v>2481</v>
      </c>
    </row>
    <row r="76" spans="1:105" ht="12" customHeight="1" x14ac:dyDescent="0.25">
      <c r="A76" s="108" t="s">
        <v>52</v>
      </c>
      <c r="B76" s="98">
        <v>420.20299233192139</v>
      </c>
      <c r="C76" s="98">
        <v>404.00930267502065</v>
      </c>
      <c r="D76" s="98">
        <v>404.70114207413377</v>
      </c>
      <c r="E76" s="98">
        <v>400.06411786288425</v>
      </c>
      <c r="F76" s="98">
        <v>413.4436797176474</v>
      </c>
      <c r="G76" s="98">
        <v>414.50389740764996</v>
      </c>
      <c r="H76" s="98">
        <v>419.83406626094023</v>
      </c>
      <c r="I76" s="98">
        <v>406.5846369345474</v>
      </c>
      <c r="J76" s="98">
        <v>434.38681689512498</v>
      </c>
      <c r="K76" s="98">
        <v>457.53285297128275</v>
      </c>
      <c r="L76" s="98">
        <v>460.94923377904934</v>
      </c>
      <c r="M76" s="98">
        <v>484.97839851294083</v>
      </c>
      <c r="N76" s="98">
        <v>499.0625112913134</v>
      </c>
      <c r="O76" s="98">
        <v>505.05913369298429</v>
      </c>
      <c r="P76" s="98">
        <v>514.1547730736246</v>
      </c>
      <c r="Q76" s="98">
        <v>521.43443925740121</v>
      </c>
      <c r="R76" s="98">
        <v>518.9274619009027</v>
      </c>
      <c r="S76" s="98">
        <v>520.34677607727372</v>
      </c>
      <c r="T76" s="98">
        <v>519.9631826713196</v>
      </c>
      <c r="U76" s="98">
        <v>514.52494859393573</v>
      </c>
      <c r="V76" s="98">
        <v>511.01800439796682</v>
      </c>
      <c r="W76" s="98">
        <v>466.37107773866478</v>
      </c>
      <c r="X76" s="98">
        <v>438.6122519617436</v>
      </c>
      <c r="Y76" s="98">
        <v>352.61124096901511</v>
      </c>
      <c r="DA76" s="63" t="s">
        <v>2482</v>
      </c>
    </row>
    <row r="77" spans="1:105" ht="12" customHeight="1" x14ac:dyDescent="0.25">
      <c r="A77" s="121" t="s">
        <v>54</v>
      </c>
      <c r="B77" s="122">
        <v>219.06158790202599</v>
      </c>
      <c r="C77" s="122">
        <v>215.3184899399501</v>
      </c>
      <c r="D77" s="122">
        <v>218.25300821484149</v>
      </c>
      <c r="E77" s="122">
        <v>218.41382626792969</v>
      </c>
      <c r="F77" s="122">
        <v>219.94669415214258</v>
      </c>
      <c r="G77" s="122">
        <v>223.68857021847313</v>
      </c>
      <c r="H77" s="122">
        <v>231.12711351829833</v>
      </c>
      <c r="I77" s="122">
        <v>227.60975362496089</v>
      </c>
      <c r="J77" s="122">
        <v>233.29890539175801</v>
      </c>
      <c r="K77" s="122">
        <v>235.37167227554698</v>
      </c>
      <c r="L77" s="122">
        <v>263.0095392169564</v>
      </c>
      <c r="M77" s="122">
        <v>257.26780955087514</v>
      </c>
      <c r="N77" s="122">
        <v>257.18029031651156</v>
      </c>
      <c r="O77" s="122">
        <v>275.89360563057687</v>
      </c>
      <c r="P77" s="122">
        <v>279.06303414978458</v>
      </c>
      <c r="Q77" s="122">
        <v>284.02984532929872</v>
      </c>
      <c r="R77" s="122">
        <v>293.14639951981098</v>
      </c>
      <c r="S77" s="122">
        <v>286.81271640053149</v>
      </c>
      <c r="T77" s="122">
        <v>288.04098735743821</v>
      </c>
      <c r="U77" s="122">
        <v>288.6637524965372</v>
      </c>
      <c r="V77" s="122">
        <v>301.58269223845508</v>
      </c>
      <c r="W77" s="122">
        <v>308.60004973671641</v>
      </c>
      <c r="X77" s="122">
        <v>204.65450665492679</v>
      </c>
      <c r="Y77" s="122">
        <v>216.39439148841959</v>
      </c>
      <c r="DA77" s="130" t="s">
        <v>2483</v>
      </c>
    </row>
    <row r="78" spans="1:105" ht="12" customHeight="1" x14ac:dyDescent="0.25">
      <c r="A78" s="97" t="s">
        <v>189</v>
      </c>
      <c r="B78" s="98">
        <v>218.33584633353243</v>
      </c>
      <c r="C78" s="98">
        <v>215.46362638335262</v>
      </c>
      <c r="D78" s="98">
        <v>215.23623990898815</v>
      </c>
      <c r="E78" s="98">
        <v>221.55196633893138</v>
      </c>
      <c r="F78" s="98">
        <v>222.84842932234119</v>
      </c>
      <c r="G78" s="98">
        <v>226.06017777020878</v>
      </c>
      <c r="H78" s="98">
        <v>232.67761093121612</v>
      </c>
      <c r="I78" s="98">
        <v>222.33906630677831</v>
      </c>
      <c r="J78" s="98">
        <v>231.32946952268296</v>
      </c>
      <c r="K78" s="98">
        <v>235.51240326415942</v>
      </c>
      <c r="L78" s="98">
        <v>264.85081474125406</v>
      </c>
      <c r="M78" s="98">
        <v>256.54791000085936</v>
      </c>
      <c r="N78" s="98">
        <v>260.13110332251182</v>
      </c>
      <c r="O78" s="98">
        <v>279.39218736963306</v>
      </c>
      <c r="P78" s="98">
        <v>276.75205426375663</v>
      </c>
      <c r="Q78" s="98">
        <v>280.71711226447206</v>
      </c>
      <c r="R78" s="98">
        <v>292.43193252339449</v>
      </c>
      <c r="S78" s="98">
        <v>291.18084274608333</v>
      </c>
      <c r="T78" s="98">
        <v>291.95794810101313</v>
      </c>
      <c r="U78" s="98">
        <v>291.71588715763374</v>
      </c>
      <c r="V78" s="98">
        <v>280.11618011884184</v>
      </c>
      <c r="W78" s="98">
        <v>273.66681694386335</v>
      </c>
      <c r="X78" s="98">
        <v>234.13056146626573</v>
      </c>
      <c r="Y78" s="98">
        <v>198.84338824409443</v>
      </c>
      <c r="DA78" s="63" t="s">
        <v>2484</v>
      </c>
    </row>
    <row r="79" spans="1:105" ht="12" customHeight="1" x14ac:dyDescent="0.25">
      <c r="A79" s="109" t="s">
        <v>120</v>
      </c>
      <c r="B79" s="33">
        <v>219.20131515189155</v>
      </c>
      <c r="C79" s="33">
        <v>215.29044407682693</v>
      </c>
      <c r="D79" s="33">
        <v>218.83951444153988</v>
      </c>
      <c r="E79" s="33">
        <v>217.80042031623449</v>
      </c>
      <c r="F79" s="33">
        <v>219.37673057334831</v>
      </c>
      <c r="G79" s="33">
        <v>223.22086315203575</v>
      </c>
      <c r="H79" s="33">
        <v>230.82032311043258</v>
      </c>
      <c r="I79" s="33">
        <v>228.65545882331426</v>
      </c>
      <c r="J79" s="33">
        <v>233.68905983327181</v>
      </c>
      <c r="K79" s="33">
        <v>235.3439280251032</v>
      </c>
      <c r="L79" s="33">
        <v>262.65170472512722</v>
      </c>
      <c r="M79" s="33">
        <v>257.40640655521673</v>
      </c>
      <c r="N79" s="33">
        <v>256.61912211387778</v>
      </c>
      <c r="O79" s="33">
        <v>275.23679089344353</v>
      </c>
      <c r="P79" s="33">
        <v>279.49090879429525</v>
      </c>
      <c r="Q79" s="33">
        <v>284.63479547409929</v>
      </c>
      <c r="R79" s="33">
        <v>293.27324062274977</v>
      </c>
      <c r="S79" s="33">
        <v>286.06997394656429</v>
      </c>
      <c r="T79" s="33">
        <v>287.41883893750173</v>
      </c>
      <c r="U79" s="33">
        <v>288.21459164091232</v>
      </c>
      <c r="V79" s="33">
        <v>304.74637596062809</v>
      </c>
      <c r="W79" s="33">
        <v>314.26206608516759</v>
      </c>
      <c r="X79" s="33">
        <v>198.48777648842787</v>
      </c>
      <c r="Y79" s="33">
        <v>220.2554779502079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10731.099037845854</v>
      </c>
      <c r="C81" s="117">
        <f t="shared" si="28"/>
        <v>11714.156010226254</v>
      </c>
      <c r="D81" s="117">
        <f t="shared" si="28"/>
        <v>11163.540776296964</v>
      </c>
      <c r="E81" s="117">
        <f t="shared" si="28"/>
        <v>11535.342816700102</v>
      </c>
      <c r="F81" s="117">
        <f t="shared" si="28"/>
        <v>11205.291008276203</v>
      </c>
      <c r="G81" s="117">
        <f t="shared" si="28"/>
        <v>11625.351708585567</v>
      </c>
      <c r="H81" s="117">
        <f t="shared" si="28"/>
        <v>11641.564186475342</v>
      </c>
      <c r="I81" s="117">
        <f t="shared" si="28"/>
        <v>12604.918742244772</v>
      </c>
      <c r="J81" s="117">
        <f t="shared" si="28"/>
        <v>12062.066751698116</v>
      </c>
      <c r="K81" s="117">
        <f t="shared" si="28"/>
        <v>12061.045866506633</v>
      </c>
      <c r="L81" s="117">
        <f t="shared" si="28"/>
        <v>13311.059691994977</v>
      </c>
      <c r="M81" s="117">
        <f t="shared" si="28"/>
        <v>12232.058724862267</v>
      </c>
      <c r="N81" s="117">
        <f t="shared" si="28"/>
        <v>11914.807372212312</v>
      </c>
      <c r="O81" s="117">
        <f t="shared" si="28"/>
        <v>12178.450166489418</v>
      </c>
      <c r="P81" s="117">
        <f t="shared" si="28"/>
        <v>11408.781345174841</v>
      </c>
      <c r="Q81" s="117">
        <f t="shared" si="28"/>
        <v>12679.259468514034</v>
      </c>
      <c r="R81" s="117">
        <f t="shared" ref="R81:V81" si="29">R82+R85+R87+R100</f>
        <v>13221.27133280544</v>
      </c>
      <c r="S81" s="117">
        <f t="shared" si="29"/>
        <v>12875.97351968896</v>
      </c>
      <c r="T81" s="117">
        <f t="shared" si="29"/>
        <v>12711.9405806962</v>
      </c>
      <c r="U81" s="117">
        <f t="shared" si="29"/>
        <v>12331.275329235194</v>
      </c>
      <c r="V81" s="117">
        <f t="shared" si="29"/>
        <v>12230.70968130385</v>
      </c>
      <c r="W81" s="117">
        <f t="shared" ref="W81:Y81" si="30">W82+W85+W87+W100</f>
        <v>13191.516307472179</v>
      </c>
      <c r="X81" s="117">
        <f t="shared" si="30"/>
        <v>11116.434353452458</v>
      </c>
      <c r="Y81" s="117">
        <f t="shared" si="30"/>
        <v>12150.631052362482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9555.7160780634476</v>
      </c>
      <c r="C82" s="122">
        <f t="shared" si="31"/>
        <v>10575.71621575479</v>
      </c>
      <c r="D82" s="122">
        <f t="shared" si="31"/>
        <v>10025.85739768354</v>
      </c>
      <c r="E82" s="122">
        <f t="shared" si="31"/>
        <v>10410.129558496137</v>
      </c>
      <c r="F82" s="122">
        <f t="shared" si="31"/>
        <v>10061.414235190579</v>
      </c>
      <c r="G82" s="122">
        <f t="shared" si="31"/>
        <v>10456.538975104662</v>
      </c>
      <c r="H82" s="122">
        <f t="shared" si="31"/>
        <v>10451.313318065748</v>
      </c>
      <c r="I82" s="122">
        <f t="shared" si="31"/>
        <v>11427.918134221918</v>
      </c>
      <c r="J82" s="122">
        <f t="shared" si="31"/>
        <v>10874.235309812611</v>
      </c>
      <c r="K82" s="122">
        <f t="shared" si="31"/>
        <v>10897.732891385031</v>
      </c>
      <c r="L82" s="122">
        <f t="shared" si="31"/>
        <v>11976.213803696121</v>
      </c>
      <c r="M82" s="122">
        <f t="shared" si="31"/>
        <v>10832.995796700106</v>
      </c>
      <c r="N82" s="122">
        <f t="shared" si="31"/>
        <v>10538.008732608814</v>
      </c>
      <c r="O82" s="122">
        <f t="shared" si="31"/>
        <v>10736.740803399065</v>
      </c>
      <c r="P82" s="122">
        <f t="shared" si="31"/>
        <v>9954.0953665878333</v>
      </c>
      <c r="Q82" s="122">
        <f t="shared" si="31"/>
        <v>11189.507660208266</v>
      </c>
      <c r="R82" s="122">
        <f t="shared" ref="R82:V82" si="32">SUM(R83:R84)</f>
        <v>11698.949344269618</v>
      </c>
      <c r="S82" s="122">
        <f t="shared" si="32"/>
        <v>11414.992432140843</v>
      </c>
      <c r="T82" s="122">
        <f t="shared" si="32"/>
        <v>11283.796605564698</v>
      </c>
      <c r="U82" s="122">
        <f t="shared" si="32"/>
        <v>10858.66258325036</v>
      </c>
      <c r="V82" s="122">
        <f t="shared" si="32"/>
        <v>10727.423156743003</v>
      </c>
      <c r="W82" s="122">
        <f t="shared" ref="W82:Y82" si="33">SUM(W83:W84)</f>
        <v>11655.945368690651</v>
      </c>
      <c r="X82" s="122">
        <f t="shared" si="33"/>
        <v>10181.578420750806</v>
      </c>
      <c r="Y82" s="122">
        <f t="shared" si="33"/>
        <v>11157.247505813615</v>
      </c>
      <c r="DA82" s="130" t="s">
        <v>2487</v>
      </c>
    </row>
    <row r="83" spans="1:105" ht="12" customHeight="1" x14ac:dyDescent="0.25">
      <c r="A83" s="97" t="s">
        <v>199</v>
      </c>
      <c r="B83" s="98">
        <v>9485.6220825462115</v>
      </c>
      <c r="C83" s="98">
        <v>10498.172659712396</v>
      </c>
      <c r="D83" s="98">
        <v>9954.0947259920176</v>
      </c>
      <c r="E83" s="98">
        <v>10335.959649825327</v>
      </c>
      <c r="F83" s="98">
        <v>9990.4582121264739</v>
      </c>
      <c r="G83" s="98">
        <v>10383.190979110715</v>
      </c>
      <c r="H83" s="98">
        <v>10378.36809573999</v>
      </c>
      <c r="I83" s="98">
        <v>11348.600609465333</v>
      </c>
      <c r="J83" s="98">
        <v>10799.82118008306</v>
      </c>
      <c r="K83" s="98">
        <v>10823.988409324338</v>
      </c>
      <c r="L83" s="98">
        <v>11893.195179502109</v>
      </c>
      <c r="M83" s="98">
        <v>10759.714516085585</v>
      </c>
      <c r="N83" s="98">
        <v>10467.519762758315</v>
      </c>
      <c r="O83" s="98">
        <v>10665.573784027634</v>
      </c>
      <c r="P83" s="98">
        <v>9889.6288194216813</v>
      </c>
      <c r="Q83" s="98">
        <v>11115.842346980085</v>
      </c>
      <c r="R83" s="98">
        <v>11622.079980747167</v>
      </c>
      <c r="S83" s="98">
        <v>11340.233294145311</v>
      </c>
      <c r="T83" s="98">
        <v>11210.211451943323</v>
      </c>
      <c r="U83" s="98">
        <v>10788.778041416997</v>
      </c>
      <c r="V83" s="98">
        <v>10658.439830356596</v>
      </c>
      <c r="W83" s="98">
        <v>11581.040179719892</v>
      </c>
      <c r="X83" s="98">
        <v>10120.874718395098</v>
      </c>
      <c r="Y83" s="98">
        <v>11090.017643165849</v>
      </c>
      <c r="DA83" s="63" t="s">
        <v>2488</v>
      </c>
    </row>
    <row r="84" spans="1:105" ht="12" customHeight="1" x14ac:dyDescent="0.25">
      <c r="A84" s="97" t="s">
        <v>53</v>
      </c>
      <c r="B84" s="98">
        <v>70.093995517235413</v>
      </c>
      <c r="C84" s="98">
        <v>77.543556042394243</v>
      </c>
      <c r="D84" s="98">
        <v>71.76267169152193</v>
      </c>
      <c r="E84" s="98">
        <v>74.169908670810386</v>
      </c>
      <c r="F84" s="98">
        <v>70.956023064105622</v>
      </c>
      <c r="G84" s="98">
        <v>73.347995993946157</v>
      </c>
      <c r="H84" s="98">
        <v>72.945222325758465</v>
      </c>
      <c r="I84" s="98">
        <v>79.317524756585499</v>
      </c>
      <c r="J84" s="98">
        <v>74.414129729551064</v>
      </c>
      <c r="K84" s="98">
        <v>73.744482060692619</v>
      </c>
      <c r="L84" s="98">
        <v>83.018624194011863</v>
      </c>
      <c r="M84" s="98">
        <v>73.281280614520355</v>
      </c>
      <c r="N84" s="98">
        <v>70.488969850500013</v>
      </c>
      <c r="O84" s="98">
        <v>71.167019371430499</v>
      </c>
      <c r="P84" s="98">
        <v>64.466547166152679</v>
      </c>
      <c r="Q84" s="98">
        <v>73.665313228180693</v>
      </c>
      <c r="R84" s="98">
        <v>76.869363522451309</v>
      </c>
      <c r="S84" s="98">
        <v>74.759137995532697</v>
      </c>
      <c r="T84" s="98">
        <v>73.585153621374246</v>
      </c>
      <c r="U84" s="98">
        <v>69.884541833361411</v>
      </c>
      <c r="V84" s="98">
        <v>68.983326386406603</v>
      </c>
      <c r="W84" s="98">
        <v>74.905188970758729</v>
      </c>
      <c r="X84" s="98">
        <v>60.703702355708621</v>
      </c>
      <c r="Y84" s="98">
        <v>67.229862647765799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1.6805209009381386</v>
      </c>
      <c r="C85" s="122">
        <f t="shared" si="34"/>
        <v>2.2668878892212305</v>
      </c>
      <c r="D85" s="122">
        <f t="shared" si="34"/>
        <v>2.4827073449670811</v>
      </c>
      <c r="E85" s="122">
        <f t="shared" si="34"/>
        <v>3.6094441402665893</v>
      </c>
      <c r="F85" s="122">
        <f t="shared" si="34"/>
        <v>5.4117008733844258</v>
      </c>
      <c r="G85" s="122">
        <f t="shared" si="34"/>
        <v>7.0821880381216493</v>
      </c>
      <c r="H85" s="122">
        <f t="shared" si="34"/>
        <v>9.6012092209761501</v>
      </c>
      <c r="I85" s="122">
        <f t="shared" si="34"/>
        <v>11.816685348167537</v>
      </c>
      <c r="J85" s="122">
        <f t="shared" si="34"/>
        <v>13.511943962530536</v>
      </c>
      <c r="K85" s="122">
        <f t="shared" si="34"/>
        <v>14.675783239342032</v>
      </c>
      <c r="L85" s="122">
        <f t="shared" si="34"/>
        <v>15.538144587792543</v>
      </c>
      <c r="M85" s="122">
        <f t="shared" si="34"/>
        <v>15.212295947688437</v>
      </c>
      <c r="N85" s="122">
        <f t="shared" si="34"/>
        <v>14.77932994074118</v>
      </c>
      <c r="O85" s="122">
        <f t="shared" si="34"/>
        <v>14.230496365841534</v>
      </c>
      <c r="P85" s="122">
        <f t="shared" si="34"/>
        <v>13.754054020876481</v>
      </c>
      <c r="Q85" s="122">
        <f t="shared" si="34"/>
        <v>14.496958153174457</v>
      </c>
      <c r="R85" s="122">
        <f t="shared" si="34"/>
        <v>17.621432689355373</v>
      </c>
      <c r="S85" s="122">
        <f t="shared" si="34"/>
        <v>20.435763043838712</v>
      </c>
      <c r="T85" s="122">
        <f t="shared" si="34"/>
        <v>27.306103614107254</v>
      </c>
      <c r="U85" s="122">
        <f t="shared" si="34"/>
        <v>24.951976687021954</v>
      </c>
      <c r="V85" s="122">
        <f t="shared" si="34"/>
        <v>26.216417925852092</v>
      </c>
      <c r="W85" s="122">
        <f t="shared" si="34"/>
        <v>25.699474366783743</v>
      </c>
      <c r="X85" s="122">
        <f t="shared" si="34"/>
        <v>23.889187270185225</v>
      </c>
      <c r="Y85" s="122">
        <f t="shared" si="34"/>
        <v>21.217351957731346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1.6805209009381386</v>
      </c>
      <c r="C86" s="98">
        <f>IF(RES_hhdet_tes!C86=0,0,RES_hhdet_tes!C86*1000*11630/RES_hhdet_num!C81)</f>
        <v>2.2668878892212305</v>
      </c>
      <c r="D86" s="98">
        <f>IF(RES_hhdet_tes!D86=0,0,RES_hhdet_tes!D86*1000*11630/RES_hhdet_num!D81)</f>
        <v>2.4827073449670811</v>
      </c>
      <c r="E86" s="98">
        <f>IF(RES_hhdet_tes!E86=0,0,RES_hhdet_tes!E86*1000*11630/RES_hhdet_num!E81)</f>
        <v>3.6094441402665893</v>
      </c>
      <c r="F86" s="98">
        <f>IF(RES_hhdet_tes!F86=0,0,RES_hhdet_tes!F86*1000*11630/RES_hhdet_num!F81)</f>
        <v>5.4117008733844258</v>
      </c>
      <c r="G86" s="98">
        <f>IF(RES_hhdet_tes!G86=0,0,RES_hhdet_tes!G86*1000*11630/RES_hhdet_num!G81)</f>
        <v>7.0821880381216493</v>
      </c>
      <c r="H86" s="98">
        <f>IF(RES_hhdet_tes!H86=0,0,RES_hhdet_tes!H86*1000*11630/RES_hhdet_num!H81)</f>
        <v>9.6012092209761501</v>
      </c>
      <c r="I86" s="98">
        <f>IF(RES_hhdet_tes!I86=0,0,RES_hhdet_tes!I86*1000*11630/RES_hhdet_num!I81)</f>
        <v>11.816685348167537</v>
      </c>
      <c r="J86" s="98">
        <f>IF(RES_hhdet_tes!J86=0,0,RES_hhdet_tes!J86*1000*11630/RES_hhdet_num!J81)</f>
        <v>13.511943962530536</v>
      </c>
      <c r="K86" s="98">
        <f>IF(RES_hhdet_tes!K86=0,0,RES_hhdet_tes!K86*1000*11630/RES_hhdet_num!K81)</f>
        <v>14.675783239342032</v>
      </c>
      <c r="L86" s="98">
        <f>IF(RES_hhdet_tes!L86=0,0,RES_hhdet_tes!L86*1000*11630/RES_hhdet_num!L81)</f>
        <v>15.538144587792543</v>
      </c>
      <c r="M86" s="98">
        <f>IF(RES_hhdet_tes!M86=0,0,RES_hhdet_tes!M86*1000*11630/RES_hhdet_num!M81)</f>
        <v>15.212295947688437</v>
      </c>
      <c r="N86" s="98">
        <f>IF(RES_hhdet_tes!N86=0,0,RES_hhdet_tes!N86*1000*11630/RES_hhdet_num!N81)</f>
        <v>14.77932994074118</v>
      </c>
      <c r="O86" s="98">
        <f>IF(RES_hhdet_tes!O86=0,0,RES_hhdet_tes!O86*1000*11630/RES_hhdet_num!O81)</f>
        <v>14.230496365841534</v>
      </c>
      <c r="P86" s="98">
        <f>IF(RES_hhdet_tes!P86=0,0,RES_hhdet_tes!P86*1000*11630/RES_hhdet_num!P81)</f>
        <v>13.754054020876481</v>
      </c>
      <c r="Q86" s="98">
        <f>IF(RES_hhdet_tes!Q86=0,0,RES_hhdet_tes!Q86*1000*11630/RES_hhdet_num!Q81)</f>
        <v>14.496958153174457</v>
      </c>
      <c r="R86" s="98">
        <f>IF(RES_hhdet_tes!R86=0,0,RES_hhdet_tes!R86*1000*11630/RES_hhdet_num!R81)</f>
        <v>17.621432689355373</v>
      </c>
      <c r="S86" s="98">
        <f>IF(RES_hhdet_tes!S86=0,0,RES_hhdet_tes!S86*1000*11630/RES_hhdet_num!S81)</f>
        <v>20.435763043838712</v>
      </c>
      <c r="T86" s="98">
        <f>IF(RES_hhdet_tes!T86=0,0,RES_hhdet_tes!T86*1000*11630/RES_hhdet_num!T81)</f>
        <v>27.306103614107254</v>
      </c>
      <c r="U86" s="98">
        <f>IF(RES_hhdet_tes!U86=0,0,RES_hhdet_tes!U86*1000*11630/RES_hhdet_num!U81)</f>
        <v>24.951976687021954</v>
      </c>
      <c r="V86" s="98">
        <f>IF(RES_hhdet_tes!V86=0,0,RES_hhdet_tes!V86*1000*11630/RES_hhdet_num!V81)</f>
        <v>26.216417925852092</v>
      </c>
      <c r="W86" s="98">
        <f>IF(RES_hhdet_tes!W86=0,0,RES_hhdet_tes!W86*1000*11630/RES_hhdet_num!W81)</f>
        <v>25.699474366783743</v>
      </c>
      <c r="X86" s="98">
        <f>IF(RES_hhdet_tes!X86=0,0,RES_hhdet_tes!X86*1000*11630/RES_hhdet_num!X81)</f>
        <v>23.889187270185225</v>
      </c>
      <c r="Y86" s="98">
        <f>IF(RES_hhdet_tes!Y86=0,0,RES_hhdet_tes!Y86*1000*11630/RES_hhdet_num!Y81)</f>
        <v>21.217351957731346</v>
      </c>
      <c r="DA86" s="63" t="s">
        <v>2491</v>
      </c>
    </row>
    <row r="87" spans="1:105" ht="12" customHeight="1" x14ac:dyDescent="0.25">
      <c r="A87" s="121" t="s">
        <v>55</v>
      </c>
      <c r="B87" s="122">
        <v>954.50112372957653</v>
      </c>
      <c r="C87" s="122">
        <v>920.88246250541522</v>
      </c>
      <c r="D87" s="122">
        <v>916.36115682691911</v>
      </c>
      <c r="E87" s="122">
        <v>903.80339374746359</v>
      </c>
      <c r="F87" s="122">
        <v>919.08834163888878</v>
      </c>
      <c r="G87" s="122">
        <v>938.50968229074851</v>
      </c>
      <c r="H87" s="122">
        <v>949.82933607818484</v>
      </c>
      <c r="I87" s="122">
        <v>936.52846385137241</v>
      </c>
      <c r="J87" s="122">
        <v>940.63043808970212</v>
      </c>
      <c r="K87" s="122">
        <v>913.29326385715729</v>
      </c>
      <c r="L87" s="122">
        <v>1056.6560389859369</v>
      </c>
      <c r="M87" s="122">
        <v>1126.4442256592552</v>
      </c>
      <c r="N87" s="122">
        <v>1105.4001875488796</v>
      </c>
      <c r="O87" s="122">
        <v>1152.2420758310684</v>
      </c>
      <c r="P87" s="122">
        <v>1161.4410157718376</v>
      </c>
      <c r="Q87" s="122">
        <v>1190.6200546784933</v>
      </c>
      <c r="R87" s="122">
        <v>1211.427315223717</v>
      </c>
      <c r="S87" s="122">
        <v>1154.47535055771</v>
      </c>
      <c r="T87" s="122">
        <v>1113.4190325798927</v>
      </c>
      <c r="U87" s="122">
        <v>1159.4461776569015</v>
      </c>
      <c r="V87" s="122">
        <v>1172.3237306743672</v>
      </c>
      <c r="W87" s="122">
        <v>1195.6093983295768</v>
      </c>
      <c r="X87" s="122">
        <v>712.47896894303835</v>
      </c>
      <c r="Y87" s="122">
        <v>751.91071664092408</v>
      </c>
      <c r="DA87" s="130" t="s">
        <v>2492</v>
      </c>
    </row>
    <row r="88" spans="1:105" ht="12" customHeight="1" x14ac:dyDescent="0.25">
      <c r="A88" s="97" t="s">
        <v>132</v>
      </c>
      <c r="B88" s="98">
        <v>911.88259797901799</v>
      </c>
      <c r="C88" s="98">
        <v>921.52373274334479</v>
      </c>
      <c r="D88" s="98">
        <v>901.31134543849726</v>
      </c>
      <c r="E88" s="98">
        <v>903.18718058904346</v>
      </c>
      <c r="F88" s="98">
        <v>906.26215066434168</v>
      </c>
      <c r="G88" s="98">
        <v>928.66899927069699</v>
      </c>
      <c r="H88" s="98">
        <v>933.22467873854237</v>
      </c>
      <c r="I88" s="98">
        <v>951.05984041110332</v>
      </c>
      <c r="J88" s="98">
        <v>942.23209843958205</v>
      </c>
      <c r="K88" s="98">
        <v>927.39480122721011</v>
      </c>
      <c r="L88" s="98">
        <v>1060.7970812335989</v>
      </c>
      <c r="M88" s="98">
        <v>1142.7624132576616</v>
      </c>
      <c r="N88" s="98">
        <v>1106.9205262780056</v>
      </c>
      <c r="O88" s="98">
        <v>1132.5093821869993</v>
      </c>
      <c r="P88" s="98">
        <v>1175.7917039333765</v>
      </c>
      <c r="Q88" s="98">
        <v>1185.9895580887276</v>
      </c>
      <c r="R88" s="98">
        <v>1219.1316906716813</v>
      </c>
      <c r="S88" s="98">
        <v>1161.1518301988719</v>
      </c>
      <c r="T88" s="98">
        <v>1097.2430203874173</v>
      </c>
      <c r="U88" s="98">
        <v>1158.0282940808636</v>
      </c>
      <c r="V88" s="98">
        <v>1180.0677364656324</v>
      </c>
      <c r="W88" s="98">
        <v>1210.6790290843182</v>
      </c>
      <c r="X88" s="98">
        <v>704.45230998951627</v>
      </c>
      <c r="Y88" s="98">
        <v>754.31006480892802</v>
      </c>
      <c r="DA88" s="63" t="s">
        <v>2493</v>
      </c>
    </row>
    <row r="89" spans="1:105" ht="12" customHeight="1" x14ac:dyDescent="0.25">
      <c r="A89" s="97" t="s">
        <v>131</v>
      </c>
      <c r="B89" s="98">
        <v>911.88259797901821</v>
      </c>
      <c r="C89" s="98">
        <v>921.53114463249301</v>
      </c>
      <c r="D89" s="98">
        <v>901.31816313613933</v>
      </c>
      <c r="E89" s="98">
        <v>903.16513561814622</v>
      </c>
      <c r="F89" s="98">
        <v>906.2520273685509</v>
      </c>
      <c r="G89" s="98">
        <v>928.62203521997014</v>
      </c>
      <c r="H89" s="98">
        <v>933.16400483598397</v>
      </c>
      <c r="I89" s="98">
        <v>950.76842963190416</v>
      </c>
      <c r="J89" s="98">
        <v>941.99646343188545</v>
      </c>
      <c r="K89" s="98">
        <v>927.18651725114387</v>
      </c>
      <c r="L89" s="98">
        <v>1060.5805524307352</v>
      </c>
      <c r="M89" s="98">
        <v>1142.5626073459453</v>
      </c>
      <c r="N89" s="98">
        <v>1106.8927552313305</v>
      </c>
      <c r="O89" s="98">
        <v>1132.8413337291879</v>
      </c>
      <c r="P89" s="98">
        <v>1175.7251743549548</v>
      </c>
      <c r="Q89" s="98">
        <v>1186.5030766148504</v>
      </c>
      <c r="R89" s="98">
        <v>1219.234703470501</v>
      </c>
      <c r="S89" s="98">
        <v>1160.9586446676381</v>
      </c>
      <c r="T89" s="98">
        <v>1097.2765297618964</v>
      </c>
      <c r="U89" s="98">
        <v>1157.4576434072831</v>
      </c>
      <c r="V89" s="98">
        <v>1179.3822310056223</v>
      </c>
      <c r="W89" s="98">
        <v>1210.0420252183515</v>
      </c>
      <c r="X89" s="98">
        <v>703.16357662134192</v>
      </c>
      <c r="Y89" s="98">
        <v>752.28870738756427</v>
      </c>
      <c r="DA89" s="63" t="s">
        <v>2494</v>
      </c>
    </row>
    <row r="90" spans="1:105" ht="12" customHeight="1" x14ac:dyDescent="0.25">
      <c r="A90" s="100" t="s">
        <v>199</v>
      </c>
      <c r="B90" s="101">
        <v>520.20196301664078</v>
      </c>
      <c r="C90" s="101">
        <v>515.91807915189781</v>
      </c>
      <c r="D90" s="101">
        <v>509.78872557090796</v>
      </c>
      <c r="E90" s="101">
        <v>503.76524526007358</v>
      </c>
      <c r="F90" s="101">
        <v>503.00394389000593</v>
      </c>
      <c r="G90" s="101">
        <v>523.07231859284468</v>
      </c>
      <c r="H90" s="101">
        <v>526.20014094858846</v>
      </c>
      <c r="I90" s="101">
        <v>527.51136888776227</v>
      </c>
      <c r="J90" s="101">
        <v>505.84398147038826</v>
      </c>
      <c r="K90" s="101">
        <v>453.92477019289186</v>
      </c>
      <c r="L90" s="101">
        <v>597.72574330997429</v>
      </c>
      <c r="M90" s="101">
        <v>637.48099225617102</v>
      </c>
      <c r="N90" s="101">
        <v>604.06218728210035</v>
      </c>
      <c r="O90" s="101">
        <v>650.57907139396855</v>
      </c>
      <c r="P90" s="101">
        <v>648.61659907886428</v>
      </c>
      <c r="Q90" s="101">
        <v>670.40008230837293</v>
      </c>
      <c r="R90" s="101">
        <v>689.71566940141827</v>
      </c>
      <c r="S90" s="101">
        <v>629.06528976459174</v>
      </c>
      <c r="T90" s="101">
        <v>597.97770615630679</v>
      </c>
      <c r="U90" s="101">
        <v>642.49484519996531</v>
      </c>
      <c r="V90" s="101">
        <v>654.71298230479408</v>
      </c>
      <c r="W90" s="101">
        <v>712.10904826297678</v>
      </c>
      <c r="X90" s="101">
        <v>290.94321262633991</v>
      </c>
      <c r="Y90" s="101">
        <v>390.23140443353481</v>
      </c>
      <c r="DA90" s="131" t="s">
        <v>2495</v>
      </c>
    </row>
    <row r="91" spans="1:105" ht="12" customHeight="1" x14ac:dyDescent="0.25">
      <c r="A91" s="103" t="s">
        <v>52</v>
      </c>
      <c r="B91" s="104">
        <v>391.68063496237733</v>
      </c>
      <c r="C91" s="104">
        <v>405.61306548059531</v>
      </c>
      <c r="D91" s="104">
        <v>391.52943756523143</v>
      </c>
      <c r="E91" s="104">
        <v>399.3998903580727</v>
      </c>
      <c r="F91" s="104">
        <v>403.24808347854497</v>
      </c>
      <c r="G91" s="104">
        <v>405.54971662712546</v>
      </c>
      <c r="H91" s="104">
        <v>406.96386388739563</v>
      </c>
      <c r="I91" s="104">
        <v>423.25706074414194</v>
      </c>
      <c r="J91" s="104">
        <v>436.15248196149719</v>
      </c>
      <c r="K91" s="104">
        <v>473.26174705825201</v>
      </c>
      <c r="L91" s="104">
        <v>462.85480912076093</v>
      </c>
      <c r="M91" s="104">
        <v>505.08161508977417</v>
      </c>
      <c r="N91" s="104">
        <v>502.83056794923021</v>
      </c>
      <c r="O91" s="104">
        <v>482.26226233521936</v>
      </c>
      <c r="P91" s="104">
        <v>527.10857527609051</v>
      </c>
      <c r="Q91" s="104">
        <v>516.10299430647774</v>
      </c>
      <c r="R91" s="104">
        <v>529.51903406908286</v>
      </c>
      <c r="S91" s="104">
        <v>531.89335490304643</v>
      </c>
      <c r="T91" s="104">
        <v>499.29882360558952</v>
      </c>
      <c r="U91" s="104">
        <v>514.96279820731786</v>
      </c>
      <c r="V91" s="104">
        <v>524.66924870082812</v>
      </c>
      <c r="W91" s="104">
        <v>497.93297695537439</v>
      </c>
      <c r="X91" s="104">
        <v>412.22036399500189</v>
      </c>
      <c r="Y91" s="104">
        <v>362.05730295402952</v>
      </c>
      <c r="DA91" s="132" t="s">
        <v>2496</v>
      </c>
    </row>
    <row r="92" spans="1:105" ht="12" customHeight="1" x14ac:dyDescent="0.25">
      <c r="A92" s="106" t="s">
        <v>124</v>
      </c>
      <c r="B92" s="101">
        <v>966.51336850676989</v>
      </c>
      <c r="C92" s="101">
        <v>946.49014530300803</v>
      </c>
      <c r="D92" s="101">
        <v>873.83475593577555</v>
      </c>
      <c r="E92" s="101">
        <v>905.94997887393504</v>
      </c>
      <c r="F92" s="101">
        <v>932.94773605947353</v>
      </c>
      <c r="G92" s="101">
        <v>925.2954064871592</v>
      </c>
      <c r="H92" s="101">
        <v>981.30441418867747</v>
      </c>
      <c r="I92" s="101">
        <v>989.23636210372229</v>
      </c>
      <c r="J92" s="101">
        <v>935.74733478089513</v>
      </c>
      <c r="K92" s="101">
        <v>899.84227765167839</v>
      </c>
      <c r="L92" s="101">
        <v>1004.6499786164969</v>
      </c>
      <c r="M92" s="101">
        <v>1146.0573010457697</v>
      </c>
      <c r="N92" s="101">
        <v>1154.3935932690285</v>
      </c>
      <c r="O92" s="101">
        <v>1145.7026529864042</v>
      </c>
      <c r="P92" s="101">
        <v>1013.8524145959142</v>
      </c>
      <c r="Q92" s="101">
        <v>1183.2600596935736</v>
      </c>
      <c r="R92" s="101">
        <v>1196.466051029646</v>
      </c>
      <c r="S92" s="101">
        <v>1180.6519335372075</v>
      </c>
      <c r="T92" s="101">
        <v>1119.62638358667</v>
      </c>
      <c r="U92" s="101">
        <v>1160.6554760134472</v>
      </c>
      <c r="V92" s="101">
        <v>1090.713246587962</v>
      </c>
      <c r="W92" s="101">
        <v>1077.3045876737635</v>
      </c>
      <c r="X92" s="101">
        <v>817.54464041238987</v>
      </c>
      <c r="Y92" s="101">
        <v>717.51672412071332</v>
      </c>
      <c r="DA92" s="131" t="s">
        <v>2497</v>
      </c>
    </row>
    <row r="93" spans="1:105" ht="12" customHeight="1" x14ac:dyDescent="0.25">
      <c r="A93" s="107" t="s">
        <v>123</v>
      </c>
      <c r="B93" s="104">
        <v>966.51336850677001</v>
      </c>
      <c r="C93" s="104">
        <v>946.42397401601136</v>
      </c>
      <c r="D93" s="104">
        <v>873.83918182514674</v>
      </c>
      <c r="E93" s="104">
        <v>905.84745476266426</v>
      </c>
      <c r="F93" s="104">
        <v>932.90324573613429</v>
      </c>
      <c r="G93" s="104">
        <v>925.3057307832288</v>
      </c>
      <c r="H93" s="104">
        <v>981.28465763979091</v>
      </c>
      <c r="I93" s="104">
        <v>988.95791068963831</v>
      </c>
      <c r="J93" s="104">
        <v>935.53542066672355</v>
      </c>
      <c r="K93" s="104">
        <v>899.71145210304894</v>
      </c>
      <c r="L93" s="104">
        <v>1004.4927589082604</v>
      </c>
      <c r="M93" s="104">
        <v>1145.7908383463605</v>
      </c>
      <c r="N93" s="104">
        <v>1154.3351974393418</v>
      </c>
      <c r="O93" s="104">
        <v>1146.2424566222064</v>
      </c>
      <c r="P93" s="104">
        <v>1014.8039861656234</v>
      </c>
      <c r="Q93" s="104">
        <v>1182.5311815339355</v>
      </c>
      <c r="R93" s="104">
        <v>1195.7499471437436</v>
      </c>
      <c r="S93" s="104">
        <v>1180.1482092900744</v>
      </c>
      <c r="T93" s="104">
        <v>1119.0379853880088</v>
      </c>
      <c r="U93" s="104">
        <v>1160.2743034678654</v>
      </c>
      <c r="V93" s="104">
        <v>1089.7752425791866</v>
      </c>
      <c r="W93" s="104">
        <v>1077.3072039498913</v>
      </c>
      <c r="X93" s="104">
        <v>816.83079458445661</v>
      </c>
      <c r="Y93" s="104">
        <v>715.44298100603419</v>
      </c>
      <c r="DA93" s="132" t="s">
        <v>2498</v>
      </c>
    </row>
    <row r="94" spans="1:105" ht="12" customHeight="1" x14ac:dyDescent="0.25">
      <c r="A94" s="108" t="s">
        <v>50</v>
      </c>
      <c r="B94" s="98">
        <v>551.52662453813002</v>
      </c>
      <c r="C94" s="98">
        <v>529.92477372395706</v>
      </c>
      <c r="D94" s="98">
        <v>494.13338614574104</v>
      </c>
      <c r="E94" s="98">
        <v>505.24307430643182</v>
      </c>
      <c r="F94" s="98">
        <v>517.86094154485261</v>
      </c>
      <c r="G94" s="98">
        <v>521.16026405680839</v>
      </c>
      <c r="H94" s="98">
        <v>553.50661028686261</v>
      </c>
      <c r="I94" s="98">
        <v>548.86283850803272</v>
      </c>
      <c r="J94" s="98">
        <v>502.26146712324987</v>
      </c>
      <c r="K94" s="98">
        <v>440.17436432002404</v>
      </c>
      <c r="L94" s="98">
        <v>565.77267702237873</v>
      </c>
      <c r="M94" s="98">
        <v>639.16058361995431</v>
      </c>
      <c r="N94" s="98">
        <v>630.1647305542225</v>
      </c>
      <c r="O94" s="98">
        <v>658.24674857600633</v>
      </c>
      <c r="P94" s="98">
        <v>558.97985723327702</v>
      </c>
      <c r="Q94" s="98">
        <v>667.82682727022291</v>
      </c>
      <c r="R94" s="98">
        <v>676.09025807193234</v>
      </c>
      <c r="S94" s="98">
        <v>639.37253592232651</v>
      </c>
      <c r="T94" s="98">
        <v>609.74637568378887</v>
      </c>
      <c r="U94" s="98">
        <v>643.90203858651046</v>
      </c>
      <c r="V94" s="98">
        <v>604.13951708841603</v>
      </c>
      <c r="W94" s="98">
        <v>633.14277917362119</v>
      </c>
      <c r="X94" s="98">
        <v>340.75534487602096</v>
      </c>
      <c r="Y94" s="98">
        <v>370.28227048336117</v>
      </c>
      <c r="DA94" s="63" t="s">
        <v>2499</v>
      </c>
    </row>
    <row r="95" spans="1:105" ht="12" customHeight="1" x14ac:dyDescent="0.25">
      <c r="A95" s="108" t="s">
        <v>52</v>
      </c>
      <c r="B95" s="98">
        <v>414.98674396863987</v>
      </c>
      <c r="C95" s="98">
        <v>416.49920029205441</v>
      </c>
      <c r="D95" s="98">
        <v>379.70579567940558</v>
      </c>
      <c r="E95" s="98">
        <v>400.60438045623255</v>
      </c>
      <c r="F95" s="98">
        <v>415.04230419128174</v>
      </c>
      <c r="G95" s="98">
        <v>404.14546672642052</v>
      </c>
      <c r="H95" s="98">
        <v>427.77804735292835</v>
      </c>
      <c r="I95" s="98">
        <v>440.09507218160576</v>
      </c>
      <c r="J95" s="98">
        <v>433.27395354347368</v>
      </c>
      <c r="K95" s="98">
        <v>459.53708778302496</v>
      </c>
      <c r="L95" s="98">
        <v>438.72008188588171</v>
      </c>
      <c r="M95" s="98">
        <v>506.63025472640612</v>
      </c>
      <c r="N95" s="98">
        <v>524.17046688511925</v>
      </c>
      <c r="O95" s="98">
        <v>487.99570804620015</v>
      </c>
      <c r="P95" s="98">
        <v>455.82412893234647</v>
      </c>
      <c r="Q95" s="98">
        <v>514.70435426371273</v>
      </c>
      <c r="R95" s="98">
        <v>519.65968907181127</v>
      </c>
      <c r="S95" s="98">
        <v>540.7756733677478</v>
      </c>
      <c r="T95" s="98">
        <v>509.29160970421987</v>
      </c>
      <c r="U95" s="98">
        <v>516.37226488135502</v>
      </c>
      <c r="V95" s="98">
        <v>485.63572549077065</v>
      </c>
      <c r="W95" s="98">
        <v>444.16442477626998</v>
      </c>
      <c r="X95" s="98">
        <v>476.07544970843571</v>
      </c>
      <c r="Y95" s="98">
        <v>345.16071052267313</v>
      </c>
      <c r="DA95" s="63" t="s">
        <v>2500</v>
      </c>
    </row>
    <row r="96" spans="1:105" ht="12" customHeight="1" x14ac:dyDescent="0.25">
      <c r="A96" s="106" t="s">
        <v>122</v>
      </c>
      <c r="B96" s="101">
        <v>979.24867579816612</v>
      </c>
      <c r="C96" s="101">
        <v>917.36946822523475</v>
      </c>
      <c r="D96" s="101">
        <v>931.89374771119992</v>
      </c>
      <c r="E96" s="101">
        <v>904.00257208098469</v>
      </c>
      <c r="F96" s="101">
        <v>928.39222587613529</v>
      </c>
      <c r="G96" s="101">
        <v>949.31560982456256</v>
      </c>
      <c r="H96" s="101">
        <v>963.28396242544375</v>
      </c>
      <c r="I96" s="101">
        <v>914.02982459367513</v>
      </c>
      <c r="J96" s="101">
        <v>939.33578655729514</v>
      </c>
      <c r="K96" s="101">
        <v>895.05087179319912</v>
      </c>
      <c r="L96" s="101">
        <v>1055.7532242176296</v>
      </c>
      <c r="M96" s="101">
        <v>1097.0125031435336</v>
      </c>
      <c r="N96" s="101">
        <v>1098.1372771441274</v>
      </c>
      <c r="O96" s="101">
        <v>1188.2809465730681</v>
      </c>
      <c r="P96" s="101">
        <v>1146.033565658053</v>
      </c>
      <c r="Q96" s="101">
        <v>1200.1689593596898</v>
      </c>
      <c r="R96" s="101">
        <v>1197.8716306808951</v>
      </c>
      <c r="S96" s="101">
        <v>1138.3168456273781</v>
      </c>
      <c r="T96" s="101">
        <v>1149.9083477704019</v>
      </c>
      <c r="U96" s="101">
        <v>1163.6136948096917</v>
      </c>
      <c r="V96" s="101">
        <v>1154.0824945526151</v>
      </c>
      <c r="W96" s="101">
        <v>1136.5261501993191</v>
      </c>
      <c r="X96" s="101">
        <v>748.48614836919057</v>
      </c>
      <c r="Y96" s="101">
        <v>741.08106531792725</v>
      </c>
      <c r="DA96" s="131" t="s">
        <v>2501</v>
      </c>
    </row>
    <row r="97" spans="1:105" ht="12" customHeight="1" x14ac:dyDescent="0.25">
      <c r="A97" s="107" t="s">
        <v>121</v>
      </c>
      <c r="B97" s="104">
        <v>979.24867579816646</v>
      </c>
      <c r="C97" s="104">
        <v>917.43453248739172</v>
      </c>
      <c r="D97" s="104">
        <v>931.97252599013723</v>
      </c>
      <c r="E97" s="104">
        <v>904.09537581278596</v>
      </c>
      <c r="F97" s="104">
        <v>928.54143129260297</v>
      </c>
      <c r="G97" s="104">
        <v>949.41427959416444</v>
      </c>
      <c r="H97" s="104">
        <v>963.32739288528239</v>
      </c>
      <c r="I97" s="104">
        <v>913.71911100054842</v>
      </c>
      <c r="J97" s="104">
        <v>938.9813980847822</v>
      </c>
      <c r="K97" s="104">
        <v>894.78334796577235</v>
      </c>
      <c r="L97" s="104">
        <v>1055.3889179895514</v>
      </c>
      <c r="M97" s="104">
        <v>1096.7690374546817</v>
      </c>
      <c r="N97" s="104">
        <v>1098.1191507022297</v>
      </c>
      <c r="O97" s="104">
        <v>1188.5582648916238</v>
      </c>
      <c r="P97" s="104">
        <v>1146.7958933779887</v>
      </c>
      <c r="Q97" s="104">
        <v>1200.1154420511198</v>
      </c>
      <c r="R97" s="104">
        <v>1197.3258334967727</v>
      </c>
      <c r="S97" s="104">
        <v>1137.6578310709292</v>
      </c>
      <c r="T97" s="104">
        <v>1149.2285363068418</v>
      </c>
      <c r="U97" s="104">
        <v>1163.0683660332882</v>
      </c>
      <c r="V97" s="104">
        <v>1153.7151846027036</v>
      </c>
      <c r="W97" s="104">
        <v>1136.42461739891</v>
      </c>
      <c r="X97" s="104">
        <v>748.63988692508724</v>
      </c>
      <c r="Y97" s="104">
        <v>736.46988304242552</v>
      </c>
      <c r="DA97" s="132" t="s">
        <v>2502</v>
      </c>
    </row>
    <row r="98" spans="1:105" ht="12" customHeight="1" x14ac:dyDescent="0.25">
      <c r="A98" s="108" t="s">
        <v>53</v>
      </c>
      <c r="B98" s="98">
        <v>559.04568346624512</v>
      </c>
      <c r="C98" s="98">
        <v>513.46348427463204</v>
      </c>
      <c r="D98" s="98">
        <v>527.33521788389032</v>
      </c>
      <c r="E98" s="98">
        <v>504.10403729768285</v>
      </c>
      <c r="F98" s="98">
        <v>515.16592385986212</v>
      </c>
      <c r="G98" s="98">
        <v>534.99056011775735</v>
      </c>
      <c r="H98" s="98">
        <v>543.53767674872711</v>
      </c>
      <c r="I98" s="98">
        <v>507.23078031137345</v>
      </c>
      <c r="J98" s="98">
        <v>504.60183840955199</v>
      </c>
      <c r="K98" s="98">
        <v>436.9527761433713</v>
      </c>
      <c r="L98" s="98">
        <v>593.81218559159026</v>
      </c>
      <c r="M98" s="98">
        <v>610.96171015050641</v>
      </c>
      <c r="N98" s="98">
        <v>598.11123703322653</v>
      </c>
      <c r="O98" s="98">
        <v>682.64541650030878</v>
      </c>
      <c r="P98" s="98">
        <v>631.95603743306447</v>
      </c>
      <c r="Q98" s="98">
        <v>678.27869875436147</v>
      </c>
      <c r="R98" s="98">
        <v>677.56749765827362</v>
      </c>
      <c r="S98" s="98">
        <v>615.83402265556458</v>
      </c>
      <c r="T98" s="98">
        <v>627.17842917202199</v>
      </c>
      <c r="U98" s="98">
        <v>645.76542666914884</v>
      </c>
      <c r="V98" s="98">
        <v>639.99403452170839</v>
      </c>
      <c r="W98" s="98">
        <v>667.26329548195474</v>
      </c>
      <c r="X98" s="98">
        <v>306.7718128081496</v>
      </c>
      <c r="Y98" s="98">
        <v>380.85401575996769</v>
      </c>
      <c r="DA98" s="63" t="s">
        <v>2503</v>
      </c>
    </row>
    <row r="99" spans="1:105" ht="12" customHeight="1" x14ac:dyDescent="0.25">
      <c r="A99" s="108" t="s">
        <v>52</v>
      </c>
      <c r="B99" s="98">
        <v>420.20299233192134</v>
      </c>
      <c r="C99" s="98">
        <v>403.97104821275974</v>
      </c>
      <c r="D99" s="98">
        <v>404.63730810624696</v>
      </c>
      <c r="E99" s="98">
        <v>399.99133851510317</v>
      </c>
      <c r="F99" s="98">
        <v>413.3755074327409</v>
      </c>
      <c r="G99" s="98">
        <v>414.42371947640714</v>
      </c>
      <c r="H99" s="98">
        <v>419.7897161365554</v>
      </c>
      <c r="I99" s="98">
        <v>406.48833068917497</v>
      </c>
      <c r="J99" s="98">
        <v>434.37955967523015</v>
      </c>
      <c r="K99" s="98">
        <v>457.83057182240111</v>
      </c>
      <c r="L99" s="98">
        <v>461.57673239796117</v>
      </c>
      <c r="M99" s="98">
        <v>485.80732730417515</v>
      </c>
      <c r="N99" s="98">
        <v>500.00791366900307</v>
      </c>
      <c r="O99" s="98">
        <v>505.91284839131498</v>
      </c>
      <c r="P99" s="98">
        <v>514.83985594492412</v>
      </c>
      <c r="Q99" s="98">
        <v>521.83674329675841</v>
      </c>
      <c r="R99" s="98">
        <v>519.75833583849897</v>
      </c>
      <c r="S99" s="98">
        <v>521.82380841536451</v>
      </c>
      <c r="T99" s="98">
        <v>522.05010713481977</v>
      </c>
      <c r="U99" s="98">
        <v>517.30293936413921</v>
      </c>
      <c r="V99" s="98">
        <v>513.72115008099536</v>
      </c>
      <c r="W99" s="98">
        <v>469.16132191695516</v>
      </c>
      <c r="X99" s="98">
        <v>441.86807411693758</v>
      </c>
      <c r="Y99" s="98">
        <v>355.61586728245788</v>
      </c>
      <c r="DA99" s="63" t="s">
        <v>2504</v>
      </c>
    </row>
    <row r="100" spans="1:105" ht="12" customHeight="1" x14ac:dyDescent="0.25">
      <c r="A100" s="121" t="s">
        <v>54</v>
      </c>
      <c r="B100" s="122">
        <v>219.20131515189152</v>
      </c>
      <c r="C100" s="122">
        <v>215.29044407682696</v>
      </c>
      <c r="D100" s="122">
        <v>218.83951444153988</v>
      </c>
      <c r="E100" s="122">
        <v>217.80042031623438</v>
      </c>
      <c r="F100" s="122">
        <v>219.37673057334828</v>
      </c>
      <c r="G100" s="122">
        <v>223.22086315203578</v>
      </c>
      <c r="H100" s="122">
        <v>230.82032311043253</v>
      </c>
      <c r="I100" s="122">
        <v>228.65545882331386</v>
      </c>
      <c r="J100" s="122">
        <v>233.6890598332717</v>
      </c>
      <c r="K100" s="122">
        <v>235.34392802510322</v>
      </c>
      <c r="L100" s="122">
        <v>262.65170472512733</v>
      </c>
      <c r="M100" s="122">
        <v>257.40640655521594</v>
      </c>
      <c r="N100" s="122">
        <v>256.6191221138771</v>
      </c>
      <c r="O100" s="122">
        <v>275.2367908934437</v>
      </c>
      <c r="P100" s="122">
        <v>279.4909087942948</v>
      </c>
      <c r="Q100" s="122">
        <v>284.63479547409918</v>
      </c>
      <c r="R100" s="122">
        <v>293.27324062274982</v>
      </c>
      <c r="S100" s="122">
        <v>286.06997394656673</v>
      </c>
      <c r="T100" s="122">
        <v>287.41883893750276</v>
      </c>
      <c r="U100" s="122">
        <v>288.21459164091254</v>
      </c>
      <c r="V100" s="122">
        <v>304.74637596062769</v>
      </c>
      <c r="W100" s="122">
        <v>314.26206608516816</v>
      </c>
      <c r="X100" s="122">
        <v>198.48777648842787</v>
      </c>
      <c r="Y100" s="122">
        <v>220.25547795020896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2507</v>
      </c>
    </row>
    <row r="103" spans="1:105" ht="12" customHeight="1" x14ac:dyDescent="0.25">
      <c r="A103" s="109" t="s">
        <v>120</v>
      </c>
      <c r="B103" s="33">
        <v>219.20131515189152</v>
      </c>
      <c r="C103" s="33">
        <v>215.29044407682696</v>
      </c>
      <c r="D103" s="33">
        <v>218.83951444153988</v>
      </c>
      <c r="E103" s="33">
        <v>217.80042031623438</v>
      </c>
      <c r="F103" s="33">
        <v>219.37673057334828</v>
      </c>
      <c r="G103" s="33">
        <v>223.22086315203578</v>
      </c>
      <c r="H103" s="33">
        <v>230.82032311043253</v>
      </c>
      <c r="I103" s="33">
        <v>228.65545882331386</v>
      </c>
      <c r="J103" s="33">
        <v>233.6890598332717</v>
      </c>
      <c r="K103" s="33">
        <v>235.34392802510322</v>
      </c>
      <c r="L103" s="33">
        <v>262.65170472512733</v>
      </c>
      <c r="M103" s="33">
        <v>257.40640655521594</v>
      </c>
      <c r="N103" s="33">
        <v>256.6191221138771</v>
      </c>
      <c r="O103" s="33">
        <v>275.2367908934437</v>
      </c>
      <c r="P103" s="33">
        <v>279.4909087942948</v>
      </c>
      <c r="Q103" s="33">
        <v>284.63479547409918</v>
      </c>
      <c r="R103" s="33">
        <v>293.27324062274982</v>
      </c>
      <c r="S103" s="33">
        <v>286.06997394656673</v>
      </c>
      <c r="T103" s="33">
        <v>287.41883893750276</v>
      </c>
      <c r="U103" s="33">
        <v>288.21459164091254</v>
      </c>
      <c r="V103" s="33">
        <v>304.74637596062769</v>
      </c>
      <c r="W103" s="33">
        <v>314.26206608516816</v>
      </c>
      <c r="X103" s="33">
        <v>198.48777648842787</v>
      </c>
      <c r="Y103" s="33">
        <v>220.25547795020896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11079.928513682831</v>
      </c>
      <c r="C124" s="117">
        <f t="shared" si="42"/>
        <v>11771.794249807037</v>
      </c>
      <c r="D124" s="117">
        <f t="shared" si="42"/>
        <v>11394.305716781182</v>
      </c>
      <c r="E124" s="117">
        <f t="shared" si="42"/>
        <v>11608.815019312118</v>
      </c>
      <c r="F124" s="117">
        <f t="shared" si="42"/>
        <v>11623.297900987855</v>
      </c>
      <c r="G124" s="117">
        <f t="shared" si="42"/>
        <v>11620.827017815864</v>
      </c>
      <c r="H124" s="117">
        <f t="shared" si="42"/>
        <v>11796.457714095844</v>
      </c>
      <c r="I124" s="117">
        <f t="shared" si="42"/>
        <v>11682.940893156809</v>
      </c>
      <c r="J124" s="117">
        <f t="shared" si="42"/>
        <v>11876.22574012424</v>
      </c>
      <c r="K124" s="117">
        <f t="shared" si="42"/>
        <v>12025.61373236072</v>
      </c>
      <c r="L124" s="117">
        <f t="shared" si="42"/>
        <v>13830.10975374939</v>
      </c>
      <c r="M124" s="117">
        <f t="shared" si="42"/>
        <v>12124.420717033874</v>
      </c>
      <c r="N124" s="117">
        <f t="shared" si="42"/>
        <v>12309.716153247417</v>
      </c>
      <c r="O124" s="117">
        <f t="shared" si="42"/>
        <v>12381.145481616506</v>
      </c>
      <c r="P124" s="117">
        <f t="shared" si="42"/>
        <v>11465.741707229292</v>
      </c>
      <c r="Q124" s="117">
        <f t="shared" si="42"/>
        <v>12344.778978372371</v>
      </c>
      <c r="R124" s="117">
        <f t="shared" ref="R124:V124" si="43">R125+R128+R130+R139</f>
        <v>12721.345053245335</v>
      </c>
      <c r="S124" s="117">
        <f t="shared" si="43"/>
        <v>12764.836095657474</v>
      </c>
      <c r="T124" s="117">
        <f t="shared" si="43"/>
        <v>12754.45888352727</v>
      </c>
      <c r="U124" s="117">
        <f t="shared" si="43"/>
        <v>12374.002765866495</v>
      </c>
      <c r="V124" s="117">
        <f t="shared" si="43"/>
        <v>12097.044484333235</v>
      </c>
      <c r="W124" s="117">
        <f t="shared" ref="W124:Y124" si="44">W125+W128+W130+W139</f>
        <v>13098.523151888216</v>
      </c>
      <c r="X124" s="117">
        <f t="shared" si="44"/>
        <v>11548.833559983877</v>
      </c>
      <c r="Y124" s="117">
        <f t="shared" si="44"/>
        <v>11923.969500002464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9895.8728618314562</v>
      </c>
      <c r="C125" s="122">
        <f t="shared" si="45"/>
        <v>10625.541266200842</v>
      </c>
      <c r="D125" s="122">
        <f t="shared" si="45"/>
        <v>10243.811729566965</v>
      </c>
      <c r="E125" s="122">
        <f t="shared" si="45"/>
        <v>10471.003842024193</v>
      </c>
      <c r="F125" s="122">
        <f t="shared" si="45"/>
        <v>10448.860932065953</v>
      </c>
      <c r="G125" s="122">
        <f t="shared" si="45"/>
        <v>10452.342032903323</v>
      </c>
      <c r="H125" s="122">
        <f t="shared" si="45"/>
        <v>10602.603566066251</v>
      </c>
      <c r="I125" s="122">
        <f t="shared" si="45"/>
        <v>10563.966420433191</v>
      </c>
      <c r="J125" s="122">
        <f t="shared" si="45"/>
        <v>10708.706709040385</v>
      </c>
      <c r="K125" s="122">
        <f t="shared" si="45"/>
        <v>10862.045981642872</v>
      </c>
      <c r="L125" s="122">
        <f t="shared" si="45"/>
        <v>12462.418387024652</v>
      </c>
      <c r="M125" s="122">
        <f t="shared" si="45"/>
        <v>10745.979069509978</v>
      </c>
      <c r="N125" s="122">
        <f t="shared" si="45"/>
        <v>10899.435827551184</v>
      </c>
      <c r="O125" s="122">
        <f t="shared" si="45"/>
        <v>10916.55620510997</v>
      </c>
      <c r="P125" s="122">
        <f t="shared" si="45"/>
        <v>10006.114255195116</v>
      </c>
      <c r="Q125" s="122">
        <f t="shared" si="45"/>
        <v>10875.881516731344</v>
      </c>
      <c r="R125" s="122">
        <f t="shared" ref="R125:V125" si="46">SUM(R126:R127)</f>
        <v>11237.996884476455</v>
      </c>
      <c r="S125" s="122">
        <f t="shared" si="46"/>
        <v>11298.594640585659</v>
      </c>
      <c r="T125" s="122">
        <f t="shared" si="46"/>
        <v>11301.047402557577</v>
      </c>
      <c r="U125" s="122">
        <f t="shared" si="46"/>
        <v>10910.585315365102</v>
      </c>
      <c r="V125" s="122">
        <f t="shared" si="46"/>
        <v>10616.593678539022</v>
      </c>
      <c r="W125" s="122">
        <f t="shared" ref="W125:Y125" si="47">SUM(W126:W127)</f>
        <v>11583.105758832375</v>
      </c>
      <c r="X125" s="122">
        <f t="shared" si="47"/>
        <v>10581.251156995564</v>
      </c>
      <c r="Y125" s="122">
        <f t="shared" si="47"/>
        <v>10961.242865523347</v>
      </c>
      <c r="DA125" s="130" t="s">
        <v>2528</v>
      </c>
    </row>
    <row r="126" spans="1:105" ht="12" customHeight="1" x14ac:dyDescent="0.25">
      <c r="A126" s="97" t="s">
        <v>198</v>
      </c>
      <c r="B126" s="98">
        <v>9859.4446831937148</v>
      </c>
      <c r="C126" s="98">
        <v>10586.443486976259</v>
      </c>
      <c r="D126" s="98">
        <v>10207.018683544218</v>
      </c>
      <c r="E126" s="98">
        <v>10433.568670949004</v>
      </c>
      <c r="F126" s="98">
        <v>10411.8863493063</v>
      </c>
      <c r="G126" s="98">
        <v>10415.553727908917</v>
      </c>
      <c r="H126" s="98">
        <v>10565.473412273021</v>
      </c>
      <c r="I126" s="98">
        <v>10527.178196670387</v>
      </c>
      <c r="J126" s="98">
        <v>10671.940214007314</v>
      </c>
      <c r="K126" s="98">
        <v>10825.169716454371</v>
      </c>
      <c r="L126" s="98">
        <v>12419.073667876004</v>
      </c>
      <c r="M126" s="98">
        <v>10709.509395427229</v>
      </c>
      <c r="N126" s="98">
        <v>10862.860218248845</v>
      </c>
      <c r="O126" s="98">
        <v>10880.256450532268</v>
      </c>
      <c r="P126" s="98">
        <v>9973.6072705920324</v>
      </c>
      <c r="Q126" s="98">
        <v>10839.962994121101</v>
      </c>
      <c r="R126" s="98">
        <v>11200.954880209074</v>
      </c>
      <c r="S126" s="98">
        <v>11261.474674998353</v>
      </c>
      <c r="T126" s="98">
        <v>11264.078032444719</v>
      </c>
      <c r="U126" s="98">
        <v>10875.362617720686</v>
      </c>
      <c r="V126" s="98">
        <v>10582.348254481069</v>
      </c>
      <c r="W126" s="98">
        <v>11545.767235557656</v>
      </c>
      <c r="X126" s="98">
        <v>10549.613545698889</v>
      </c>
      <c r="Y126" s="98">
        <v>10928.118665880689</v>
      </c>
      <c r="DA126" s="63" t="s">
        <v>2529</v>
      </c>
    </row>
    <row r="127" spans="1:105" ht="12" customHeight="1" x14ac:dyDescent="0.25">
      <c r="A127" s="97" t="s">
        <v>53</v>
      </c>
      <c r="B127" s="98">
        <v>36.428178637742171</v>
      </c>
      <c r="C127" s="98">
        <v>39.09777922458327</v>
      </c>
      <c r="D127" s="98">
        <v>36.793046022746957</v>
      </c>
      <c r="E127" s="98">
        <v>37.43517107518862</v>
      </c>
      <c r="F127" s="98">
        <v>36.974582759651717</v>
      </c>
      <c r="G127" s="98">
        <v>36.788304994406687</v>
      </c>
      <c r="H127" s="98">
        <v>37.130153793229567</v>
      </c>
      <c r="I127" s="98">
        <v>36.788223762803177</v>
      </c>
      <c r="J127" s="98">
        <v>36.766495033070775</v>
      </c>
      <c r="K127" s="98">
        <v>36.876265188501513</v>
      </c>
      <c r="L127" s="98">
        <v>43.344719148647926</v>
      </c>
      <c r="M127" s="98">
        <v>36.469674082749741</v>
      </c>
      <c r="N127" s="98">
        <v>36.575609302339878</v>
      </c>
      <c r="O127" s="98">
        <v>36.299754577702444</v>
      </c>
      <c r="P127" s="98">
        <v>32.506984603083545</v>
      </c>
      <c r="Q127" s="98">
        <v>35.918522610243798</v>
      </c>
      <c r="R127" s="98">
        <v>37.042004267381238</v>
      </c>
      <c r="S127" s="98">
        <v>37.119965587306339</v>
      </c>
      <c r="T127" s="98">
        <v>36.969370112858357</v>
      </c>
      <c r="U127" s="98">
        <v>35.222697644415362</v>
      </c>
      <c r="V127" s="98">
        <v>34.2454240579535</v>
      </c>
      <c r="W127" s="98">
        <v>37.338523274718419</v>
      </c>
      <c r="X127" s="98">
        <v>31.637611296675008</v>
      </c>
      <c r="Y127" s="98">
        <v>33.12419964265775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1.6800840533370973</v>
      </c>
      <c r="C128" s="122">
        <f t="shared" si="48"/>
        <v>2.205085004845003</v>
      </c>
      <c r="D128" s="122">
        <f t="shared" si="48"/>
        <v>2.4756544338514352</v>
      </c>
      <c r="E128" s="122">
        <f t="shared" si="48"/>
        <v>3.2365509382576496</v>
      </c>
      <c r="F128" s="122">
        <f t="shared" si="48"/>
        <v>4.340679558442182</v>
      </c>
      <c r="G128" s="122">
        <f t="shared" si="48"/>
        <v>5.4462173503133879</v>
      </c>
      <c r="H128" s="122">
        <f t="shared" si="48"/>
        <v>6.9609659581859598</v>
      </c>
      <c r="I128" s="122">
        <f t="shared" si="48"/>
        <v>8.4735505970611165</v>
      </c>
      <c r="J128" s="122">
        <f t="shared" si="48"/>
        <v>9.6111332679991026</v>
      </c>
      <c r="K128" s="122">
        <f t="shared" si="48"/>
        <v>10.460218668311169</v>
      </c>
      <c r="L128" s="122">
        <f t="shared" si="48"/>
        <v>11.615035415838255</v>
      </c>
      <c r="M128" s="122">
        <f t="shared" si="48"/>
        <v>13.047857203499843</v>
      </c>
      <c r="N128" s="122">
        <f t="shared" si="48"/>
        <v>14.629819502342325</v>
      </c>
      <c r="O128" s="122">
        <f t="shared" si="48"/>
        <v>16.213126629378397</v>
      </c>
      <c r="P128" s="122">
        <f t="shared" si="48"/>
        <v>17.471246114581689</v>
      </c>
      <c r="Q128" s="122">
        <f t="shared" si="48"/>
        <v>18.078787872992265</v>
      </c>
      <c r="R128" s="122">
        <f t="shared" si="48"/>
        <v>19.368731343125081</v>
      </c>
      <c r="S128" s="122">
        <f t="shared" si="48"/>
        <v>19.740963193999697</v>
      </c>
      <c r="T128" s="122">
        <f t="shared" si="48"/>
        <v>24.156405624776141</v>
      </c>
      <c r="U128" s="122">
        <f t="shared" si="48"/>
        <v>20.519837598819809</v>
      </c>
      <c r="V128" s="122">
        <f t="shared" si="48"/>
        <v>21.713715356035657</v>
      </c>
      <c r="W128" s="122">
        <f t="shared" si="48"/>
        <v>21.138923591779886</v>
      </c>
      <c r="X128" s="122">
        <f t="shared" si="48"/>
        <v>20.870716854618202</v>
      </c>
      <c r="Y128" s="122">
        <f t="shared" si="48"/>
        <v>21.268877786792753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1.6800840533370973</v>
      </c>
      <c r="C129" s="98">
        <f>IF(RES_hhdet_tes!C129=0,0,RES_hhdet_tes!C129*1000*11630/RES_hhdet_num!C124)</f>
        <v>2.205085004845003</v>
      </c>
      <c r="D129" s="98">
        <f>IF(RES_hhdet_tes!D129=0,0,RES_hhdet_tes!D129*1000*11630/RES_hhdet_num!D124)</f>
        <v>2.4756544338514352</v>
      </c>
      <c r="E129" s="98">
        <f>IF(RES_hhdet_tes!E129=0,0,RES_hhdet_tes!E129*1000*11630/RES_hhdet_num!E124)</f>
        <v>3.2365509382576496</v>
      </c>
      <c r="F129" s="98">
        <f>IF(RES_hhdet_tes!F129=0,0,RES_hhdet_tes!F129*1000*11630/RES_hhdet_num!F124)</f>
        <v>4.340679558442182</v>
      </c>
      <c r="G129" s="98">
        <f>IF(RES_hhdet_tes!G129=0,0,RES_hhdet_tes!G129*1000*11630/RES_hhdet_num!G124)</f>
        <v>5.4462173503133879</v>
      </c>
      <c r="H129" s="98">
        <f>IF(RES_hhdet_tes!H129=0,0,RES_hhdet_tes!H129*1000*11630/RES_hhdet_num!H124)</f>
        <v>6.9609659581859598</v>
      </c>
      <c r="I129" s="98">
        <f>IF(RES_hhdet_tes!I129=0,0,RES_hhdet_tes!I129*1000*11630/RES_hhdet_num!I124)</f>
        <v>8.4735505970611165</v>
      </c>
      <c r="J129" s="98">
        <f>IF(RES_hhdet_tes!J129=0,0,RES_hhdet_tes!J129*1000*11630/RES_hhdet_num!J124)</f>
        <v>9.6111332679991026</v>
      </c>
      <c r="K129" s="98">
        <f>IF(RES_hhdet_tes!K129=0,0,RES_hhdet_tes!K129*1000*11630/RES_hhdet_num!K124)</f>
        <v>10.460218668311169</v>
      </c>
      <c r="L129" s="98">
        <f>IF(RES_hhdet_tes!L129=0,0,RES_hhdet_tes!L129*1000*11630/RES_hhdet_num!L124)</f>
        <v>11.615035415838255</v>
      </c>
      <c r="M129" s="98">
        <f>IF(RES_hhdet_tes!M129=0,0,RES_hhdet_tes!M129*1000*11630/RES_hhdet_num!M124)</f>
        <v>13.047857203499843</v>
      </c>
      <c r="N129" s="98">
        <f>IF(RES_hhdet_tes!N129=0,0,RES_hhdet_tes!N129*1000*11630/RES_hhdet_num!N124)</f>
        <v>14.629819502342325</v>
      </c>
      <c r="O129" s="98">
        <f>IF(RES_hhdet_tes!O129=0,0,RES_hhdet_tes!O129*1000*11630/RES_hhdet_num!O124)</f>
        <v>16.213126629378397</v>
      </c>
      <c r="P129" s="98">
        <f>IF(RES_hhdet_tes!P129=0,0,RES_hhdet_tes!P129*1000*11630/RES_hhdet_num!P124)</f>
        <v>17.471246114581689</v>
      </c>
      <c r="Q129" s="98">
        <f>IF(RES_hhdet_tes!Q129=0,0,RES_hhdet_tes!Q129*1000*11630/RES_hhdet_num!Q124)</f>
        <v>18.078787872992265</v>
      </c>
      <c r="R129" s="98">
        <f>IF(RES_hhdet_tes!R129=0,0,RES_hhdet_tes!R129*1000*11630/RES_hhdet_num!R124)</f>
        <v>19.368731343125081</v>
      </c>
      <c r="S129" s="98">
        <f>IF(RES_hhdet_tes!S129=0,0,RES_hhdet_tes!S129*1000*11630/RES_hhdet_num!S124)</f>
        <v>19.740963193999697</v>
      </c>
      <c r="T129" s="98">
        <f>IF(RES_hhdet_tes!T129=0,0,RES_hhdet_tes!T129*1000*11630/RES_hhdet_num!T124)</f>
        <v>24.156405624776141</v>
      </c>
      <c r="U129" s="98">
        <f>IF(RES_hhdet_tes!U129=0,0,RES_hhdet_tes!U129*1000*11630/RES_hhdet_num!U124)</f>
        <v>20.519837598819809</v>
      </c>
      <c r="V129" s="98">
        <f>IF(RES_hhdet_tes!V129=0,0,RES_hhdet_tes!V129*1000*11630/RES_hhdet_num!V124)</f>
        <v>21.713715356035657</v>
      </c>
      <c r="W129" s="98">
        <f>IF(RES_hhdet_tes!W129=0,0,RES_hhdet_tes!W129*1000*11630/RES_hhdet_num!W124)</f>
        <v>21.138923591779886</v>
      </c>
      <c r="X129" s="98">
        <f>IF(RES_hhdet_tes!X129=0,0,RES_hhdet_tes!X129*1000*11630/RES_hhdet_num!X124)</f>
        <v>20.870716854618202</v>
      </c>
      <c r="Y129" s="98">
        <f>IF(RES_hhdet_tes!Y129=0,0,RES_hhdet_tes!Y129*1000*11630/RES_hhdet_num!Y124)</f>
        <v>21.268877786792753</v>
      </c>
      <c r="DA129" s="63" t="s">
        <v>2532</v>
      </c>
    </row>
    <row r="130" spans="1:105" ht="12" customHeight="1" x14ac:dyDescent="0.25">
      <c r="A130" s="121" t="s">
        <v>55</v>
      </c>
      <c r="B130" s="122">
        <v>963.17425264614599</v>
      </c>
      <c r="C130" s="122">
        <v>928.75745452452281</v>
      </c>
      <c r="D130" s="122">
        <v>929.17881833882677</v>
      </c>
      <c r="E130" s="122">
        <v>916.77420603343398</v>
      </c>
      <c r="F130" s="122">
        <v>950.71955879011193</v>
      </c>
      <c r="G130" s="122">
        <v>939.81790441019177</v>
      </c>
      <c r="H130" s="122">
        <v>956.07285896097574</v>
      </c>
      <c r="I130" s="122">
        <v>881.84546330324326</v>
      </c>
      <c r="J130" s="122">
        <v>924.21883798258443</v>
      </c>
      <c r="K130" s="122">
        <v>917.76360402443333</v>
      </c>
      <c r="L130" s="122">
        <v>1093.424626583771</v>
      </c>
      <c r="M130" s="122">
        <v>1107.9873837651812</v>
      </c>
      <c r="N130" s="122">
        <v>1139.031384080012</v>
      </c>
      <c r="O130" s="122">
        <v>1173.1393589837155</v>
      </c>
      <c r="P130" s="122">
        <v>1162.6652971252997</v>
      </c>
      <c r="Q130" s="122">
        <v>1166.1838782939351</v>
      </c>
      <c r="R130" s="122">
        <v>1170.7061968030036</v>
      </c>
      <c r="S130" s="122">
        <v>1160.4305179312514</v>
      </c>
      <c r="T130" s="122">
        <v>1141.8362364074151</v>
      </c>
      <c r="U130" s="122">
        <v>1154.6830212616624</v>
      </c>
      <c r="V130" s="122">
        <v>1153.9907144775486</v>
      </c>
      <c r="W130" s="122">
        <v>1180.0164033788949</v>
      </c>
      <c r="X130" s="122">
        <v>748.22390964526642</v>
      </c>
      <c r="Y130" s="122">
        <v>721.20227874211594</v>
      </c>
      <c r="DA130" s="130" t="s">
        <v>2533</v>
      </c>
    </row>
    <row r="131" spans="1:105" ht="12" customHeight="1" x14ac:dyDescent="0.25">
      <c r="A131" s="97" t="s">
        <v>128</v>
      </c>
      <c r="B131" s="98">
        <v>962.69022819908002</v>
      </c>
      <c r="C131" s="98">
        <v>929.09320508987457</v>
      </c>
      <c r="D131" s="98">
        <v>929.09715731933215</v>
      </c>
      <c r="E131" s="98">
        <v>917.11541744921715</v>
      </c>
      <c r="F131" s="98">
        <v>951.31687104208902</v>
      </c>
      <c r="G131" s="98">
        <v>939.54861022531645</v>
      </c>
      <c r="H131" s="98">
        <v>955.87925461287978</v>
      </c>
      <c r="I131" s="98">
        <v>881.16812814175978</v>
      </c>
      <c r="J131" s="98">
        <v>923.96333084736852</v>
      </c>
      <c r="K131" s="98">
        <v>918.07891043272775</v>
      </c>
      <c r="L131" s="98">
        <v>1094.1493344478574</v>
      </c>
      <c r="M131" s="98">
        <v>1108.2849896440396</v>
      </c>
      <c r="N131" s="98">
        <v>1140.1415942763629</v>
      </c>
      <c r="O131" s="98">
        <v>1172.8203090881855</v>
      </c>
      <c r="P131" s="98">
        <v>1163.1243029143759</v>
      </c>
      <c r="Q131" s="98">
        <v>1165.1808641106577</v>
      </c>
      <c r="R131" s="98">
        <v>1169.9208177049213</v>
      </c>
      <c r="S131" s="98">
        <v>1161.0206663183783</v>
      </c>
      <c r="T131" s="98">
        <v>1141.6932879695964</v>
      </c>
      <c r="U131" s="98">
        <v>1154.622436984054</v>
      </c>
      <c r="V131" s="98">
        <v>1154.1334774717725</v>
      </c>
      <c r="W131" s="98">
        <v>1181.0389302607798</v>
      </c>
      <c r="X131" s="98">
        <v>748.35328864172891</v>
      </c>
      <c r="Y131" s="98">
        <v>721.01261181493373</v>
      </c>
      <c r="DA131" s="63" t="s">
        <v>2534</v>
      </c>
    </row>
    <row r="132" spans="1:105" ht="12" customHeight="1" x14ac:dyDescent="0.25">
      <c r="A132" s="97" t="s">
        <v>127</v>
      </c>
      <c r="B132" s="98">
        <v>962.69022819908002</v>
      </c>
      <c r="C132" s="98">
        <v>929.05648458337066</v>
      </c>
      <c r="D132" s="98">
        <v>929.04765531532018</v>
      </c>
      <c r="E132" s="98">
        <v>917.00252293932181</v>
      </c>
      <c r="F132" s="98">
        <v>951.19025011044607</v>
      </c>
      <c r="G132" s="98">
        <v>939.40466218139238</v>
      </c>
      <c r="H132" s="98">
        <v>955.67204025120782</v>
      </c>
      <c r="I132" s="98">
        <v>880.82196395354765</v>
      </c>
      <c r="J132" s="98">
        <v>923.53056883356646</v>
      </c>
      <c r="K132" s="98">
        <v>917.5049980062264</v>
      </c>
      <c r="L132" s="98">
        <v>1093.559757425372</v>
      </c>
      <c r="M132" s="98">
        <v>1107.9931616192007</v>
      </c>
      <c r="N132" s="98">
        <v>1140.0927891666306</v>
      </c>
      <c r="O132" s="98">
        <v>1173.349884776708</v>
      </c>
      <c r="P132" s="98">
        <v>1164.0935196645282</v>
      </c>
      <c r="Q132" s="98">
        <v>1166.9054002500559</v>
      </c>
      <c r="R132" s="98">
        <v>1171.6090947255002</v>
      </c>
      <c r="S132" s="98">
        <v>1161.7124389929857</v>
      </c>
      <c r="T132" s="98">
        <v>1142.3287301661032</v>
      </c>
      <c r="U132" s="98">
        <v>1154.6122472534673</v>
      </c>
      <c r="V132" s="98">
        <v>1153.7431137336307</v>
      </c>
      <c r="W132" s="98">
        <v>1180.2061937019935</v>
      </c>
      <c r="X132" s="98">
        <v>745.15209501805862</v>
      </c>
      <c r="Y132" s="98">
        <v>717.37246643346123</v>
      </c>
      <c r="DA132" s="63" t="s">
        <v>2535</v>
      </c>
    </row>
    <row r="133" spans="1:105" ht="12" customHeight="1" x14ac:dyDescent="0.25">
      <c r="A133" s="100" t="s">
        <v>198</v>
      </c>
      <c r="B133" s="101">
        <v>549.34194575444144</v>
      </c>
      <c r="C133" s="101">
        <v>520.15671978382022</v>
      </c>
      <c r="D133" s="101">
        <v>525.57551618135903</v>
      </c>
      <c r="E133" s="101">
        <v>511.55238440516274</v>
      </c>
      <c r="F133" s="101">
        <v>528.14549428557325</v>
      </c>
      <c r="G133" s="101">
        <v>529.19408177392518</v>
      </c>
      <c r="H133" s="101">
        <v>538.99809038427998</v>
      </c>
      <c r="I133" s="101">
        <v>488.2842719581181</v>
      </c>
      <c r="J133" s="101">
        <v>495.80469107850439</v>
      </c>
      <c r="K133" s="101">
        <v>449.11474759366757</v>
      </c>
      <c r="L133" s="101">
        <v>616.5821196186605</v>
      </c>
      <c r="M133" s="101">
        <v>617.94995903129313</v>
      </c>
      <c r="N133" s="101">
        <v>622.43485945542329</v>
      </c>
      <c r="O133" s="101">
        <v>674.26113143296868</v>
      </c>
      <c r="P133" s="101">
        <v>642.10917046231816</v>
      </c>
      <c r="Q133" s="101">
        <v>659.37805316672393</v>
      </c>
      <c r="R133" s="101">
        <v>662.59142300497956</v>
      </c>
      <c r="S133" s="101">
        <v>629.4665091079562</v>
      </c>
      <c r="T133" s="101">
        <v>622.84499566897603</v>
      </c>
      <c r="U133" s="101">
        <v>640.91676125334141</v>
      </c>
      <c r="V133" s="101">
        <v>640.29949157722672</v>
      </c>
      <c r="W133" s="101">
        <v>694.38416958992809</v>
      </c>
      <c r="X133" s="101">
        <v>309.68852731734995</v>
      </c>
      <c r="Y133" s="101">
        <v>371.56310890315041</v>
      </c>
      <c r="DA133" s="131" t="s">
        <v>2536</v>
      </c>
    </row>
    <row r="134" spans="1:105" ht="12" customHeight="1" x14ac:dyDescent="0.25">
      <c r="A134" s="103" t="s">
        <v>52</v>
      </c>
      <c r="B134" s="104">
        <v>413.34828244463841</v>
      </c>
      <c r="C134" s="104">
        <v>408.8997647995505</v>
      </c>
      <c r="D134" s="104">
        <v>403.47213913396126</v>
      </c>
      <c r="E134" s="104">
        <v>405.45013853415895</v>
      </c>
      <c r="F134" s="104">
        <v>423.04475582487294</v>
      </c>
      <c r="G134" s="104">
        <v>410.21058040746703</v>
      </c>
      <c r="H134" s="104">
        <v>416.67394986692767</v>
      </c>
      <c r="I134" s="104">
        <v>392.5376919954295</v>
      </c>
      <c r="J134" s="104">
        <v>427.72587775506202</v>
      </c>
      <c r="K134" s="104">
        <v>468.39025041255894</v>
      </c>
      <c r="L134" s="104">
        <v>476.97763780671164</v>
      </c>
      <c r="M134" s="104">
        <v>490.04320258790756</v>
      </c>
      <c r="N134" s="104">
        <v>517.65792971120743</v>
      </c>
      <c r="O134" s="104">
        <v>499.08875334373931</v>
      </c>
      <c r="P134" s="104">
        <v>521.98434920221018</v>
      </c>
      <c r="Q134" s="104">
        <v>507.52734708333219</v>
      </c>
      <c r="R134" s="104">
        <v>509.01767172052053</v>
      </c>
      <c r="S134" s="104">
        <v>532.24592988502934</v>
      </c>
      <c r="T134" s="104">
        <v>519.48373449712756</v>
      </c>
      <c r="U134" s="104">
        <v>513.69548600012581</v>
      </c>
      <c r="V134" s="104">
        <v>513.44362215640422</v>
      </c>
      <c r="W134" s="104">
        <v>485.82202411206544</v>
      </c>
      <c r="X134" s="104">
        <v>435.46356770070867</v>
      </c>
      <c r="Y134" s="104">
        <v>345.80935753031088</v>
      </c>
      <c r="DA134" s="132" t="s">
        <v>2537</v>
      </c>
    </row>
    <row r="135" spans="1:105" ht="12" customHeight="1" x14ac:dyDescent="0.25">
      <c r="A135" s="106" t="s">
        <v>122</v>
      </c>
      <c r="B135" s="101">
        <v>979.24867579816635</v>
      </c>
      <c r="C135" s="101">
        <v>917.39036130578825</v>
      </c>
      <c r="D135" s="101">
        <v>932.01914801595274</v>
      </c>
      <c r="E135" s="101">
        <v>904.25461042564791</v>
      </c>
      <c r="F135" s="101">
        <v>928.70085244519998</v>
      </c>
      <c r="G135" s="101">
        <v>949.62527529489398</v>
      </c>
      <c r="H135" s="101">
        <v>963.54242872425527</v>
      </c>
      <c r="I135" s="101">
        <v>914.20495469114439</v>
      </c>
      <c r="J135" s="101">
        <v>939.52942343682219</v>
      </c>
      <c r="K135" s="101">
        <v>895.53062756657073</v>
      </c>
      <c r="L135" s="101">
        <v>1054.3881040555762</v>
      </c>
      <c r="M135" s="101">
        <v>1094.3480158137027</v>
      </c>
      <c r="N135" s="101">
        <v>1094.8922415794264</v>
      </c>
      <c r="O135" s="101">
        <v>1185.5170414325771</v>
      </c>
      <c r="P135" s="101">
        <v>1145.3662002918265</v>
      </c>
      <c r="Q135" s="101">
        <v>1199.8129246343401</v>
      </c>
      <c r="R135" s="101">
        <v>1198.8641769563292</v>
      </c>
      <c r="S135" s="101">
        <v>1138.6056200698074</v>
      </c>
      <c r="T135" s="101">
        <v>1147.952397305623</v>
      </c>
      <c r="U135" s="101">
        <v>1157.5526500126982</v>
      </c>
      <c r="V135" s="101">
        <v>1147.1694771399975</v>
      </c>
      <c r="W135" s="101">
        <v>1129.0946729853526</v>
      </c>
      <c r="X135" s="101">
        <v>743.59498624481807</v>
      </c>
      <c r="Y135" s="101">
        <v>736.03773516248259</v>
      </c>
      <c r="DA135" s="131" t="s">
        <v>2538</v>
      </c>
    </row>
    <row r="136" spans="1:105" ht="12" customHeight="1" x14ac:dyDescent="0.25">
      <c r="A136" s="107" t="s">
        <v>121</v>
      </c>
      <c r="B136" s="104">
        <v>979.24867579816657</v>
      </c>
      <c r="C136" s="104">
        <v>917.46816702250169</v>
      </c>
      <c r="D136" s="104">
        <v>932.11064164044149</v>
      </c>
      <c r="E136" s="104">
        <v>904.34980368321499</v>
      </c>
      <c r="F136" s="104">
        <v>928.81236290592528</v>
      </c>
      <c r="G136" s="104">
        <v>949.67848332123685</v>
      </c>
      <c r="H136" s="104">
        <v>963.57968086816186</v>
      </c>
      <c r="I136" s="104">
        <v>914.38425811314642</v>
      </c>
      <c r="J136" s="104">
        <v>939.76344582956006</v>
      </c>
      <c r="K136" s="104">
        <v>895.88807318134286</v>
      </c>
      <c r="L136" s="104">
        <v>1053.9484293613791</v>
      </c>
      <c r="M136" s="104">
        <v>1094.0184324775637</v>
      </c>
      <c r="N136" s="104">
        <v>1094.6872190580716</v>
      </c>
      <c r="O136" s="104">
        <v>1185.2101033157662</v>
      </c>
      <c r="P136" s="104">
        <v>1145.0082929294365</v>
      </c>
      <c r="Q136" s="104">
        <v>1199.0441030909969</v>
      </c>
      <c r="R136" s="104">
        <v>1198.2554620598953</v>
      </c>
      <c r="S136" s="104">
        <v>1137.9075364696073</v>
      </c>
      <c r="T136" s="104">
        <v>1146.9571421473011</v>
      </c>
      <c r="U136" s="104">
        <v>1156.6721036626363</v>
      </c>
      <c r="V136" s="104">
        <v>1146.9313434839544</v>
      </c>
      <c r="W136" s="104">
        <v>1129.2880443409799</v>
      </c>
      <c r="X136" s="104">
        <v>742.79665296263045</v>
      </c>
      <c r="Y136" s="104">
        <v>729.01076283172961</v>
      </c>
      <c r="DA136" s="132" t="s">
        <v>2539</v>
      </c>
    </row>
    <row r="137" spans="1:105" ht="12" customHeight="1" x14ac:dyDescent="0.25">
      <c r="A137" s="108" t="s">
        <v>53</v>
      </c>
      <c r="B137" s="98">
        <v>559.04568346624512</v>
      </c>
      <c r="C137" s="98">
        <v>513.48230862119613</v>
      </c>
      <c r="D137" s="98">
        <v>527.41336744786918</v>
      </c>
      <c r="E137" s="98">
        <v>504.2459007781469</v>
      </c>
      <c r="F137" s="98">
        <v>515.31623996873589</v>
      </c>
      <c r="G137" s="98">
        <v>535.13943769730247</v>
      </c>
      <c r="H137" s="98">
        <v>543.68002505637276</v>
      </c>
      <c r="I137" s="98">
        <v>507.60002189216465</v>
      </c>
      <c r="J137" s="98">
        <v>505.02210523330797</v>
      </c>
      <c r="K137" s="98">
        <v>437.49225058812544</v>
      </c>
      <c r="L137" s="98">
        <v>593.00169792582585</v>
      </c>
      <c r="M137" s="98">
        <v>609.42946930181449</v>
      </c>
      <c r="N137" s="98">
        <v>596.24197095241175</v>
      </c>
      <c r="O137" s="98">
        <v>680.72240841481971</v>
      </c>
      <c r="P137" s="98">
        <v>630.97095813298722</v>
      </c>
      <c r="Q137" s="98">
        <v>677.67320167438481</v>
      </c>
      <c r="R137" s="98">
        <v>678.0935750898675</v>
      </c>
      <c r="S137" s="98">
        <v>615.96919254227998</v>
      </c>
      <c r="T137" s="98">
        <v>625.9388415913055</v>
      </c>
      <c r="U137" s="98">
        <v>642.21405753256147</v>
      </c>
      <c r="V137" s="98">
        <v>636.23087191009904</v>
      </c>
      <c r="W137" s="98">
        <v>663.07298388171716</v>
      </c>
      <c r="X137" s="98">
        <v>304.37741797742893</v>
      </c>
      <c r="Y137" s="98">
        <v>376.99664704511417</v>
      </c>
      <c r="DA137" s="63" t="s">
        <v>2540</v>
      </c>
    </row>
    <row r="138" spans="1:105" ht="12" customHeight="1" x14ac:dyDescent="0.25">
      <c r="A138" s="108" t="s">
        <v>52</v>
      </c>
      <c r="B138" s="98">
        <v>420.20299233192139</v>
      </c>
      <c r="C138" s="98">
        <v>403.98585840130551</v>
      </c>
      <c r="D138" s="98">
        <v>404.69727419257242</v>
      </c>
      <c r="E138" s="98">
        <v>400.10390290506814</v>
      </c>
      <c r="F138" s="98">
        <v>413.49612293718928</v>
      </c>
      <c r="G138" s="98">
        <v>414.53904562393433</v>
      </c>
      <c r="H138" s="98">
        <v>419.89965581178916</v>
      </c>
      <c r="I138" s="98">
        <v>406.78423622098188</v>
      </c>
      <c r="J138" s="98">
        <v>434.74134059625226</v>
      </c>
      <c r="K138" s="98">
        <v>458.39582259321747</v>
      </c>
      <c r="L138" s="98">
        <v>460.94673143555349</v>
      </c>
      <c r="M138" s="98">
        <v>484.5889631757492</v>
      </c>
      <c r="N138" s="98">
        <v>498.44524810565986</v>
      </c>
      <c r="O138" s="98">
        <v>504.48769490094645</v>
      </c>
      <c r="P138" s="98">
        <v>514.03733479644927</v>
      </c>
      <c r="Q138" s="98">
        <v>521.37090141661213</v>
      </c>
      <c r="R138" s="98">
        <v>520.16188697002815</v>
      </c>
      <c r="S138" s="98">
        <v>521.9383439273272</v>
      </c>
      <c r="T138" s="98">
        <v>521.01830055599567</v>
      </c>
      <c r="U138" s="98">
        <v>514.45804613007476</v>
      </c>
      <c r="V138" s="98">
        <v>510.70047157385551</v>
      </c>
      <c r="W138" s="98">
        <v>466.21506045926287</v>
      </c>
      <c r="X138" s="98">
        <v>438.41923498520146</v>
      </c>
      <c r="Y138" s="98">
        <v>352.0141157866156</v>
      </c>
      <c r="DA138" s="63" t="s">
        <v>2541</v>
      </c>
    </row>
    <row r="139" spans="1:105" ht="12" customHeight="1" x14ac:dyDescent="0.25">
      <c r="A139" s="121" t="s">
        <v>54</v>
      </c>
      <c r="B139" s="122">
        <v>219.20131515189149</v>
      </c>
      <c r="C139" s="122">
        <v>215.29044407682693</v>
      </c>
      <c r="D139" s="122">
        <v>218.8395144415399</v>
      </c>
      <c r="E139" s="122">
        <v>217.80042031623444</v>
      </c>
      <c r="F139" s="122">
        <v>219.37673057334828</v>
      </c>
      <c r="G139" s="122">
        <v>223.2208631520358</v>
      </c>
      <c r="H139" s="122">
        <v>230.82032311043247</v>
      </c>
      <c r="I139" s="122">
        <v>228.65545882331415</v>
      </c>
      <c r="J139" s="122">
        <v>233.68905983327215</v>
      </c>
      <c r="K139" s="122">
        <v>235.34392802510314</v>
      </c>
      <c r="L139" s="122">
        <v>262.65170472512756</v>
      </c>
      <c r="M139" s="122">
        <v>257.40640655521639</v>
      </c>
      <c r="N139" s="122">
        <v>256.61912211387767</v>
      </c>
      <c r="O139" s="122">
        <v>275.23679089344267</v>
      </c>
      <c r="P139" s="122">
        <v>279.49090879429502</v>
      </c>
      <c r="Q139" s="122">
        <v>284.63479547409912</v>
      </c>
      <c r="R139" s="122">
        <v>293.27324062275096</v>
      </c>
      <c r="S139" s="122">
        <v>286.06997394656611</v>
      </c>
      <c r="T139" s="122">
        <v>287.41883893750236</v>
      </c>
      <c r="U139" s="122">
        <v>288.21459164091084</v>
      </c>
      <c r="V139" s="122">
        <v>304.74637596062888</v>
      </c>
      <c r="W139" s="122">
        <v>314.26206608516537</v>
      </c>
      <c r="X139" s="122">
        <v>198.48777648842727</v>
      </c>
      <c r="Y139" s="122">
        <v>220.25547795020867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219.20131515189149</v>
      </c>
      <c r="C141" s="33">
        <v>215.29044407682693</v>
      </c>
      <c r="D141" s="33">
        <v>218.8395144415399</v>
      </c>
      <c r="E141" s="33">
        <v>217.80042031623444</v>
      </c>
      <c r="F141" s="33">
        <v>219.37673057334828</v>
      </c>
      <c r="G141" s="33">
        <v>223.2208631520358</v>
      </c>
      <c r="H141" s="33">
        <v>230.82032311043247</v>
      </c>
      <c r="I141" s="33">
        <v>228.65545882331415</v>
      </c>
      <c r="J141" s="33">
        <v>233.68905983327215</v>
      </c>
      <c r="K141" s="33">
        <v>235.34392802510314</v>
      </c>
      <c r="L141" s="33">
        <v>262.65170472512756</v>
      </c>
      <c r="M141" s="33">
        <v>257.40640655521639</v>
      </c>
      <c r="N141" s="33">
        <v>256.61912211387767</v>
      </c>
      <c r="O141" s="33">
        <v>275.23679089344267</v>
      </c>
      <c r="P141" s="33">
        <v>279.49090879429502</v>
      </c>
      <c r="Q141" s="33">
        <v>284.63479547409912</v>
      </c>
      <c r="R141" s="33">
        <v>293.27324062275096</v>
      </c>
      <c r="S141" s="33">
        <v>286.06997394656611</v>
      </c>
      <c r="T141" s="33">
        <v>287.41883893750236</v>
      </c>
      <c r="U141" s="33">
        <v>288.21459164091084</v>
      </c>
      <c r="V141" s="33">
        <v>304.74637596062888</v>
      </c>
      <c r="W141" s="33">
        <v>314.26206608516537</v>
      </c>
      <c r="X141" s="33">
        <v>198.48777648842727</v>
      </c>
      <c r="Y141" s="33">
        <v>220.25547795020867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11312.384935308301</v>
      </c>
      <c r="C143" s="117">
        <f t="shared" si="49"/>
        <v>11527.102773535305</v>
      </c>
      <c r="D143" s="117">
        <f t="shared" si="49"/>
        <v>11493.428301584518</v>
      </c>
      <c r="E143" s="117">
        <f t="shared" si="49"/>
        <v>11482.004113870886</v>
      </c>
      <c r="F143" s="117">
        <f t="shared" si="49"/>
        <v>11379.22420329745</v>
      </c>
      <c r="G143" s="117">
        <f t="shared" si="49"/>
        <v>11628.535651519007</v>
      </c>
      <c r="H143" s="117">
        <f t="shared" si="49"/>
        <v>12152.408951815607</v>
      </c>
      <c r="I143" s="117">
        <f t="shared" si="49"/>
        <v>11546.916638514716</v>
      </c>
      <c r="J143" s="117">
        <f t="shared" si="49"/>
        <v>11973.125129365453</v>
      </c>
      <c r="K143" s="117">
        <f t="shared" si="49"/>
        <v>12224.457179238518</v>
      </c>
      <c r="L143" s="117">
        <f t="shared" si="49"/>
        <v>12713.576018563195</v>
      </c>
      <c r="M143" s="117">
        <f t="shared" si="49"/>
        <v>12467.689850089602</v>
      </c>
      <c r="N143" s="117">
        <f t="shared" si="49"/>
        <v>12250.873481039087</v>
      </c>
      <c r="O143" s="117">
        <f t="shared" si="49"/>
        <v>12114.78759537189</v>
      </c>
      <c r="P143" s="117">
        <f t="shared" si="49"/>
        <v>11771.581681721618</v>
      </c>
      <c r="Q143" s="117">
        <f t="shared" si="49"/>
        <v>12448.173144986697</v>
      </c>
      <c r="R143" s="117">
        <f t="shared" ref="R143:V143" si="50">R144+R146+R148+R157</f>
        <v>12974.20205798098</v>
      </c>
      <c r="S143" s="117">
        <f t="shared" si="50"/>
        <v>12349.903245552987</v>
      </c>
      <c r="T143" s="117">
        <f t="shared" si="50"/>
        <v>12479.844106000983</v>
      </c>
      <c r="U143" s="117">
        <f t="shared" si="50"/>
        <v>12413.086461312312</v>
      </c>
      <c r="V143" s="117">
        <f t="shared" si="50"/>
        <v>12275.749160164822</v>
      </c>
      <c r="W143" s="117">
        <f t="shared" ref="W143:Y143" si="51">W144+W146+W148+W157</f>
        <v>12525.313155394359</v>
      </c>
      <c r="X143" s="117">
        <f t="shared" si="51"/>
        <v>12040.513276499063</v>
      </c>
      <c r="Y143" s="117">
        <f t="shared" si="51"/>
        <v>12269.066580490522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10098.539164251873</v>
      </c>
      <c r="C144" s="122">
        <f t="shared" si="52"/>
        <v>10371.368290335082</v>
      </c>
      <c r="D144" s="122">
        <f t="shared" si="52"/>
        <v>10326.776756790598</v>
      </c>
      <c r="E144" s="122">
        <f t="shared" si="52"/>
        <v>10337.005863756798</v>
      </c>
      <c r="F144" s="122">
        <f t="shared" si="52"/>
        <v>10206.497850010421</v>
      </c>
      <c r="G144" s="122">
        <f t="shared" si="52"/>
        <v>10432.309296302577</v>
      </c>
      <c r="H144" s="122">
        <f t="shared" si="52"/>
        <v>10927.236828219169</v>
      </c>
      <c r="I144" s="122">
        <f t="shared" si="52"/>
        <v>10362.639964432074</v>
      </c>
      <c r="J144" s="122">
        <f t="shared" si="52"/>
        <v>10761.908833602267</v>
      </c>
      <c r="K144" s="122">
        <f t="shared" si="52"/>
        <v>11051.216884641077</v>
      </c>
      <c r="L144" s="122">
        <f t="shared" si="52"/>
        <v>11351.589951835376</v>
      </c>
      <c r="M144" s="122">
        <f t="shared" si="52"/>
        <v>11056.344369875218</v>
      </c>
      <c r="N144" s="122">
        <f t="shared" si="52"/>
        <v>10831.705650614274</v>
      </c>
      <c r="O144" s="122">
        <f t="shared" si="52"/>
        <v>10588.436381453344</v>
      </c>
      <c r="P144" s="122">
        <f t="shared" si="52"/>
        <v>10279.248306621004</v>
      </c>
      <c r="Q144" s="122">
        <f t="shared" si="52"/>
        <v>10877.394488860175</v>
      </c>
      <c r="R144" s="122">
        <f t="shared" si="52"/>
        <v>11384.045268985403</v>
      </c>
      <c r="S144" s="122">
        <f t="shared" si="52"/>
        <v>10817.100042897146</v>
      </c>
      <c r="T144" s="122">
        <f t="shared" si="52"/>
        <v>10920.672089905685</v>
      </c>
      <c r="U144" s="122">
        <f t="shared" si="52"/>
        <v>10853.570344875314</v>
      </c>
      <c r="V144" s="122">
        <f t="shared" si="52"/>
        <v>10711.457439802229</v>
      </c>
      <c r="W144" s="122">
        <f t="shared" si="52"/>
        <v>10968.378180036541</v>
      </c>
      <c r="X144" s="122">
        <f t="shared" si="52"/>
        <v>10969.856508839703</v>
      </c>
      <c r="Y144" s="122">
        <f t="shared" si="52"/>
        <v>11195.422379128917</v>
      </c>
      <c r="DA144" s="130" t="s">
        <v>2546</v>
      </c>
    </row>
    <row r="145" spans="1:105" ht="12" customHeight="1" x14ac:dyDescent="0.25">
      <c r="A145" s="97" t="s">
        <v>53</v>
      </c>
      <c r="B145" s="98">
        <v>10098.539164251873</v>
      </c>
      <c r="C145" s="98">
        <v>10371.368290335082</v>
      </c>
      <c r="D145" s="98">
        <v>10326.776756790598</v>
      </c>
      <c r="E145" s="98">
        <v>10337.005863756798</v>
      </c>
      <c r="F145" s="98">
        <v>10206.497850010421</v>
      </c>
      <c r="G145" s="98">
        <v>10432.309296302577</v>
      </c>
      <c r="H145" s="98">
        <v>10927.236828219169</v>
      </c>
      <c r="I145" s="98">
        <v>10362.639964432074</v>
      </c>
      <c r="J145" s="98">
        <v>10761.908833602267</v>
      </c>
      <c r="K145" s="98">
        <v>11051.216884641077</v>
      </c>
      <c r="L145" s="98">
        <v>11351.589951835376</v>
      </c>
      <c r="M145" s="98">
        <v>11056.344369875218</v>
      </c>
      <c r="N145" s="98">
        <v>10831.705650614274</v>
      </c>
      <c r="O145" s="98">
        <v>10588.436381453344</v>
      </c>
      <c r="P145" s="98">
        <v>10279.248306621004</v>
      </c>
      <c r="Q145" s="98">
        <v>10877.394488860175</v>
      </c>
      <c r="R145" s="98">
        <v>11384.045268985403</v>
      </c>
      <c r="S145" s="98">
        <v>10817.100042897146</v>
      </c>
      <c r="T145" s="98">
        <v>10920.672089905685</v>
      </c>
      <c r="U145" s="98">
        <v>10853.570344875314</v>
      </c>
      <c r="V145" s="98">
        <v>10711.457439802229</v>
      </c>
      <c r="W145" s="98">
        <v>10968.378180036541</v>
      </c>
      <c r="X145" s="98">
        <v>10969.856508839703</v>
      </c>
      <c r="Y145" s="98">
        <v>11195.422379128917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16.800877349834224</v>
      </c>
      <c r="C146" s="122">
        <f t="shared" si="53"/>
        <v>19.819466365345612</v>
      </c>
      <c r="D146" s="122">
        <f t="shared" si="53"/>
        <v>21.684845161443789</v>
      </c>
      <c r="E146" s="122">
        <f t="shared" si="53"/>
        <v>22.410233740493432</v>
      </c>
      <c r="F146" s="122">
        <f t="shared" si="53"/>
        <v>23.587254566329417</v>
      </c>
      <c r="G146" s="122">
        <f t="shared" si="53"/>
        <v>24.99808733441564</v>
      </c>
      <c r="H146" s="122">
        <f t="shared" si="53"/>
        <v>27.653715136493421</v>
      </c>
      <c r="I146" s="122">
        <f t="shared" si="53"/>
        <v>32.430062273238967</v>
      </c>
      <c r="J146" s="122">
        <f t="shared" si="53"/>
        <v>37.482672142564404</v>
      </c>
      <c r="K146" s="122">
        <f t="shared" si="53"/>
        <v>41.66864670190985</v>
      </c>
      <c r="L146" s="122">
        <f t="shared" si="53"/>
        <v>47.68821543007963</v>
      </c>
      <c r="M146" s="122">
        <f t="shared" si="53"/>
        <v>52.824611588082625</v>
      </c>
      <c r="N146" s="122">
        <f t="shared" si="53"/>
        <v>60.098784393775126</v>
      </c>
      <c r="O146" s="122">
        <f t="shared" si="53"/>
        <v>66.021076029128892</v>
      </c>
      <c r="P146" s="122">
        <f t="shared" si="53"/>
        <v>74.694427047764975</v>
      </c>
      <c r="Q146" s="122">
        <f t="shared" si="53"/>
        <v>83.6021723603981</v>
      </c>
      <c r="R146" s="122">
        <f t="shared" si="53"/>
        <v>95.176163657378837</v>
      </c>
      <c r="S146" s="122">
        <f t="shared" si="53"/>
        <v>100.66086371803495</v>
      </c>
      <c r="T146" s="122">
        <f t="shared" si="53"/>
        <v>122.44817329020462</v>
      </c>
      <c r="U146" s="122">
        <f t="shared" si="53"/>
        <v>107.34390476227037</v>
      </c>
      <c r="V146" s="122">
        <f t="shared" si="53"/>
        <v>113.46773988776722</v>
      </c>
      <c r="W146" s="122">
        <f t="shared" si="53"/>
        <v>116.02270144361313</v>
      </c>
      <c r="X146" s="122">
        <f t="shared" si="53"/>
        <v>115.70471477907854</v>
      </c>
      <c r="Y146" s="122">
        <f t="shared" si="53"/>
        <v>119.9315106203468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16.800877349834224</v>
      </c>
      <c r="C147" s="98">
        <f>IF(RES_hhdet_tes!C147=0,0,RES_hhdet_tes!C147*1000*11630/RES_hhdet_num!C143)</f>
        <v>19.819466365345612</v>
      </c>
      <c r="D147" s="98">
        <f>IF(RES_hhdet_tes!D147=0,0,RES_hhdet_tes!D147*1000*11630/RES_hhdet_num!D143)</f>
        <v>21.684845161443789</v>
      </c>
      <c r="E147" s="98">
        <f>IF(RES_hhdet_tes!E147=0,0,RES_hhdet_tes!E147*1000*11630/RES_hhdet_num!E143)</f>
        <v>22.410233740493432</v>
      </c>
      <c r="F147" s="98">
        <f>IF(RES_hhdet_tes!F147=0,0,RES_hhdet_tes!F147*1000*11630/RES_hhdet_num!F143)</f>
        <v>23.587254566329417</v>
      </c>
      <c r="G147" s="98">
        <f>IF(RES_hhdet_tes!G147=0,0,RES_hhdet_tes!G147*1000*11630/RES_hhdet_num!G143)</f>
        <v>24.99808733441564</v>
      </c>
      <c r="H147" s="98">
        <f>IF(RES_hhdet_tes!H147=0,0,RES_hhdet_tes!H147*1000*11630/RES_hhdet_num!H143)</f>
        <v>27.653715136493421</v>
      </c>
      <c r="I147" s="98">
        <f>IF(RES_hhdet_tes!I147=0,0,RES_hhdet_tes!I147*1000*11630/RES_hhdet_num!I143)</f>
        <v>32.430062273238967</v>
      </c>
      <c r="J147" s="98">
        <f>IF(RES_hhdet_tes!J147=0,0,RES_hhdet_tes!J147*1000*11630/RES_hhdet_num!J143)</f>
        <v>37.482672142564404</v>
      </c>
      <c r="K147" s="98">
        <f>IF(RES_hhdet_tes!K147=0,0,RES_hhdet_tes!K147*1000*11630/RES_hhdet_num!K143)</f>
        <v>41.66864670190985</v>
      </c>
      <c r="L147" s="98">
        <f>IF(RES_hhdet_tes!L147=0,0,RES_hhdet_tes!L147*1000*11630/RES_hhdet_num!L143)</f>
        <v>47.68821543007963</v>
      </c>
      <c r="M147" s="98">
        <f>IF(RES_hhdet_tes!M147=0,0,RES_hhdet_tes!M147*1000*11630/RES_hhdet_num!M143)</f>
        <v>52.824611588082625</v>
      </c>
      <c r="N147" s="98">
        <f>IF(RES_hhdet_tes!N147=0,0,RES_hhdet_tes!N147*1000*11630/RES_hhdet_num!N143)</f>
        <v>60.098784393775126</v>
      </c>
      <c r="O147" s="98">
        <f>IF(RES_hhdet_tes!O147=0,0,RES_hhdet_tes!O147*1000*11630/RES_hhdet_num!O143)</f>
        <v>66.021076029128892</v>
      </c>
      <c r="P147" s="98">
        <f>IF(RES_hhdet_tes!P147=0,0,RES_hhdet_tes!P147*1000*11630/RES_hhdet_num!P143)</f>
        <v>74.694427047764975</v>
      </c>
      <c r="Q147" s="98">
        <f>IF(RES_hhdet_tes!Q147=0,0,RES_hhdet_tes!Q147*1000*11630/RES_hhdet_num!Q143)</f>
        <v>83.6021723603981</v>
      </c>
      <c r="R147" s="98">
        <f>IF(RES_hhdet_tes!R147=0,0,RES_hhdet_tes!R147*1000*11630/RES_hhdet_num!R143)</f>
        <v>95.176163657378837</v>
      </c>
      <c r="S147" s="98">
        <f>IF(RES_hhdet_tes!S147=0,0,RES_hhdet_tes!S147*1000*11630/RES_hhdet_num!S143)</f>
        <v>100.66086371803495</v>
      </c>
      <c r="T147" s="98">
        <f>IF(RES_hhdet_tes!T147=0,0,RES_hhdet_tes!T147*1000*11630/RES_hhdet_num!T143)</f>
        <v>122.44817329020462</v>
      </c>
      <c r="U147" s="98">
        <f>IF(RES_hhdet_tes!U147=0,0,RES_hhdet_tes!U147*1000*11630/RES_hhdet_num!U143)</f>
        <v>107.34390476227037</v>
      </c>
      <c r="V147" s="98">
        <f>IF(RES_hhdet_tes!V147=0,0,RES_hhdet_tes!V147*1000*11630/RES_hhdet_num!V143)</f>
        <v>113.46773988776722</v>
      </c>
      <c r="W147" s="98">
        <f>IF(RES_hhdet_tes!W147=0,0,RES_hhdet_tes!W147*1000*11630/RES_hhdet_num!W143)</f>
        <v>116.02270144361313</v>
      </c>
      <c r="X147" s="98">
        <f>IF(RES_hhdet_tes!X147=0,0,RES_hhdet_tes!X147*1000*11630/RES_hhdet_num!X143)</f>
        <v>115.70471477907854</v>
      </c>
      <c r="Y147" s="98">
        <f>IF(RES_hhdet_tes!Y147=0,0,RES_hhdet_tes!Y147*1000*11630/RES_hhdet_num!Y143)</f>
        <v>119.9315106203468</v>
      </c>
      <c r="DA147" s="63" t="s">
        <v>2549</v>
      </c>
    </row>
    <row r="148" spans="1:105" ht="12" customHeight="1" x14ac:dyDescent="0.25">
      <c r="A148" s="121" t="s">
        <v>55</v>
      </c>
      <c r="B148" s="122">
        <v>977.84357855470148</v>
      </c>
      <c r="C148" s="122">
        <v>920.62457275805173</v>
      </c>
      <c r="D148" s="122">
        <v>926.12718519093448</v>
      </c>
      <c r="E148" s="122">
        <v>904.78759605736093</v>
      </c>
      <c r="F148" s="122">
        <v>929.7623681473508</v>
      </c>
      <c r="G148" s="122">
        <v>948.00740472997825</v>
      </c>
      <c r="H148" s="122">
        <v>966.69808534951198</v>
      </c>
      <c r="I148" s="122">
        <v>923.19115298608983</v>
      </c>
      <c r="J148" s="122">
        <v>940.04456378734824</v>
      </c>
      <c r="K148" s="122">
        <v>896.22771987042836</v>
      </c>
      <c r="L148" s="122">
        <v>1051.6461465726111</v>
      </c>
      <c r="M148" s="122">
        <v>1101.1144620710859</v>
      </c>
      <c r="N148" s="122">
        <v>1102.4499239171605</v>
      </c>
      <c r="O148" s="122">
        <v>1185.0933469959739</v>
      </c>
      <c r="P148" s="122">
        <v>1138.1480392585552</v>
      </c>
      <c r="Q148" s="122">
        <v>1202.5416882920226</v>
      </c>
      <c r="R148" s="122">
        <v>1201.7073847154486</v>
      </c>
      <c r="S148" s="122">
        <v>1146.0723649912434</v>
      </c>
      <c r="T148" s="122">
        <v>1149.3050038675929</v>
      </c>
      <c r="U148" s="122">
        <v>1163.9576200338147</v>
      </c>
      <c r="V148" s="122">
        <v>1146.0776045141968</v>
      </c>
      <c r="W148" s="122">
        <v>1126.6502078290366</v>
      </c>
      <c r="X148" s="122">
        <v>756.46427639185458</v>
      </c>
      <c r="Y148" s="122">
        <v>733.45721279104862</v>
      </c>
      <c r="DA148" s="130" t="s">
        <v>2550</v>
      </c>
    </row>
    <row r="149" spans="1:105" ht="12" customHeight="1" x14ac:dyDescent="0.25">
      <c r="A149" s="97" t="s">
        <v>124</v>
      </c>
      <c r="B149" s="98">
        <v>966.51336850676989</v>
      </c>
      <c r="C149" s="98">
        <v>946.57127925325062</v>
      </c>
      <c r="D149" s="98">
        <v>874.07066322998446</v>
      </c>
      <c r="E149" s="98">
        <v>906.49447564863851</v>
      </c>
      <c r="F149" s="98">
        <v>933.81014588706034</v>
      </c>
      <c r="G149" s="98">
        <v>926.51190792593411</v>
      </c>
      <c r="H149" s="98">
        <v>982.83882621698604</v>
      </c>
      <c r="I149" s="98">
        <v>990.86376610904574</v>
      </c>
      <c r="J149" s="98">
        <v>937.06902563859899</v>
      </c>
      <c r="K149" s="98">
        <v>900.91732842249337</v>
      </c>
      <c r="L149" s="98">
        <v>1005.4162279109676</v>
      </c>
      <c r="M149" s="98">
        <v>1146.1857803307932</v>
      </c>
      <c r="N149" s="98">
        <v>1154.067167622602</v>
      </c>
      <c r="O149" s="98">
        <v>1145.5040333445588</v>
      </c>
      <c r="P149" s="98">
        <v>1015.2562102006184</v>
      </c>
      <c r="Q149" s="98">
        <v>1187.3229347637891</v>
      </c>
      <c r="R149" s="98">
        <v>1201.0542757186197</v>
      </c>
      <c r="S149" s="98">
        <v>1184.9529871547472</v>
      </c>
      <c r="T149" s="98">
        <v>1122.7575334785868</v>
      </c>
      <c r="U149" s="98">
        <v>1161.6845126189862</v>
      </c>
      <c r="V149" s="98">
        <v>1090.7607317340787</v>
      </c>
      <c r="W149" s="98">
        <v>1075.0451747159677</v>
      </c>
      <c r="X149" s="98">
        <v>813.80523034936812</v>
      </c>
      <c r="Y149" s="98">
        <v>716.37083607912518</v>
      </c>
      <c r="DA149" s="63" t="s">
        <v>2551</v>
      </c>
    </row>
    <row r="150" spans="1:105" ht="12" customHeight="1" x14ac:dyDescent="0.25">
      <c r="A150" s="97" t="s">
        <v>123</v>
      </c>
      <c r="B150" s="98">
        <v>966.51336850676989</v>
      </c>
      <c r="C150" s="98">
        <v>946.57015860292393</v>
      </c>
      <c r="D150" s="98">
        <v>874.05944929121051</v>
      </c>
      <c r="E150" s="98">
        <v>906.49815681347718</v>
      </c>
      <c r="F150" s="98">
        <v>933.81789339341844</v>
      </c>
      <c r="G150" s="98">
        <v>926.57365193583496</v>
      </c>
      <c r="H150" s="98">
        <v>982.89370738673165</v>
      </c>
      <c r="I150" s="98">
        <v>990.76319094499206</v>
      </c>
      <c r="J150" s="98">
        <v>937.06716545076245</v>
      </c>
      <c r="K150" s="98">
        <v>900.62966517984239</v>
      </c>
      <c r="L150" s="98">
        <v>1005.3647567975663</v>
      </c>
      <c r="M150" s="98">
        <v>1146.2963239434207</v>
      </c>
      <c r="N150" s="98">
        <v>1154.1317620980456</v>
      </c>
      <c r="O150" s="98">
        <v>1146.0570247820879</v>
      </c>
      <c r="P150" s="98">
        <v>1015.5650542423368</v>
      </c>
      <c r="Q150" s="98">
        <v>1187.6342840871948</v>
      </c>
      <c r="R150" s="98">
        <v>1200.5099223675786</v>
      </c>
      <c r="S150" s="98">
        <v>1184.3840590476461</v>
      </c>
      <c r="T150" s="98">
        <v>1122.7565127244297</v>
      </c>
      <c r="U150" s="98">
        <v>1161.0375188162029</v>
      </c>
      <c r="V150" s="98">
        <v>1091.2347142596757</v>
      </c>
      <c r="W150" s="98">
        <v>1075.5296289946677</v>
      </c>
      <c r="X150" s="98">
        <v>811.78523615376741</v>
      </c>
      <c r="Y150" s="98">
        <v>714.66973356480901</v>
      </c>
      <c r="DA150" s="63" t="s">
        <v>2552</v>
      </c>
    </row>
    <row r="151" spans="1:105" ht="12" customHeight="1" x14ac:dyDescent="0.25">
      <c r="A151" s="100" t="s">
        <v>50</v>
      </c>
      <c r="B151" s="101">
        <v>551.52662453813002</v>
      </c>
      <c r="C151" s="101">
        <v>530.00662587084719</v>
      </c>
      <c r="D151" s="101">
        <v>494.25794168310722</v>
      </c>
      <c r="E151" s="101">
        <v>505.60600815680755</v>
      </c>
      <c r="F151" s="101">
        <v>518.36866868499044</v>
      </c>
      <c r="G151" s="101">
        <v>521.87439572238895</v>
      </c>
      <c r="H151" s="101">
        <v>554.4142161118167</v>
      </c>
      <c r="I151" s="101">
        <v>549.86475298239588</v>
      </c>
      <c r="J151" s="101">
        <v>503.0838158718858</v>
      </c>
      <c r="K151" s="101">
        <v>440.62359040961434</v>
      </c>
      <c r="L151" s="101">
        <v>566.26382300209343</v>
      </c>
      <c r="M151" s="101">
        <v>639.44256045064242</v>
      </c>
      <c r="N151" s="101">
        <v>630.05367288456318</v>
      </c>
      <c r="O151" s="101">
        <v>658.14026158877664</v>
      </c>
      <c r="P151" s="101">
        <v>559.3990728952823</v>
      </c>
      <c r="Q151" s="101">
        <v>670.70877139194749</v>
      </c>
      <c r="R151" s="101">
        <v>678.78160076041468</v>
      </c>
      <c r="S151" s="101">
        <v>641.66740531242954</v>
      </c>
      <c r="T151" s="101">
        <v>611.77254333481596</v>
      </c>
      <c r="U151" s="101">
        <v>644.3255900839506</v>
      </c>
      <c r="V151" s="101">
        <v>604.94860549656175</v>
      </c>
      <c r="W151" s="101">
        <v>632.09808296884944</v>
      </c>
      <c r="X151" s="101">
        <v>338.65050135819502</v>
      </c>
      <c r="Y151" s="101">
        <v>369.88207113025578</v>
      </c>
      <c r="DA151" s="131" t="s">
        <v>2553</v>
      </c>
    </row>
    <row r="152" spans="1:105" ht="12" customHeight="1" x14ac:dyDescent="0.25">
      <c r="A152" s="103" t="s">
        <v>52</v>
      </c>
      <c r="B152" s="104">
        <v>414.98674396863981</v>
      </c>
      <c r="C152" s="104">
        <v>416.56353273207674</v>
      </c>
      <c r="D152" s="104">
        <v>379.80150760810329</v>
      </c>
      <c r="E152" s="104">
        <v>400.89214865666958</v>
      </c>
      <c r="F152" s="104">
        <v>415.44922470842795</v>
      </c>
      <c r="G152" s="104">
        <v>404.69925621344612</v>
      </c>
      <c r="H152" s="104">
        <v>428.47949127491489</v>
      </c>
      <c r="I152" s="104">
        <v>440.89843796259618</v>
      </c>
      <c r="J152" s="104">
        <v>433.98334957887676</v>
      </c>
      <c r="K152" s="104">
        <v>460.006074770228</v>
      </c>
      <c r="L152" s="104">
        <v>439.10093379547294</v>
      </c>
      <c r="M152" s="104">
        <v>506.85376349277828</v>
      </c>
      <c r="N152" s="104">
        <v>524.07808921348249</v>
      </c>
      <c r="O152" s="104">
        <v>487.9167631933114</v>
      </c>
      <c r="P152" s="104">
        <v>456.16598134705453</v>
      </c>
      <c r="Q152" s="104">
        <v>516.92551269524722</v>
      </c>
      <c r="R152" s="104">
        <v>521.72832160716393</v>
      </c>
      <c r="S152" s="104">
        <v>542.7166537352166</v>
      </c>
      <c r="T152" s="104">
        <v>510.98396938961372</v>
      </c>
      <c r="U152" s="104">
        <v>516.71192873225232</v>
      </c>
      <c r="V152" s="104">
        <v>486.28610876311404</v>
      </c>
      <c r="W152" s="104">
        <v>443.43154602581848</v>
      </c>
      <c r="X152" s="104">
        <v>473.13473479557246</v>
      </c>
      <c r="Y152" s="104">
        <v>344.78766243455323</v>
      </c>
      <c r="DA152" s="132" t="s">
        <v>2554</v>
      </c>
    </row>
    <row r="153" spans="1:105" ht="12" customHeight="1" x14ac:dyDescent="0.25">
      <c r="A153" s="106" t="s">
        <v>122</v>
      </c>
      <c r="B153" s="101">
        <v>979.24867579816646</v>
      </c>
      <c r="C153" s="101">
        <v>917.44054486109883</v>
      </c>
      <c r="D153" s="101">
        <v>932.15552544606135</v>
      </c>
      <c r="E153" s="101">
        <v>904.52256615931572</v>
      </c>
      <c r="F153" s="101">
        <v>929.22918719282814</v>
      </c>
      <c r="G153" s="101">
        <v>950.51049016892773</v>
      </c>
      <c r="H153" s="101">
        <v>964.74412278841851</v>
      </c>
      <c r="I153" s="101">
        <v>915.49095009413429</v>
      </c>
      <c r="J153" s="101">
        <v>940.62393443320843</v>
      </c>
      <c r="K153" s="101">
        <v>896.04979316949527</v>
      </c>
      <c r="L153" s="101">
        <v>1056.3691508363793</v>
      </c>
      <c r="M153" s="101">
        <v>1096.9511213604817</v>
      </c>
      <c r="N153" s="101">
        <v>1097.7475877746283</v>
      </c>
      <c r="O153" s="101">
        <v>1188.2453251428867</v>
      </c>
      <c r="P153" s="101">
        <v>1147.9739763770979</v>
      </c>
      <c r="Q153" s="101">
        <v>1203.7643211295265</v>
      </c>
      <c r="R153" s="101">
        <v>1201.841219212047</v>
      </c>
      <c r="S153" s="101">
        <v>1141.9366124556095</v>
      </c>
      <c r="T153" s="101">
        <v>1152.5104531485752</v>
      </c>
      <c r="U153" s="101">
        <v>1164.3665439331592</v>
      </c>
      <c r="V153" s="101">
        <v>1153.8626971188917</v>
      </c>
      <c r="W153" s="101">
        <v>1134.6612067158183</v>
      </c>
      <c r="X153" s="101">
        <v>747.1558792994424</v>
      </c>
      <c r="Y153" s="101">
        <v>739.63397940845175</v>
      </c>
      <c r="DA153" s="131" t="s">
        <v>2555</v>
      </c>
    </row>
    <row r="154" spans="1:105" ht="12" customHeight="1" x14ac:dyDescent="0.25">
      <c r="A154" s="107" t="s">
        <v>121</v>
      </c>
      <c r="B154" s="104">
        <v>979.24867579816635</v>
      </c>
      <c r="C154" s="104">
        <v>917.56265739309231</v>
      </c>
      <c r="D154" s="104">
        <v>932.30987642340187</v>
      </c>
      <c r="E154" s="104">
        <v>904.70781801466649</v>
      </c>
      <c r="F154" s="104">
        <v>929.39440483414648</v>
      </c>
      <c r="G154" s="104">
        <v>950.63146490508689</v>
      </c>
      <c r="H154" s="104">
        <v>964.78888566437899</v>
      </c>
      <c r="I154" s="104">
        <v>915.20354842244194</v>
      </c>
      <c r="J154" s="104">
        <v>940.1175208153096</v>
      </c>
      <c r="K154" s="104">
        <v>895.49516435097632</v>
      </c>
      <c r="L154" s="104">
        <v>1055.8229301472877</v>
      </c>
      <c r="M154" s="104">
        <v>1096.8192731918928</v>
      </c>
      <c r="N154" s="104">
        <v>1097.9222731114344</v>
      </c>
      <c r="O154" s="104">
        <v>1188.5511172300933</v>
      </c>
      <c r="P154" s="104">
        <v>1148.3551910520209</v>
      </c>
      <c r="Q154" s="104">
        <v>1203.9884291029</v>
      </c>
      <c r="R154" s="104">
        <v>1201.6991747635118</v>
      </c>
      <c r="S154" s="104">
        <v>1141.696042078298</v>
      </c>
      <c r="T154" s="104">
        <v>1152.3327330140596</v>
      </c>
      <c r="U154" s="104">
        <v>1164.1511192989751</v>
      </c>
      <c r="V154" s="104">
        <v>1153.9797661478876</v>
      </c>
      <c r="W154" s="104">
        <v>1135.156809122079</v>
      </c>
      <c r="X154" s="104">
        <v>744.99213489291708</v>
      </c>
      <c r="Y154" s="104">
        <v>735.44809090137051</v>
      </c>
      <c r="DA154" s="132" t="s">
        <v>2556</v>
      </c>
    </row>
    <row r="155" spans="1:105" ht="12" customHeight="1" x14ac:dyDescent="0.25">
      <c r="A155" s="108" t="s">
        <v>53</v>
      </c>
      <c r="B155" s="98">
        <v>559.04568346624501</v>
      </c>
      <c r="C155" s="98">
        <v>513.53519234553391</v>
      </c>
      <c r="D155" s="98">
        <v>527.52609986728328</v>
      </c>
      <c r="E155" s="98">
        <v>504.44552182999985</v>
      </c>
      <c r="F155" s="98">
        <v>515.63916381205865</v>
      </c>
      <c r="G155" s="98">
        <v>535.67643841688698</v>
      </c>
      <c r="H155" s="98">
        <v>544.36229400305001</v>
      </c>
      <c r="I155" s="98">
        <v>508.0548326298217</v>
      </c>
      <c r="J155" s="98">
        <v>505.21238257970492</v>
      </c>
      <c r="K155" s="98">
        <v>437.30038000337407</v>
      </c>
      <c r="L155" s="98">
        <v>594.05638154965413</v>
      </c>
      <c r="M155" s="98">
        <v>610.98969426645886</v>
      </c>
      <c r="N155" s="98">
        <v>598.00400395264558</v>
      </c>
      <c r="O155" s="98">
        <v>682.64131125908818</v>
      </c>
      <c r="P155" s="98">
        <v>632.81530767020979</v>
      </c>
      <c r="Q155" s="98">
        <v>680.46762535735877</v>
      </c>
      <c r="R155" s="98">
        <v>680.04237443417696</v>
      </c>
      <c r="S155" s="98">
        <v>618.01997669295679</v>
      </c>
      <c r="T155" s="98">
        <v>628.87250929026379</v>
      </c>
      <c r="U155" s="98">
        <v>646.36659908945819</v>
      </c>
      <c r="V155" s="98">
        <v>640.14080437688801</v>
      </c>
      <c r="W155" s="98">
        <v>666.51888893189732</v>
      </c>
      <c r="X155" s="98">
        <v>305.27706543611311</v>
      </c>
      <c r="Y155" s="98">
        <v>380.32561174895045</v>
      </c>
      <c r="DA155" s="63" t="s">
        <v>2557</v>
      </c>
    </row>
    <row r="156" spans="1:105" ht="12" customHeight="1" x14ac:dyDescent="0.25">
      <c r="A156" s="108" t="s">
        <v>52</v>
      </c>
      <c r="B156" s="98">
        <v>420.20299233192134</v>
      </c>
      <c r="C156" s="98">
        <v>404.02746504755834</v>
      </c>
      <c r="D156" s="98">
        <v>404.78377655611871</v>
      </c>
      <c r="E156" s="98">
        <v>400.26229618466664</v>
      </c>
      <c r="F156" s="98">
        <v>413.75524102208783</v>
      </c>
      <c r="G156" s="98">
        <v>414.95502648819985</v>
      </c>
      <c r="H156" s="98">
        <v>420.42659166132893</v>
      </c>
      <c r="I156" s="98">
        <v>407.14871579262035</v>
      </c>
      <c r="J156" s="98">
        <v>434.90513823560474</v>
      </c>
      <c r="K156" s="98">
        <v>458.19478434760219</v>
      </c>
      <c r="L156" s="98">
        <v>461.76654859763357</v>
      </c>
      <c r="M156" s="98">
        <v>485.82957892543402</v>
      </c>
      <c r="N156" s="98">
        <v>499.91826915878897</v>
      </c>
      <c r="O156" s="98">
        <v>505.90980597100503</v>
      </c>
      <c r="P156" s="98">
        <v>515.53988338181136</v>
      </c>
      <c r="Q156" s="98">
        <v>523.52080374554123</v>
      </c>
      <c r="R156" s="98">
        <v>521.65680032933471</v>
      </c>
      <c r="S156" s="98">
        <v>523.67606538534119</v>
      </c>
      <c r="T156" s="98">
        <v>523.46022372379582</v>
      </c>
      <c r="U156" s="98">
        <v>517.78452020951693</v>
      </c>
      <c r="V156" s="98">
        <v>513.83896177099939</v>
      </c>
      <c r="W156" s="98">
        <v>468.63792019018194</v>
      </c>
      <c r="X156" s="98">
        <v>439.71506945680403</v>
      </c>
      <c r="Y156" s="98">
        <v>355.12247915242</v>
      </c>
      <c r="DA156" s="63" t="s">
        <v>2558</v>
      </c>
    </row>
    <row r="157" spans="1:105" ht="12" customHeight="1" x14ac:dyDescent="0.25">
      <c r="A157" s="121" t="s">
        <v>54</v>
      </c>
      <c r="B157" s="122">
        <v>219.20131515189155</v>
      </c>
      <c r="C157" s="122">
        <v>215.29044407682699</v>
      </c>
      <c r="D157" s="122">
        <v>218.83951444153993</v>
      </c>
      <c r="E157" s="122">
        <v>217.80042031623447</v>
      </c>
      <c r="F157" s="122">
        <v>219.37673057334828</v>
      </c>
      <c r="G157" s="122">
        <v>223.22086315203578</v>
      </c>
      <c r="H157" s="122">
        <v>230.8203231104327</v>
      </c>
      <c r="I157" s="122">
        <v>228.65545882331421</v>
      </c>
      <c r="J157" s="122">
        <v>233.6890598332721</v>
      </c>
      <c r="K157" s="122">
        <v>235.34392802510311</v>
      </c>
      <c r="L157" s="122">
        <v>262.65170472512773</v>
      </c>
      <c r="M157" s="122">
        <v>257.40640655521651</v>
      </c>
      <c r="N157" s="122">
        <v>256.61912211387715</v>
      </c>
      <c r="O157" s="122">
        <v>275.2367908934437</v>
      </c>
      <c r="P157" s="122">
        <v>279.49090879429514</v>
      </c>
      <c r="Q157" s="122">
        <v>284.63479547409884</v>
      </c>
      <c r="R157" s="122">
        <v>293.27324062274994</v>
      </c>
      <c r="S157" s="122">
        <v>286.06997394656395</v>
      </c>
      <c r="T157" s="122">
        <v>287.41883893750105</v>
      </c>
      <c r="U157" s="122">
        <v>288.21459164091323</v>
      </c>
      <c r="V157" s="122">
        <v>304.7463759606282</v>
      </c>
      <c r="W157" s="122">
        <v>314.2620660851681</v>
      </c>
      <c r="X157" s="122">
        <v>198.48777648842793</v>
      </c>
      <c r="Y157" s="122">
        <v>220.25547795020907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2560</v>
      </c>
    </row>
    <row r="159" spans="1:105" ht="12" customHeight="1" x14ac:dyDescent="0.25">
      <c r="A159" s="109" t="s">
        <v>120</v>
      </c>
      <c r="B159" s="33">
        <v>219.20131515189155</v>
      </c>
      <c r="C159" s="33">
        <v>215.29044407682699</v>
      </c>
      <c r="D159" s="33">
        <v>218.83951444153993</v>
      </c>
      <c r="E159" s="33">
        <v>217.80042031623447</v>
      </c>
      <c r="F159" s="33">
        <v>219.37673057334828</v>
      </c>
      <c r="G159" s="33">
        <v>223.22086315203578</v>
      </c>
      <c r="H159" s="33">
        <v>230.8203231104327</v>
      </c>
      <c r="I159" s="33">
        <v>228.65545882331421</v>
      </c>
      <c r="J159" s="33">
        <v>233.6890598332721</v>
      </c>
      <c r="K159" s="33">
        <v>235.34392802510311</v>
      </c>
      <c r="L159" s="33">
        <v>262.65170472512773</v>
      </c>
      <c r="M159" s="33">
        <v>257.40640655521651</v>
      </c>
      <c r="N159" s="33">
        <v>256.61912211387715</v>
      </c>
      <c r="O159" s="33">
        <v>275.2367908934437</v>
      </c>
      <c r="P159" s="33">
        <v>279.49090879429514</v>
      </c>
      <c r="Q159" s="33">
        <v>284.63479547409884</v>
      </c>
      <c r="R159" s="33">
        <v>293.27324062274994</v>
      </c>
      <c r="S159" s="33">
        <v>286.06997394656395</v>
      </c>
      <c r="T159" s="33">
        <v>287.41883893750105</v>
      </c>
      <c r="U159" s="33">
        <v>288.21459164091323</v>
      </c>
      <c r="V159" s="33">
        <v>304.7463759606282</v>
      </c>
      <c r="W159" s="33">
        <v>314.2620660851681</v>
      </c>
      <c r="X159" s="33">
        <v>198.48777648842793</v>
      </c>
      <c r="Y159" s="33">
        <v>220.25547795020907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11899.991644250304</v>
      </c>
      <c r="C161" s="117">
        <f t="shared" si="54"/>
        <v>11253.405630516689</v>
      </c>
      <c r="D161" s="117">
        <f t="shared" si="54"/>
        <v>11241.730766782945</v>
      </c>
      <c r="E161" s="117">
        <f t="shared" si="54"/>
        <v>10692.993737847977</v>
      </c>
      <c r="F161" s="117">
        <f t="shared" si="54"/>
        <v>11839.615944507099</v>
      </c>
      <c r="G161" s="117">
        <f t="shared" si="54"/>
        <v>13091.399086862313</v>
      </c>
      <c r="H161" s="117">
        <f t="shared" si="54"/>
        <v>12946.61203394374</v>
      </c>
      <c r="I161" s="117">
        <f t="shared" si="54"/>
        <v>9737.8384120261344</v>
      </c>
      <c r="J161" s="117">
        <f t="shared" si="54"/>
        <v>6939.832914101622</v>
      </c>
      <c r="K161" s="117">
        <f t="shared" si="54"/>
        <v>5842.1257820224728</v>
      </c>
      <c r="L161" s="117">
        <f t="shared" si="54"/>
        <v>11294.589504583068</v>
      </c>
      <c r="M161" s="117">
        <f t="shared" si="54"/>
        <v>8962.9362843608396</v>
      </c>
      <c r="N161" s="117">
        <f t="shared" si="54"/>
        <v>9986.9131080517163</v>
      </c>
      <c r="O161" s="117">
        <f t="shared" si="54"/>
        <v>16061.277810266167</v>
      </c>
      <c r="P161" s="117">
        <f t="shared" si="54"/>
        <v>9981.9283337329307</v>
      </c>
      <c r="Q161" s="117">
        <f t="shared" si="54"/>
        <v>17723.139628869063</v>
      </c>
      <c r="R161" s="117">
        <f t="shared" ref="R161:V161" si="55">R162+R164+R166+R175</f>
        <v>15428.878294117403</v>
      </c>
      <c r="S161" s="117">
        <f t="shared" si="55"/>
        <v>12132.089367657494</v>
      </c>
      <c r="T161" s="117">
        <f t="shared" si="55"/>
        <v>10085.213028380385</v>
      </c>
      <c r="U161" s="117">
        <f t="shared" si="55"/>
        <v>17404.135349504075</v>
      </c>
      <c r="V161" s="117">
        <f t="shared" si="55"/>
        <v>2781.8168998454771</v>
      </c>
      <c r="W161" s="117">
        <f t="shared" ref="W161:Y161" si="56">W162+W164+W166+W175</f>
        <v>23507.301071057213</v>
      </c>
      <c r="X161" s="117">
        <f t="shared" si="56"/>
        <v>4667.7161640465329</v>
      </c>
      <c r="Y161" s="117">
        <f t="shared" si="56"/>
        <v>12204.407264153462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10694.546234500349</v>
      </c>
      <c r="C162" s="122">
        <f t="shared" si="57"/>
        <v>10106.735268694425</v>
      </c>
      <c r="D162" s="122">
        <f t="shared" si="57"/>
        <v>10084.323632597261</v>
      </c>
      <c r="E162" s="122">
        <f t="shared" si="57"/>
        <v>9557.13496503645</v>
      </c>
      <c r="F162" s="122">
        <f t="shared" si="57"/>
        <v>10677.270027955738</v>
      </c>
      <c r="G162" s="122">
        <f t="shared" si="57"/>
        <v>11907.201286196443</v>
      </c>
      <c r="H162" s="122">
        <f t="shared" si="57"/>
        <v>11736.2843332313</v>
      </c>
      <c r="I162" s="122">
        <f t="shared" si="57"/>
        <v>8571.3787906048601</v>
      </c>
      <c r="J162" s="122">
        <f t="shared" si="57"/>
        <v>5747.87553010788</v>
      </c>
      <c r="K162" s="122">
        <f t="shared" si="57"/>
        <v>4687.4531317761757</v>
      </c>
      <c r="L162" s="122">
        <f t="shared" si="57"/>
        <v>9949.3267781193063</v>
      </c>
      <c r="M162" s="122">
        <f t="shared" si="57"/>
        <v>7562.5834042288643</v>
      </c>
      <c r="N162" s="122">
        <f t="shared" si="57"/>
        <v>8572.8139039239795</v>
      </c>
      <c r="O162" s="122">
        <f t="shared" si="57"/>
        <v>14547.785169578408</v>
      </c>
      <c r="P162" s="122">
        <f t="shared" si="57"/>
        <v>8492.8680709540731</v>
      </c>
      <c r="Q162" s="122">
        <f t="shared" si="57"/>
        <v>16150.569725731193</v>
      </c>
      <c r="R162" s="122">
        <f t="shared" si="57"/>
        <v>13839.743300255795</v>
      </c>
      <c r="S162" s="122">
        <f t="shared" si="57"/>
        <v>10600.120776774536</v>
      </c>
      <c r="T162" s="122">
        <f t="shared" si="57"/>
        <v>8529.0986765999478</v>
      </c>
      <c r="U162" s="122">
        <f t="shared" si="57"/>
        <v>15856.732175623358</v>
      </c>
      <c r="V162" s="122">
        <f t="shared" si="57"/>
        <v>1247.8327651100064</v>
      </c>
      <c r="W162" s="122">
        <f t="shared" si="57"/>
        <v>21996.89618502996</v>
      </c>
      <c r="X162" s="122">
        <f t="shared" si="57"/>
        <v>3640.6960166827539</v>
      </c>
      <c r="Y162" s="122">
        <f t="shared" si="57"/>
        <v>11131.429627943802</v>
      </c>
      <c r="DA162" s="130" t="s">
        <v>2563</v>
      </c>
    </row>
    <row r="163" spans="1:105" ht="12" customHeight="1" x14ac:dyDescent="0.25">
      <c r="A163" s="97" t="s">
        <v>53</v>
      </c>
      <c r="B163" s="33">
        <v>10694.546234500349</v>
      </c>
      <c r="C163" s="33">
        <v>10106.735268694425</v>
      </c>
      <c r="D163" s="33">
        <v>10084.323632597261</v>
      </c>
      <c r="E163" s="33">
        <v>9557.13496503645</v>
      </c>
      <c r="F163" s="33">
        <v>10677.270027955738</v>
      </c>
      <c r="G163" s="33">
        <v>11907.201286196443</v>
      </c>
      <c r="H163" s="33">
        <v>11736.2843332313</v>
      </c>
      <c r="I163" s="33">
        <v>8571.3787906048601</v>
      </c>
      <c r="J163" s="33">
        <v>5747.87553010788</v>
      </c>
      <c r="K163" s="33">
        <v>4687.4531317761757</v>
      </c>
      <c r="L163" s="33">
        <v>9949.3267781193063</v>
      </c>
      <c r="M163" s="33">
        <v>7562.5834042288643</v>
      </c>
      <c r="N163" s="33">
        <v>8572.8139039239795</v>
      </c>
      <c r="O163" s="33">
        <v>14547.785169578408</v>
      </c>
      <c r="P163" s="33">
        <v>8492.8680709540731</v>
      </c>
      <c r="Q163" s="33">
        <v>16150.569725731193</v>
      </c>
      <c r="R163" s="33">
        <v>13839.743300255795</v>
      </c>
      <c r="S163" s="33">
        <v>10600.120776774536</v>
      </c>
      <c r="T163" s="33">
        <v>8529.0986765999478</v>
      </c>
      <c r="U163" s="33">
        <v>15856.732175623358</v>
      </c>
      <c r="V163" s="33">
        <v>1247.8327651100064</v>
      </c>
      <c r="W163" s="33">
        <v>21996.89618502996</v>
      </c>
      <c r="X163" s="33">
        <v>3640.6960166827539</v>
      </c>
      <c r="Y163" s="33">
        <v>11131.429627943802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8.400456682085192</v>
      </c>
      <c r="C164" s="122">
        <f t="shared" si="58"/>
        <v>10.672166602903687</v>
      </c>
      <c r="D164" s="122">
        <f t="shared" si="58"/>
        <v>12.507784142809765</v>
      </c>
      <c r="E164" s="122">
        <f t="shared" si="58"/>
        <v>12.976220127485361</v>
      </c>
      <c r="F164" s="122">
        <f t="shared" si="58"/>
        <v>12.626209579546542</v>
      </c>
      <c r="G164" s="122">
        <f t="shared" si="58"/>
        <v>12.081696092039003</v>
      </c>
      <c r="H164" s="122">
        <f t="shared" si="58"/>
        <v>11.458155556534344</v>
      </c>
      <c r="I164" s="122">
        <f t="shared" si="58"/>
        <v>12.9536108707313</v>
      </c>
      <c r="J164" s="122">
        <f t="shared" si="58"/>
        <v>16.74441990980683</v>
      </c>
      <c r="K164" s="122">
        <f t="shared" si="58"/>
        <v>21.707891597561964</v>
      </c>
      <c r="L164" s="122">
        <f t="shared" si="58"/>
        <v>30.160695364834179</v>
      </c>
      <c r="M164" s="122">
        <f t="shared" si="58"/>
        <v>41.134288143511881</v>
      </c>
      <c r="N164" s="122">
        <f t="shared" si="58"/>
        <v>55.713427133111047</v>
      </c>
      <c r="O164" s="122">
        <f t="shared" si="58"/>
        <v>56.48756841860137</v>
      </c>
      <c r="P164" s="122">
        <f t="shared" si="58"/>
        <v>72.699967360955071</v>
      </c>
      <c r="Q164" s="122">
        <f t="shared" si="58"/>
        <v>84.889437016875988</v>
      </c>
      <c r="R164" s="122">
        <f t="shared" si="58"/>
        <v>91.317117797748992</v>
      </c>
      <c r="S164" s="122">
        <f t="shared" si="58"/>
        <v>95.351514795719794</v>
      </c>
      <c r="T164" s="122">
        <f t="shared" si="58"/>
        <v>110.73881845598635</v>
      </c>
      <c r="U164" s="122">
        <f t="shared" si="58"/>
        <v>82.723471365800549</v>
      </c>
      <c r="V164" s="122">
        <f t="shared" si="58"/>
        <v>67.791547434303439</v>
      </c>
      <c r="W164" s="122">
        <f t="shared" si="58"/>
        <v>51.77469967543307</v>
      </c>
      <c r="X164" s="122">
        <f t="shared" si="58"/>
        <v>57.611943871916743</v>
      </c>
      <c r="Y164" s="122">
        <f t="shared" si="58"/>
        <v>101.4665295512708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8.400456682085192</v>
      </c>
      <c r="C165" s="98">
        <f>IF(RES_hhdet_tes!C165=0,0,RES_hhdet_tes!C165*1000*11630/RES_hhdet_num!C161)</f>
        <v>10.672166602903687</v>
      </c>
      <c r="D165" s="98">
        <f>IF(RES_hhdet_tes!D165=0,0,RES_hhdet_tes!D165*1000*11630/RES_hhdet_num!D161)</f>
        <v>12.507784142809765</v>
      </c>
      <c r="E165" s="98">
        <f>IF(RES_hhdet_tes!E165=0,0,RES_hhdet_tes!E165*1000*11630/RES_hhdet_num!E161)</f>
        <v>12.976220127485361</v>
      </c>
      <c r="F165" s="98">
        <f>IF(RES_hhdet_tes!F165=0,0,RES_hhdet_tes!F165*1000*11630/RES_hhdet_num!F161)</f>
        <v>12.626209579546542</v>
      </c>
      <c r="G165" s="98">
        <f>IF(RES_hhdet_tes!G165=0,0,RES_hhdet_tes!G165*1000*11630/RES_hhdet_num!G161)</f>
        <v>12.081696092039003</v>
      </c>
      <c r="H165" s="98">
        <f>IF(RES_hhdet_tes!H165=0,0,RES_hhdet_tes!H165*1000*11630/RES_hhdet_num!H161)</f>
        <v>11.458155556534344</v>
      </c>
      <c r="I165" s="98">
        <f>IF(RES_hhdet_tes!I165=0,0,RES_hhdet_tes!I165*1000*11630/RES_hhdet_num!I161)</f>
        <v>12.9536108707313</v>
      </c>
      <c r="J165" s="98">
        <f>IF(RES_hhdet_tes!J165=0,0,RES_hhdet_tes!J165*1000*11630/RES_hhdet_num!J161)</f>
        <v>16.74441990980683</v>
      </c>
      <c r="K165" s="98">
        <f>IF(RES_hhdet_tes!K165=0,0,RES_hhdet_tes!K165*1000*11630/RES_hhdet_num!K161)</f>
        <v>21.707891597561964</v>
      </c>
      <c r="L165" s="98">
        <f>IF(RES_hhdet_tes!L165=0,0,RES_hhdet_tes!L165*1000*11630/RES_hhdet_num!L161)</f>
        <v>30.160695364834179</v>
      </c>
      <c r="M165" s="98">
        <f>IF(RES_hhdet_tes!M165=0,0,RES_hhdet_tes!M165*1000*11630/RES_hhdet_num!M161)</f>
        <v>41.134288143511881</v>
      </c>
      <c r="N165" s="98">
        <f>IF(RES_hhdet_tes!N165=0,0,RES_hhdet_tes!N165*1000*11630/RES_hhdet_num!N161)</f>
        <v>55.713427133111047</v>
      </c>
      <c r="O165" s="98">
        <f>IF(RES_hhdet_tes!O165=0,0,RES_hhdet_tes!O165*1000*11630/RES_hhdet_num!O161)</f>
        <v>56.48756841860137</v>
      </c>
      <c r="P165" s="98">
        <f>IF(RES_hhdet_tes!P165=0,0,RES_hhdet_tes!P165*1000*11630/RES_hhdet_num!P161)</f>
        <v>72.699967360955071</v>
      </c>
      <c r="Q165" s="98">
        <f>IF(RES_hhdet_tes!Q165=0,0,RES_hhdet_tes!Q165*1000*11630/RES_hhdet_num!Q161)</f>
        <v>84.889437016875988</v>
      </c>
      <c r="R165" s="98">
        <f>IF(RES_hhdet_tes!R165=0,0,RES_hhdet_tes!R165*1000*11630/RES_hhdet_num!R161)</f>
        <v>91.317117797748992</v>
      </c>
      <c r="S165" s="98">
        <f>IF(RES_hhdet_tes!S165=0,0,RES_hhdet_tes!S165*1000*11630/RES_hhdet_num!S161)</f>
        <v>95.351514795719794</v>
      </c>
      <c r="T165" s="98">
        <f>IF(RES_hhdet_tes!T165=0,0,RES_hhdet_tes!T165*1000*11630/RES_hhdet_num!T161)</f>
        <v>110.73881845598635</v>
      </c>
      <c r="U165" s="98">
        <f>IF(RES_hhdet_tes!U165=0,0,RES_hhdet_tes!U165*1000*11630/RES_hhdet_num!U161)</f>
        <v>82.723471365800549</v>
      </c>
      <c r="V165" s="98">
        <f>IF(RES_hhdet_tes!V165=0,0,RES_hhdet_tes!V165*1000*11630/RES_hhdet_num!V161)</f>
        <v>67.791547434303439</v>
      </c>
      <c r="W165" s="98">
        <f>IF(RES_hhdet_tes!W165=0,0,RES_hhdet_tes!W165*1000*11630/RES_hhdet_num!W161)</f>
        <v>51.77469967543307</v>
      </c>
      <c r="X165" s="98">
        <f>IF(RES_hhdet_tes!X165=0,0,RES_hhdet_tes!X165*1000*11630/RES_hhdet_num!X161)</f>
        <v>57.611943871916743</v>
      </c>
      <c r="Y165" s="98">
        <f>IF(RES_hhdet_tes!Y165=0,0,RES_hhdet_tes!Y165*1000*11630/RES_hhdet_num!Y161)</f>
        <v>101.4665295512708</v>
      </c>
      <c r="DA165" s="63" t="s">
        <v>2566</v>
      </c>
    </row>
    <row r="166" spans="1:105" ht="12" customHeight="1" x14ac:dyDescent="0.25">
      <c r="A166" s="121" t="s">
        <v>55</v>
      </c>
      <c r="B166" s="122">
        <v>977.84363791597696</v>
      </c>
      <c r="C166" s="122">
        <v>920.70775114253195</v>
      </c>
      <c r="D166" s="122">
        <v>926.05983560133495</v>
      </c>
      <c r="E166" s="122">
        <v>905.0821323678058</v>
      </c>
      <c r="F166" s="122">
        <v>930.34297639846557</v>
      </c>
      <c r="G166" s="122">
        <v>948.89524142179744</v>
      </c>
      <c r="H166" s="122">
        <v>968.0492220454729</v>
      </c>
      <c r="I166" s="122">
        <v>924.85055172722878</v>
      </c>
      <c r="J166" s="122">
        <v>941.52390425066312</v>
      </c>
      <c r="K166" s="122">
        <v>897.6208306236324</v>
      </c>
      <c r="L166" s="122">
        <v>1052.4503263738</v>
      </c>
      <c r="M166" s="122">
        <v>1101.812185433246</v>
      </c>
      <c r="N166" s="122">
        <v>1101.7666548807485</v>
      </c>
      <c r="O166" s="122">
        <v>1181.7682813757153</v>
      </c>
      <c r="P166" s="122">
        <v>1136.8693866236067</v>
      </c>
      <c r="Q166" s="122">
        <v>1203.045670646899</v>
      </c>
      <c r="R166" s="122">
        <v>1204.5446354411076</v>
      </c>
      <c r="S166" s="122">
        <v>1150.5471021406725</v>
      </c>
      <c r="T166" s="122">
        <v>1157.9566943869495</v>
      </c>
      <c r="U166" s="122">
        <v>1176.4651108740036</v>
      </c>
      <c r="V166" s="122">
        <v>1161.4462113405384</v>
      </c>
      <c r="W166" s="122">
        <v>1144.3681202666519</v>
      </c>
      <c r="X166" s="122">
        <v>770.92042700343643</v>
      </c>
      <c r="Y166" s="122">
        <v>751.25562870817998</v>
      </c>
      <c r="DA166" s="130" t="s">
        <v>2567</v>
      </c>
    </row>
    <row r="167" spans="1:105" ht="12" customHeight="1" x14ac:dyDescent="0.25">
      <c r="A167" s="97" t="s">
        <v>124</v>
      </c>
      <c r="B167" s="98">
        <v>966.51336850676967</v>
      </c>
      <c r="C167" s="98">
        <v>946.60709614913776</v>
      </c>
      <c r="D167" s="98">
        <v>874.18675848513067</v>
      </c>
      <c r="E167" s="98">
        <v>906.77599876447948</v>
      </c>
      <c r="F167" s="98">
        <v>934.38729432945536</v>
      </c>
      <c r="G167" s="98">
        <v>927.47590554732835</v>
      </c>
      <c r="H167" s="98">
        <v>984.22386671857896</v>
      </c>
      <c r="I167" s="98">
        <v>992.42243169618371</v>
      </c>
      <c r="J167" s="98">
        <v>938.63859351397491</v>
      </c>
      <c r="K167" s="98">
        <v>902.47661013745733</v>
      </c>
      <c r="L167" s="98">
        <v>1006.9606731994252</v>
      </c>
      <c r="M167" s="98">
        <v>1147.1918033035161</v>
      </c>
      <c r="N167" s="98">
        <v>1153.6323063422715</v>
      </c>
      <c r="O167" s="98">
        <v>1142.2838175790209</v>
      </c>
      <c r="P167" s="98">
        <v>1014.0235641865315</v>
      </c>
      <c r="Q167" s="98">
        <v>1188.2852747403406</v>
      </c>
      <c r="R167" s="98">
        <v>1204.9513860876925</v>
      </c>
      <c r="S167" s="98">
        <v>1191.5804215902365</v>
      </c>
      <c r="T167" s="98">
        <v>1132.1038226236151</v>
      </c>
      <c r="U167" s="98">
        <v>1175.5365409207391</v>
      </c>
      <c r="V167" s="98">
        <v>1105.6321288781871</v>
      </c>
      <c r="W167" s="98">
        <v>1092.6659317827707</v>
      </c>
      <c r="X167" s="98">
        <v>832.01241445347921</v>
      </c>
      <c r="Y167" s="98">
        <v>734.6296148876304</v>
      </c>
      <c r="DA167" s="63" t="s">
        <v>2568</v>
      </c>
    </row>
    <row r="168" spans="1:105" ht="12" customHeight="1" x14ac:dyDescent="0.25">
      <c r="A168" s="97" t="s">
        <v>123</v>
      </c>
      <c r="B168" s="98">
        <v>966.51336850676967</v>
      </c>
      <c r="C168" s="98">
        <v>946.63433720205626</v>
      </c>
      <c r="D168" s="98">
        <v>874.19288026450147</v>
      </c>
      <c r="E168" s="98">
        <v>906.82627844624005</v>
      </c>
      <c r="F168" s="98">
        <v>934.42122014233348</v>
      </c>
      <c r="G168" s="98">
        <v>927.46944148596253</v>
      </c>
      <c r="H168" s="98">
        <v>984.32045201324195</v>
      </c>
      <c r="I168" s="98">
        <v>991.9921504723153</v>
      </c>
      <c r="J168" s="98">
        <v>938.48609355853011</v>
      </c>
      <c r="K168" s="98">
        <v>901.48840148299189</v>
      </c>
      <c r="L168" s="98">
        <v>1006.1290142947195</v>
      </c>
      <c r="M168" s="98">
        <v>1145.6332448271537</v>
      </c>
      <c r="N168" s="98">
        <v>1153.8055806090399</v>
      </c>
      <c r="O168" s="98">
        <v>1144.895592644943</v>
      </c>
      <c r="P168" s="98">
        <v>1017.0667671238778</v>
      </c>
      <c r="Q168" s="98">
        <v>1191.7241831023098</v>
      </c>
      <c r="R168" s="98">
        <v>1212.3933045085939</v>
      </c>
      <c r="S168" s="98">
        <v>1195.3350382962585</v>
      </c>
      <c r="T168" s="98">
        <v>1145.931326049287</v>
      </c>
      <c r="U168" s="98">
        <v>1179.0074149589245</v>
      </c>
      <c r="V168" s="98">
        <v>1111.3959169733848</v>
      </c>
      <c r="W168" s="98">
        <v>1097.1643022142055</v>
      </c>
      <c r="X168" s="98">
        <v>838.14447912963169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551.52662453812991</v>
      </c>
      <c r="C169" s="101">
        <v>530.04256095972585</v>
      </c>
      <c r="D169" s="101">
        <v>494.3333934367256</v>
      </c>
      <c r="E169" s="101">
        <v>505.78902040860777</v>
      </c>
      <c r="F169" s="101">
        <v>518.70357946987679</v>
      </c>
      <c r="G169" s="101">
        <v>522.37893157789324</v>
      </c>
      <c r="H169" s="101">
        <v>555.21899031858379</v>
      </c>
      <c r="I169" s="101">
        <v>550.54681458207278</v>
      </c>
      <c r="J169" s="101">
        <v>503.84559666329807</v>
      </c>
      <c r="K169" s="101">
        <v>441.04371811330628</v>
      </c>
      <c r="L169" s="101">
        <v>566.69428504999189</v>
      </c>
      <c r="M169" s="101">
        <v>639.07267266593033</v>
      </c>
      <c r="N169" s="101">
        <v>629.87560669496156</v>
      </c>
      <c r="O169" s="101">
        <v>657.47329194064446</v>
      </c>
      <c r="P169" s="101">
        <v>560.22625456146886</v>
      </c>
      <c r="Q169" s="101">
        <v>673.01851537652226</v>
      </c>
      <c r="R169" s="101">
        <v>685.50059658197222</v>
      </c>
      <c r="S169" s="101">
        <v>647.60035112203241</v>
      </c>
      <c r="T169" s="101">
        <v>624.40013830164878</v>
      </c>
      <c r="U169" s="101">
        <v>654.29810496676987</v>
      </c>
      <c r="V169" s="101">
        <v>616.12538653863669</v>
      </c>
      <c r="W169" s="101">
        <v>644.81296789536702</v>
      </c>
      <c r="X169" s="101">
        <v>349.64672357516099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414.98674396863976</v>
      </c>
      <c r="C170" s="104">
        <v>416.59177624233052</v>
      </c>
      <c r="D170" s="104">
        <v>379.85948682777604</v>
      </c>
      <c r="E170" s="104">
        <v>401.03725803763223</v>
      </c>
      <c r="F170" s="104">
        <v>415.71764067245675</v>
      </c>
      <c r="G170" s="104">
        <v>405.09050990806929</v>
      </c>
      <c r="H170" s="104">
        <v>429.10146169465816</v>
      </c>
      <c r="I170" s="104">
        <v>441.44533589024269</v>
      </c>
      <c r="J170" s="104">
        <v>434.64049689523199</v>
      </c>
      <c r="K170" s="104">
        <v>460.44468336968561</v>
      </c>
      <c r="L170" s="104">
        <v>439.43472924472769</v>
      </c>
      <c r="M170" s="104">
        <v>506.56057216122326</v>
      </c>
      <c r="N170" s="104">
        <v>523.92997391407835</v>
      </c>
      <c r="O170" s="104">
        <v>487.42230070429849</v>
      </c>
      <c r="P170" s="104">
        <v>456.840512562409</v>
      </c>
      <c r="Q170" s="104">
        <v>518.70566772578775</v>
      </c>
      <c r="R170" s="104">
        <v>526.89270792662182</v>
      </c>
      <c r="S170" s="104">
        <v>547.73468717422611</v>
      </c>
      <c r="T170" s="104">
        <v>521.53118774763834</v>
      </c>
      <c r="U170" s="104">
        <v>524.70930999215466</v>
      </c>
      <c r="V170" s="104">
        <v>495.2705304347482</v>
      </c>
      <c r="W170" s="104">
        <v>452.35133431883838</v>
      </c>
      <c r="X170" s="104">
        <v>488.49775555447081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979.24867579816646</v>
      </c>
      <c r="C171" s="101">
        <v>917.47170885050787</v>
      </c>
      <c r="D171" s="101">
        <v>932.28470609514704</v>
      </c>
      <c r="E171" s="101">
        <v>904.79004248643184</v>
      </c>
      <c r="F171" s="101">
        <v>929.78460166980756</v>
      </c>
      <c r="G171" s="101">
        <v>951.43891689256213</v>
      </c>
      <c r="H171" s="101">
        <v>966.0467735826453</v>
      </c>
      <c r="I171" s="101">
        <v>916.87830478723663</v>
      </c>
      <c r="J171" s="101">
        <v>942.17692128702129</v>
      </c>
      <c r="K171" s="101">
        <v>897.59419065949385</v>
      </c>
      <c r="L171" s="101">
        <v>1057.9525375375351</v>
      </c>
      <c r="M171" s="101">
        <v>1097.7748505347918</v>
      </c>
      <c r="N171" s="101">
        <v>1097.0606463404984</v>
      </c>
      <c r="O171" s="101">
        <v>1184.8388876331721</v>
      </c>
      <c r="P171" s="101">
        <v>1146.8349521843886</v>
      </c>
      <c r="Q171" s="101">
        <v>1204.1817675300983</v>
      </c>
      <c r="R171" s="101">
        <v>1204.2294552940691</v>
      </c>
      <c r="S171" s="101">
        <v>1146.2895489204586</v>
      </c>
      <c r="T171" s="101">
        <v>1160.0758945969044</v>
      </c>
      <c r="U171" s="101">
        <v>1176.1755765838129</v>
      </c>
      <c r="V171" s="101">
        <v>1168.5007025419052</v>
      </c>
      <c r="W171" s="101">
        <v>1152.4235980078897</v>
      </c>
      <c r="X171" s="101">
        <v>759.33530604831969</v>
      </c>
      <c r="Y171" s="101">
        <v>752.26471827000171</v>
      </c>
      <c r="DA171" s="131" t="s">
        <v>2572</v>
      </c>
    </row>
    <row r="172" spans="1:105" ht="12" customHeight="1" x14ac:dyDescent="0.25">
      <c r="A172" s="107" t="s">
        <v>121</v>
      </c>
      <c r="B172" s="104">
        <v>979.248675798166</v>
      </c>
      <c r="C172" s="104">
        <v>917.62275156313899</v>
      </c>
      <c r="D172" s="104">
        <v>932.4921698748841</v>
      </c>
      <c r="E172" s="104">
        <v>905.05749077327073</v>
      </c>
      <c r="F172" s="104">
        <v>929.99255908852308</v>
      </c>
      <c r="G172" s="104">
        <v>951.62400621699987</v>
      </c>
      <c r="H172" s="104">
        <v>966.10067023884551</v>
      </c>
      <c r="I172" s="104">
        <v>916.56822812056623</v>
      </c>
      <c r="J172" s="104">
        <v>941.4866544555158</v>
      </c>
      <c r="K172" s="104">
        <v>896.54704516633751</v>
      </c>
      <c r="L172" s="104">
        <v>1056.5217966760144</v>
      </c>
      <c r="M172" s="104">
        <v>1096.7603230025377</v>
      </c>
      <c r="N172" s="104">
        <v>1096.8728346096455</v>
      </c>
      <c r="O172" s="104">
        <v>1185.1254073984317</v>
      </c>
      <c r="P172" s="104">
        <v>1146.761727188225</v>
      </c>
      <c r="Q172" s="104">
        <v>1204.4101679981945</v>
      </c>
      <c r="R172" s="104">
        <v>1204.8077576135122</v>
      </c>
      <c r="S172" s="104">
        <v>1147.1378549843839</v>
      </c>
      <c r="T172" s="104">
        <v>1160.9550701253686</v>
      </c>
      <c r="U172" s="104">
        <v>1176.9524260825024</v>
      </c>
      <c r="V172" s="104">
        <v>1168.9720872696766</v>
      </c>
      <c r="W172" s="104">
        <v>1152.7765059272465</v>
      </c>
      <c r="X172" s="104">
        <v>762.08703562473488</v>
      </c>
      <c r="Y172" s="104">
        <v>755.42257476585633</v>
      </c>
      <c r="DA172" s="132" t="s">
        <v>2573</v>
      </c>
    </row>
    <row r="173" spans="1:105" ht="12" customHeight="1" x14ac:dyDescent="0.25">
      <c r="A173" s="108" t="s">
        <v>53</v>
      </c>
      <c r="B173" s="98">
        <v>559.04568346624512</v>
      </c>
      <c r="C173" s="98">
        <v>513.56882543960683</v>
      </c>
      <c r="D173" s="98">
        <v>527.62924642394182</v>
      </c>
      <c r="E173" s="98">
        <v>504.64049180115688</v>
      </c>
      <c r="F173" s="98">
        <v>515.9710269671981</v>
      </c>
      <c r="G173" s="98">
        <v>536.23573086046315</v>
      </c>
      <c r="H173" s="98">
        <v>545.10244148070535</v>
      </c>
      <c r="I173" s="98">
        <v>508.81240411959453</v>
      </c>
      <c r="J173" s="98">
        <v>505.94814513398541</v>
      </c>
      <c r="K173" s="98">
        <v>437.81404875177998</v>
      </c>
      <c r="L173" s="98">
        <v>594.44959721999737</v>
      </c>
      <c r="M173" s="98">
        <v>610.95685571315164</v>
      </c>
      <c r="N173" s="98">
        <v>597.43240754610451</v>
      </c>
      <c r="O173" s="98">
        <v>680.67376353011173</v>
      </c>
      <c r="P173" s="98">
        <v>631.93720973231871</v>
      </c>
      <c r="Q173" s="98">
        <v>680.70598285122264</v>
      </c>
      <c r="R173" s="98">
        <v>681.80152356803228</v>
      </c>
      <c r="S173" s="98">
        <v>620.96572491440475</v>
      </c>
      <c r="T173" s="98">
        <v>633.57805189943087</v>
      </c>
      <c r="U173" s="98">
        <v>653.47421337801586</v>
      </c>
      <c r="V173" s="98">
        <v>648.45741163804792</v>
      </c>
      <c r="W173" s="98">
        <v>676.86447347451258</v>
      </c>
      <c r="X173" s="98">
        <v>312.28208050258883</v>
      </c>
      <c r="Y173" s="98">
        <v>390.65510731650227</v>
      </c>
      <c r="DA173" s="63" t="s">
        <v>2574</v>
      </c>
    </row>
    <row r="174" spans="1:105" ht="12" customHeight="1" x14ac:dyDescent="0.25">
      <c r="A174" s="115" t="s">
        <v>52</v>
      </c>
      <c r="B174" s="33">
        <v>420.20299233192094</v>
      </c>
      <c r="C174" s="33">
        <v>404.05392612353228</v>
      </c>
      <c r="D174" s="33">
        <v>404.86292345094228</v>
      </c>
      <c r="E174" s="33">
        <v>400.4169989721139</v>
      </c>
      <c r="F174" s="33">
        <v>414.02153212132498</v>
      </c>
      <c r="G174" s="33">
        <v>415.38827535653678</v>
      </c>
      <c r="H174" s="33">
        <v>420.9982287581401</v>
      </c>
      <c r="I174" s="33">
        <v>407.7558240009717</v>
      </c>
      <c r="J174" s="33">
        <v>435.53850932153028</v>
      </c>
      <c r="K174" s="33">
        <v>458.73299641455753</v>
      </c>
      <c r="L174" s="33">
        <v>462.07219945601707</v>
      </c>
      <c r="M174" s="33">
        <v>485.80346728938599</v>
      </c>
      <c r="N174" s="33">
        <v>499.44042706354099</v>
      </c>
      <c r="O174" s="33">
        <v>504.4516438683201</v>
      </c>
      <c r="P174" s="33">
        <v>514.82451745590618</v>
      </c>
      <c r="Q174" s="33">
        <v>523.70418514697189</v>
      </c>
      <c r="R174" s="33">
        <v>523.00623404548014</v>
      </c>
      <c r="S174" s="33">
        <v>526.17213006997918</v>
      </c>
      <c r="T174" s="33">
        <v>527.37701822593749</v>
      </c>
      <c r="U174" s="33">
        <v>523.4782127044864</v>
      </c>
      <c r="V174" s="33">
        <v>520.51467563162862</v>
      </c>
      <c r="W174" s="33">
        <v>475.91203245273402</v>
      </c>
      <c r="X174" s="33">
        <v>449.80495512214605</v>
      </c>
      <c r="Y174" s="33">
        <v>364.767467449354</v>
      </c>
      <c r="DA174" s="60" t="s">
        <v>2575</v>
      </c>
    </row>
    <row r="175" spans="1:105" ht="12" customHeight="1" x14ac:dyDescent="0.25">
      <c r="A175" s="121" t="s">
        <v>54</v>
      </c>
      <c r="B175" s="122">
        <v>219.20131515189152</v>
      </c>
      <c r="C175" s="122">
        <v>215.2904440768269</v>
      </c>
      <c r="D175" s="122">
        <v>218.8395144415399</v>
      </c>
      <c r="E175" s="122">
        <v>217.80042031623444</v>
      </c>
      <c r="F175" s="122">
        <v>219.37673057334831</v>
      </c>
      <c r="G175" s="122">
        <v>223.22086315203583</v>
      </c>
      <c r="H175" s="122">
        <v>230.82032311043258</v>
      </c>
      <c r="I175" s="122">
        <v>228.65545882331409</v>
      </c>
      <c r="J175" s="122">
        <v>233.68905983327207</v>
      </c>
      <c r="K175" s="122">
        <v>235.34392802510317</v>
      </c>
      <c r="L175" s="122">
        <v>262.65170472512727</v>
      </c>
      <c r="M175" s="122">
        <v>257.40640655521662</v>
      </c>
      <c r="N175" s="122">
        <v>256.61912211387835</v>
      </c>
      <c r="O175" s="122">
        <v>275.23679089344313</v>
      </c>
      <c r="P175" s="122">
        <v>279.49090879429582</v>
      </c>
      <c r="Q175" s="122">
        <v>284.63479547409764</v>
      </c>
      <c r="R175" s="122">
        <v>293.27324062275079</v>
      </c>
      <c r="S175" s="122">
        <v>286.06997394656514</v>
      </c>
      <c r="T175" s="122">
        <v>287.41883893750094</v>
      </c>
      <c r="U175" s="122">
        <v>288.21459164091294</v>
      </c>
      <c r="V175" s="122">
        <v>304.7463759606286</v>
      </c>
      <c r="W175" s="122">
        <v>314.26206608516787</v>
      </c>
      <c r="X175" s="122">
        <v>198.48777648842596</v>
      </c>
      <c r="Y175" s="122">
        <v>220.25547795020768</v>
      </c>
      <c r="DA175" s="130" t="s">
        <v>2576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2577</v>
      </c>
    </row>
    <row r="177" spans="1:105" ht="12" customHeight="1" x14ac:dyDescent="0.25">
      <c r="A177" s="109" t="s">
        <v>120</v>
      </c>
      <c r="B177" s="33">
        <v>219.20131515189152</v>
      </c>
      <c r="C177" s="33">
        <v>215.2904440768269</v>
      </c>
      <c r="D177" s="33">
        <v>218.8395144415399</v>
      </c>
      <c r="E177" s="33">
        <v>217.80042031623444</v>
      </c>
      <c r="F177" s="33">
        <v>219.37673057334831</v>
      </c>
      <c r="G177" s="33">
        <v>223.22086315203583</v>
      </c>
      <c r="H177" s="33">
        <v>230.82032311043258</v>
      </c>
      <c r="I177" s="33">
        <v>228.65545882331409</v>
      </c>
      <c r="J177" s="33">
        <v>233.68905983327207</v>
      </c>
      <c r="K177" s="33">
        <v>235.34392802510317</v>
      </c>
      <c r="L177" s="33">
        <v>262.65170472512727</v>
      </c>
      <c r="M177" s="33">
        <v>257.40640655521662</v>
      </c>
      <c r="N177" s="33">
        <v>256.61912211387835</v>
      </c>
      <c r="O177" s="33">
        <v>275.23679089344313</v>
      </c>
      <c r="P177" s="33">
        <v>279.49090879429582</v>
      </c>
      <c r="Q177" s="33">
        <v>284.63479547409764</v>
      </c>
      <c r="R177" s="33">
        <v>293.27324062275079</v>
      </c>
      <c r="S177" s="33">
        <v>286.06997394656514</v>
      </c>
      <c r="T177" s="33">
        <v>287.41883893750094</v>
      </c>
      <c r="U177" s="33">
        <v>288.21459164091294</v>
      </c>
      <c r="V177" s="33">
        <v>304.7463759606286</v>
      </c>
      <c r="W177" s="33">
        <v>314.26206608516787</v>
      </c>
      <c r="X177" s="33">
        <v>198.48777648842596</v>
      </c>
      <c r="Y177" s="33">
        <v>220.25547795020768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2581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4348.3957238695157</v>
      </c>
      <c r="C24" s="117">
        <f t="shared" si="7"/>
        <v>4631.6631934915886</v>
      </c>
      <c r="D24" s="117">
        <f t="shared" si="7"/>
        <v>4102.2319032396817</v>
      </c>
      <c r="E24" s="117">
        <f t="shared" si="7"/>
        <v>4315.0474985202727</v>
      </c>
      <c r="F24" s="117">
        <f t="shared" si="7"/>
        <v>4313.7406082888056</v>
      </c>
      <c r="G24" s="117">
        <f t="shared" si="7"/>
        <v>4270.4189541985379</v>
      </c>
      <c r="H24" s="117">
        <f t="shared" si="7"/>
        <v>4508.1193569731222</v>
      </c>
      <c r="I24" s="117">
        <f t="shared" si="7"/>
        <v>4512.7199272249245</v>
      </c>
      <c r="J24" s="117">
        <f t="shared" si="7"/>
        <v>4222.1429317279762</v>
      </c>
      <c r="K24" s="117">
        <f t="shared" si="7"/>
        <v>3923.2421569295102</v>
      </c>
      <c r="L24" s="117">
        <f t="shared" si="7"/>
        <v>4625.5586362995846</v>
      </c>
      <c r="M24" s="117">
        <f t="shared" si="7"/>
        <v>4459.5820565774902</v>
      </c>
      <c r="N24" s="117">
        <f t="shared" si="7"/>
        <v>4149.1960315213755</v>
      </c>
      <c r="O24" s="117">
        <f t="shared" si="7"/>
        <v>3830.0719118352254</v>
      </c>
      <c r="P24" s="117">
        <f t="shared" si="7"/>
        <v>2918.1582069073643</v>
      </c>
      <c r="Q24" s="117">
        <f t="shared" si="7"/>
        <v>3973.0451246069019</v>
      </c>
      <c r="R24" s="117">
        <f t="shared" ref="R24:V24" si="8">R25+R28+R30+R39</f>
        <v>4002.177734787424</v>
      </c>
      <c r="S24" s="117">
        <f t="shared" si="8"/>
        <v>3970.0491592321855</v>
      </c>
      <c r="T24" s="117">
        <f t="shared" si="8"/>
        <v>3875.9555188665659</v>
      </c>
      <c r="U24" s="117">
        <f t="shared" si="8"/>
        <v>3562.8815906089721</v>
      </c>
      <c r="V24" s="117">
        <f t="shared" si="8"/>
        <v>3365.9731717376344</v>
      </c>
      <c r="W24" s="117">
        <f t="shared" ref="W24:Y24" si="9">W25+W28+W30+W39</f>
        <v>3365.3716415150566</v>
      </c>
      <c r="X24" s="117">
        <f t="shared" si="9"/>
        <v>3415.0726579122925</v>
      </c>
      <c r="Y24" s="117">
        <f t="shared" si="9"/>
        <v>3412.8623517715878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4310.4359841316382</v>
      </c>
      <c r="C25" s="122">
        <f t="shared" si="10"/>
        <v>4595.3156846180518</v>
      </c>
      <c r="D25" s="122">
        <f t="shared" si="10"/>
        <v>4069.8495319373342</v>
      </c>
      <c r="E25" s="122">
        <f t="shared" si="10"/>
        <v>4281.8158988765372</v>
      </c>
      <c r="F25" s="122">
        <f t="shared" si="10"/>
        <v>4279.5633436973239</v>
      </c>
      <c r="G25" s="122">
        <f t="shared" si="10"/>
        <v>4236.3000328826747</v>
      </c>
      <c r="H25" s="122">
        <f t="shared" si="10"/>
        <v>4471.9483790659133</v>
      </c>
      <c r="I25" s="122">
        <f t="shared" si="10"/>
        <v>4477.2789733185073</v>
      </c>
      <c r="J25" s="122">
        <f t="shared" si="10"/>
        <v>4189.2913738714651</v>
      </c>
      <c r="K25" s="122">
        <f t="shared" si="10"/>
        <v>3892.9564265600789</v>
      </c>
      <c r="L25" s="122">
        <f t="shared" si="10"/>
        <v>4593.9140459470364</v>
      </c>
      <c r="M25" s="122">
        <f t="shared" si="10"/>
        <v>4424.621934690269</v>
      </c>
      <c r="N25" s="122">
        <f t="shared" si="10"/>
        <v>4116.454776998542</v>
      </c>
      <c r="O25" s="122">
        <f t="shared" si="10"/>
        <v>3800.6149543573042</v>
      </c>
      <c r="P25" s="122">
        <f t="shared" si="10"/>
        <v>2893.365403320614</v>
      </c>
      <c r="Q25" s="122">
        <f t="shared" si="10"/>
        <v>3943.1610157994269</v>
      </c>
      <c r="R25" s="122">
        <f t="shared" ref="R25:V25" si="11">SUM(R26:R27)</f>
        <v>3969.9053520162588</v>
      </c>
      <c r="S25" s="122">
        <f t="shared" si="11"/>
        <v>3935.5517637886614</v>
      </c>
      <c r="T25" s="122">
        <f t="shared" si="11"/>
        <v>3842.4780702799249</v>
      </c>
      <c r="U25" s="122">
        <f t="shared" si="11"/>
        <v>3526.5071373814753</v>
      </c>
      <c r="V25" s="122">
        <f t="shared" si="11"/>
        <v>3330.0596669021879</v>
      </c>
      <c r="W25" s="122">
        <f t="shared" ref="W25:Y25" si="12">SUM(W26:W27)</f>
        <v>3326.682400158164</v>
      </c>
      <c r="X25" s="122">
        <f t="shared" si="12"/>
        <v>3382.318583136042</v>
      </c>
      <c r="Y25" s="122">
        <f t="shared" si="12"/>
        <v>3382.9138855033898</v>
      </c>
      <c r="DA25" s="130" t="s">
        <v>2601</v>
      </c>
    </row>
    <row r="26" spans="1:105" ht="12" customHeight="1" x14ac:dyDescent="0.25">
      <c r="A26" s="97" t="s">
        <v>74</v>
      </c>
      <c r="B26" s="98">
        <v>4310.4359841316382</v>
      </c>
      <c r="C26" s="98">
        <v>4595.3156846180518</v>
      </c>
      <c r="D26" s="98">
        <v>4069.8495319373342</v>
      </c>
      <c r="E26" s="98">
        <v>4281.8158988765372</v>
      </c>
      <c r="F26" s="98">
        <v>4279.5633436973239</v>
      </c>
      <c r="G26" s="98">
        <v>4236.3000328826747</v>
      </c>
      <c r="H26" s="98">
        <v>4471.9483790659133</v>
      </c>
      <c r="I26" s="98">
        <v>4477.2789733185073</v>
      </c>
      <c r="J26" s="98">
        <v>4189.2913738714651</v>
      </c>
      <c r="K26" s="98">
        <v>3892.9564265600789</v>
      </c>
      <c r="L26" s="98">
        <v>4593.9140459470364</v>
      </c>
      <c r="M26" s="98">
        <v>4424.621934690269</v>
      </c>
      <c r="N26" s="98">
        <v>4116.454776998542</v>
      </c>
      <c r="O26" s="98">
        <v>3800.6149543573042</v>
      </c>
      <c r="P26" s="98">
        <v>2893.365403320614</v>
      </c>
      <c r="Q26" s="98">
        <v>3943.1610157994269</v>
      </c>
      <c r="R26" s="98">
        <v>3969.9053520162588</v>
      </c>
      <c r="S26" s="98">
        <v>3935.5517637886614</v>
      </c>
      <c r="T26" s="98">
        <v>3842.4780702799249</v>
      </c>
      <c r="U26" s="98">
        <v>3526.5071373814753</v>
      </c>
      <c r="V26" s="98">
        <v>3330.0596669021879</v>
      </c>
      <c r="W26" s="98">
        <v>3326.682400158164</v>
      </c>
      <c r="X26" s="98">
        <v>3382.318583136042</v>
      </c>
      <c r="Y26" s="98">
        <v>3382.9138855033898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37.959739737877783</v>
      </c>
      <c r="C30" s="122">
        <v>36.347508873536725</v>
      </c>
      <c r="D30" s="122">
        <v>32.382371302347551</v>
      </c>
      <c r="E30" s="122">
        <v>33.231599643735422</v>
      </c>
      <c r="F30" s="122">
        <v>34.17726459148146</v>
      </c>
      <c r="G30" s="122">
        <v>34.118921315862771</v>
      </c>
      <c r="H30" s="122">
        <v>36.170977907208524</v>
      </c>
      <c r="I30" s="122">
        <v>35.440953906417072</v>
      </c>
      <c r="J30" s="122">
        <v>32.851557856511015</v>
      </c>
      <c r="K30" s="122">
        <v>30.285730369431455</v>
      </c>
      <c r="L30" s="122">
        <v>31.644590352548597</v>
      </c>
      <c r="M30" s="122">
        <v>34.960121887221376</v>
      </c>
      <c r="N30" s="122">
        <v>32.741254522833891</v>
      </c>
      <c r="O30" s="122">
        <v>29.456957477921176</v>
      </c>
      <c r="P30" s="122">
        <v>24.792803586750388</v>
      </c>
      <c r="Q30" s="122">
        <v>29.884108807475045</v>
      </c>
      <c r="R30" s="122">
        <v>32.272382771165169</v>
      </c>
      <c r="S30" s="122">
        <v>34.497395443523963</v>
      </c>
      <c r="T30" s="122">
        <v>33.477448586640868</v>
      </c>
      <c r="U30" s="122">
        <v>36.374453227496616</v>
      </c>
      <c r="V30" s="122">
        <v>35.913504835446645</v>
      </c>
      <c r="W30" s="122">
        <v>38.689241356892403</v>
      </c>
      <c r="X30" s="122">
        <v>32.754074776250427</v>
      </c>
      <c r="Y30" s="122">
        <v>29.948466268198032</v>
      </c>
      <c r="DA30" s="130" t="s">
        <v>2606</v>
      </c>
    </row>
    <row r="31" spans="1:105" ht="12" customHeight="1" x14ac:dyDescent="0.25">
      <c r="A31" s="97" t="s">
        <v>141</v>
      </c>
      <c r="B31" s="98">
        <v>344.74881304082527</v>
      </c>
      <c r="C31" s="98">
        <v>336.33852700982845</v>
      </c>
      <c r="D31" s="98">
        <v>309.04913660628154</v>
      </c>
      <c r="E31" s="98">
        <v>317.85260287444009</v>
      </c>
      <c r="F31" s="98">
        <v>324.26416756440682</v>
      </c>
      <c r="G31" s="98">
        <v>318.58016044808619</v>
      </c>
      <c r="H31" s="98">
        <v>334.86541961986507</v>
      </c>
      <c r="I31" s="98">
        <v>336.34045812871568</v>
      </c>
      <c r="J31" s="98">
        <v>317.79479840031667</v>
      </c>
      <c r="K31" s="98">
        <v>305.04267962175823</v>
      </c>
      <c r="L31" s="98">
        <v>338.96314972344783</v>
      </c>
      <c r="M31" s="98">
        <v>383.17378726665515</v>
      </c>
      <c r="N31" s="98">
        <v>380.73972610246102</v>
      </c>
      <c r="O31" s="98">
        <v>371.44618418446578</v>
      </c>
      <c r="P31" s="98">
        <v>324.8907127996639</v>
      </c>
      <c r="Q31" s="98">
        <v>371.28877014624538</v>
      </c>
      <c r="R31" s="98">
        <v>363.51419998747383</v>
      </c>
      <c r="S31" s="98">
        <v>347.44942807597306</v>
      </c>
      <c r="T31" s="98">
        <v>321.18311771496997</v>
      </c>
      <c r="U31" s="98">
        <v>325.44392792852926</v>
      </c>
      <c r="V31" s="98">
        <v>299.97142043153235</v>
      </c>
      <c r="W31" s="98">
        <v>291.59967741071665</v>
      </c>
      <c r="X31" s="98">
        <v>217.89526263328281</v>
      </c>
      <c r="Y31" s="98">
        <v>190.20091807883489</v>
      </c>
      <c r="DA31" s="63" t="s">
        <v>2607</v>
      </c>
    </row>
    <row r="32" spans="1:105" ht="12" customHeight="1" x14ac:dyDescent="0.25">
      <c r="A32" s="97" t="s">
        <v>140</v>
      </c>
      <c r="B32" s="98">
        <v>196.72583470179015</v>
      </c>
      <c r="C32" s="98">
        <v>189.06261383047271</v>
      </c>
      <c r="D32" s="98">
        <v>176.32539412988029</v>
      </c>
      <c r="E32" s="98">
        <v>180.41153916406273</v>
      </c>
      <c r="F32" s="98">
        <v>185.01807545460233</v>
      </c>
      <c r="G32" s="98">
        <v>186.32904881310165</v>
      </c>
      <c r="H32" s="98">
        <v>187.45472218986882</v>
      </c>
      <c r="I32" s="98">
        <v>186.06703730754583</v>
      </c>
      <c r="J32" s="98">
        <v>170.30398751193198</v>
      </c>
      <c r="K32" s="98">
        <v>149.3178664156589</v>
      </c>
      <c r="L32" s="98">
        <v>191.97122050017214</v>
      </c>
      <c r="M32" s="98">
        <v>217.06317531744381</v>
      </c>
      <c r="N32" s="98">
        <v>214.15399876110729</v>
      </c>
      <c r="O32" s="98">
        <v>0</v>
      </c>
      <c r="P32" s="98">
        <v>0</v>
      </c>
      <c r="Q32" s="98">
        <v>0</v>
      </c>
      <c r="R32" s="98">
        <v>0</v>
      </c>
      <c r="S32" s="98">
        <v>173.1024178833907</v>
      </c>
      <c r="T32" s="98">
        <v>165.36328940834591</v>
      </c>
      <c r="U32" s="98">
        <v>174.95054025982489</v>
      </c>
      <c r="V32" s="98">
        <v>164.47959670203451</v>
      </c>
      <c r="W32" s="98">
        <v>172.59907927625142</v>
      </c>
      <c r="X32" s="98">
        <v>87.693767590294925</v>
      </c>
      <c r="Y32" s="98">
        <v>95.957069775517553</v>
      </c>
      <c r="DA32" s="63" t="s">
        <v>2608</v>
      </c>
    </row>
    <row r="33" spans="1:105" ht="12" customHeight="1" x14ac:dyDescent="0.25">
      <c r="A33" s="100" t="s">
        <v>50</v>
      </c>
      <c r="B33" s="101">
        <v>196.72583470179015</v>
      </c>
      <c r="C33" s="101">
        <v>189.06261383047271</v>
      </c>
      <c r="D33" s="101">
        <v>176.32539412988029</v>
      </c>
      <c r="E33" s="101">
        <v>180.41153916406273</v>
      </c>
      <c r="F33" s="101">
        <v>185.01807545460233</v>
      </c>
      <c r="G33" s="101">
        <v>186.32904881310165</v>
      </c>
      <c r="H33" s="101">
        <v>187.45472218986882</v>
      </c>
      <c r="I33" s="101">
        <v>186.06703730754583</v>
      </c>
      <c r="J33" s="101">
        <v>170.30398751193198</v>
      </c>
      <c r="K33" s="101">
        <v>149.3178664156589</v>
      </c>
      <c r="L33" s="101">
        <v>191.97122050017214</v>
      </c>
      <c r="M33" s="101">
        <v>217.06317531744381</v>
      </c>
      <c r="N33" s="101">
        <v>214.15399876110729</v>
      </c>
      <c r="O33" s="101">
        <v>0</v>
      </c>
      <c r="P33" s="101">
        <v>0</v>
      </c>
      <c r="Q33" s="101">
        <v>0</v>
      </c>
      <c r="R33" s="101">
        <v>0</v>
      </c>
      <c r="S33" s="101">
        <v>173.1024178833907</v>
      </c>
      <c r="T33" s="101">
        <v>165.36328940834591</v>
      </c>
      <c r="U33" s="101">
        <v>174.95054025982489</v>
      </c>
      <c r="V33" s="101">
        <v>164.47959670203451</v>
      </c>
      <c r="W33" s="101">
        <v>172.59907927625142</v>
      </c>
      <c r="X33" s="101">
        <v>87.693767590294925</v>
      </c>
      <c r="Y33" s="101">
        <v>95.957069775517553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2615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5521.0403525074753</v>
      </c>
      <c r="C43" s="117">
        <f t="shared" si="14"/>
        <v>5844.9133880114086</v>
      </c>
      <c r="D43" s="117">
        <f t="shared" si="14"/>
        <v>5703.1775666522708</v>
      </c>
      <c r="E43" s="117">
        <f t="shared" si="14"/>
        <v>5677.3976049992725</v>
      </c>
      <c r="F43" s="117">
        <f t="shared" si="14"/>
        <v>5687.8840844224815</v>
      </c>
      <c r="G43" s="117">
        <f t="shared" si="14"/>
        <v>5846.7325128211551</v>
      </c>
      <c r="H43" s="117">
        <f t="shared" si="14"/>
        <v>5714.1588094557619</v>
      </c>
      <c r="I43" s="117">
        <f t="shared" si="14"/>
        <v>5653.1673984520403</v>
      </c>
      <c r="J43" s="117">
        <f t="shared" si="14"/>
        <v>5684.9178447180611</v>
      </c>
      <c r="K43" s="117">
        <f t="shared" si="14"/>
        <v>5710.752290626222</v>
      </c>
      <c r="L43" s="117">
        <f t="shared" si="14"/>
        <v>6360.1799970415695</v>
      </c>
      <c r="M43" s="117">
        <f t="shared" si="14"/>
        <v>5665.4643127628078</v>
      </c>
      <c r="N43" s="117">
        <f t="shared" si="14"/>
        <v>5239.1554288249354</v>
      </c>
      <c r="O43" s="117">
        <f t="shared" si="14"/>
        <v>5467.9219624546431</v>
      </c>
      <c r="P43" s="117">
        <f t="shared" si="14"/>
        <v>4569.5392307847105</v>
      </c>
      <c r="Q43" s="117">
        <f t="shared" si="14"/>
        <v>5119.6066762177652</v>
      </c>
      <c r="R43" s="117">
        <f t="shared" ref="R43:V43" si="15">R44+R47+R49+R58</f>
        <v>5330.3533331175058</v>
      </c>
      <c r="S43" s="117">
        <f t="shared" si="15"/>
        <v>5166.0108612529457</v>
      </c>
      <c r="T43" s="117">
        <f t="shared" si="15"/>
        <v>5421.8114675169909</v>
      </c>
      <c r="U43" s="117">
        <f t="shared" si="15"/>
        <v>5268.3711863549061</v>
      </c>
      <c r="V43" s="117">
        <f t="shared" si="15"/>
        <v>4884.3481584001465</v>
      </c>
      <c r="W43" s="117">
        <f t="shared" ref="W43:Y43" si="16">W44+W47+W49+W58</f>
        <v>4690.9093349005298</v>
      </c>
      <c r="X43" s="117">
        <f t="shared" si="16"/>
        <v>4905.554840495558</v>
      </c>
      <c r="Y43" s="117">
        <f t="shared" si="16"/>
        <v>4448.1686848438931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5275.7313530143474</v>
      </c>
      <c r="C44" s="122">
        <f t="shared" si="17"/>
        <v>5597.4652407211288</v>
      </c>
      <c r="D44" s="122">
        <f t="shared" si="17"/>
        <v>5439.9204958992232</v>
      </c>
      <c r="E44" s="122">
        <f t="shared" si="17"/>
        <v>5410.6007075085708</v>
      </c>
      <c r="F44" s="122">
        <f t="shared" si="17"/>
        <v>5396.1797421307201</v>
      </c>
      <c r="G44" s="122">
        <f t="shared" si="17"/>
        <v>5535.0859959166246</v>
      </c>
      <c r="H44" s="122">
        <f t="shared" si="17"/>
        <v>5392.1991261067978</v>
      </c>
      <c r="I44" s="122">
        <f t="shared" si="17"/>
        <v>5339.5040509988739</v>
      </c>
      <c r="J44" s="122">
        <f t="shared" si="17"/>
        <v>5339.6371478988931</v>
      </c>
      <c r="K44" s="122">
        <f t="shared" si="17"/>
        <v>5349.2580770166342</v>
      </c>
      <c r="L44" s="122">
        <f t="shared" si="17"/>
        <v>5917.9206787300627</v>
      </c>
      <c r="M44" s="122">
        <f t="shared" si="17"/>
        <v>5189.4672538800114</v>
      </c>
      <c r="N44" s="122">
        <f t="shared" si="17"/>
        <v>4788.0961877850741</v>
      </c>
      <c r="O44" s="122">
        <f t="shared" si="17"/>
        <v>4978.2734360593186</v>
      </c>
      <c r="P44" s="122">
        <f t="shared" si="17"/>
        <v>4135.8181746338123</v>
      </c>
      <c r="Q44" s="122">
        <f t="shared" si="17"/>
        <v>4674.6358875646029</v>
      </c>
      <c r="R44" s="122">
        <f t="shared" ref="R44:V44" si="18">SUM(R45:R46)</f>
        <v>4883.7391022071206</v>
      </c>
      <c r="S44" s="122">
        <f t="shared" si="18"/>
        <v>4741.4671676674479</v>
      </c>
      <c r="T44" s="122">
        <f t="shared" si="18"/>
        <v>4984.4305745569154</v>
      </c>
      <c r="U44" s="122">
        <f t="shared" si="18"/>
        <v>4829.8572354409116</v>
      </c>
      <c r="V44" s="122">
        <f t="shared" si="18"/>
        <v>4469.8160775635197</v>
      </c>
      <c r="W44" s="122">
        <f t="shared" ref="W44:Y44" si="19">SUM(W45:W46)</f>
        <v>4322.9470141229403</v>
      </c>
      <c r="X44" s="122">
        <f t="shared" si="19"/>
        <v>4631.4561253618122</v>
      </c>
      <c r="Y44" s="122">
        <f t="shared" si="19"/>
        <v>4233.8280367961725</v>
      </c>
      <c r="DA44" s="130" t="s">
        <v>2619</v>
      </c>
    </row>
    <row r="45" spans="1:105" ht="12" customHeight="1" x14ac:dyDescent="0.25">
      <c r="A45" s="97" t="s">
        <v>211</v>
      </c>
      <c r="B45" s="98">
        <v>5275.7313530143474</v>
      </c>
      <c r="C45" s="98">
        <v>5597.4652407211288</v>
      </c>
      <c r="D45" s="98">
        <v>5439.9204958992232</v>
      </c>
      <c r="E45" s="98">
        <v>5410.6007075085708</v>
      </c>
      <c r="F45" s="98">
        <v>5396.1797421307201</v>
      </c>
      <c r="G45" s="98">
        <v>5535.0859959166246</v>
      </c>
      <c r="H45" s="98">
        <v>5392.1991261067978</v>
      </c>
      <c r="I45" s="98">
        <v>5339.5040509988739</v>
      </c>
      <c r="J45" s="98">
        <v>5339.6371478988931</v>
      </c>
      <c r="K45" s="98">
        <v>5349.2580770166342</v>
      </c>
      <c r="L45" s="98">
        <v>5917.9206787300627</v>
      </c>
      <c r="M45" s="98">
        <v>5189.4672538800114</v>
      </c>
      <c r="N45" s="98">
        <v>4788.0961877850741</v>
      </c>
      <c r="O45" s="98">
        <v>4978.2734360593186</v>
      </c>
      <c r="P45" s="98">
        <v>4135.8181746338123</v>
      </c>
      <c r="Q45" s="98">
        <v>4674.6358875646029</v>
      </c>
      <c r="R45" s="98">
        <v>4883.7391022071206</v>
      </c>
      <c r="S45" s="98">
        <v>4741.4671676674479</v>
      </c>
      <c r="T45" s="98">
        <v>4984.4305745569154</v>
      </c>
      <c r="U45" s="98">
        <v>4829.8572354409116</v>
      </c>
      <c r="V45" s="98">
        <v>4469.8160775635197</v>
      </c>
      <c r="W45" s="98">
        <v>4322.9470141229403</v>
      </c>
      <c r="X45" s="98">
        <v>4631.4561253618122</v>
      </c>
      <c r="Y45" s="98">
        <v>4233.8280367961725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245.30899949312763</v>
      </c>
      <c r="C49" s="122">
        <v>247.44814729027959</v>
      </c>
      <c r="D49" s="122">
        <v>263.2570707530474</v>
      </c>
      <c r="E49" s="122">
        <v>266.79689749070201</v>
      </c>
      <c r="F49" s="122">
        <v>291.70434229176158</v>
      </c>
      <c r="G49" s="122">
        <v>311.64651690453036</v>
      </c>
      <c r="H49" s="122">
        <v>321.95968334896384</v>
      </c>
      <c r="I49" s="122">
        <v>313.66334745316652</v>
      </c>
      <c r="J49" s="122">
        <v>345.28069681916827</v>
      </c>
      <c r="K49" s="122">
        <v>361.49421360958769</v>
      </c>
      <c r="L49" s="122">
        <v>442.25931831150695</v>
      </c>
      <c r="M49" s="122">
        <v>475.99705888279624</v>
      </c>
      <c r="N49" s="122">
        <v>451.05924103986126</v>
      </c>
      <c r="O49" s="122">
        <v>489.64852639532444</v>
      </c>
      <c r="P49" s="122">
        <v>433.72105615089862</v>
      </c>
      <c r="Q49" s="122">
        <v>444.970788653162</v>
      </c>
      <c r="R49" s="122">
        <v>446.61423091038495</v>
      </c>
      <c r="S49" s="122">
        <v>424.54369358549786</v>
      </c>
      <c r="T49" s="122">
        <v>437.38089296007524</v>
      </c>
      <c r="U49" s="122">
        <v>438.51395091399479</v>
      </c>
      <c r="V49" s="122">
        <v>414.5320808366269</v>
      </c>
      <c r="W49" s="122">
        <v>367.96232077758907</v>
      </c>
      <c r="X49" s="122">
        <v>274.0987151337456</v>
      </c>
      <c r="Y49" s="122">
        <v>214.34064804772055</v>
      </c>
      <c r="DA49" s="130" t="s">
        <v>2624</v>
      </c>
    </row>
    <row r="50" spans="1:105" ht="12" customHeight="1" x14ac:dyDescent="0.25">
      <c r="A50" s="97" t="s">
        <v>138</v>
      </c>
      <c r="B50" s="98">
        <v>441.63759136271273</v>
      </c>
      <c r="C50" s="98">
        <v>430.08309260294868</v>
      </c>
      <c r="D50" s="98">
        <v>434.42226932776214</v>
      </c>
      <c r="E50" s="98">
        <v>417.55377722900505</v>
      </c>
      <c r="F50" s="98">
        <v>432.94668471013512</v>
      </c>
      <c r="G50" s="98">
        <v>438.80340626231714</v>
      </c>
      <c r="H50" s="98">
        <v>429.91578349381388</v>
      </c>
      <c r="I50" s="98">
        <v>396.26585469909242</v>
      </c>
      <c r="J50" s="98">
        <v>412.25031153122609</v>
      </c>
      <c r="K50" s="98">
        <v>408.66255423004537</v>
      </c>
      <c r="L50" s="98">
        <v>478.38209356235853</v>
      </c>
      <c r="M50" s="98">
        <v>499.77477145037363</v>
      </c>
      <c r="N50" s="98">
        <v>467.94241624494259</v>
      </c>
      <c r="O50" s="98">
        <v>505.95200921002191</v>
      </c>
      <c r="P50" s="98">
        <v>448.37353705050879</v>
      </c>
      <c r="Q50" s="98">
        <v>460.04236539065778</v>
      </c>
      <c r="R50" s="98">
        <v>461.73238334693332</v>
      </c>
      <c r="S50" s="98">
        <v>438.92333020911695</v>
      </c>
      <c r="T50" s="98">
        <v>452.21779433874747</v>
      </c>
      <c r="U50" s="98">
        <v>453.33473636075615</v>
      </c>
      <c r="V50" s="98">
        <v>428.41217237190421</v>
      </c>
      <c r="W50" s="98">
        <v>383.27494927142851</v>
      </c>
      <c r="X50" s="98">
        <v>290.36700752250692</v>
      </c>
      <c r="Y50" s="98">
        <v>235.35006715141085</v>
      </c>
      <c r="DA50" s="63" t="s">
        <v>2625</v>
      </c>
    </row>
    <row r="51" spans="1:105" ht="12" customHeight="1" x14ac:dyDescent="0.25">
      <c r="A51" s="97" t="s">
        <v>137</v>
      </c>
      <c r="B51" s="98">
        <v>251.99949068806367</v>
      </c>
      <c r="C51" s="98">
        <v>239.72336491583712</v>
      </c>
      <c r="D51" s="98">
        <v>244.4480160566506</v>
      </c>
      <c r="E51" s="98">
        <v>231.33822351359024</v>
      </c>
      <c r="F51" s="98">
        <v>238.69236005289258</v>
      </c>
      <c r="G51" s="98">
        <v>245.20935708369007</v>
      </c>
      <c r="H51" s="98">
        <v>240.4582880346729</v>
      </c>
      <c r="I51" s="98">
        <v>217.24639234044812</v>
      </c>
      <c r="J51" s="98">
        <v>218.91183450837551</v>
      </c>
      <c r="K51" s="98">
        <v>197.59484804334554</v>
      </c>
      <c r="L51" s="98">
        <v>267.52356724676866</v>
      </c>
      <c r="M51" s="98">
        <v>277.77882196945978</v>
      </c>
      <c r="N51" s="98">
        <v>257.47032131797295</v>
      </c>
      <c r="O51" s="98">
        <v>296.84569072016996</v>
      </c>
      <c r="P51" s="98">
        <v>256.32171037875986</v>
      </c>
      <c r="Q51" s="98">
        <v>273.54124372481874</v>
      </c>
      <c r="R51" s="98">
        <v>278.79253448501396</v>
      </c>
      <c r="S51" s="98">
        <v>254.46809042370271</v>
      </c>
      <c r="T51" s="98">
        <v>260.12765034115114</v>
      </c>
      <c r="U51" s="98">
        <v>264.66699284416154</v>
      </c>
      <c r="V51" s="98">
        <v>251.89486173211452</v>
      </c>
      <c r="W51" s="98">
        <v>241.47858608169363</v>
      </c>
      <c r="X51" s="98">
        <v>118.44946179630301</v>
      </c>
      <c r="Y51" s="98">
        <v>119.04936395820528</v>
      </c>
      <c r="DA51" s="63" t="s">
        <v>2626</v>
      </c>
    </row>
    <row r="52" spans="1:105" ht="12" customHeight="1" x14ac:dyDescent="0.25">
      <c r="A52" s="100" t="s">
        <v>211</v>
      </c>
      <c r="B52" s="101">
        <v>251.99949068806367</v>
      </c>
      <c r="C52" s="101">
        <v>239.72336491583712</v>
      </c>
      <c r="D52" s="101">
        <v>244.4480160566506</v>
      </c>
      <c r="E52" s="101">
        <v>231.33822351359024</v>
      </c>
      <c r="F52" s="101">
        <v>238.69236005289258</v>
      </c>
      <c r="G52" s="101">
        <v>245.20935708369007</v>
      </c>
      <c r="H52" s="101">
        <v>240.4582880346729</v>
      </c>
      <c r="I52" s="101">
        <v>217.24639234044812</v>
      </c>
      <c r="J52" s="101">
        <v>218.91183450837551</v>
      </c>
      <c r="K52" s="101">
        <v>197.59484804334554</v>
      </c>
      <c r="L52" s="101">
        <v>267.52356724676866</v>
      </c>
      <c r="M52" s="101">
        <v>277.77882196945978</v>
      </c>
      <c r="N52" s="101">
        <v>257.47032131797295</v>
      </c>
      <c r="O52" s="101">
        <v>296.84569072016996</v>
      </c>
      <c r="P52" s="101">
        <v>256.32171037875986</v>
      </c>
      <c r="Q52" s="101">
        <v>273.54124372481874</v>
      </c>
      <c r="R52" s="101">
        <v>278.79253448501396</v>
      </c>
      <c r="S52" s="101">
        <v>254.46809042370271</v>
      </c>
      <c r="T52" s="101">
        <v>260.12765034115114</v>
      </c>
      <c r="U52" s="101">
        <v>264.66699284416154</v>
      </c>
      <c r="V52" s="101">
        <v>251.89486173211452</v>
      </c>
      <c r="W52" s="101">
        <v>241.47858608169363</v>
      </c>
      <c r="X52" s="101">
        <v>118.44946179630301</v>
      </c>
      <c r="Y52" s="101">
        <v>119.04936395820528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2633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3928.1167936158813</v>
      </c>
      <c r="C62" s="117">
        <f t="shared" si="21"/>
        <v>4153.5696513719686</v>
      </c>
      <c r="D62" s="117">
        <f t="shared" si="21"/>
        <v>3906.4331067282278</v>
      </c>
      <c r="E62" s="117">
        <f t="shared" si="21"/>
        <v>4079.4213822134611</v>
      </c>
      <c r="F62" s="117">
        <f t="shared" si="21"/>
        <v>4025.8260913705599</v>
      </c>
      <c r="G62" s="117">
        <f t="shared" si="21"/>
        <v>4028.4851585693623</v>
      </c>
      <c r="H62" s="117">
        <f t="shared" si="21"/>
        <v>4008.5107869044259</v>
      </c>
      <c r="I62" s="117">
        <f t="shared" si="21"/>
        <v>3846.3075152681718</v>
      </c>
      <c r="J62" s="117">
        <f t="shared" si="21"/>
        <v>3862.1909513191067</v>
      </c>
      <c r="K62" s="117">
        <f t="shared" si="21"/>
        <v>3855.1528464267167</v>
      </c>
      <c r="L62" s="117">
        <f t="shared" si="21"/>
        <v>4438.439146063236</v>
      </c>
      <c r="M62" s="117">
        <f t="shared" si="21"/>
        <v>3794.8660077033342</v>
      </c>
      <c r="N62" s="117">
        <f t="shared" si="21"/>
        <v>3768.5449997284268</v>
      </c>
      <c r="O62" s="117">
        <f t="shared" si="21"/>
        <v>3793.5786159695808</v>
      </c>
      <c r="P62" s="117">
        <f t="shared" si="21"/>
        <v>3360.7538348550161</v>
      </c>
      <c r="Q62" s="117">
        <f t="shared" si="21"/>
        <v>3532.7874216108835</v>
      </c>
      <c r="R62" s="117">
        <f t="shared" ref="R62:V62" si="22">R63+R66+R68+R77</f>
        <v>3591.4019599520343</v>
      </c>
      <c r="S62" s="117">
        <f t="shared" si="22"/>
        <v>3419.4500189526461</v>
      </c>
      <c r="T62" s="117">
        <f t="shared" si="22"/>
        <v>3221.4323009846544</v>
      </c>
      <c r="U62" s="117">
        <f t="shared" si="22"/>
        <v>3065.9360913712781</v>
      </c>
      <c r="V62" s="117">
        <f t="shared" si="22"/>
        <v>2747.5490535587874</v>
      </c>
      <c r="W62" s="117">
        <f t="shared" ref="W62:Y62" si="23">W63+W66+W68+W77</f>
        <v>2669.6266894474584</v>
      </c>
      <c r="X62" s="117">
        <f t="shared" si="23"/>
        <v>2011.1525235527097</v>
      </c>
      <c r="Y62" s="117">
        <f t="shared" si="23"/>
        <v>1880.6917735383258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3597.7013333936738</v>
      </c>
      <c r="C63" s="122">
        <f t="shared" si="24"/>
        <v>3835.6034132664263</v>
      </c>
      <c r="D63" s="122">
        <f t="shared" si="24"/>
        <v>3596.8368216760437</v>
      </c>
      <c r="E63" s="122">
        <f t="shared" si="24"/>
        <v>3766.4450119962021</v>
      </c>
      <c r="F63" s="122">
        <f t="shared" si="24"/>
        <v>3706.3498572446133</v>
      </c>
      <c r="G63" s="122">
        <f t="shared" si="24"/>
        <v>3712.495043895286</v>
      </c>
      <c r="H63" s="122">
        <f t="shared" si="24"/>
        <v>3692.5730339713446</v>
      </c>
      <c r="I63" s="122">
        <f t="shared" si="24"/>
        <v>3562.5039918121915</v>
      </c>
      <c r="J63" s="122">
        <f t="shared" si="24"/>
        <v>3567.5687339130732</v>
      </c>
      <c r="K63" s="122">
        <f t="shared" si="24"/>
        <v>3568.5205641238454</v>
      </c>
      <c r="L63" s="122">
        <f t="shared" si="24"/>
        <v>4096.1708674562988</v>
      </c>
      <c r="M63" s="122">
        <f t="shared" si="24"/>
        <v>3457.1994090744397</v>
      </c>
      <c r="N63" s="122">
        <f t="shared" si="24"/>
        <v>3430.1329049038663</v>
      </c>
      <c r="O63" s="122">
        <f t="shared" si="24"/>
        <v>3443.6847826806775</v>
      </c>
      <c r="P63" s="122">
        <f t="shared" si="24"/>
        <v>3028.0010026193522</v>
      </c>
      <c r="Q63" s="122">
        <f t="shared" si="24"/>
        <v>3208.0481469574029</v>
      </c>
      <c r="R63" s="122">
        <f t="shared" ref="R63:V63" si="25">SUM(R64:R65)</f>
        <v>3268.9091805138446</v>
      </c>
      <c r="S63" s="122">
        <f t="shared" si="25"/>
        <v>3115.3682765870735</v>
      </c>
      <c r="T63" s="122">
        <f t="shared" si="25"/>
        <v>2938.3033248212646</v>
      </c>
      <c r="U63" s="122">
        <f t="shared" si="25"/>
        <v>2785.2628556801751</v>
      </c>
      <c r="V63" s="122">
        <f t="shared" si="25"/>
        <v>2488.2136414825254</v>
      </c>
      <c r="W63" s="122">
        <f t="shared" ref="W63:Y63" si="26">SUM(W64:W65)</f>
        <v>2433.2672492088623</v>
      </c>
      <c r="X63" s="122">
        <f t="shared" si="26"/>
        <v>1880.6146239768725</v>
      </c>
      <c r="Y63" s="122">
        <f t="shared" si="26"/>
        <v>1767.4018762924763</v>
      </c>
      <c r="DA63" s="130" t="s">
        <v>2637</v>
      </c>
    </row>
    <row r="64" spans="1:105" ht="12" customHeight="1" x14ac:dyDescent="0.25">
      <c r="A64" s="97" t="s">
        <v>212</v>
      </c>
      <c r="B64" s="98">
        <v>3597.7013333936738</v>
      </c>
      <c r="C64" s="98">
        <v>3835.6034132664263</v>
      </c>
      <c r="D64" s="98">
        <v>3596.8368216760437</v>
      </c>
      <c r="E64" s="98">
        <v>3766.4450119962021</v>
      </c>
      <c r="F64" s="98">
        <v>3706.3498572446133</v>
      </c>
      <c r="G64" s="98">
        <v>3712.495043895286</v>
      </c>
      <c r="H64" s="98">
        <v>3692.5730339713446</v>
      </c>
      <c r="I64" s="98">
        <v>3562.5039918121915</v>
      </c>
      <c r="J64" s="98">
        <v>3567.5687339130732</v>
      </c>
      <c r="K64" s="98">
        <v>3568.5205641238454</v>
      </c>
      <c r="L64" s="98">
        <v>4096.1708674562988</v>
      </c>
      <c r="M64" s="98">
        <v>3457.1994090744397</v>
      </c>
      <c r="N64" s="98">
        <v>3430.1329049038663</v>
      </c>
      <c r="O64" s="98">
        <v>3443.6847826806775</v>
      </c>
      <c r="P64" s="98">
        <v>3028.0010026193522</v>
      </c>
      <c r="Q64" s="98">
        <v>3208.0481469574029</v>
      </c>
      <c r="R64" s="98">
        <v>3268.9091805138446</v>
      </c>
      <c r="S64" s="98">
        <v>3115.3682765870735</v>
      </c>
      <c r="T64" s="98">
        <v>2938.3033248212646</v>
      </c>
      <c r="U64" s="98">
        <v>2785.2628556801751</v>
      </c>
      <c r="V64" s="98">
        <v>2488.2136414825254</v>
      </c>
      <c r="W64" s="98">
        <v>2433.2672492088623</v>
      </c>
      <c r="X64" s="98">
        <v>1880.6146239768725</v>
      </c>
      <c r="Y64" s="98">
        <v>1767.4018762924763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318.76682104951033</v>
      </c>
      <c r="C68" s="122">
        <v>306.4548179847551</v>
      </c>
      <c r="D68" s="122">
        <v>298.05980065237418</v>
      </c>
      <c r="E68" s="122">
        <v>301.06971615293435</v>
      </c>
      <c r="F68" s="122">
        <v>307.47225117354839</v>
      </c>
      <c r="G68" s="122">
        <v>303.79349972091723</v>
      </c>
      <c r="H68" s="122">
        <v>303.37243078831511</v>
      </c>
      <c r="I68" s="122">
        <v>271.77989111064454</v>
      </c>
      <c r="J68" s="122">
        <v>282.13167351254464</v>
      </c>
      <c r="K68" s="122">
        <v>273.97264899408935</v>
      </c>
      <c r="L68" s="122">
        <v>328.20735665109243</v>
      </c>
      <c r="M68" s="122">
        <v>324.15892130285891</v>
      </c>
      <c r="N68" s="122">
        <v>324.86111703358154</v>
      </c>
      <c r="O68" s="122">
        <v>335.50071780308292</v>
      </c>
      <c r="P68" s="122">
        <v>318.712653254619</v>
      </c>
      <c r="Q68" s="122">
        <v>310.76322308310324</v>
      </c>
      <c r="R68" s="122">
        <v>308.57574923830691</v>
      </c>
      <c r="S68" s="122">
        <v>291.0343803090106</v>
      </c>
      <c r="T68" s="122">
        <v>271.07828516231535</v>
      </c>
      <c r="U68" s="122">
        <v>269.79840251946473</v>
      </c>
      <c r="V68" s="122">
        <v>249.72169984066647</v>
      </c>
      <c r="W68" s="122">
        <v>226.75063484244944</v>
      </c>
      <c r="X68" s="122">
        <v>121.7981155199362</v>
      </c>
      <c r="Y68" s="122">
        <v>106.01276706804072</v>
      </c>
      <c r="DA68" s="130" t="s">
        <v>2642</v>
      </c>
    </row>
    <row r="69" spans="1:105" ht="12" customHeight="1" x14ac:dyDescent="0.25">
      <c r="A69" s="97" t="s">
        <v>134</v>
      </c>
      <c r="B69" s="98">
        <v>326.14160373726662</v>
      </c>
      <c r="C69" s="98">
        <v>313.18985574067767</v>
      </c>
      <c r="D69" s="98">
        <v>304.43854008975717</v>
      </c>
      <c r="E69" s="98">
        <v>307.48073225142406</v>
      </c>
      <c r="F69" s="98">
        <v>314.02962861530796</v>
      </c>
      <c r="G69" s="98">
        <v>310.29721555104106</v>
      </c>
      <c r="H69" s="98">
        <v>309.9281217005709</v>
      </c>
      <c r="I69" s="98">
        <v>277.7541677852887</v>
      </c>
      <c r="J69" s="98">
        <v>288.44377868801388</v>
      </c>
      <c r="K69" s="98">
        <v>280.2785859951029</v>
      </c>
      <c r="L69" s="98">
        <v>335.51957484543294</v>
      </c>
      <c r="M69" s="98">
        <v>331.11593756287397</v>
      </c>
      <c r="N69" s="98">
        <v>331.72807764780191</v>
      </c>
      <c r="O69" s="98">
        <v>342.38540422310956</v>
      </c>
      <c r="P69" s="98">
        <v>325.34129007644071</v>
      </c>
      <c r="Q69" s="98">
        <v>317.23564617812201</v>
      </c>
      <c r="R69" s="98">
        <v>315.06311247478811</v>
      </c>
      <c r="S69" s="98">
        <v>297.28945177280588</v>
      </c>
      <c r="T69" s="98">
        <v>276.88663422947405</v>
      </c>
      <c r="U69" s="98">
        <v>275.64301145760754</v>
      </c>
      <c r="V69" s="98">
        <v>255.18791329242495</v>
      </c>
      <c r="W69" s="98">
        <v>231.93699220549234</v>
      </c>
      <c r="X69" s="98">
        <v>125.21334346239721</v>
      </c>
      <c r="Y69" s="98">
        <v>109.47676412691202</v>
      </c>
      <c r="DA69" s="63" t="s">
        <v>2643</v>
      </c>
    </row>
    <row r="70" spans="1:105" ht="12" customHeight="1" x14ac:dyDescent="0.25">
      <c r="A70" s="97" t="s">
        <v>133</v>
      </c>
      <c r="B70" s="98">
        <v>186.10381484280725</v>
      </c>
      <c r="C70" s="98">
        <v>173.53319209399186</v>
      </c>
      <c r="D70" s="98">
        <v>170.43006936389611</v>
      </c>
      <c r="E70" s="98">
        <v>168.55686830004564</v>
      </c>
      <c r="F70" s="98">
        <v>171.39957405193283</v>
      </c>
      <c r="G70" s="98">
        <v>171.66763610821883</v>
      </c>
      <c r="H70" s="98">
        <v>171.35489147482519</v>
      </c>
      <c r="I70" s="98">
        <v>150.28583398202957</v>
      </c>
      <c r="J70" s="98">
        <v>150.92523331184861</v>
      </c>
      <c r="K70" s="98">
        <v>133.27732404867183</v>
      </c>
      <c r="L70" s="98">
        <v>185.00855632622711</v>
      </c>
      <c r="M70" s="98">
        <v>182.49453571823614</v>
      </c>
      <c r="N70" s="98">
        <v>180.71441434801051</v>
      </c>
      <c r="O70" s="98">
        <v>199.29249902625295</v>
      </c>
      <c r="P70" s="98">
        <v>182.5933824580986</v>
      </c>
      <c r="Q70" s="98">
        <v>183.88363871230425</v>
      </c>
      <c r="R70" s="98">
        <v>182.86144133180284</v>
      </c>
      <c r="S70" s="98">
        <v>163.02420909498747</v>
      </c>
      <c r="T70" s="98">
        <v>152.88646982692268</v>
      </c>
      <c r="U70" s="98">
        <v>152.87442995217498</v>
      </c>
      <c r="V70" s="98">
        <v>140.56282653334213</v>
      </c>
      <c r="W70" s="98">
        <v>135.36993665733922</v>
      </c>
      <c r="X70" s="98">
        <v>49.732952250903693</v>
      </c>
      <c r="Y70" s="98">
        <v>54.125083625470893</v>
      </c>
      <c r="DA70" s="63" t="s">
        <v>2644</v>
      </c>
    </row>
    <row r="71" spans="1:105" ht="12" customHeight="1" x14ac:dyDescent="0.25">
      <c r="A71" s="100" t="s">
        <v>212</v>
      </c>
      <c r="B71" s="101">
        <v>186.10381484280725</v>
      </c>
      <c r="C71" s="101">
        <v>173.53319209399186</v>
      </c>
      <c r="D71" s="101">
        <v>170.43006936389611</v>
      </c>
      <c r="E71" s="101">
        <v>168.55686830004564</v>
      </c>
      <c r="F71" s="101">
        <v>171.39957405193283</v>
      </c>
      <c r="G71" s="101">
        <v>171.66763610821883</v>
      </c>
      <c r="H71" s="101">
        <v>171.35489147482519</v>
      </c>
      <c r="I71" s="101">
        <v>150.28583398202957</v>
      </c>
      <c r="J71" s="101">
        <v>150.92523331184861</v>
      </c>
      <c r="K71" s="101">
        <v>133.27732404867183</v>
      </c>
      <c r="L71" s="101">
        <v>185.00855632622711</v>
      </c>
      <c r="M71" s="101">
        <v>182.49453571823614</v>
      </c>
      <c r="N71" s="101">
        <v>180.71441434801051</v>
      </c>
      <c r="O71" s="101">
        <v>199.29249902625295</v>
      </c>
      <c r="P71" s="101">
        <v>182.5933824580986</v>
      </c>
      <c r="Q71" s="101">
        <v>183.88363871230425</v>
      </c>
      <c r="R71" s="101">
        <v>182.86144133180284</v>
      </c>
      <c r="S71" s="101">
        <v>163.02420909498747</v>
      </c>
      <c r="T71" s="101">
        <v>152.88646982692268</v>
      </c>
      <c r="U71" s="101">
        <v>152.87442995217498</v>
      </c>
      <c r="V71" s="101">
        <v>140.56282653334213</v>
      </c>
      <c r="W71" s="101">
        <v>135.36993665733922</v>
      </c>
      <c r="X71" s="101">
        <v>49.732952250903693</v>
      </c>
      <c r="Y71" s="101">
        <v>54.125083625470893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11.648639172697004</v>
      </c>
      <c r="C77" s="122">
        <v>11.511420120787372</v>
      </c>
      <c r="D77" s="122">
        <v>11.536484399809989</v>
      </c>
      <c r="E77" s="122">
        <v>11.906654064324648</v>
      </c>
      <c r="F77" s="122">
        <v>12.003982952397916</v>
      </c>
      <c r="G77" s="122">
        <v>12.196614953159161</v>
      </c>
      <c r="H77" s="122">
        <v>12.565322144766474</v>
      </c>
      <c r="I77" s="122">
        <v>12.023632345335706</v>
      </c>
      <c r="J77" s="122">
        <v>12.490543893488965</v>
      </c>
      <c r="K77" s="122">
        <v>12.659633308781713</v>
      </c>
      <c r="L77" s="122">
        <v>14.060921955844789</v>
      </c>
      <c r="M77" s="122">
        <v>13.507677326035902</v>
      </c>
      <c r="N77" s="122">
        <v>13.550977790978672</v>
      </c>
      <c r="O77" s="122">
        <v>14.393115485820349</v>
      </c>
      <c r="P77" s="122">
        <v>14.040178981044969</v>
      </c>
      <c r="Q77" s="122">
        <v>13.976051570377589</v>
      </c>
      <c r="R77" s="122">
        <v>13.917030199883081</v>
      </c>
      <c r="S77" s="122">
        <v>13.047362056562024</v>
      </c>
      <c r="T77" s="122">
        <v>12.050691001074316</v>
      </c>
      <c r="U77" s="122">
        <v>10.874833171638246</v>
      </c>
      <c r="V77" s="122">
        <v>9.6137122355955231</v>
      </c>
      <c r="W77" s="122">
        <v>9.6088053961465665</v>
      </c>
      <c r="X77" s="122">
        <v>8.7397840559010973</v>
      </c>
      <c r="Y77" s="122">
        <v>7.2771301778088429</v>
      </c>
      <c r="DA77" s="130" t="s">
        <v>2651</v>
      </c>
    </row>
    <row r="78" spans="1:105" ht="12" customHeight="1" x14ac:dyDescent="0.25">
      <c r="A78" s="97" t="s">
        <v>189</v>
      </c>
      <c r="B78" s="98">
        <v>72.151523700539173</v>
      </c>
      <c r="C78" s="98">
        <v>71.082650555251021</v>
      </c>
      <c r="D78" s="98">
        <v>70.875838210651125</v>
      </c>
      <c r="E78" s="98">
        <v>72.820227086478269</v>
      </c>
      <c r="F78" s="98">
        <v>73.117325649003561</v>
      </c>
      <c r="G78" s="98">
        <v>74.042129387777564</v>
      </c>
      <c r="H78" s="98">
        <v>76.069587527355722</v>
      </c>
      <c r="I78" s="98">
        <v>72.626569598436888</v>
      </c>
      <c r="J78" s="98">
        <v>75.540768498516385</v>
      </c>
      <c r="K78" s="98">
        <v>76.874837630982256</v>
      </c>
      <c r="L78" s="98">
        <v>86.412894830265714</v>
      </c>
      <c r="M78" s="98">
        <v>83.669156464507935</v>
      </c>
      <c r="N78" s="98">
        <v>84.806621503449378</v>
      </c>
      <c r="O78" s="98">
        <v>91.059317018682293</v>
      </c>
      <c r="P78" s="98">
        <v>89.872134993614182</v>
      </c>
      <c r="Q78" s="98">
        <v>90.509512304024696</v>
      </c>
      <c r="R78" s="98">
        <v>92.308486404294456</v>
      </c>
      <c r="S78" s="98">
        <v>89.779916705631393</v>
      </c>
      <c r="T78" s="98">
        <v>87.920181417812842</v>
      </c>
      <c r="U78" s="98">
        <v>84.77142242499211</v>
      </c>
      <c r="V78" s="98">
        <v>74.845539542951968</v>
      </c>
      <c r="W78" s="98">
        <v>68.892745093111429</v>
      </c>
      <c r="X78" s="98">
        <v>50.514654516507591</v>
      </c>
      <c r="Y78" s="98">
        <v>40.356144756763221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24.540235333316311</v>
      </c>
      <c r="C81" s="117">
        <f t="shared" si="28"/>
        <v>22.71260378164683</v>
      </c>
      <c r="D81" s="117">
        <f t="shared" si="28"/>
        <v>19.215946833358011</v>
      </c>
      <c r="E81" s="117">
        <f t="shared" si="28"/>
        <v>19.089156075947422</v>
      </c>
      <c r="F81" s="117">
        <f t="shared" si="28"/>
        <v>18.938001311111044</v>
      </c>
      <c r="G81" s="117">
        <f t="shared" si="28"/>
        <v>18.211805543259519</v>
      </c>
      <c r="H81" s="117">
        <f t="shared" si="28"/>
        <v>18.540066458185311</v>
      </c>
      <c r="I81" s="117">
        <f t="shared" si="28"/>
        <v>17.097362146741077</v>
      </c>
      <c r="J81" s="117">
        <f t="shared" si="28"/>
        <v>14.966710325614537</v>
      </c>
      <c r="K81" s="117">
        <f t="shared" si="28"/>
        <v>12.916736808783707</v>
      </c>
      <c r="L81" s="117">
        <f t="shared" si="28"/>
        <v>13.044604597951674</v>
      </c>
      <c r="M81" s="117">
        <f t="shared" si="28"/>
        <v>13.619556033995227</v>
      </c>
      <c r="N81" s="117">
        <f t="shared" si="28"/>
        <v>12.417020201711285</v>
      </c>
      <c r="O81" s="117">
        <f t="shared" si="28"/>
        <v>10.982000248689618</v>
      </c>
      <c r="P81" s="117">
        <f t="shared" si="28"/>
        <v>8.7786935568300812</v>
      </c>
      <c r="Q81" s="117">
        <f t="shared" si="28"/>
        <v>10.627373168541991</v>
      </c>
      <c r="R81" s="117">
        <f t="shared" ref="R81:V81" si="29">R82+R85+R87+R100</f>
        <v>11.084042596678705</v>
      </c>
      <c r="S81" s="117">
        <f t="shared" si="29"/>
        <v>11.19879630276038</v>
      </c>
      <c r="T81" s="117">
        <f t="shared" si="29"/>
        <v>10.199030420142938</v>
      </c>
      <c r="U81" s="117">
        <f t="shared" si="29"/>
        <v>9.2666879530665458</v>
      </c>
      <c r="V81" s="117">
        <f t="shared" si="29"/>
        <v>7.647973192682298</v>
      </c>
      <c r="W81" s="117">
        <f t="shared" ref="W81:Y81" si="30">W82+W85+W87+W100</f>
        <v>6.4859863119350107</v>
      </c>
      <c r="X81" s="117">
        <f t="shared" si="30"/>
        <v>4.5169151701989572</v>
      </c>
      <c r="Y81" s="117">
        <f t="shared" si="30"/>
        <v>3.5044151889781539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24.540235333316311</v>
      </c>
      <c r="C87" s="122">
        <v>22.71260378164683</v>
      </c>
      <c r="D87" s="122">
        <v>19.215946833358011</v>
      </c>
      <c r="E87" s="122">
        <v>19.089156075947422</v>
      </c>
      <c r="F87" s="122">
        <v>18.938001311111044</v>
      </c>
      <c r="G87" s="122">
        <v>18.211805543259519</v>
      </c>
      <c r="H87" s="122">
        <v>18.540066458185311</v>
      </c>
      <c r="I87" s="122">
        <v>17.097362146741077</v>
      </c>
      <c r="J87" s="122">
        <v>14.966710325614537</v>
      </c>
      <c r="K87" s="122">
        <v>12.916736808783707</v>
      </c>
      <c r="L87" s="122">
        <v>13.044604597951674</v>
      </c>
      <c r="M87" s="122">
        <v>13.619556033995227</v>
      </c>
      <c r="N87" s="122">
        <v>12.417020201711285</v>
      </c>
      <c r="O87" s="122">
        <v>10.982000248689618</v>
      </c>
      <c r="P87" s="122">
        <v>8.7786935568300812</v>
      </c>
      <c r="Q87" s="122">
        <v>10.627373168541991</v>
      </c>
      <c r="R87" s="122">
        <v>11.084042596678705</v>
      </c>
      <c r="S87" s="122">
        <v>11.19879630276038</v>
      </c>
      <c r="T87" s="122">
        <v>10.199030420142938</v>
      </c>
      <c r="U87" s="122">
        <v>9.2666879530665458</v>
      </c>
      <c r="V87" s="122">
        <v>7.647973192682298</v>
      </c>
      <c r="W87" s="122">
        <v>6.4859863119350107</v>
      </c>
      <c r="X87" s="122">
        <v>4.5169151701989572</v>
      </c>
      <c r="Y87" s="122">
        <v>3.5044151889781539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344.74881304082527</v>
      </c>
      <c r="C92" s="101">
        <v>335.45770591764011</v>
      </c>
      <c r="D92" s="101">
        <v>307.50159911726814</v>
      </c>
      <c r="E92" s="101">
        <v>316.11687048424034</v>
      </c>
      <c r="F92" s="101">
        <v>322.90158520233791</v>
      </c>
      <c r="G92" s="101">
        <v>317.64509282289168</v>
      </c>
      <c r="H92" s="101">
        <v>334.37695274829377</v>
      </c>
      <c r="I92" s="101">
        <v>335.85719342415985</v>
      </c>
      <c r="J92" s="101">
        <v>317.23547380098421</v>
      </c>
      <c r="K92" s="101">
        <v>304.36313910066161</v>
      </c>
      <c r="L92" s="101">
        <v>338.69140054127212</v>
      </c>
      <c r="M92" s="101">
        <v>383.5688175746937</v>
      </c>
      <c r="N92" s="101">
        <v>381.78182222658302</v>
      </c>
      <c r="O92" s="101">
        <v>371.7097680035497</v>
      </c>
      <c r="P92" s="101">
        <v>321.30819391699094</v>
      </c>
      <c r="Q92" s="101">
        <v>364.48481514449878</v>
      </c>
      <c r="R92" s="101">
        <v>360.93584537214952</v>
      </c>
      <c r="S92" s="101">
        <v>349.38067205111605</v>
      </c>
      <c r="T92" s="101">
        <v>325.99801480432052</v>
      </c>
      <c r="U92" s="101">
        <v>333.19455190040901</v>
      </c>
      <c r="V92" s="101">
        <v>307.86989604305251</v>
      </c>
      <c r="W92" s="101">
        <v>298.99528407987492</v>
      </c>
      <c r="X92" s="101">
        <v>222.63789826750542</v>
      </c>
      <c r="Y92" s="101">
        <v>191.80286250148984</v>
      </c>
      <c r="DA92" s="131" t="s">
        <v>2665</v>
      </c>
    </row>
    <row r="93" spans="1:105" ht="12" customHeight="1" x14ac:dyDescent="0.25">
      <c r="A93" s="107" t="s">
        <v>123</v>
      </c>
      <c r="B93" s="104">
        <v>196.72583470179021</v>
      </c>
      <c r="C93" s="104">
        <v>186.89028944680109</v>
      </c>
      <c r="D93" s="104">
        <v>173.45156927242687</v>
      </c>
      <c r="E93" s="104">
        <v>175.50081335499618</v>
      </c>
      <c r="F93" s="104">
        <v>178.69592255306463</v>
      </c>
      <c r="G93" s="104">
        <v>178.62408492444001</v>
      </c>
      <c r="H93" s="104">
        <v>188.44758469783989</v>
      </c>
      <c r="I93" s="104">
        <v>185.96006885950447</v>
      </c>
      <c r="J93" s="104">
        <v>170.01002262032154</v>
      </c>
      <c r="K93" s="104">
        <v>148.43515948878573</v>
      </c>
      <c r="L93" s="104">
        <v>190.55871020879496</v>
      </c>
      <c r="M93" s="104">
        <v>213.62528699029636</v>
      </c>
      <c r="N93" s="104">
        <v>208.94430365050886</v>
      </c>
      <c r="O93" s="104">
        <v>216.4760091254299</v>
      </c>
      <c r="P93" s="104">
        <v>180.12705440931043</v>
      </c>
      <c r="Q93" s="104">
        <v>205.05554375286144</v>
      </c>
      <c r="R93" s="104">
        <v>203.32173616758257</v>
      </c>
      <c r="S93" s="104">
        <v>187.42997831836192</v>
      </c>
      <c r="T93" s="104">
        <v>176.81817401533561</v>
      </c>
      <c r="U93" s="104">
        <v>183.51626309976663</v>
      </c>
      <c r="V93" s="104">
        <v>170.49990390415655</v>
      </c>
      <c r="W93" s="104">
        <v>176.92202302508855</v>
      </c>
      <c r="X93" s="104">
        <v>92.295066715828852</v>
      </c>
      <c r="Y93" s="104">
        <v>98.590602142390807</v>
      </c>
      <c r="DA93" s="132" t="s">
        <v>2666</v>
      </c>
    </row>
    <row r="94" spans="1:105" ht="12" customHeight="1" x14ac:dyDescent="0.25">
      <c r="A94" s="108" t="s">
        <v>50</v>
      </c>
      <c r="B94" s="98">
        <v>196.72583470179021</v>
      </c>
      <c r="C94" s="98">
        <v>186.89028944680109</v>
      </c>
      <c r="D94" s="98">
        <v>173.45156927242687</v>
      </c>
      <c r="E94" s="98">
        <v>175.50081335499618</v>
      </c>
      <c r="F94" s="98">
        <v>178.69592255306463</v>
      </c>
      <c r="G94" s="98">
        <v>178.62408492444001</v>
      </c>
      <c r="H94" s="98">
        <v>188.44758469783989</v>
      </c>
      <c r="I94" s="98">
        <v>185.96006885950447</v>
      </c>
      <c r="J94" s="98">
        <v>170.01002262032154</v>
      </c>
      <c r="K94" s="98">
        <v>148.43515948878573</v>
      </c>
      <c r="L94" s="98">
        <v>190.55871020879496</v>
      </c>
      <c r="M94" s="98">
        <v>213.62528699029636</v>
      </c>
      <c r="N94" s="98">
        <v>208.94430365050886</v>
      </c>
      <c r="O94" s="98">
        <v>216.4760091254299</v>
      </c>
      <c r="P94" s="98">
        <v>180.12705440931043</v>
      </c>
      <c r="Q94" s="98">
        <v>205.05554375286144</v>
      </c>
      <c r="R94" s="98">
        <v>203.32173616758257</v>
      </c>
      <c r="S94" s="98">
        <v>187.42997831836192</v>
      </c>
      <c r="T94" s="98">
        <v>176.81817401533561</v>
      </c>
      <c r="U94" s="98">
        <v>183.51626309976663</v>
      </c>
      <c r="V94" s="98">
        <v>170.49990390415655</v>
      </c>
      <c r="W94" s="98">
        <v>176.92202302508855</v>
      </c>
      <c r="X94" s="98">
        <v>92.295066715828852</v>
      </c>
      <c r="Y94" s="98">
        <v>98.590602142390807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37.981126629202926</v>
      </c>
      <c r="C143" s="117">
        <f t="shared" si="49"/>
        <v>36.268897861122973</v>
      </c>
      <c r="D143" s="117">
        <f t="shared" si="49"/>
        <v>32.238978691247318</v>
      </c>
      <c r="E143" s="117">
        <f t="shared" si="49"/>
        <v>33.076634945458125</v>
      </c>
      <c r="F143" s="117">
        <f t="shared" si="49"/>
        <v>33.925368164155046</v>
      </c>
      <c r="G143" s="117">
        <f t="shared" si="49"/>
        <v>33.787906894901568</v>
      </c>
      <c r="H143" s="117">
        <f t="shared" si="49"/>
        <v>35.826094259664195</v>
      </c>
      <c r="I143" s="117">
        <f t="shared" si="49"/>
        <v>34.812085970129587</v>
      </c>
      <c r="J143" s="117">
        <f t="shared" si="49"/>
        <v>31.426172718688726</v>
      </c>
      <c r="K143" s="117">
        <f t="shared" si="49"/>
        <v>27.942410169780807</v>
      </c>
      <c r="L143" s="117">
        <f t="shared" si="49"/>
        <v>29.426244341184109</v>
      </c>
      <c r="M143" s="117">
        <f t="shared" si="49"/>
        <v>32.69810914736621</v>
      </c>
      <c r="N143" s="117">
        <f t="shared" si="49"/>
        <v>31.0285566686604</v>
      </c>
      <c r="O143" s="117">
        <f t="shared" si="49"/>
        <v>28.538402697867621</v>
      </c>
      <c r="P143" s="117">
        <f t="shared" si="49"/>
        <v>24.279667020829319</v>
      </c>
      <c r="Q143" s="117">
        <f t="shared" si="49"/>
        <v>29.601083172682721</v>
      </c>
      <c r="R143" s="117">
        <f t="shared" ref="R143:V143" si="50">R144+R146+R148+R157</f>
        <v>31.902641521941913</v>
      </c>
      <c r="S143" s="117">
        <f t="shared" si="50"/>
        <v>34.136590554801508</v>
      </c>
      <c r="T143" s="117">
        <f t="shared" si="50"/>
        <v>33.480420666026944</v>
      </c>
      <c r="U143" s="117">
        <f t="shared" si="50"/>
        <v>36.895592896763723</v>
      </c>
      <c r="V143" s="117">
        <f t="shared" si="50"/>
        <v>36.73413736813189</v>
      </c>
      <c r="W143" s="117">
        <f t="shared" ref="W143:Y143" si="51">W144+W146+W148+W157</f>
        <v>39.693273624201048</v>
      </c>
      <c r="X143" s="117">
        <f t="shared" si="51"/>
        <v>33.596725052189527</v>
      </c>
      <c r="Y143" s="117">
        <f t="shared" si="51"/>
        <v>30.362795492759581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37.981126629202926</v>
      </c>
      <c r="C148" s="122">
        <v>36.268897861122973</v>
      </c>
      <c r="D148" s="122">
        <v>32.238978691247318</v>
      </c>
      <c r="E148" s="122">
        <v>33.076634945458125</v>
      </c>
      <c r="F148" s="122">
        <v>33.925368164155046</v>
      </c>
      <c r="G148" s="122">
        <v>33.787906894901568</v>
      </c>
      <c r="H148" s="122">
        <v>35.826094259664195</v>
      </c>
      <c r="I148" s="122">
        <v>34.812085970129587</v>
      </c>
      <c r="J148" s="122">
        <v>31.426172718688726</v>
      </c>
      <c r="K148" s="122">
        <v>27.942410169780807</v>
      </c>
      <c r="L148" s="122">
        <v>29.426244341184109</v>
      </c>
      <c r="M148" s="122">
        <v>32.69810914736621</v>
      </c>
      <c r="N148" s="122">
        <v>31.0285566686604</v>
      </c>
      <c r="O148" s="122">
        <v>28.538402697867621</v>
      </c>
      <c r="P148" s="122">
        <v>24.279667020829319</v>
      </c>
      <c r="Q148" s="122">
        <v>29.601083172682721</v>
      </c>
      <c r="R148" s="122">
        <v>31.902641521941913</v>
      </c>
      <c r="S148" s="122">
        <v>34.136590554801508</v>
      </c>
      <c r="T148" s="122">
        <v>33.480420666026944</v>
      </c>
      <c r="U148" s="122">
        <v>36.895592896763723</v>
      </c>
      <c r="V148" s="122">
        <v>36.73413736813189</v>
      </c>
      <c r="W148" s="122">
        <v>39.693273624201048</v>
      </c>
      <c r="X148" s="122">
        <v>33.596725052189527</v>
      </c>
      <c r="Y148" s="122">
        <v>30.362795492759581</v>
      </c>
      <c r="DA148" s="130" t="s">
        <v>2718</v>
      </c>
    </row>
    <row r="149" spans="1:105" ht="12" customHeight="1" x14ac:dyDescent="0.25">
      <c r="A149" s="97" t="s">
        <v>124</v>
      </c>
      <c r="B149" s="98">
        <v>344.74881304082533</v>
      </c>
      <c r="C149" s="98">
        <v>336.11402281168517</v>
      </c>
      <c r="D149" s="98">
        <v>308.72765168690171</v>
      </c>
      <c r="E149" s="98">
        <v>317.96507241392118</v>
      </c>
      <c r="F149" s="98">
        <v>324.799383062076</v>
      </c>
      <c r="G149" s="98">
        <v>319.26106733340856</v>
      </c>
      <c r="H149" s="98">
        <v>335.27999420641424</v>
      </c>
      <c r="I149" s="98">
        <v>336.45048768827843</v>
      </c>
      <c r="J149" s="98">
        <v>317.49745780424456</v>
      </c>
      <c r="K149" s="98">
        <v>304.30099568511935</v>
      </c>
      <c r="L149" s="98">
        <v>338.04691348362286</v>
      </c>
      <c r="M149" s="98">
        <v>381.83779356659682</v>
      </c>
      <c r="N149" s="98">
        <v>379.66908681292443</v>
      </c>
      <c r="O149" s="98">
        <v>370.70988241273488</v>
      </c>
      <c r="P149" s="98">
        <v>322.91522868373653</v>
      </c>
      <c r="Q149" s="98">
        <v>368.49639338275313</v>
      </c>
      <c r="R149" s="98">
        <v>362.3291510933301</v>
      </c>
      <c r="S149" s="98">
        <v>347.03013067658168</v>
      </c>
      <c r="T149" s="98">
        <v>319.71862644364177</v>
      </c>
      <c r="U149" s="98">
        <v>322.07561939760495</v>
      </c>
      <c r="V149" s="98">
        <v>296.52516807429521</v>
      </c>
      <c r="W149" s="98">
        <v>288.1793226791641</v>
      </c>
      <c r="X149" s="98">
        <v>215.91388807193047</v>
      </c>
      <c r="Y149" s="98">
        <v>189.00599789991682</v>
      </c>
      <c r="DA149" s="63" t="s">
        <v>2719</v>
      </c>
    </row>
    <row r="150" spans="1:105" ht="12" customHeight="1" x14ac:dyDescent="0.25">
      <c r="A150" s="97" t="s">
        <v>123</v>
      </c>
      <c r="B150" s="98">
        <v>196.72583470179018</v>
      </c>
      <c r="C150" s="98">
        <v>187.51296410059638</v>
      </c>
      <c r="D150" s="98">
        <v>174.21435210172567</v>
      </c>
      <c r="E150" s="98">
        <v>176.62333963801703</v>
      </c>
      <c r="F150" s="98">
        <v>179.64040643877763</v>
      </c>
      <c r="G150" s="98">
        <v>179.44327966472551</v>
      </c>
      <c r="H150" s="98">
        <v>188.88538068410281</v>
      </c>
      <c r="I150" s="98">
        <v>186.40457108972635</v>
      </c>
      <c r="J150" s="98">
        <v>170.34276576233199</v>
      </c>
      <c r="K150" s="98">
        <v>148.3466687568235</v>
      </c>
      <c r="L150" s="98">
        <v>190.40128195770166</v>
      </c>
      <c r="M150" s="98">
        <v>212.68489860343334</v>
      </c>
      <c r="N150" s="98">
        <v>207.80967055030024</v>
      </c>
      <c r="O150" s="98">
        <v>215.70322782578839</v>
      </c>
      <c r="P150" s="98">
        <v>181.14022781627526</v>
      </c>
      <c r="Q150" s="98">
        <v>208.46980268006587</v>
      </c>
      <c r="R150" s="98">
        <v>203.89557650837261</v>
      </c>
      <c r="S150" s="98">
        <v>185.53867127597849</v>
      </c>
      <c r="T150" s="98">
        <v>173.59495896259318</v>
      </c>
      <c r="U150" s="98">
        <v>177.23323597068659</v>
      </c>
      <c r="V150" s="98">
        <v>164.84452532712496</v>
      </c>
      <c r="W150" s="98">
        <v>170.36752411417561</v>
      </c>
      <c r="X150" s="98">
        <v>89.344499004756358</v>
      </c>
      <c r="Y150" s="98">
        <v>97.247215715981355</v>
      </c>
      <c r="DA150" s="63" t="s">
        <v>2720</v>
      </c>
    </row>
    <row r="151" spans="1:105" ht="12" customHeight="1" x14ac:dyDescent="0.25">
      <c r="A151" s="100" t="s">
        <v>50</v>
      </c>
      <c r="B151" s="101">
        <v>196.72583470179018</v>
      </c>
      <c r="C151" s="101">
        <v>187.51296410059638</v>
      </c>
      <c r="D151" s="101">
        <v>174.21435210172567</v>
      </c>
      <c r="E151" s="101">
        <v>176.62333963801703</v>
      </c>
      <c r="F151" s="101">
        <v>179.64040643877763</v>
      </c>
      <c r="G151" s="101">
        <v>179.44327966472551</v>
      </c>
      <c r="H151" s="101">
        <v>188.88538068410281</v>
      </c>
      <c r="I151" s="101">
        <v>186.40457108972635</v>
      </c>
      <c r="J151" s="101">
        <v>170.34276576233199</v>
      </c>
      <c r="K151" s="101">
        <v>148.3466687568235</v>
      </c>
      <c r="L151" s="101">
        <v>190.40128195770166</v>
      </c>
      <c r="M151" s="101">
        <v>212.68489860343334</v>
      </c>
      <c r="N151" s="101">
        <v>207.80967055030024</v>
      </c>
      <c r="O151" s="101">
        <v>215.70322782578839</v>
      </c>
      <c r="P151" s="101">
        <v>181.14022781627526</v>
      </c>
      <c r="Q151" s="101">
        <v>208.46980268006587</v>
      </c>
      <c r="R151" s="101">
        <v>203.89557650837261</v>
      </c>
      <c r="S151" s="101">
        <v>185.53867127597849</v>
      </c>
      <c r="T151" s="101">
        <v>173.59495896259318</v>
      </c>
      <c r="U151" s="101">
        <v>177.23323597068659</v>
      </c>
      <c r="V151" s="101">
        <v>164.84452532712496</v>
      </c>
      <c r="W151" s="101">
        <v>170.36752411417561</v>
      </c>
      <c r="X151" s="101">
        <v>89.344499004756358</v>
      </c>
      <c r="Y151" s="101">
        <v>97.247215715981355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37.980819323037856</v>
      </c>
      <c r="C161" s="117">
        <f t="shared" si="54"/>
        <v>36.920168820301434</v>
      </c>
      <c r="D161" s="117">
        <f t="shared" si="54"/>
        <v>33.550887299881111</v>
      </c>
      <c r="E161" s="117">
        <f t="shared" si="54"/>
        <v>34.474009306527392</v>
      </c>
      <c r="F161" s="117">
        <f t="shared" si="54"/>
        <v>35.233783322572208</v>
      </c>
      <c r="G161" s="117">
        <f t="shared" si="54"/>
        <v>34.86871753729806</v>
      </c>
      <c r="H161" s="117">
        <f t="shared" si="54"/>
        <v>36.622253559811874</v>
      </c>
      <c r="I161" s="117">
        <f t="shared" si="54"/>
        <v>35.995267513952435</v>
      </c>
      <c r="J161" s="117">
        <f t="shared" si="54"/>
        <v>33.130385169644079</v>
      </c>
      <c r="K161" s="117">
        <f t="shared" si="54"/>
        <v>30.359961863784395</v>
      </c>
      <c r="L161" s="117">
        <f t="shared" si="54"/>
        <v>32.16305973822903</v>
      </c>
      <c r="M161" s="117">
        <f t="shared" si="54"/>
        <v>34.948680696993122</v>
      </c>
      <c r="N161" s="117">
        <f t="shared" si="54"/>
        <v>32.122408123062016</v>
      </c>
      <c r="O161" s="117">
        <f t="shared" si="54"/>
        <v>27.424047918644096</v>
      </c>
      <c r="P161" s="117">
        <f t="shared" si="54"/>
        <v>23.981931561120753</v>
      </c>
      <c r="Q161" s="117">
        <f t="shared" si="54"/>
        <v>28.826829158620296</v>
      </c>
      <c r="R161" s="117">
        <f t="shared" ref="R161:V161" si="55">R162+R164+R166+R175</f>
        <v>30.093212083422198</v>
      </c>
      <c r="S161" s="117">
        <f t="shared" si="55"/>
        <v>30.870556320553359</v>
      </c>
      <c r="T161" s="117">
        <f t="shared" si="55"/>
        <v>29.990778871751317</v>
      </c>
      <c r="U161" s="117">
        <f t="shared" si="55"/>
        <v>33.585988243465785</v>
      </c>
      <c r="V161" s="117">
        <f t="shared" si="55"/>
        <v>35.107345032162783</v>
      </c>
      <c r="W161" s="117">
        <f t="shared" ref="W161:Y161" si="56">W162+W164+W166+W175</f>
        <v>40.18403623738422</v>
      </c>
      <c r="X161" s="117">
        <f t="shared" si="56"/>
        <v>31.543725498201695</v>
      </c>
      <c r="Y161" s="117">
        <f t="shared" si="56"/>
        <v>27.011340819459338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37.980819323037856</v>
      </c>
      <c r="C166" s="122">
        <v>36.920168820301434</v>
      </c>
      <c r="D166" s="122">
        <v>33.550887299881111</v>
      </c>
      <c r="E166" s="122">
        <v>34.474009306527392</v>
      </c>
      <c r="F166" s="122">
        <v>35.233783322572208</v>
      </c>
      <c r="G166" s="122">
        <v>34.86871753729806</v>
      </c>
      <c r="H166" s="122">
        <v>36.622253559811874</v>
      </c>
      <c r="I166" s="122">
        <v>35.995267513952435</v>
      </c>
      <c r="J166" s="122">
        <v>33.130385169644079</v>
      </c>
      <c r="K166" s="122">
        <v>30.359961863784395</v>
      </c>
      <c r="L166" s="122">
        <v>32.16305973822903</v>
      </c>
      <c r="M166" s="122">
        <v>34.948680696993122</v>
      </c>
      <c r="N166" s="122">
        <v>32.122408123062016</v>
      </c>
      <c r="O166" s="122">
        <v>27.424047918644096</v>
      </c>
      <c r="P166" s="122">
        <v>23.981931561120753</v>
      </c>
      <c r="Q166" s="122">
        <v>28.826829158620296</v>
      </c>
      <c r="R166" s="122">
        <v>30.093212083422198</v>
      </c>
      <c r="S166" s="122">
        <v>30.870556320553359</v>
      </c>
      <c r="T166" s="122">
        <v>29.990778871751317</v>
      </c>
      <c r="U166" s="122">
        <v>33.585988243465785</v>
      </c>
      <c r="V166" s="122">
        <v>35.107345032162783</v>
      </c>
      <c r="W166" s="122">
        <v>40.18403623738422</v>
      </c>
      <c r="X166" s="122">
        <v>31.543725498201695</v>
      </c>
      <c r="Y166" s="122">
        <v>27.011340819459338</v>
      </c>
      <c r="DA166" s="130" t="s">
        <v>2735</v>
      </c>
    </row>
    <row r="167" spans="1:105" ht="12" customHeight="1" x14ac:dyDescent="0.25">
      <c r="A167" s="97" t="s">
        <v>124</v>
      </c>
      <c r="B167" s="98">
        <v>344.74881304082533</v>
      </c>
      <c r="C167" s="98">
        <v>337.19555183888042</v>
      </c>
      <c r="D167" s="98">
        <v>310.70498443600422</v>
      </c>
      <c r="E167" s="98">
        <v>320.7255978348382</v>
      </c>
      <c r="F167" s="98">
        <v>327.50297668965402</v>
      </c>
      <c r="G167" s="98">
        <v>321.52278981257058</v>
      </c>
      <c r="H167" s="98">
        <v>336.31961828486675</v>
      </c>
      <c r="I167" s="98">
        <v>336.87670115714423</v>
      </c>
      <c r="J167" s="98">
        <v>318.21300688642168</v>
      </c>
      <c r="K167" s="98">
        <v>305.39296384672156</v>
      </c>
      <c r="L167" s="98">
        <v>339.61348618799087</v>
      </c>
      <c r="M167" s="98">
        <v>383.59501752251197</v>
      </c>
      <c r="N167" s="98">
        <v>380.15813380375175</v>
      </c>
      <c r="O167" s="98">
        <v>364.93448587878976</v>
      </c>
      <c r="P167" s="98">
        <v>321.19302365388717</v>
      </c>
      <c r="Q167" s="98">
        <v>370.52043469316249</v>
      </c>
      <c r="R167" s="98">
        <v>370.08259414546853</v>
      </c>
      <c r="S167" s="98">
        <v>360.07213752675818</v>
      </c>
      <c r="T167" s="98">
        <v>334.64210810557938</v>
      </c>
      <c r="U167" s="98">
        <v>334.22350547171771</v>
      </c>
      <c r="V167" s="98">
        <v>303.91884484452896</v>
      </c>
      <c r="W167" s="98">
        <v>292.72584242527199</v>
      </c>
      <c r="X167" s="98">
        <v>221.80532403615095</v>
      </c>
      <c r="Y167" s="98">
        <v>195.24864259004249</v>
      </c>
      <c r="DA167" s="63" t="s">
        <v>2736</v>
      </c>
    </row>
    <row r="168" spans="1:105" ht="12" customHeight="1" x14ac:dyDescent="0.25">
      <c r="A168" s="97" t="s">
        <v>123</v>
      </c>
      <c r="B168" s="98">
        <v>196.72583470179018</v>
      </c>
      <c r="C168" s="98">
        <v>188.71376386276194</v>
      </c>
      <c r="D168" s="98">
        <v>175.53074580797374</v>
      </c>
      <c r="E168" s="98">
        <v>178.23299158940981</v>
      </c>
      <c r="F168" s="98">
        <v>181.04504504452763</v>
      </c>
      <c r="G168" s="98">
        <v>180.59365689365373</v>
      </c>
      <c r="H168" s="98">
        <v>189.19134412162785</v>
      </c>
      <c r="I168" s="98">
        <v>186.73766704317123</v>
      </c>
      <c r="J168" s="98">
        <v>170.7028235865728</v>
      </c>
      <c r="K168" s="98">
        <v>148.8259989243833</v>
      </c>
      <c r="L168" s="98">
        <v>190.99473336530897</v>
      </c>
      <c r="M168" s="98">
        <v>213.42702869286742</v>
      </c>
      <c r="N168" s="98">
        <v>208.71777568077724</v>
      </c>
      <c r="O168" s="98">
        <v>215.05590127416912</v>
      </c>
      <c r="P168" s="98">
        <v>181.98308630255048</v>
      </c>
      <c r="Q168" s="98">
        <v>217.88928232847317</v>
      </c>
      <c r="R168" s="98">
        <v>220.96396314228858</v>
      </c>
      <c r="S168" s="98">
        <v>206.6085246925476</v>
      </c>
      <c r="T168" s="98">
        <v>197.93644633158041</v>
      </c>
      <c r="U168" s="98">
        <v>179.88847146441802</v>
      </c>
      <c r="V168" s="98">
        <v>163.68242588254378</v>
      </c>
      <c r="W168" s="98">
        <v>170.51088236237163</v>
      </c>
      <c r="X168" s="98">
        <v>92.568353783756265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196.72583470179018</v>
      </c>
      <c r="C169" s="101">
        <v>188.71376386276194</v>
      </c>
      <c r="D169" s="101">
        <v>175.53074580797374</v>
      </c>
      <c r="E169" s="101">
        <v>178.23299158940981</v>
      </c>
      <c r="F169" s="101">
        <v>181.04504504452763</v>
      </c>
      <c r="G169" s="101">
        <v>180.59365689365373</v>
      </c>
      <c r="H169" s="101">
        <v>189.19134412162785</v>
      </c>
      <c r="I169" s="101">
        <v>186.73766704317123</v>
      </c>
      <c r="J169" s="101">
        <v>170.7028235865728</v>
      </c>
      <c r="K169" s="101">
        <v>148.8259989243833</v>
      </c>
      <c r="L169" s="101">
        <v>190.99473336530897</v>
      </c>
      <c r="M169" s="101">
        <v>213.42702869286742</v>
      </c>
      <c r="N169" s="101">
        <v>208.71777568077724</v>
      </c>
      <c r="O169" s="101">
        <v>215.05590127416912</v>
      </c>
      <c r="P169" s="101">
        <v>181.98308630255048</v>
      </c>
      <c r="Q169" s="101">
        <v>217.88928232847317</v>
      </c>
      <c r="R169" s="101">
        <v>220.96396314228858</v>
      </c>
      <c r="S169" s="101">
        <v>206.6085246925476</v>
      </c>
      <c r="T169" s="101">
        <v>197.93644633158041</v>
      </c>
      <c r="U169" s="101">
        <v>179.88847146441802</v>
      </c>
      <c r="V169" s="101">
        <v>163.68242588254378</v>
      </c>
      <c r="W169" s="101">
        <v>170.51088236237163</v>
      </c>
      <c r="X169" s="101">
        <v>92.568353783756265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2744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2749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2750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X8" s="99">
        <f>RES_hhdet_fech!X8/RES_summary!X$19</f>
        <v>0</v>
      </c>
      <c r="Y8" s="99">
        <f>RES_hhdet_fech!Y8/RES_summary!Y$19</f>
        <v>0</v>
      </c>
      <c r="DA8" s="63" t="s">
        <v>2753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190.81469197526633</v>
      </c>
      <c r="C24" s="118">
        <f t="shared" si="7"/>
        <v>201.2431607669678</v>
      </c>
      <c r="D24" s="118">
        <f t="shared" si="7"/>
        <v>179.50830388621361</v>
      </c>
      <c r="E24" s="118">
        <f t="shared" si="7"/>
        <v>187.42864312926758</v>
      </c>
      <c r="F24" s="118">
        <f t="shared" si="7"/>
        <v>187.24586321201559</v>
      </c>
      <c r="G24" s="118">
        <f t="shared" si="7"/>
        <v>185.34091148824959</v>
      </c>
      <c r="H24" s="118">
        <f t="shared" si="7"/>
        <v>194.76373045415119</v>
      </c>
      <c r="I24" s="118">
        <f t="shared" si="7"/>
        <v>194.01534945278814</v>
      </c>
      <c r="J24" s="118">
        <f t="shared" si="7"/>
        <v>182.2637910092771</v>
      </c>
      <c r="K24" s="118">
        <f t="shared" si="7"/>
        <v>169.43281472734293</v>
      </c>
      <c r="L24" s="118">
        <f t="shared" si="7"/>
        <v>199.42430192286736</v>
      </c>
      <c r="M24" s="118">
        <f t="shared" si="7"/>
        <v>192.73770569775616</v>
      </c>
      <c r="N24" s="118">
        <f t="shared" si="7"/>
        <v>180.00176798317861</v>
      </c>
      <c r="O24" s="118">
        <f t="shared" si="7"/>
        <v>168.17124601178509</v>
      </c>
      <c r="P24" s="118">
        <f t="shared" si="7"/>
        <v>131.13620587175103</v>
      </c>
      <c r="Q24" s="118">
        <f t="shared" si="7"/>
        <v>173.53393604851243</v>
      </c>
      <c r="R24" s="118">
        <f t="shared" ref="R24:V24" si="8">R25+R28+R30+R39</f>
        <v>174.38330829591072</v>
      </c>
      <c r="S24" s="118">
        <f t="shared" si="8"/>
        <v>171.83188510928545</v>
      </c>
      <c r="T24" s="118">
        <f t="shared" si="8"/>
        <v>167.8819250833094</v>
      </c>
      <c r="U24" s="118">
        <f t="shared" si="8"/>
        <v>155.21265254704255</v>
      </c>
      <c r="V24" s="118">
        <f t="shared" si="8"/>
        <v>147.00195252978162</v>
      </c>
      <c r="W24" s="118">
        <f t="shared" ref="W24:Y24" si="9">W25+W28+W30+W39</f>
        <v>146.67689912526566</v>
      </c>
      <c r="X24" s="118">
        <f t="shared" si="9"/>
        <v>143.36236494838664</v>
      </c>
      <c r="Y24" s="118">
        <f t="shared" si="9"/>
        <v>143.34783725445311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175.88568419619074</v>
      </c>
      <c r="C25" s="123">
        <f t="shared" si="10"/>
        <v>187.17893173496631</v>
      </c>
      <c r="D25" s="123">
        <f t="shared" si="10"/>
        <v>165.44920585552961</v>
      </c>
      <c r="E25" s="123">
        <f t="shared" si="10"/>
        <v>173.76502183523917</v>
      </c>
      <c r="F25" s="123">
        <f t="shared" si="10"/>
        <v>173.37003141101056</v>
      </c>
      <c r="G25" s="123">
        <f t="shared" si="10"/>
        <v>171.32611998851948</v>
      </c>
      <c r="H25" s="123">
        <f t="shared" si="10"/>
        <v>180.54724458005202</v>
      </c>
      <c r="I25" s="123">
        <f t="shared" si="10"/>
        <v>180.44500734766098</v>
      </c>
      <c r="J25" s="123">
        <f t="shared" si="10"/>
        <v>168.52355610483076</v>
      </c>
      <c r="K25" s="123">
        <f t="shared" si="10"/>
        <v>156.3174976569409</v>
      </c>
      <c r="L25" s="123">
        <f t="shared" si="10"/>
        <v>184.20222646465029</v>
      </c>
      <c r="M25" s="123">
        <f t="shared" si="10"/>
        <v>177.0811679513142</v>
      </c>
      <c r="N25" s="123">
        <f t="shared" si="10"/>
        <v>164.46770671787644</v>
      </c>
      <c r="O25" s="123">
        <f t="shared" si="10"/>
        <v>151.59661406011924</v>
      </c>
      <c r="P25" s="123">
        <f t="shared" si="10"/>
        <v>115.18472105019541</v>
      </c>
      <c r="Q25" s="123">
        <f t="shared" si="10"/>
        <v>156.88663834638217</v>
      </c>
      <c r="R25" s="123">
        <f t="shared" ref="R25:V25" si="11">SUM(R26:R27)</f>
        <v>157.84956007647335</v>
      </c>
      <c r="S25" s="123">
        <f t="shared" si="11"/>
        <v>156.24230077651691</v>
      </c>
      <c r="T25" s="123">
        <f t="shared" si="11"/>
        <v>152.43712152608913</v>
      </c>
      <c r="U25" s="123">
        <f t="shared" si="11"/>
        <v>139.78316472971639</v>
      </c>
      <c r="V25" s="123">
        <f t="shared" si="11"/>
        <v>131.78763962222115</v>
      </c>
      <c r="W25" s="123">
        <f t="shared" ref="W25:Y25" si="12">SUM(W26:W27)</f>
        <v>131.67886547227141</v>
      </c>
      <c r="X25" s="123">
        <f t="shared" si="12"/>
        <v>133.6745245650925</v>
      </c>
      <c r="Y25" s="123">
        <f t="shared" si="12"/>
        <v>133.72963617131228</v>
      </c>
      <c r="DA25" s="130" t="s">
        <v>2769</v>
      </c>
    </row>
    <row r="26" spans="1:105" ht="12" customHeight="1" x14ac:dyDescent="0.25">
      <c r="A26" s="97" t="s">
        <v>74</v>
      </c>
      <c r="B26" s="99">
        <v>174.2139474429851</v>
      </c>
      <c r="C26" s="99">
        <v>185.39352432930306</v>
      </c>
      <c r="D26" s="99">
        <v>163.89852652827739</v>
      </c>
      <c r="E26" s="99">
        <v>172.12429474120611</v>
      </c>
      <c r="F26" s="99">
        <v>171.72405278859736</v>
      </c>
      <c r="G26" s="99">
        <v>169.6820369038704</v>
      </c>
      <c r="H26" s="99">
        <v>178.79831708150112</v>
      </c>
      <c r="I26" s="99">
        <v>178.68919311830015</v>
      </c>
      <c r="J26" s="99">
        <v>166.89456231292897</v>
      </c>
      <c r="K26" s="99">
        <v>154.8098712190027</v>
      </c>
      <c r="L26" s="99">
        <v>182.35574874142949</v>
      </c>
      <c r="M26" s="99">
        <v>175.31951034605316</v>
      </c>
      <c r="N26" s="99">
        <v>162.81571633288945</v>
      </c>
      <c r="O26" s="99">
        <v>150.05385091787713</v>
      </c>
      <c r="P26" s="99">
        <v>114.02977071444535</v>
      </c>
      <c r="Q26" s="99">
        <v>155.26402767971015</v>
      </c>
      <c r="R26" s="99">
        <v>156.17740634271075</v>
      </c>
      <c r="S26" s="99">
        <v>154.54969644131813</v>
      </c>
      <c r="T26" s="99">
        <v>150.76019157580291</v>
      </c>
      <c r="U26" s="99">
        <v>138.23981721183478</v>
      </c>
      <c r="V26" s="99">
        <v>130.30696589392448</v>
      </c>
      <c r="W26" s="99">
        <v>130.17481169056228</v>
      </c>
      <c r="X26" s="99">
        <v>132.23434281484063</v>
      </c>
      <c r="Y26" s="99">
        <v>132.25761661811714</v>
      </c>
      <c r="DA26" s="63" t="s">
        <v>2770</v>
      </c>
    </row>
    <row r="27" spans="1:105" ht="12" customHeight="1" x14ac:dyDescent="0.25">
      <c r="A27" s="97" t="s">
        <v>53</v>
      </c>
      <c r="B27" s="99">
        <v>1.6717367532056429</v>
      </c>
      <c r="C27" s="99">
        <v>1.7854074056632627</v>
      </c>
      <c r="D27" s="99">
        <v>1.5506793272522208</v>
      </c>
      <c r="E27" s="99">
        <v>1.6407270940330498</v>
      </c>
      <c r="F27" s="99">
        <v>1.6459786224131845</v>
      </c>
      <c r="G27" s="99">
        <v>1.6440830846490886</v>
      </c>
      <c r="H27" s="99">
        <v>1.7489274985508989</v>
      </c>
      <c r="I27" s="99">
        <v>1.7558142293608112</v>
      </c>
      <c r="J27" s="99">
        <v>1.6289937919017836</v>
      </c>
      <c r="K27" s="99">
        <v>1.5076264379381863</v>
      </c>
      <c r="L27" s="99">
        <v>1.8464777232207901</v>
      </c>
      <c r="M27" s="99">
        <v>1.7616576052610347</v>
      </c>
      <c r="N27" s="99">
        <v>1.6519903849869917</v>
      </c>
      <c r="O27" s="99">
        <v>1.5427631422420967</v>
      </c>
      <c r="P27" s="99">
        <v>1.1549503357500541</v>
      </c>
      <c r="Q27" s="99">
        <v>1.6226106666720133</v>
      </c>
      <c r="R27" s="99">
        <v>1.6721537337626109</v>
      </c>
      <c r="S27" s="99">
        <v>1.6926043351987816</v>
      </c>
      <c r="T27" s="99">
        <v>1.6769299502862083</v>
      </c>
      <c r="U27" s="99">
        <v>1.5433475178816141</v>
      </c>
      <c r="V27" s="99">
        <v>1.4806737282966596</v>
      </c>
      <c r="W27" s="99">
        <v>1.5040537817091306</v>
      </c>
      <c r="X27" s="99">
        <v>1.4401817502518759</v>
      </c>
      <c r="Y27" s="99">
        <v>1.4720195531951481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6.8678243148646038E-3</v>
      </c>
      <c r="C28" s="123">
        <f t="shared" si="13"/>
        <v>8.0492649625741822E-3</v>
      </c>
      <c r="D28" s="123">
        <f t="shared" si="13"/>
        <v>8.3193720370863897E-3</v>
      </c>
      <c r="E28" s="123">
        <f t="shared" si="13"/>
        <v>9.3521539529158142E-3</v>
      </c>
      <c r="F28" s="123">
        <f t="shared" si="13"/>
        <v>1.1949082414412652E-2</v>
      </c>
      <c r="G28" s="123">
        <f t="shared" si="13"/>
        <v>1.5060428049447221E-2</v>
      </c>
      <c r="H28" s="123">
        <f t="shared" si="13"/>
        <v>1.9868205392703224E-2</v>
      </c>
      <c r="I28" s="123">
        <f t="shared" si="13"/>
        <v>2.4537627327030159E-2</v>
      </c>
      <c r="J28" s="123">
        <f t="shared" si="13"/>
        <v>2.835733383414215E-2</v>
      </c>
      <c r="K28" s="123">
        <f t="shared" si="13"/>
        <v>2.912503010887068E-2</v>
      </c>
      <c r="L28" s="123">
        <f t="shared" si="13"/>
        <v>2.9012415381873852E-2</v>
      </c>
      <c r="M28" s="123">
        <f t="shared" si="13"/>
        <v>2.8203287878348891E-2</v>
      </c>
      <c r="N28" s="123">
        <f t="shared" si="13"/>
        <v>2.756435407677452E-2</v>
      </c>
      <c r="O28" s="123">
        <f t="shared" si="13"/>
        <v>2.6562699602754945E-2</v>
      </c>
      <c r="P28" s="123">
        <f t="shared" si="13"/>
        <v>2.5152354629688706E-2</v>
      </c>
      <c r="Q28" s="123">
        <f t="shared" si="13"/>
        <v>2.4277670786989183E-2</v>
      </c>
      <c r="R28" s="123">
        <f t="shared" si="13"/>
        <v>2.6218987088940562E-2</v>
      </c>
      <c r="S28" s="123">
        <f t="shared" si="13"/>
        <v>2.863474367798639E-2</v>
      </c>
      <c r="T28" s="123">
        <f t="shared" si="13"/>
        <v>3.9094433175811058E-2</v>
      </c>
      <c r="U28" s="123">
        <f t="shared" si="13"/>
        <v>3.6025752149895562E-2</v>
      </c>
      <c r="V28" s="123">
        <f t="shared" si="13"/>
        <v>3.6563465348623231E-2</v>
      </c>
      <c r="W28" s="123">
        <f t="shared" si="13"/>
        <v>3.53011736819447E-2</v>
      </c>
      <c r="X28" s="123">
        <f t="shared" si="13"/>
        <v>3.2876393067481885E-2</v>
      </c>
      <c r="Y28" s="123">
        <f t="shared" si="13"/>
        <v>3.1664940731565942E-2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6.8678243148646038E-3</v>
      </c>
      <c r="C29" s="99">
        <f>RES_hhdet_fech!C29/RES_summary!C$19</f>
        <v>8.0492649625741822E-3</v>
      </c>
      <c r="D29" s="99">
        <f>RES_hhdet_fech!D29/RES_summary!D$19</f>
        <v>8.3193720370863897E-3</v>
      </c>
      <c r="E29" s="99">
        <f>RES_hhdet_fech!E29/RES_summary!E$19</f>
        <v>9.3521539529158142E-3</v>
      </c>
      <c r="F29" s="99">
        <f>RES_hhdet_fech!F29/RES_summary!F$19</f>
        <v>1.1949082414412652E-2</v>
      </c>
      <c r="G29" s="99">
        <f>RES_hhdet_fech!G29/RES_summary!G$19</f>
        <v>1.5060428049447221E-2</v>
      </c>
      <c r="H29" s="99">
        <f>RES_hhdet_fech!H29/RES_summary!H$19</f>
        <v>1.9868205392703224E-2</v>
      </c>
      <c r="I29" s="99">
        <f>RES_hhdet_fech!I29/RES_summary!I$19</f>
        <v>2.4537627327030159E-2</v>
      </c>
      <c r="J29" s="99">
        <f>RES_hhdet_fech!J29/RES_summary!J$19</f>
        <v>2.835733383414215E-2</v>
      </c>
      <c r="K29" s="99">
        <f>RES_hhdet_fech!K29/RES_summary!K$19</f>
        <v>2.912503010887068E-2</v>
      </c>
      <c r="L29" s="99">
        <f>RES_hhdet_fech!L29/RES_summary!L$19</f>
        <v>2.9012415381873852E-2</v>
      </c>
      <c r="M29" s="99">
        <f>RES_hhdet_fech!M29/RES_summary!M$19</f>
        <v>2.8203287878348891E-2</v>
      </c>
      <c r="N29" s="99">
        <f>RES_hhdet_fech!N29/RES_summary!N$19</f>
        <v>2.756435407677452E-2</v>
      </c>
      <c r="O29" s="99">
        <f>RES_hhdet_fech!O29/RES_summary!O$19</f>
        <v>2.6562699602754945E-2</v>
      </c>
      <c r="P29" s="99">
        <f>RES_hhdet_fech!P29/RES_summary!P$19</f>
        <v>2.5152354629688706E-2</v>
      </c>
      <c r="Q29" s="99">
        <f>RES_hhdet_fech!Q29/RES_summary!Q$19</f>
        <v>2.4277670786989183E-2</v>
      </c>
      <c r="R29" s="99">
        <f>RES_hhdet_fech!R29/RES_summary!R$19</f>
        <v>2.6218987088940562E-2</v>
      </c>
      <c r="S29" s="99">
        <f>RES_hhdet_fech!S29/RES_summary!S$19</f>
        <v>2.863474367798639E-2</v>
      </c>
      <c r="T29" s="99">
        <f>RES_hhdet_fech!T29/RES_summary!T$19</f>
        <v>3.9094433175811058E-2</v>
      </c>
      <c r="U29" s="99">
        <f>RES_hhdet_fech!U29/RES_summary!U$19</f>
        <v>3.6025752149895562E-2</v>
      </c>
      <c r="V29" s="99">
        <f>RES_hhdet_fech!V29/RES_summary!V$19</f>
        <v>3.6563465348623231E-2</v>
      </c>
      <c r="W29" s="99">
        <f>RES_hhdet_fech!W29/RES_summary!W$19</f>
        <v>3.53011736819447E-2</v>
      </c>
      <c r="X29" s="99">
        <f>RES_hhdet_fech!X29/RES_summary!X$19</f>
        <v>3.2876393067481885E-2</v>
      </c>
      <c r="Y29" s="99">
        <f>RES_hhdet_fech!Y29/RES_summary!Y$19</f>
        <v>3.1664940731565942E-2</v>
      </c>
      <c r="DA29" s="63" t="s">
        <v>2773</v>
      </c>
    </row>
    <row r="30" spans="1:105" ht="12" customHeight="1" x14ac:dyDescent="0.25">
      <c r="A30" s="121" t="s">
        <v>55</v>
      </c>
      <c r="B30" s="123">
        <v>12.268832582611472</v>
      </c>
      <c r="C30" s="123">
        <v>11.460178961369207</v>
      </c>
      <c r="D30" s="123">
        <v>11.42378553632788</v>
      </c>
      <c r="E30" s="123">
        <v>11.054019680281581</v>
      </c>
      <c r="F30" s="123">
        <v>11.260490647187657</v>
      </c>
      <c r="G30" s="123">
        <v>11.366675032147656</v>
      </c>
      <c r="H30" s="123">
        <v>11.490006232356224</v>
      </c>
      <c r="I30" s="123">
        <v>10.87449534351166</v>
      </c>
      <c r="J30" s="123">
        <v>10.988646559167085</v>
      </c>
      <c r="K30" s="123">
        <v>10.352115419468889</v>
      </c>
      <c r="L30" s="123">
        <v>12.153866823171551</v>
      </c>
      <c r="M30" s="123">
        <v>12.663792563147965</v>
      </c>
      <c r="N30" s="123">
        <v>12.56741697869195</v>
      </c>
      <c r="O30" s="123">
        <v>13.415081232050778</v>
      </c>
      <c r="P30" s="123">
        <v>12.761638058287412</v>
      </c>
      <c r="Q30" s="123">
        <v>13.417346974368396</v>
      </c>
      <c r="R30" s="123">
        <v>13.234381050505652</v>
      </c>
      <c r="S30" s="123">
        <v>12.409581557703108</v>
      </c>
      <c r="T30" s="123">
        <v>12.281982655442947</v>
      </c>
      <c r="U30" s="123">
        <v>12.304269768972208</v>
      </c>
      <c r="V30" s="123">
        <v>11.964798713502633</v>
      </c>
      <c r="W30" s="123">
        <v>11.697407270242664</v>
      </c>
      <c r="X30" s="123">
        <v>7.6246544761073114</v>
      </c>
      <c r="Y30" s="123">
        <v>7.3629767591290562</v>
      </c>
      <c r="DA30" s="130" t="s">
        <v>2774</v>
      </c>
    </row>
    <row r="31" spans="1:105" ht="12" customHeight="1" x14ac:dyDescent="0.25">
      <c r="A31" s="97" t="s">
        <v>141</v>
      </c>
      <c r="B31" s="99">
        <v>13.933637297301203</v>
      </c>
      <c r="C31" s="99">
        <v>13.569249463926944</v>
      </c>
      <c r="D31" s="99">
        <v>12.445840495359567</v>
      </c>
      <c r="E31" s="99">
        <v>12.777325413681263</v>
      </c>
      <c r="F31" s="99">
        <v>13.011597809456111</v>
      </c>
      <c r="G31" s="99">
        <v>12.760505658804512</v>
      </c>
      <c r="H31" s="99">
        <v>13.388654877391211</v>
      </c>
      <c r="I31" s="99">
        <v>13.423422001223638</v>
      </c>
      <c r="J31" s="99">
        <v>12.660428471302998</v>
      </c>
      <c r="K31" s="99">
        <v>12.130528260310367</v>
      </c>
      <c r="L31" s="99">
        <v>13.455166628140526</v>
      </c>
      <c r="M31" s="99">
        <v>15.182730129853519</v>
      </c>
      <c r="N31" s="99">
        <v>15.059174605328668</v>
      </c>
      <c r="O31" s="99">
        <v>14.665239971686486</v>
      </c>
      <c r="P31" s="99">
        <v>12.804194535982422</v>
      </c>
      <c r="Q31" s="99">
        <v>14.619689547084045</v>
      </c>
      <c r="R31" s="99">
        <v>14.300770393418839</v>
      </c>
      <c r="S31" s="99">
        <v>13.644390128960531</v>
      </c>
      <c r="T31" s="99">
        <v>12.601666807715837</v>
      </c>
      <c r="U31" s="99">
        <v>12.757470028246464</v>
      </c>
      <c r="V31" s="99">
        <v>11.738037621315659</v>
      </c>
      <c r="W31" s="99">
        <v>11.410446964869271</v>
      </c>
      <c r="X31" s="99">
        <v>8.5187826482223326</v>
      </c>
      <c r="Y31" s="99">
        <v>7.4360509770827976</v>
      </c>
      <c r="DA31" s="63" t="s">
        <v>2775</v>
      </c>
    </row>
    <row r="32" spans="1:105" ht="12" customHeight="1" x14ac:dyDescent="0.25">
      <c r="A32" s="97" t="s">
        <v>140</v>
      </c>
      <c r="B32" s="99">
        <v>11.761049819321885</v>
      </c>
      <c r="C32" s="99">
        <v>11.445422044878773</v>
      </c>
      <c r="D32" s="99">
        <v>10.575843751930078</v>
      </c>
      <c r="E32" s="99">
        <v>10.914450433598894</v>
      </c>
      <c r="F32" s="99">
        <v>11.213460603198792</v>
      </c>
      <c r="G32" s="99">
        <v>11.149091030128137</v>
      </c>
      <c r="H32" s="99">
        <v>11.392103556997832</v>
      </c>
      <c r="I32" s="99">
        <v>11.432208058863672</v>
      </c>
      <c r="J32" s="99">
        <v>10.722482142003292</v>
      </c>
      <c r="K32" s="99">
        <v>10.108741133490476</v>
      </c>
      <c r="L32" s="99">
        <v>11.596052106683187</v>
      </c>
      <c r="M32" s="99">
        <v>13.18774730897066</v>
      </c>
      <c r="N32" s="99">
        <v>13.21073361924128</v>
      </c>
      <c r="O32" s="99">
        <v>0</v>
      </c>
      <c r="P32" s="99">
        <v>0</v>
      </c>
      <c r="Q32" s="99">
        <v>0</v>
      </c>
      <c r="R32" s="99">
        <v>0</v>
      </c>
      <c r="S32" s="99">
        <v>11.545781238643258</v>
      </c>
      <c r="T32" s="99">
        <v>10.963286857219591</v>
      </c>
      <c r="U32" s="99">
        <v>11.399927387431594</v>
      </c>
      <c r="V32" s="99">
        <v>10.708701852449071</v>
      </c>
      <c r="W32" s="99">
        <v>10.666625159193641</v>
      </c>
      <c r="X32" s="99">
        <v>7.5301243111681879</v>
      </c>
      <c r="Y32" s="99">
        <v>6.7460145157622584</v>
      </c>
      <c r="DA32" s="63" t="s">
        <v>2776</v>
      </c>
    </row>
    <row r="33" spans="1:105" ht="12" customHeight="1" x14ac:dyDescent="0.25">
      <c r="A33" s="100" t="s">
        <v>50</v>
      </c>
      <c r="B33" s="102">
        <v>7.9510249899510814</v>
      </c>
      <c r="C33" s="102">
        <v>7.6275465501244879</v>
      </c>
      <c r="D33" s="102">
        <v>7.1008699610691481</v>
      </c>
      <c r="E33" s="102">
        <v>7.2523456578171732</v>
      </c>
      <c r="F33" s="102">
        <v>7.424134474607726</v>
      </c>
      <c r="G33" s="102">
        <v>7.4632798176605011</v>
      </c>
      <c r="H33" s="102">
        <v>7.4948514641686694</v>
      </c>
      <c r="I33" s="102">
        <v>7.4259765720506046</v>
      </c>
      <c r="J33" s="102">
        <v>6.7846341825786958</v>
      </c>
      <c r="K33" s="102">
        <v>5.9378726956186929</v>
      </c>
      <c r="L33" s="102">
        <v>7.6203114165794616</v>
      </c>
      <c r="M33" s="102">
        <v>8.6008274091055608</v>
      </c>
      <c r="N33" s="102">
        <v>8.4703072431821234</v>
      </c>
      <c r="O33" s="102">
        <v>0</v>
      </c>
      <c r="P33" s="102">
        <v>0</v>
      </c>
      <c r="Q33" s="102">
        <v>0</v>
      </c>
      <c r="R33" s="102">
        <v>0</v>
      </c>
      <c r="S33" s="102">
        <v>6.7977574029878411</v>
      </c>
      <c r="T33" s="102">
        <v>6.4880529530233613</v>
      </c>
      <c r="U33" s="102">
        <v>6.8580977620218357</v>
      </c>
      <c r="V33" s="102">
        <v>6.4361721234972702</v>
      </c>
      <c r="W33" s="102">
        <v>6.7538916975309187</v>
      </c>
      <c r="X33" s="102">
        <v>3.428455197590595</v>
      </c>
      <c r="Y33" s="102">
        <v>3.7515153431935024</v>
      </c>
      <c r="DA33" s="131" t="s">
        <v>2777</v>
      </c>
    </row>
    <row r="34" spans="1:105" ht="12" customHeight="1" x14ac:dyDescent="0.25">
      <c r="A34" s="103" t="s">
        <v>52</v>
      </c>
      <c r="B34" s="105">
        <v>3.8100248293708066</v>
      </c>
      <c r="C34" s="105">
        <v>3.8178754947542859</v>
      </c>
      <c r="D34" s="105">
        <v>3.4749737908609295</v>
      </c>
      <c r="E34" s="105">
        <v>3.6621047757817222</v>
      </c>
      <c r="F34" s="105">
        <v>3.7893261285910667</v>
      </c>
      <c r="G34" s="105">
        <v>3.6858112124676357</v>
      </c>
      <c r="H34" s="105">
        <v>3.8972520928291594</v>
      </c>
      <c r="I34" s="105">
        <v>4.0062314868130668</v>
      </c>
      <c r="J34" s="105">
        <v>3.9378479594245968</v>
      </c>
      <c r="K34" s="105">
        <v>4.1708684378717829</v>
      </c>
      <c r="L34" s="105">
        <v>3.9757406901037275</v>
      </c>
      <c r="M34" s="105">
        <v>4.5869198998650997</v>
      </c>
      <c r="N34" s="105">
        <v>4.7404263760591547</v>
      </c>
      <c r="O34" s="105">
        <v>0</v>
      </c>
      <c r="P34" s="105">
        <v>0</v>
      </c>
      <c r="Q34" s="105">
        <v>0</v>
      </c>
      <c r="R34" s="105">
        <v>0</v>
      </c>
      <c r="S34" s="105">
        <v>4.748023835655415</v>
      </c>
      <c r="T34" s="105">
        <v>4.475233904196231</v>
      </c>
      <c r="U34" s="105">
        <v>4.5418296254097585</v>
      </c>
      <c r="V34" s="105">
        <v>4.2725297289518007</v>
      </c>
      <c r="W34" s="105">
        <v>3.912733461662723</v>
      </c>
      <c r="X34" s="105">
        <v>4.1016691135775929</v>
      </c>
      <c r="Y34" s="105">
        <v>2.9944991725687551</v>
      </c>
      <c r="DA34" s="132" t="s">
        <v>2778</v>
      </c>
    </row>
    <row r="35" spans="1:105" ht="12" customHeight="1" x14ac:dyDescent="0.25">
      <c r="A35" s="106" t="s">
        <v>122</v>
      </c>
      <c r="B35" s="102">
        <v>12.513791252720395</v>
      </c>
      <c r="C35" s="102">
        <v>11.670477734689994</v>
      </c>
      <c r="D35" s="102">
        <v>11.786521444422258</v>
      </c>
      <c r="E35" s="102">
        <v>11.352068757827565</v>
      </c>
      <c r="F35" s="102">
        <v>11.557895704549541</v>
      </c>
      <c r="G35" s="102">
        <v>11.72262314615498</v>
      </c>
      <c r="H35" s="102">
        <v>11.798181310052822</v>
      </c>
      <c r="I35" s="102">
        <v>11.146903312509652</v>
      </c>
      <c r="J35" s="102">
        <v>11.429404533332885</v>
      </c>
      <c r="K35" s="102">
        <v>10.860771780641263</v>
      </c>
      <c r="L35" s="102">
        <v>12.75104031410542</v>
      </c>
      <c r="M35" s="102">
        <v>13.168020127145947</v>
      </c>
      <c r="N35" s="102">
        <v>13.069525958049837</v>
      </c>
      <c r="O35" s="102">
        <v>14.012235230649786</v>
      </c>
      <c r="P35" s="102">
        <v>13.438343566214353</v>
      </c>
      <c r="Q35" s="102">
        <v>13.985259003501033</v>
      </c>
      <c r="R35" s="102">
        <v>13.801068090932564</v>
      </c>
      <c r="S35" s="102">
        <v>12.92549205621158</v>
      </c>
      <c r="T35" s="102">
        <v>12.864707711037715</v>
      </c>
      <c r="U35" s="102">
        <v>12.835652983920571</v>
      </c>
      <c r="V35" s="102">
        <v>12.523830305123768</v>
      </c>
      <c r="W35" s="102">
        <v>12.174994082433026</v>
      </c>
      <c r="X35" s="102">
        <v>7.9751408575701506</v>
      </c>
      <c r="Y35" s="102">
        <v>7.8649907964504315</v>
      </c>
      <c r="DA35" s="131" t="s">
        <v>2779</v>
      </c>
    </row>
    <row r="36" spans="1:105" ht="12" customHeight="1" x14ac:dyDescent="0.25">
      <c r="A36" s="107" t="s">
        <v>121</v>
      </c>
      <c r="B36" s="105">
        <v>11.001944648435432</v>
      </c>
      <c r="C36" s="105">
        <v>10.217827853079816</v>
      </c>
      <c r="D36" s="105">
        <v>10.348766594449257</v>
      </c>
      <c r="E36" s="105">
        <v>9.9572521016802185</v>
      </c>
      <c r="F36" s="105">
        <v>10.164471920510376</v>
      </c>
      <c r="G36" s="105">
        <v>10.364751850609736</v>
      </c>
      <c r="H36" s="105">
        <v>10.468748040580618</v>
      </c>
      <c r="I36" s="105">
        <v>9.873112155961854</v>
      </c>
      <c r="J36" s="105">
        <v>10.07189600746786</v>
      </c>
      <c r="K36" s="105">
        <v>9.4370634598041025</v>
      </c>
      <c r="L36" s="105">
        <v>11.329922065058019</v>
      </c>
      <c r="M36" s="105">
        <v>11.710145135418223</v>
      </c>
      <c r="N36" s="105">
        <v>11.629863051756562</v>
      </c>
      <c r="O36" s="105">
        <v>12.616053231217562</v>
      </c>
      <c r="P36" s="105">
        <v>12.055952258525604</v>
      </c>
      <c r="Q36" s="105">
        <v>12.598170805017521</v>
      </c>
      <c r="R36" s="105">
        <v>12.444339963041246</v>
      </c>
      <c r="S36" s="105">
        <v>11.624575167906421</v>
      </c>
      <c r="T36" s="105">
        <v>11.648293555082667</v>
      </c>
      <c r="U36" s="105">
        <v>11.713991036796063</v>
      </c>
      <c r="V36" s="105">
        <v>11.522409510916107</v>
      </c>
      <c r="W36" s="105">
        <v>11.342464798365988</v>
      </c>
      <c r="X36" s="105">
        <v>7.1462913563649622</v>
      </c>
      <c r="Y36" s="105">
        <v>7.1238967029874596</v>
      </c>
      <c r="DA36" s="132" t="s">
        <v>2780</v>
      </c>
    </row>
    <row r="37" spans="1:105" ht="12" customHeight="1" x14ac:dyDescent="0.25">
      <c r="A37" s="108" t="s">
        <v>53</v>
      </c>
      <c r="B37" s="99">
        <v>7.1440290464818537</v>
      </c>
      <c r="C37" s="99">
        <v>6.5150148170779376</v>
      </c>
      <c r="D37" s="99">
        <v>6.645617995179613</v>
      </c>
      <c r="E37" s="99">
        <v>6.3024258993452671</v>
      </c>
      <c r="F37" s="99">
        <v>6.3937135703496359</v>
      </c>
      <c r="G37" s="99">
        <v>6.5904500241535517</v>
      </c>
      <c r="H37" s="99">
        <v>6.6516343403188243</v>
      </c>
      <c r="I37" s="99">
        <v>6.1823672145356801</v>
      </c>
      <c r="J37" s="99">
        <v>6.1344568257768008</v>
      </c>
      <c r="K37" s="99">
        <v>5.2941944871203335</v>
      </c>
      <c r="L37" s="99">
        <v>7.1623642230368469</v>
      </c>
      <c r="M37" s="99">
        <v>7.3325893430286486</v>
      </c>
      <c r="N37" s="99">
        <v>7.1331449485788188</v>
      </c>
      <c r="O37" s="99">
        <v>8.0733013950500077</v>
      </c>
      <c r="P37" s="99">
        <v>7.4310600771872304</v>
      </c>
      <c r="Q37" s="99">
        <v>7.9065638874220348</v>
      </c>
      <c r="R37" s="99">
        <v>7.7792548608754686</v>
      </c>
      <c r="S37" s="99">
        <v>6.9527128979970962</v>
      </c>
      <c r="T37" s="99">
        <v>6.9799633362427587</v>
      </c>
      <c r="U37" s="99">
        <v>7.093880536452164</v>
      </c>
      <c r="V37" s="99">
        <v>6.9425305920343829</v>
      </c>
      <c r="W37" s="99">
        <v>7.162272473545328</v>
      </c>
      <c r="X37" s="99">
        <v>3.2254583136019779</v>
      </c>
      <c r="Y37" s="99">
        <v>3.9586680651679931</v>
      </c>
      <c r="DA37" s="63" t="s">
        <v>2781</v>
      </c>
    </row>
    <row r="38" spans="1:105" ht="12" customHeight="1" x14ac:dyDescent="0.25">
      <c r="A38" s="108" t="s">
        <v>52</v>
      </c>
      <c r="B38" s="99">
        <v>3.857915601953581</v>
      </c>
      <c r="C38" s="99">
        <v>3.7028130360018796</v>
      </c>
      <c r="D38" s="99">
        <v>3.7031485992696433</v>
      </c>
      <c r="E38" s="99">
        <v>3.6548262023349523</v>
      </c>
      <c r="F38" s="99">
        <v>3.770758350160742</v>
      </c>
      <c r="G38" s="99">
        <v>3.7743018264561852</v>
      </c>
      <c r="H38" s="99">
        <v>3.8171137002617916</v>
      </c>
      <c r="I38" s="99">
        <v>3.6907449414261753</v>
      </c>
      <c r="J38" s="99">
        <v>3.9374391816910599</v>
      </c>
      <c r="K38" s="99">
        <v>4.1428689726837682</v>
      </c>
      <c r="L38" s="99">
        <v>4.167557842021175</v>
      </c>
      <c r="M38" s="99">
        <v>4.3775557923895736</v>
      </c>
      <c r="N38" s="99">
        <v>4.4967181031777441</v>
      </c>
      <c r="O38" s="99">
        <v>4.5427518361675547</v>
      </c>
      <c r="P38" s="99">
        <v>4.6248921813383719</v>
      </c>
      <c r="Q38" s="99">
        <v>4.6916069175954869</v>
      </c>
      <c r="R38" s="99">
        <v>4.6650851021657775</v>
      </c>
      <c r="S38" s="99">
        <v>4.6718622699093277</v>
      </c>
      <c r="T38" s="99">
        <v>4.6683302188399054</v>
      </c>
      <c r="U38" s="99">
        <v>4.6201105003439</v>
      </c>
      <c r="V38" s="99">
        <v>4.5798789188817262</v>
      </c>
      <c r="W38" s="99">
        <v>4.1801923248206636</v>
      </c>
      <c r="X38" s="99">
        <v>3.9208330427629834</v>
      </c>
      <c r="Y38" s="99">
        <v>3.165228637819467</v>
      </c>
      <c r="DA38" s="63" t="s">
        <v>2782</v>
      </c>
    </row>
    <row r="39" spans="1:105" ht="12" customHeight="1" x14ac:dyDescent="0.25">
      <c r="A39" s="121" t="s">
        <v>54</v>
      </c>
      <c r="B39" s="123">
        <v>2.6533073721492322</v>
      </c>
      <c r="C39" s="123">
        <v>2.5960008056697204</v>
      </c>
      <c r="D39" s="123">
        <v>2.6269931223190603</v>
      </c>
      <c r="E39" s="123">
        <v>2.6002494597939383</v>
      </c>
      <c r="F39" s="123">
        <v>2.603392071402959</v>
      </c>
      <c r="G39" s="123">
        <v>2.6330560395329776</v>
      </c>
      <c r="H39" s="123">
        <v>2.7066114363502543</v>
      </c>
      <c r="I39" s="123">
        <v>2.6713091342885051</v>
      </c>
      <c r="J39" s="123">
        <v>2.7232310114451224</v>
      </c>
      <c r="K39" s="123">
        <v>2.7340766208242582</v>
      </c>
      <c r="L39" s="123">
        <v>3.0391962196636269</v>
      </c>
      <c r="M39" s="123">
        <v>2.9645418954156613</v>
      </c>
      <c r="N39" s="123">
        <v>2.9390799325334465</v>
      </c>
      <c r="O39" s="123">
        <v>3.1329880200123355</v>
      </c>
      <c r="P39" s="123">
        <v>3.1646944086385251</v>
      </c>
      <c r="Q39" s="123">
        <v>3.2056730569748688</v>
      </c>
      <c r="R39" s="123">
        <v>3.273148181842771</v>
      </c>
      <c r="S39" s="123">
        <v>3.151368031387431</v>
      </c>
      <c r="T39" s="123">
        <v>3.1237264686014803</v>
      </c>
      <c r="U39" s="123">
        <v>3.0891922962040685</v>
      </c>
      <c r="V39" s="123">
        <v>3.2129507287092132</v>
      </c>
      <c r="W39" s="123">
        <v>3.2653252090696609</v>
      </c>
      <c r="X39" s="123">
        <v>2.0303095141193603</v>
      </c>
      <c r="Y39" s="123">
        <v>2.2235593832802225</v>
      </c>
      <c r="DA39" s="130" t="s">
        <v>2783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2784</v>
      </c>
    </row>
    <row r="41" spans="1:105" ht="12" customHeight="1" x14ac:dyDescent="0.25">
      <c r="A41" s="109" t="s">
        <v>120</v>
      </c>
      <c r="B41" s="110">
        <v>2.6533073721492322</v>
      </c>
      <c r="C41" s="110">
        <v>2.5960008056697204</v>
      </c>
      <c r="D41" s="110">
        <v>2.6269931223190603</v>
      </c>
      <c r="E41" s="110">
        <v>2.6002494597939383</v>
      </c>
      <c r="F41" s="110">
        <v>2.603392071402959</v>
      </c>
      <c r="G41" s="110">
        <v>2.6330560395329776</v>
      </c>
      <c r="H41" s="110">
        <v>2.7066114363502543</v>
      </c>
      <c r="I41" s="110">
        <v>2.6713091342885051</v>
      </c>
      <c r="J41" s="110">
        <v>2.7232310114451224</v>
      </c>
      <c r="K41" s="110">
        <v>2.7340766208242582</v>
      </c>
      <c r="L41" s="110">
        <v>3.0391962196636269</v>
      </c>
      <c r="M41" s="110">
        <v>2.9645418954156613</v>
      </c>
      <c r="N41" s="110">
        <v>2.9390799325334465</v>
      </c>
      <c r="O41" s="110">
        <v>3.1329880200123355</v>
      </c>
      <c r="P41" s="110">
        <v>3.1646944086385251</v>
      </c>
      <c r="Q41" s="110">
        <v>3.2056730569748688</v>
      </c>
      <c r="R41" s="110">
        <v>3.273148181842771</v>
      </c>
      <c r="S41" s="110">
        <v>3.151368031387431</v>
      </c>
      <c r="T41" s="110">
        <v>3.1237264686014803</v>
      </c>
      <c r="U41" s="110">
        <v>3.0891922962040685</v>
      </c>
      <c r="V41" s="110">
        <v>3.2129507287092132</v>
      </c>
      <c r="W41" s="110">
        <v>3.2653252090696609</v>
      </c>
      <c r="X41" s="110">
        <v>2.0303095141193603</v>
      </c>
      <c r="Y41" s="110">
        <v>2.2235593832802225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200.23097724887802</v>
      </c>
      <c r="C43" s="118">
        <f t="shared" si="14"/>
        <v>210.46699171117362</v>
      </c>
      <c r="D43" s="118">
        <f t="shared" si="14"/>
        <v>204.88341363314152</v>
      </c>
      <c r="E43" s="118">
        <f t="shared" si="14"/>
        <v>203.17925770105614</v>
      </c>
      <c r="F43" s="118">
        <f t="shared" si="14"/>
        <v>202.87120554877038</v>
      </c>
      <c r="G43" s="118">
        <f t="shared" si="14"/>
        <v>207.54425481555398</v>
      </c>
      <c r="H43" s="118">
        <f t="shared" si="14"/>
        <v>202.38731829002046</v>
      </c>
      <c r="I43" s="118">
        <f t="shared" si="14"/>
        <v>199.33842360475515</v>
      </c>
      <c r="J43" s="118">
        <f t="shared" si="14"/>
        <v>200.33495966568927</v>
      </c>
      <c r="K43" s="118">
        <f t="shared" si="14"/>
        <v>200.56252708878878</v>
      </c>
      <c r="L43" s="118">
        <f t="shared" si="14"/>
        <v>222.31951350135517</v>
      </c>
      <c r="M43" s="118">
        <f t="shared" si="14"/>
        <v>197.2333212893441</v>
      </c>
      <c r="N43" s="118">
        <f t="shared" si="14"/>
        <v>185.64784878162027</v>
      </c>
      <c r="O43" s="118">
        <f t="shared" si="14"/>
        <v>191.28954330057064</v>
      </c>
      <c r="P43" s="118">
        <f t="shared" si="14"/>
        <v>159.44883651650892</v>
      </c>
      <c r="Q43" s="118">
        <f t="shared" si="14"/>
        <v>178.20474023017616</v>
      </c>
      <c r="R43" s="118">
        <f t="shared" ref="R43:V43" si="15">R44+R47+R49+R58</f>
        <v>185.10032751478496</v>
      </c>
      <c r="S43" s="118">
        <f t="shared" si="15"/>
        <v>179.11394041839262</v>
      </c>
      <c r="T43" s="118">
        <f t="shared" si="15"/>
        <v>187.60417277045818</v>
      </c>
      <c r="U43" s="118">
        <f t="shared" si="15"/>
        <v>182.22742561301862</v>
      </c>
      <c r="V43" s="118">
        <f t="shared" si="15"/>
        <v>168.89018869413329</v>
      </c>
      <c r="W43" s="118">
        <f t="shared" ref="W43:Y43" si="16">W44+W47+W49+W58</f>
        <v>162.52841399922178</v>
      </c>
      <c r="X43" s="118">
        <f t="shared" si="16"/>
        <v>168.17019423960323</v>
      </c>
      <c r="Y43" s="118">
        <f t="shared" si="16"/>
        <v>153.20616202305368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183.74425669667781</v>
      </c>
      <c r="C44" s="123">
        <f t="shared" si="17"/>
        <v>194.57942973187281</v>
      </c>
      <c r="D44" s="123">
        <f t="shared" si="17"/>
        <v>188.72577156634725</v>
      </c>
      <c r="E44" s="123">
        <f t="shared" si="17"/>
        <v>187.45608065697772</v>
      </c>
      <c r="F44" s="123">
        <f t="shared" si="17"/>
        <v>186.61221254755819</v>
      </c>
      <c r="G44" s="123">
        <f t="shared" si="17"/>
        <v>190.96056370056556</v>
      </c>
      <c r="H44" s="123">
        <f t="shared" si="17"/>
        <v>185.83106126872798</v>
      </c>
      <c r="I44" s="123">
        <f t="shared" si="17"/>
        <v>183.74406998922871</v>
      </c>
      <c r="J44" s="123">
        <f t="shared" si="17"/>
        <v>184.03840014327429</v>
      </c>
      <c r="K44" s="123">
        <f t="shared" si="17"/>
        <v>184.28881298364783</v>
      </c>
      <c r="L44" s="123">
        <f t="shared" si="17"/>
        <v>203.29715493579081</v>
      </c>
      <c r="M44" s="123">
        <f t="shared" si="17"/>
        <v>177.51926903078518</v>
      </c>
      <c r="N44" s="123">
        <f t="shared" si="17"/>
        <v>166.67645706328872</v>
      </c>
      <c r="O44" s="123">
        <f t="shared" si="17"/>
        <v>171.03578981984083</v>
      </c>
      <c r="P44" s="123">
        <f t="shared" si="17"/>
        <v>141.16739300268975</v>
      </c>
      <c r="Q44" s="123">
        <f t="shared" si="17"/>
        <v>159.48340371371137</v>
      </c>
      <c r="R44" s="123">
        <f t="shared" ref="R44:V44" si="18">SUM(R45:R46)</f>
        <v>166.28088674089798</v>
      </c>
      <c r="S44" s="123">
        <f t="shared" si="18"/>
        <v>161.21277680949279</v>
      </c>
      <c r="T44" s="123">
        <f t="shared" si="18"/>
        <v>169.31791770062696</v>
      </c>
      <c r="U44" s="123">
        <f t="shared" si="18"/>
        <v>163.96354488630698</v>
      </c>
      <c r="V44" s="123">
        <f t="shared" si="18"/>
        <v>151.36230214026199</v>
      </c>
      <c r="W44" s="123">
        <f t="shared" ref="W44:Y44" si="19">SUM(W45:W46)</f>
        <v>146.4339557559513</v>
      </c>
      <c r="X44" s="123">
        <f t="shared" si="19"/>
        <v>156.526937347651</v>
      </c>
      <c r="Y44" s="123">
        <f t="shared" si="19"/>
        <v>143.1431944704488</v>
      </c>
      <c r="DA44" s="130" t="s">
        <v>2787</v>
      </c>
    </row>
    <row r="45" spans="1:105" ht="12" customHeight="1" x14ac:dyDescent="0.25">
      <c r="A45" s="97" t="s">
        <v>211</v>
      </c>
      <c r="B45" s="99">
        <v>182.08347547594298</v>
      </c>
      <c r="C45" s="99">
        <v>192.81051266181112</v>
      </c>
      <c r="D45" s="99">
        <v>187.04471643342225</v>
      </c>
      <c r="E45" s="99">
        <v>185.78830341017368</v>
      </c>
      <c r="F45" s="99">
        <v>184.96240030057382</v>
      </c>
      <c r="G45" s="99">
        <v>189.27371266990707</v>
      </c>
      <c r="H45" s="99">
        <v>184.1893137554959</v>
      </c>
      <c r="I45" s="99">
        <v>182.11677169223628</v>
      </c>
      <c r="J45" s="99">
        <v>182.41149103989875</v>
      </c>
      <c r="K45" s="99">
        <v>182.65051130359402</v>
      </c>
      <c r="L45" s="99">
        <v>201.4077537254754</v>
      </c>
      <c r="M45" s="99">
        <v>175.86605248886681</v>
      </c>
      <c r="N45" s="99">
        <v>165.08969454434057</v>
      </c>
      <c r="O45" s="99">
        <v>169.36162429309192</v>
      </c>
      <c r="P45" s="99">
        <v>139.81369417092364</v>
      </c>
      <c r="Q45" s="99">
        <v>157.92591160934538</v>
      </c>
      <c r="R45" s="99">
        <v>164.65468100058885</v>
      </c>
      <c r="S45" s="99">
        <v>159.62553308918086</v>
      </c>
      <c r="T45" s="99">
        <v>167.64285275475081</v>
      </c>
      <c r="U45" s="99">
        <v>162.35489472257805</v>
      </c>
      <c r="V45" s="99">
        <v>149.86962633361998</v>
      </c>
      <c r="W45" s="99">
        <v>144.97747054675415</v>
      </c>
      <c r="X45" s="99">
        <v>155.04899462221587</v>
      </c>
      <c r="Y45" s="99">
        <v>141.73789974951492</v>
      </c>
      <c r="DA45" s="63" t="s">
        <v>2788</v>
      </c>
    </row>
    <row r="46" spans="1:105" ht="12" customHeight="1" x14ac:dyDescent="0.25">
      <c r="A46" s="97" t="s">
        <v>53</v>
      </c>
      <c r="B46" s="99">
        <v>1.6607812207348331</v>
      </c>
      <c r="C46" s="99">
        <v>1.7689170700616998</v>
      </c>
      <c r="D46" s="99">
        <v>1.6810551329250101</v>
      </c>
      <c r="E46" s="99">
        <v>1.6677772468040353</v>
      </c>
      <c r="F46" s="99">
        <v>1.6498122469843757</v>
      </c>
      <c r="G46" s="99">
        <v>1.6868510306584783</v>
      </c>
      <c r="H46" s="99">
        <v>1.6417475132320847</v>
      </c>
      <c r="I46" s="99">
        <v>1.6272982969924106</v>
      </c>
      <c r="J46" s="99">
        <v>1.6269091033755283</v>
      </c>
      <c r="K46" s="99">
        <v>1.638301680053823</v>
      </c>
      <c r="L46" s="99">
        <v>1.8894012103154005</v>
      </c>
      <c r="M46" s="99">
        <v>1.6532165419183744</v>
      </c>
      <c r="N46" s="99">
        <v>1.5867625189481447</v>
      </c>
      <c r="O46" s="99">
        <v>1.6741655267489119</v>
      </c>
      <c r="P46" s="99">
        <v>1.3536988317661054</v>
      </c>
      <c r="Q46" s="99">
        <v>1.5574921043659904</v>
      </c>
      <c r="R46" s="99">
        <v>1.6262057403091346</v>
      </c>
      <c r="S46" s="99">
        <v>1.5872437203119214</v>
      </c>
      <c r="T46" s="99">
        <v>1.675064945876146</v>
      </c>
      <c r="U46" s="99">
        <v>1.608650163728935</v>
      </c>
      <c r="V46" s="99">
        <v>1.4926758066419994</v>
      </c>
      <c r="W46" s="99">
        <v>1.4564852091971681</v>
      </c>
      <c r="X46" s="99">
        <v>1.4779427254351356</v>
      </c>
      <c r="Y46" s="99">
        <v>1.4052947209338937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6.8276252685024776E-3</v>
      </c>
      <c r="C47" s="123">
        <f t="shared" si="20"/>
        <v>8.1078749271384625E-3</v>
      </c>
      <c r="D47" s="123">
        <f t="shared" si="20"/>
        <v>8.7562795682435326E-3</v>
      </c>
      <c r="E47" s="123">
        <f t="shared" si="20"/>
        <v>9.6789357974727021E-3</v>
      </c>
      <c r="F47" s="123">
        <f t="shared" si="20"/>
        <v>1.0601191795885563E-2</v>
      </c>
      <c r="G47" s="123">
        <f t="shared" si="20"/>
        <v>1.1286306506499946E-2</v>
      </c>
      <c r="H47" s="123">
        <f t="shared" si="20"/>
        <v>1.2217312561789239E-2</v>
      </c>
      <c r="I47" s="123">
        <f t="shared" si="20"/>
        <v>1.3926410618544851E-2</v>
      </c>
      <c r="J47" s="123">
        <f t="shared" si="20"/>
        <v>1.5768554742723272E-2</v>
      </c>
      <c r="K47" s="123">
        <f t="shared" si="20"/>
        <v>1.7016779503082648E-2</v>
      </c>
      <c r="L47" s="123">
        <f t="shared" si="20"/>
        <v>1.9838296010789937E-2</v>
      </c>
      <c r="M47" s="123">
        <f t="shared" si="20"/>
        <v>2.3960432045104757E-2</v>
      </c>
      <c r="N47" s="123">
        <f t="shared" si="20"/>
        <v>2.9544627712299504E-2</v>
      </c>
      <c r="O47" s="123">
        <f t="shared" si="20"/>
        <v>3.3324688286982582E-2</v>
      </c>
      <c r="P47" s="123">
        <f t="shared" si="20"/>
        <v>3.9138987798418158E-2</v>
      </c>
      <c r="Q47" s="123">
        <f t="shared" si="20"/>
        <v>4.10113004349687E-2</v>
      </c>
      <c r="R47" s="123">
        <f t="shared" si="20"/>
        <v>4.072881905306127E-2</v>
      </c>
      <c r="S47" s="123">
        <f t="shared" si="20"/>
        <v>3.5423292720171765E-2</v>
      </c>
      <c r="T47" s="123">
        <f t="shared" si="20"/>
        <v>3.4853846104553443E-2</v>
      </c>
      <c r="U47" s="123">
        <f t="shared" si="20"/>
        <v>2.4359759942819404E-2</v>
      </c>
      <c r="V47" s="123">
        <f t="shared" si="20"/>
        <v>1.9986857042573542E-2</v>
      </c>
      <c r="W47" s="123">
        <f t="shared" si="20"/>
        <v>1.6008435007391311E-2</v>
      </c>
      <c r="X47" s="123">
        <f t="shared" si="20"/>
        <v>1.5625809921985204E-2</v>
      </c>
      <c r="Y47" s="123">
        <f t="shared" si="20"/>
        <v>1.8810480444536554E-2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6.8276252685024776E-3</v>
      </c>
      <c r="C48" s="99">
        <f>RES_hhdet_fech!C48/RES_summary!C$19</f>
        <v>8.1078749271384625E-3</v>
      </c>
      <c r="D48" s="99">
        <f>RES_hhdet_fech!D48/RES_summary!D$19</f>
        <v>8.7562795682435326E-3</v>
      </c>
      <c r="E48" s="99">
        <f>RES_hhdet_fech!E48/RES_summary!E$19</f>
        <v>9.6789357974727021E-3</v>
      </c>
      <c r="F48" s="99">
        <f>RES_hhdet_fech!F48/RES_summary!F$19</f>
        <v>1.0601191795885563E-2</v>
      </c>
      <c r="G48" s="99">
        <f>RES_hhdet_fech!G48/RES_summary!G$19</f>
        <v>1.1286306506499946E-2</v>
      </c>
      <c r="H48" s="99">
        <f>RES_hhdet_fech!H48/RES_summary!H$19</f>
        <v>1.2217312561789239E-2</v>
      </c>
      <c r="I48" s="99">
        <f>RES_hhdet_fech!I48/RES_summary!I$19</f>
        <v>1.3926410618544851E-2</v>
      </c>
      <c r="J48" s="99">
        <f>RES_hhdet_fech!J48/RES_summary!J$19</f>
        <v>1.5768554742723272E-2</v>
      </c>
      <c r="K48" s="99">
        <f>RES_hhdet_fech!K48/RES_summary!K$19</f>
        <v>1.7016779503082648E-2</v>
      </c>
      <c r="L48" s="99">
        <f>RES_hhdet_fech!L48/RES_summary!L$19</f>
        <v>1.9838296010789937E-2</v>
      </c>
      <c r="M48" s="99">
        <f>RES_hhdet_fech!M48/RES_summary!M$19</f>
        <v>2.3960432045104757E-2</v>
      </c>
      <c r="N48" s="99">
        <f>RES_hhdet_fech!N48/RES_summary!N$19</f>
        <v>2.9544627712299504E-2</v>
      </c>
      <c r="O48" s="99">
        <f>RES_hhdet_fech!O48/RES_summary!O$19</f>
        <v>3.3324688286982582E-2</v>
      </c>
      <c r="P48" s="99">
        <f>RES_hhdet_fech!P48/RES_summary!P$19</f>
        <v>3.9138987798418158E-2</v>
      </c>
      <c r="Q48" s="99">
        <f>RES_hhdet_fech!Q48/RES_summary!Q$19</f>
        <v>4.10113004349687E-2</v>
      </c>
      <c r="R48" s="99">
        <f>RES_hhdet_fech!R48/RES_summary!R$19</f>
        <v>4.072881905306127E-2</v>
      </c>
      <c r="S48" s="99">
        <f>RES_hhdet_fech!S48/RES_summary!S$19</f>
        <v>3.5423292720171765E-2</v>
      </c>
      <c r="T48" s="99">
        <f>RES_hhdet_fech!T48/RES_summary!T$19</f>
        <v>3.4853846104553443E-2</v>
      </c>
      <c r="U48" s="99">
        <f>RES_hhdet_fech!U48/RES_summary!U$19</f>
        <v>2.4359759942819404E-2</v>
      </c>
      <c r="V48" s="99">
        <f>RES_hhdet_fech!V48/RES_summary!V$19</f>
        <v>1.9986857042573542E-2</v>
      </c>
      <c r="W48" s="99">
        <f>RES_hhdet_fech!W48/RES_summary!W$19</f>
        <v>1.6008435007391311E-2</v>
      </c>
      <c r="X48" s="99">
        <f>RES_hhdet_fech!X48/RES_summary!X$19</f>
        <v>1.5625809921985204E-2</v>
      </c>
      <c r="Y48" s="99">
        <f>RES_hhdet_fech!Y48/RES_summary!Y$19</f>
        <v>1.8810480444536554E-2</v>
      </c>
      <c r="DA48" s="63" t="s">
        <v>2791</v>
      </c>
    </row>
    <row r="49" spans="1:105" ht="12" customHeight="1" x14ac:dyDescent="0.25">
      <c r="A49" s="121" t="s">
        <v>55</v>
      </c>
      <c r="B49" s="123">
        <v>13.826585554782469</v>
      </c>
      <c r="C49" s="123">
        <v>13.284317716600192</v>
      </c>
      <c r="D49" s="123">
        <v>13.521591205075707</v>
      </c>
      <c r="E49" s="123">
        <v>13.11014015557493</v>
      </c>
      <c r="F49" s="123">
        <v>13.639201015620513</v>
      </c>
      <c r="G49" s="123">
        <v>13.932770846155062</v>
      </c>
      <c r="H49" s="123">
        <v>13.833282989135256</v>
      </c>
      <c r="I49" s="123">
        <v>12.90723665373382</v>
      </c>
      <c r="J49" s="123">
        <v>13.556840996688567</v>
      </c>
      <c r="K49" s="123">
        <v>13.523820676555019</v>
      </c>
      <c r="L49" s="123">
        <v>15.963970886099885</v>
      </c>
      <c r="M49" s="123">
        <v>16.724657788627013</v>
      </c>
      <c r="N49" s="123">
        <v>15.999650473502992</v>
      </c>
      <c r="O49" s="123">
        <v>17.082424974466953</v>
      </c>
      <c r="P49" s="123">
        <v>15.065796382820512</v>
      </c>
      <c r="Q49" s="123">
        <v>15.458680458284096</v>
      </c>
      <c r="R49" s="123">
        <v>15.484389913666012</v>
      </c>
      <c r="S49" s="123">
        <v>14.697834009185604</v>
      </c>
      <c r="T49" s="123">
        <v>15.120736515619351</v>
      </c>
      <c r="U49" s="123">
        <v>15.152730401630029</v>
      </c>
      <c r="V49" s="123">
        <v>14.29673773782036</v>
      </c>
      <c r="W49" s="123">
        <v>12.805152615403586</v>
      </c>
      <c r="X49" s="123">
        <v>9.5832554739025522</v>
      </c>
      <c r="Y49" s="123">
        <v>7.8046382324872594</v>
      </c>
      <c r="DA49" s="130" t="s">
        <v>2792</v>
      </c>
    </row>
    <row r="50" spans="1:105" ht="12" customHeight="1" x14ac:dyDescent="0.25">
      <c r="A50" s="97" t="s">
        <v>138</v>
      </c>
      <c r="B50" s="99">
        <v>15.242418947318289</v>
      </c>
      <c r="C50" s="99">
        <v>14.814659494208568</v>
      </c>
      <c r="D50" s="99">
        <v>14.937054730860238</v>
      </c>
      <c r="E50" s="99">
        <v>14.33789186221585</v>
      </c>
      <c r="F50" s="99">
        <v>14.83991672496488</v>
      </c>
      <c r="G50" s="99">
        <v>15.004997193673475</v>
      </c>
      <c r="H50" s="99">
        <v>14.685268715503586</v>
      </c>
      <c r="I50" s="99">
        <v>13.515610719719017</v>
      </c>
      <c r="J50" s="99">
        <v>14.08320302020223</v>
      </c>
      <c r="K50" s="99">
        <v>13.953790115578006</v>
      </c>
      <c r="L50" s="99">
        <v>16.281033173219335</v>
      </c>
      <c r="M50" s="99">
        <v>16.936886175124723</v>
      </c>
      <c r="N50" s="99">
        <v>16.134277076408203</v>
      </c>
      <c r="O50" s="99">
        <v>17.212564796760532</v>
      </c>
      <c r="P50" s="99">
        <v>15.157523357289671</v>
      </c>
      <c r="Q50" s="99">
        <v>15.541875705551439</v>
      </c>
      <c r="R50" s="99">
        <v>15.567252200935982</v>
      </c>
      <c r="S50" s="99">
        <v>14.776727981515549</v>
      </c>
      <c r="T50" s="99">
        <v>15.209577097208934</v>
      </c>
      <c r="U50" s="99">
        <v>15.238776180766196</v>
      </c>
      <c r="V50" s="99">
        <v>14.364343202494837</v>
      </c>
      <c r="W50" s="99">
        <v>12.853785273743577</v>
      </c>
      <c r="X50" s="99">
        <v>9.7207252685156362</v>
      </c>
      <c r="Y50" s="99">
        <v>7.8789275176114604</v>
      </c>
      <c r="DA50" s="63" t="s">
        <v>2793</v>
      </c>
    </row>
    <row r="51" spans="1:105" ht="12" customHeight="1" x14ac:dyDescent="0.25">
      <c r="A51" s="97" t="s">
        <v>137</v>
      </c>
      <c r="B51" s="99">
        <v>12.453731292513099</v>
      </c>
      <c r="C51" s="99">
        <v>12.012731030393207</v>
      </c>
      <c r="D51" s="99">
        <v>12.152546685477361</v>
      </c>
      <c r="E51" s="99">
        <v>11.618254210372607</v>
      </c>
      <c r="F51" s="99">
        <v>12.019801950520652</v>
      </c>
      <c r="G51" s="99">
        <v>12.207425933850592</v>
      </c>
      <c r="H51" s="99">
        <v>11.963586204568221</v>
      </c>
      <c r="I51" s="99">
        <v>10.95388613618824</v>
      </c>
      <c r="J51" s="99">
        <v>11.350169368905895</v>
      </c>
      <c r="K51" s="99">
        <v>11.015157045512758</v>
      </c>
      <c r="L51" s="99">
        <v>13.404412130733938</v>
      </c>
      <c r="M51" s="99">
        <v>14.003329078449616</v>
      </c>
      <c r="N51" s="99">
        <v>13.449313482230824</v>
      </c>
      <c r="O51" s="99">
        <v>14.763293994202947</v>
      </c>
      <c r="P51" s="99">
        <v>13.059500325372413</v>
      </c>
      <c r="Q51" s="99">
        <v>13.678160410527243</v>
      </c>
      <c r="R51" s="99">
        <v>13.912466082216849</v>
      </c>
      <c r="S51" s="99">
        <v>13.172178604733784</v>
      </c>
      <c r="T51" s="99">
        <v>13.515972069044759</v>
      </c>
      <c r="U51" s="99">
        <v>13.649079095903195</v>
      </c>
      <c r="V51" s="99">
        <v>13.01110841684482</v>
      </c>
      <c r="W51" s="99">
        <v>11.955307169673448</v>
      </c>
      <c r="X51" s="99">
        <v>8.1320423432569999</v>
      </c>
      <c r="Y51" s="99">
        <v>6.8642532367721829</v>
      </c>
      <c r="DA51" s="63" t="s">
        <v>2794</v>
      </c>
    </row>
    <row r="52" spans="1:105" ht="12" customHeight="1" x14ac:dyDescent="0.25">
      <c r="A52" s="100" t="s">
        <v>211</v>
      </c>
      <c r="B52" s="102">
        <v>8.6973615622852538</v>
      </c>
      <c r="C52" s="102">
        <v>8.2575206631354163</v>
      </c>
      <c r="D52" s="102">
        <v>8.4050327354041343</v>
      </c>
      <c r="E52" s="102">
        <v>7.9436532806547691</v>
      </c>
      <c r="F52" s="102">
        <v>8.181549532921828</v>
      </c>
      <c r="G52" s="102">
        <v>8.3849980706478782</v>
      </c>
      <c r="H52" s="102">
        <v>8.213689076409409</v>
      </c>
      <c r="I52" s="102">
        <v>7.4097165686064033</v>
      </c>
      <c r="J52" s="102">
        <v>7.4784171719730619</v>
      </c>
      <c r="K52" s="102">
        <v>6.746879568428195</v>
      </c>
      <c r="L52" s="102">
        <v>9.1047723808559606</v>
      </c>
      <c r="M52" s="102">
        <v>9.4136570277520306</v>
      </c>
      <c r="N52" s="102">
        <v>8.8773690071335185</v>
      </c>
      <c r="O52" s="102">
        <v>10.098735834922055</v>
      </c>
      <c r="P52" s="102">
        <v>8.6651017310346443</v>
      </c>
      <c r="Q52" s="102">
        <v>9.2412010939534639</v>
      </c>
      <c r="R52" s="102">
        <v>9.3994570287814714</v>
      </c>
      <c r="S52" s="102">
        <v>8.5668851331627227</v>
      </c>
      <c r="T52" s="102">
        <v>8.7489515063528458</v>
      </c>
      <c r="U52" s="102">
        <v>8.8967395235715436</v>
      </c>
      <c r="V52" s="102">
        <v>8.4458483633467587</v>
      </c>
      <c r="W52" s="102">
        <v>8.0984001161608887</v>
      </c>
      <c r="X52" s="102">
        <v>3.9653770796813119</v>
      </c>
      <c r="Y52" s="102">
        <v>3.9854728787521516</v>
      </c>
      <c r="DA52" s="131" t="s">
        <v>2795</v>
      </c>
    </row>
    <row r="53" spans="1:105" ht="12" customHeight="1" x14ac:dyDescent="0.25">
      <c r="A53" s="103" t="s">
        <v>52</v>
      </c>
      <c r="B53" s="105">
        <v>3.7563697302278447</v>
      </c>
      <c r="C53" s="105">
        <v>3.7552103672577899</v>
      </c>
      <c r="D53" s="105">
        <v>3.7475139500732255</v>
      </c>
      <c r="E53" s="105">
        <v>3.6746009297178359</v>
      </c>
      <c r="F53" s="105">
        <v>3.8382524175988233</v>
      </c>
      <c r="G53" s="105">
        <v>3.8224278632027149</v>
      </c>
      <c r="H53" s="105">
        <v>3.7498971281588105</v>
      </c>
      <c r="I53" s="105">
        <v>3.544169567581835</v>
      </c>
      <c r="J53" s="105">
        <v>3.8717521969328357</v>
      </c>
      <c r="K53" s="105">
        <v>4.2682774770845633</v>
      </c>
      <c r="L53" s="105">
        <v>4.2996397498779775</v>
      </c>
      <c r="M53" s="105">
        <v>4.5896720506975832</v>
      </c>
      <c r="N53" s="105">
        <v>4.5719444750973066</v>
      </c>
      <c r="O53" s="105">
        <v>4.664558159280892</v>
      </c>
      <c r="P53" s="105">
        <v>4.3943985943377681</v>
      </c>
      <c r="Q53" s="105">
        <v>4.4369593165737795</v>
      </c>
      <c r="R53" s="105">
        <v>4.5130090534353799</v>
      </c>
      <c r="S53" s="105">
        <v>4.6052934715710627</v>
      </c>
      <c r="T53" s="105">
        <v>4.7670205626919131</v>
      </c>
      <c r="U53" s="105">
        <v>4.7523395723316497</v>
      </c>
      <c r="V53" s="105">
        <v>4.5652600534980632</v>
      </c>
      <c r="W53" s="105">
        <v>3.8569070535125589</v>
      </c>
      <c r="X53" s="105">
        <v>4.1666652635756884</v>
      </c>
      <c r="Y53" s="105">
        <v>2.87878035802003</v>
      </c>
      <c r="DA53" s="132" t="s">
        <v>2796</v>
      </c>
    </row>
    <row r="54" spans="1:105" ht="12" customHeight="1" x14ac:dyDescent="0.25">
      <c r="A54" s="106" t="s">
        <v>122</v>
      </c>
      <c r="B54" s="102">
        <v>12.513791252720395</v>
      </c>
      <c r="C54" s="102">
        <v>11.676335485133844</v>
      </c>
      <c r="D54" s="102">
        <v>11.821008257869609</v>
      </c>
      <c r="E54" s="102">
        <v>11.423101337554332</v>
      </c>
      <c r="F54" s="102">
        <v>11.668080455986098</v>
      </c>
      <c r="G54" s="102">
        <v>11.840155617608442</v>
      </c>
      <c r="H54" s="102">
        <v>11.859964249542832</v>
      </c>
      <c r="I54" s="102">
        <v>11.15593044665725</v>
      </c>
      <c r="J54" s="102">
        <v>11.431306662371968</v>
      </c>
      <c r="K54" s="102">
        <v>10.863254211219411</v>
      </c>
      <c r="L54" s="102">
        <v>12.785076308347978</v>
      </c>
      <c r="M54" s="102">
        <v>13.265124934870682</v>
      </c>
      <c r="N54" s="102">
        <v>13.26732361274289</v>
      </c>
      <c r="O54" s="102">
        <v>13.993758881992127</v>
      </c>
      <c r="P54" s="102">
        <v>13.139429437705708</v>
      </c>
      <c r="Q54" s="102">
        <v>13.778951006094465</v>
      </c>
      <c r="R54" s="102">
        <v>13.763124293691353</v>
      </c>
      <c r="S54" s="102">
        <v>13.076812002081082</v>
      </c>
      <c r="T54" s="102">
        <v>13.210686056737641</v>
      </c>
      <c r="U54" s="102">
        <v>13.316714997286212</v>
      </c>
      <c r="V54" s="102">
        <v>12.932464880625741</v>
      </c>
      <c r="W54" s="102">
        <v>12.091397232637025</v>
      </c>
      <c r="X54" s="102">
        <v>7.8390394406418276</v>
      </c>
      <c r="Y54" s="102">
        <v>7.7649279449263275</v>
      </c>
      <c r="DA54" s="131" t="s">
        <v>2797</v>
      </c>
    </row>
    <row r="55" spans="1:105" ht="12" customHeight="1" x14ac:dyDescent="0.25">
      <c r="A55" s="107" t="s">
        <v>121</v>
      </c>
      <c r="B55" s="105">
        <v>11.00194464843543</v>
      </c>
      <c r="C55" s="105">
        <v>10.223516347082322</v>
      </c>
      <c r="D55" s="105">
        <v>10.372638893822071</v>
      </c>
      <c r="E55" s="105">
        <v>10.000776833843142</v>
      </c>
      <c r="F55" s="105">
        <v>10.220055537718183</v>
      </c>
      <c r="G55" s="105">
        <v>10.418962748046519</v>
      </c>
      <c r="H55" s="105">
        <v>10.494250692143392</v>
      </c>
      <c r="I55" s="105">
        <v>9.8877936088368603</v>
      </c>
      <c r="J55" s="105">
        <v>10.08305801333098</v>
      </c>
      <c r="K55" s="105">
        <v>9.4517545203439663</v>
      </c>
      <c r="L55" s="105">
        <v>11.368443621411712</v>
      </c>
      <c r="M55" s="105">
        <v>11.776131415887754</v>
      </c>
      <c r="N55" s="105">
        <v>11.73291462301915</v>
      </c>
      <c r="O55" s="105">
        <v>12.550301225826654</v>
      </c>
      <c r="P55" s="105">
        <v>11.847226241354019</v>
      </c>
      <c r="Q55" s="105">
        <v>12.475850202114398</v>
      </c>
      <c r="R55" s="105">
        <v>12.470417833452013</v>
      </c>
      <c r="S55" s="105">
        <v>11.783473723208072</v>
      </c>
      <c r="T55" s="105">
        <v>11.914500545904668</v>
      </c>
      <c r="U55" s="105">
        <v>12.037884173774511</v>
      </c>
      <c r="V55" s="105">
        <v>11.779197079781227</v>
      </c>
      <c r="W55" s="105">
        <v>11.292973256586373</v>
      </c>
      <c r="X55" s="105">
        <v>7.0264363993684036</v>
      </c>
      <c r="Y55" s="105">
        <v>6.9623404962314526</v>
      </c>
      <c r="DA55" s="132" t="s">
        <v>2798</v>
      </c>
    </row>
    <row r="56" spans="1:105" ht="12" customHeight="1" x14ac:dyDescent="0.25">
      <c r="A56" s="108" t="s">
        <v>53</v>
      </c>
      <c r="B56" s="99">
        <v>7.1440290464818537</v>
      </c>
      <c r="C56" s="99">
        <v>6.5209459610647622</v>
      </c>
      <c r="D56" s="99">
        <v>6.6697506401274627</v>
      </c>
      <c r="E56" s="99">
        <v>6.3458466180079141</v>
      </c>
      <c r="F56" s="99">
        <v>6.4486998022317481</v>
      </c>
      <c r="G56" s="99">
        <v>6.643646650609055</v>
      </c>
      <c r="H56" s="99">
        <v>6.676476851279074</v>
      </c>
      <c r="I56" s="99">
        <v>6.1953785873911054</v>
      </c>
      <c r="J56" s="99">
        <v>6.144103554274662</v>
      </c>
      <c r="K56" s="99">
        <v>5.3063179809392143</v>
      </c>
      <c r="L56" s="99">
        <v>7.1955528699481164</v>
      </c>
      <c r="M56" s="99">
        <v>7.3900446964197535</v>
      </c>
      <c r="N56" s="99">
        <v>7.2245966790201397</v>
      </c>
      <c r="O56" s="99">
        <v>8.0192658451955374</v>
      </c>
      <c r="P56" s="99">
        <v>7.2384924561652868</v>
      </c>
      <c r="Q56" s="99">
        <v>7.7890327028176767</v>
      </c>
      <c r="R56" s="99">
        <v>7.7927326826548864</v>
      </c>
      <c r="S56" s="99">
        <v>7.0852192718598133</v>
      </c>
      <c r="T56" s="99">
        <v>7.2125275529075479</v>
      </c>
      <c r="U56" s="99">
        <v>7.3754237008247081</v>
      </c>
      <c r="V56" s="99">
        <v>7.1535186454049029</v>
      </c>
      <c r="W56" s="99">
        <v>7.0943815233132996</v>
      </c>
      <c r="X56" s="99">
        <v>3.1381689887531765</v>
      </c>
      <c r="Y56" s="99">
        <v>3.8399282749659558</v>
      </c>
      <c r="DA56" s="63" t="s">
        <v>2799</v>
      </c>
    </row>
    <row r="57" spans="1:105" ht="12" customHeight="1" x14ac:dyDescent="0.25">
      <c r="A57" s="108" t="s">
        <v>52</v>
      </c>
      <c r="B57" s="99">
        <v>3.8579156019535792</v>
      </c>
      <c r="C57" s="99">
        <v>3.7025703860175594</v>
      </c>
      <c r="D57" s="99">
        <v>3.7028882536946073</v>
      </c>
      <c r="E57" s="99">
        <v>3.654930215835229</v>
      </c>
      <c r="F57" s="99">
        <v>3.7713557354864338</v>
      </c>
      <c r="G57" s="99">
        <v>3.7753160974374644</v>
      </c>
      <c r="H57" s="99">
        <v>3.8177738408643176</v>
      </c>
      <c r="I57" s="99">
        <v>3.6924150214457536</v>
      </c>
      <c r="J57" s="99">
        <v>3.9389544590563186</v>
      </c>
      <c r="K57" s="99">
        <v>4.1454365394047503</v>
      </c>
      <c r="L57" s="99">
        <v>4.1728907514635951</v>
      </c>
      <c r="M57" s="99">
        <v>4.3860867194680004</v>
      </c>
      <c r="N57" s="99">
        <v>4.5083179439990122</v>
      </c>
      <c r="O57" s="99">
        <v>4.5310353806311152</v>
      </c>
      <c r="P57" s="99">
        <v>4.6087337851887318</v>
      </c>
      <c r="Q57" s="99">
        <v>4.68681749929672</v>
      </c>
      <c r="R57" s="99">
        <v>4.6776851507971271</v>
      </c>
      <c r="S57" s="99">
        <v>4.6982544513482596</v>
      </c>
      <c r="T57" s="99">
        <v>4.7019729929971206</v>
      </c>
      <c r="U57" s="99">
        <v>4.6624604729498023</v>
      </c>
      <c r="V57" s="99">
        <v>4.625678434376324</v>
      </c>
      <c r="W57" s="99">
        <v>4.1985917332730747</v>
      </c>
      <c r="X57" s="99">
        <v>3.8882674106152262</v>
      </c>
      <c r="Y57" s="99">
        <v>3.1224122212654977</v>
      </c>
      <c r="DA57" s="63" t="s">
        <v>2800</v>
      </c>
    </row>
    <row r="58" spans="1:105" ht="12" customHeight="1" x14ac:dyDescent="0.25">
      <c r="A58" s="121" t="s">
        <v>54</v>
      </c>
      <c r="B58" s="123">
        <v>2.6533073721492322</v>
      </c>
      <c r="C58" s="123">
        <v>2.5951363877734948</v>
      </c>
      <c r="D58" s="123">
        <v>2.6272945821503124</v>
      </c>
      <c r="E58" s="123">
        <v>2.6033579527060362</v>
      </c>
      <c r="F58" s="123">
        <v>2.6091907937957872</v>
      </c>
      <c r="G58" s="123">
        <v>2.6396339623268816</v>
      </c>
      <c r="H58" s="123">
        <v>2.7107567195954236</v>
      </c>
      <c r="I58" s="123">
        <v>2.6731905511740472</v>
      </c>
      <c r="J58" s="123">
        <v>2.723949970983683</v>
      </c>
      <c r="K58" s="123">
        <v>2.7328766490828729</v>
      </c>
      <c r="L58" s="123">
        <v>3.0385493834537094</v>
      </c>
      <c r="M58" s="123">
        <v>2.9654340378867956</v>
      </c>
      <c r="N58" s="123">
        <v>2.9421966171162413</v>
      </c>
      <c r="O58" s="123">
        <v>3.1380038179758492</v>
      </c>
      <c r="P58" s="123">
        <v>3.1765081432002336</v>
      </c>
      <c r="Q58" s="123">
        <v>3.2216447577457088</v>
      </c>
      <c r="R58" s="123">
        <v>3.2943220411678946</v>
      </c>
      <c r="S58" s="123">
        <v>3.167906306994051</v>
      </c>
      <c r="T58" s="123">
        <v>3.1306647081073238</v>
      </c>
      <c r="U58" s="123">
        <v>3.086790565138771</v>
      </c>
      <c r="V58" s="123">
        <v>3.2111619590083658</v>
      </c>
      <c r="W58" s="123">
        <v>3.2732971928594989</v>
      </c>
      <c r="X58" s="123">
        <v>2.0443756081277149</v>
      </c>
      <c r="Y58" s="123">
        <v>2.2395188396730856</v>
      </c>
      <c r="DA58" s="130" t="s">
        <v>2801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2802</v>
      </c>
    </row>
    <row r="60" spans="1:105" ht="12" customHeight="1" x14ac:dyDescent="0.25">
      <c r="A60" s="109" t="s">
        <v>120</v>
      </c>
      <c r="B60" s="110">
        <v>2.6533073721492322</v>
      </c>
      <c r="C60" s="110">
        <v>2.5951363877734948</v>
      </c>
      <c r="D60" s="110">
        <v>2.6272945821503124</v>
      </c>
      <c r="E60" s="110">
        <v>2.6033579527060362</v>
      </c>
      <c r="F60" s="110">
        <v>2.6091907937957872</v>
      </c>
      <c r="G60" s="110">
        <v>2.6396339623268816</v>
      </c>
      <c r="H60" s="110">
        <v>2.7107567195954236</v>
      </c>
      <c r="I60" s="110">
        <v>2.6731905511740472</v>
      </c>
      <c r="J60" s="110">
        <v>2.723949970983683</v>
      </c>
      <c r="K60" s="110">
        <v>2.7328766490828729</v>
      </c>
      <c r="L60" s="110">
        <v>3.0385493834537094</v>
      </c>
      <c r="M60" s="110">
        <v>2.9654340378867956</v>
      </c>
      <c r="N60" s="110">
        <v>2.9421966171162413</v>
      </c>
      <c r="O60" s="110">
        <v>3.1380038179758492</v>
      </c>
      <c r="P60" s="110">
        <v>3.1765081432002336</v>
      </c>
      <c r="Q60" s="110">
        <v>3.2216447577457088</v>
      </c>
      <c r="R60" s="110">
        <v>3.2943220411678946</v>
      </c>
      <c r="S60" s="110">
        <v>3.167906306994051</v>
      </c>
      <c r="T60" s="110">
        <v>3.1306647081073238</v>
      </c>
      <c r="U60" s="110">
        <v>3.086790565138771</v>
      </c>
      <c r="V60" s="110">
        <v>3.2111619590083658</v>
      </c>
      <c r="W60" s="110">
        <v>3.2732971928594989</v>
      </c>
      <c r="X60" s="110">
        <v>2.0443756081277149</v>
      </c>
      <c r="Y60" s="110">
        <v>2.2395188396730856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182.71667600417001</v>
      </c>
      <c r="C62" s="118">
        <f t="shared" si="21"/>
        <v>192.6629553225826</v>
      </c>
      <c r="D62" s="118">
        <f t="shared" si="21"/>
        <v>181.01092868521508</v>
      </c>
      <c r="E62" s="118">
        <f t="shared" si="21"/>
        <v>188.56491881185957</v>
      </c>
      <c r="F62" s="118">
        <f t="shared" si="21"/>
        <v>185.79196394811956</v>
      </c>
      <c r="G62" s="118">
        <f t="shared" si="21"/>
        <v>185.62023833836145</v>
      </c>
      <c r="H62" s="118">
        <f t="shared" si="21"/>
        <v>184.45463123915889</v>
      </c>
      <c r="I62" s="118">
        <f t="shared" si="21"/>
        <v>176.75154511580698</v>
      </c>
      <c r="J62" s="118">
        <f t="shared" si="21"/>
        <v>177.2005818630667</v>
      </c>
      <c r="K62" s="118">
        <f t="shared" si="21"/>
        <v>176.57784555443774</v>
      </c>
      <c r="L62" s="118">
        <f t="shared" si="21"/>
        <v>202.91795205025872</v>
      </c>
      <c r="M62" s="118">
        <f t="shared" si="21"/>
        <v>173.50638850896073</v>
      </c>
      <c r="N62" s="118">
        <f t="shared" si="21"/>
        <v>172.01643923666623</v>
      </c>
      <c r="O62" s="118">
        <f t="shared" si="21"/>
        <v>173.0377982981563</v>
      </c>
      <c r="P62" s="118">
        <f t="shared" si="21"/>
        <v>153.87812573354853</v>
      </c>
      <c r="Q62" s="118">
        <f t="shared" si="21"/>
        <v>162.66139234970919</v>
      </c>
      <c r="R62" s="118">
        <f t="shared" ref="R62:V62" si="22">R63+R66+R68+R77</f>
        <v>168.60519809524371</v>
      </c>
      <c r="S62" s="118">
        <f t="shared" si="22"/>
        <v>163.80957243761355</v>
      </c>
      <c r="T62" s="118">
        <f t="shared" si="22"/>
        <v>157.66731380937037</v>
      </c>
      <c r="U62" s="118">
        <f t="shared" si="22"/>
        <v>155.01055465062871</v>
      </c>
      <c r="V62" s="118">
        <f t="shared" si="22"/>
        <v>150.57287137489848</v>
      </c>
      <c r="W62" s="118">
        <f t="shared" ref="W62:Y62" si="23">W63+W66+W68+W77</f>
        <v>154.81147032081512</v>
      </c>
      <c r="X62" s="118">
        <f t="shared" si="23"/>
        <v>134.72365302992316</v>
      </c>
      <c r="Y62" s="118">
        <f t="shared" si="23"/>
        <v>133.93302358183493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165.19604988351685</v>
      </c>
      <c r="C63" s="123">
        <f t="shared" si="24"/>
        <v>175.81539398773438</v>
      </c>
      <c r="D63" s="123">
        <f t="shared" si="24"/>
        <v>164.54991907799516</v>
      </c>
      <c r="E63" s="123">
        <f t="shared" si="24"/>
        <v>172.00849721067809</v>
      </c>
      <c r="F63" s="123">
        <f t="shared" si="24"/>
        <v>168.95764395952901</v>
      </c>
      <c r="G63" s="123">
        <f t="shared" si="24"/>
        <v>168.93801557116905</v>
      </c>
      <c r="H63" s="123">
        <f t="shared" si="24"/>
        <v>167.73380345855242</v>
      </c>
      <c r="I63" s="123">
        <f t="shared" si="24"/>
        <v>161.53901790364941</v>
      </c>
      <c r="J63" s="123">
        <f t="shared" si="24"/>
        <v>161.47376028705494</v>
      </c>
      <c r="K63" s="123">
        <f t="shared" si="24"/>
        <v>161.23102347320943</v>
      </c>
      <c r="L63" s="123">
        <f t="shared" si="24"/>
        <v>184.81539332870909</v>
      </c>
      <c r="M63" s="123">
        <f t="shared" si="24"/>
        <v>155.69440787761616</v>
      </c>
      <c r="N63" s="123">
        <f t="shared" si="24"/>
        <v>154.21504501518623</v>
      </c>
      <c r="O63" s="123">
        <f t="shared" si="24"/>
        <v>154.5676531451978</v>
      </c>
      <c r="P63" s="123">
        <f t="shared" si="24"/>
        <v>136.11594363409122</v>
      </c>
      <c r="Q63" s="123">
        <f t="shared" si="24"/>
        <v>145.11794684382389</v>
      </c>
      <c r="R63" s="123">
        <f t="shared" ref="R63:V63" si="25">SUM(R64:R65)</f>
        <v>150.80816671070627</v>
      </c>
      <c r="S63" s="123">
        <f t="shared" si="25"/>
        <v>146.67306060052331</v>
      </c>
      <c r="T63" s="123">
        <f t="shared" si="25"/>
        <v>141.23304794412795</v>
      </c>
      <c r="U63" s="123">
        <f t="shared" si="25"/>
        <v>138.26791701412299</v>
      </c>
      <c r="V63" s="123">
        <f t="shared" si="25"/>
        <v>133.71674119270295</v>
      </c>
      <c r="W63" s="123">
        <f t="shared" ref="W63:Y63" si="26">SUM(W64:W65)</f>
        <v>138.4122729380812</v>
      </c>
      <c r="X63" s="123">
        <f t="shared" si="26"/>
        <v>124.26317986669511</v>
      </c>
      <c r="Y63" s="123">
        <f t="shared" si="26"/>
        <v>123.97492305590661</v>
      </c>
      <c r="DA63" s="130" t="s">
        <v>2805</v>
      </c>
    </row>
    <row r="64" spans="1:105" ht="12" customHeight="1" x14ac:dyDescent="0.25">
      <c r="A64" s="97" t="s">
        <v>212</v>
      </c>
      <c r="B64" s="99">
        <v>163.55104632199922</v>
      </c>
      <c r="C64" s="99">
        <v>174.05215443056429</v>
      </c>
      <c r="D64" s="99">
        <v>162.92357445824919</v>
      </c>
      <c r="E64" s="99">
        <v>170.29908428563826</v>
      </c>
      <c r="F64" s="99">
        <v>167.28021588604659</v>
      </c>
      <c r="G64" s="99">
        <v>167.25593534042355</v>
      </c>
      <c r="H64" s="99">
        <v>166.05893060559737</v>
      </c>
      <c r="I64" s="99">
        <v>159.92118155660654</v>
      </c>
      <c r="J64" s="99">
        <v>159.86024216732767</v>
      </c>
      <c r="K64" s="99">
        <v>159.61503901584064</v>
      </c>
      <c r="L64" s="99">
        <v>182.88629266623963</v>
      </c>
      <c r="M64" s="99">
        <v>154.07955274468802</v>
      </c>
      <c r="N64" s="99">
        <v>152.5985550457211</v>
      </c>
      <c r="O64" s="99">
        <v>152.92664545217747</v>
      </c>
      <c r="P64" s="99">
        <v>134.69499898372277</v>
      </c>
      <c r="Q64" s="99">
        <v>143.5615780159693</v>
      </c>
      <c r="R64" s="99">
        <v>149.16397127275997</v>
      </c>
      <c r="S64" s="99">
        <v>145.03765578611333</v>
      </c>
      <c r="T64" s="99">
        <v>139.62392941316756</v>
      </c>
      <c r="U64" s="99">
        <v>136.67684318318277</v>
      </c>
      <c r="V64" s="99">
        <v>132.15079277760728</v>
      </c>
      <c r="W64" s="99">
        <v>136.77138938143855</v>
      </c>
      <c r="X64" s="99">
        <v>122.8799377671218</v>
      </c>
      <c r="Y64" s="99">
        <v>122.557625208273</v>
      </c>
      <c r="DA64" s="63" t="s">
        <v>2806</v>
      </c>
    </row>
    <row r="65" spans="1:105" ht="12" customHeight="1" x14ac:dyDescent="0.25">
      <c r="A65" s="97" t="s">
        <v>53</v>
      </c>
      <c r="B65" s="99">
        <v>1.6450035615176182</v>
      </c>
      <c r="C65" s="99">
        <v>1.7632395571700981</v>
      </c>
      <c r="D65" s="99">
        <v>1.6263446197459546</v>
      </c>
      <c r="E65" s="99">
        <v>1.7094129250398178</v>
      </c>
      <c r="F65" s="99">
        <v>1.6774280734824161</v>
      </c>
      <c r="G65" s="99">
        <v>1.6820802307455043</v>
      </c>
      <c r="H65" s="99">
        <v>1.6748728529550427</v>
      </c>
      <c r="I65" s="99">
        <v>1.6178363470428543</v>
      </c>
      <c r="J65" s="99">
        <v>1.6135181197272761</v>
      </c>
      <c r="K65" s="99">
        <v>1.6159844573688094</v>
      </c>
      <c r="L65" s="99">
        <v>1.9291006624694647</v>
      </c>
      <c r="M65" s="99">
        <v>1.6148551329281471</v>
      </c>
      <c r="N65" s="99">
        <v>1.616489969465142</v>
      </c>
      <c r="O65" s="99">
        <v>1.6410076930203199</v>
      </c>
      <c r="P65" s="99">
        <v>1.4209446503684635</v>
      </c>
      <c r="Q65" s="99">
        <v>1.556368827854574</v>
      </c>
      <c r="R65" s="99">
        <v>1.6441954379463215</v>
      </c>
      <c r="S65" s="99">
        <v>1.63540481440999</v>
      </c>
      <c r="T65" s="99">
        <v>1.6091185309603986</v>
      </c>
      <c r="U65" s="99">
        <v>1.5910738309402244</v>
      </c>
      <c r="V65" s="99">
        <v>1.5659484150956697</v>
      </c>
      <c r="W65" s="99">
        <v>1.6408835566426538</v>
      </c>
      <c r="X65" s="99">
        <v>1.3832420995733135</v>
      </c>
      <c r="Y65" s="99">
        <v>1.4172978476336198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6.8274592647340421E-3</v>
      </c>
      <c r="C66" s="123">
        <f t="shared" si="27"/>
        <v>8.1660825813510592E-3</v>
      </c>
      <c r="D66" s="123">
        <f t="shared" si="27"/>
        <v>8.6104488230308567E-3</v>
      </c>
      <c r="E66" s="123">
        <f t="shared" si="27"/>
        <v>1.0291497359270711E-2</v>
      </c>
      <c r="F66" s="123">
        <f t="shared" si="27"/>
        <v>1.3087689207833984E-2</v>
      </c>
      <c r="G66" s="123">
        <f t="shared" si="27"/>
        <v>1.570372323960021E-2</v>
      </c>
      <c r="H66" s="123">
        <f t="shared" si="27"/>
        <v>1.8931974079736898E-2</v>
      </c>
      <c r="I66" s="123">
        <f t="shared" si="27"/>
        <v>2.1892940679168218E-2</v>
      </c>
      <c r="J66" s="123">
        <f t="shared" si="27"/>
        <v>2.3765056730629685E-2</v>
      </c>
      <c r="K66" s="123">
        <f t="shared" si="27"/>
        <v>2.443923435134826E-2</v>
      </c>
      <c r="L66" s="123">
        <f t="shared" si="27"/>
        <v>2.5556046318006516E-2</v>
      </c>
      <c r="M66" s="123">
        <f t="shared" si="27"/>
        <v>2.7151788805116223E-2</v>
      </c>
      <c r="N66" s="123">
        <f t="shared" si="27"/>
        <v>2.9117202617958148E-2</v>
      </c>
      <c r="O66" s="123">
        <f t="shared" si="27"/>
        <v>3.0897748266970074E-2</v>
      </c>
      <c r="P66" s="123">
        <f t="shared" si="27"/>
        <v>3.2556347620039651E-2</v>
      </c>
      <c r="Q66" s="123">
        <f t="shared" si="27"/>
        <v>3.2899904781093683E-2</v>
      </c>
      <c r="R66" s="123">
        <f t="shared" si="27"/>
        <v>3.3785732110411748E-2</v>
      </c>
      <c r="S66" s="123">
        <f t="shared" si="27"/>
        <v>3.334532362305398E-2</v>
      </c>
      <c r="T66" s="123">
        <f t="shared" si="27"/>
        <v>3.9925660047703544E-2</v>
      </c>
      <c r="U66" s="123">
        <f t="shared" si="27"/>
        <v>3.3802287761437684E-2</v>
      </c>
      <c r="V66" s="123">
        <f t="shared" si="27"/>
        <v>3.5929324499720854E-2</v>
      </c>
      <c r="W66" s="123">
        <f t="shared" si="27"/>
        <v>3.6817380392578168E-2</v>
      </c>
      <c r="X66" s="123">
        <f t="shared" si="27"/>
        <v>3.5916769117906262E-2</v>
      </c>
      <c r="Y66" s="123">
        <f t="shared" si="27"/>
        <v>3.3629214285752211E-2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6.8274592647340421E-3</v>
      </c>
      <c r="C67" s="99">
        <f>RES_hhdet_fech!C67/RES_summary!C$19</f>
        <v>8.1660825813510592E-3</v>
      </c>
      <c r="D67" s="99">
        <f>RES_hhdet_fech!D67/RES_summary!D$19</f>
        <v>8.6104488230308567E-3</v>
      </c>
      <c r="E67" s="99">
        <f>RES_hhdet_fech!E67/RES_summary!E$19</f>
        <v>1.0291497359270711E-2</v>
      </c>
      <c r="F67" s="99">
        <f>RES_hhdet_fech!F67/RES_summary!F$19</f>
        <v>1.3087689207833984E-2</v>
      </c>
      <c r="G67" s="99">
        <f>RES_hhdet_fech!G67/RES_summary!G$19</f>
        <v>1.570372323960021E-2</v>
      </c>
      <c r="H67" s="99">
        <f>RES_hhdet_fech!H67/RES_summary!H$19</f>
        <v>1.8931974079736898E-2</v>
      </c>
      <c r="I67" s="99">
        <f>RES_hhdet_fech!I67/RES_summary!I$19</f>
        <v>2.1892940679168218E-2</v>
      </c>
      <c r="J67" s="99">
        <f>RES_hhdet_fech!J67/RES_summary!J$19</f>
        <v>2.3765056730629685E-2</v>
      </c>
      <c r="K67" s="99">
        <f>RES_hhdet_fech!K67/RES_summary!K$19</f>
        <v>2.443923435134826E-2</v>
      </c>
      <c r="L67" s="99">
        <f>RES_hhdet_fech!L67/RES_summary!L$19</f>
        <v>2.5556046318006516E-2</v>
      </c>
      <c r="M67" s="99">
        <f>RES_hhdet_fech!M67/RES_summary!M$19</f>
        <v>2.7151788805116223E-2</v>
      </c>
      <c r="N67" s="99">
        <f>RES_hhdet_fech!N67/RES_summary!N$19</f>
        <v>2.9117202617958148E-2</v>
      </c>
      <c r="O67" s="99">
        <f>RES_hhdet_fech!O67/RES_summary!O$19</f>
        <v>3.0897748266970074E-2</v>
      </c>
      <c r="P67" s="99">
        <f>RES_hhdet_fech!P67/RES_summary!P$19</f>
        <v>3.2556347620039651E-2</v>
      </c>
      <c r="Q67" s="99">
        <f>RES_hhdet_fech!Q67/RES_summary!Q$19</f>
        <v>3.2899904781093683E-2</v>
      </c>
      <c r="R67" s="99">
        <f>RES_hhdet_fech!R67/RES_summary!R$19</f>
        <v>3.3785732110411748E-2</v>
      </c>
      <c r="S67" s="99">
        <f>RES_hhdet_fech!S67/RES_summary!S$19</f>
        <v>3.334532362305398E-2</v>
      </c>
      <c r="T67" s="99">
        <f>RES_hhdet_fech!T67/RES_summary!T$19</f>
        <v>3.9925660047703544E-2</v>
      </c>
      <c r="U67" s="99">
        <f>RES_hhdet_fech!U67/RES_summary!U$19</f>
        <v>3.3802287761437684E-2</v>
      </c>
      <c r="V67" s="99">
        <f>RES_hhdet_fech!V67/RES_summary!V$19</f>
        <v>3.5929324499720854E-2</v>
      </c>
      <c r="W67" s="99">
        <f>RES_hhdet_fech!W67/RES_summary!W$19</f>
        <v>3.6817380392578168E-2</v>
      </c>
      <c r="X67" s="99">
        <f>RES_hhdet_fech!X67/RES_summary!X$19</f>
        <v>3.5916769117906262E-2</v>
      </c>
      <c r="Y67" s="99">
        <f>RES_hhdet_fech!Y67/RES_summary!Y$19</f>
        <v>3.3629214285752211E-2</v>
      </c>
      <c r="DA67" s="63" t="s">
        <v>2809</v>
      </c>
    </row>
    <row r="68" spans="1:105" ht="12" customHeight="1" x14ac:dyDescent="0.25">
      <c r="A68" s="121" t="s">
        <v>55</v>
      </c>
      <c r="B68" s="123">
        <v>14.759313855582922</v>
      </c>
      <c r="C68" s="123">
        <v>14.142841253175021</v>
      </c>
      <c r="D68" s="123">
        <v>13.732834798147005</v>
      </c>
      <c r="E68" s="123">
        <v>13.834344506839782</v>
      </c>
      <c r="F68" s="123">
        <v>14.103341617262068</v>
      </c>
      <c r="G68" s="123">
        <v>13.916051837014038</v>
      </c>
      <c r="H68" s="123">
        <v>13.875283675526649</v>
      </c>
      <c r="I68" s="123">
        <v>12.420407902673062</v>
      </c>
      <c r="J68" s="123">
        <v>12.870312491890743</v>
      </c>
      <c r="K68" s="123">
        <v>12.474139851284548</v>
      </c>
      <c r="L68" s="123">
        <v>14.907203171217562</v>
      </c>
      <c r="M68" s="123">
        <v>14.698676458000881</v>
      </c>
      <c r="N68" s="123">
        <v>14.699768680771877</v>
      </c>
      <c r="O68" s="123">
        <v>15.159209963583349</v>
      </c>
      <c r="P68" s="123">
        <v>14.429626313848315</v>
      </c>
      <c r="Q68" s="123">
        <v>14.16970727456293</v>
      </c>
      <c r="R68" s="123">
        <v>14.343950099248405</v>
      </c>
      <c r="S68" s="123">
        <v>13.800937342443726</v>
      </c>
      <c r="T68" s="123">
        <v>13.130680869094974</v>
      </c>
      <c r="U68" s="123">
        <v>13.49192868078732</v>
      </c>
      <c r="V68" s="123">
        <v>13.513831584504148</v>
      </c>
      <c r="W68" s="123">
        <v>13.002154888160206</v>
      </c>
      <c r="X68" s="123">
        <v>8.1548792381599107</v>
      </c>
      <c r="Y68" s="123">
        <v>7.5741231701216547</v>
      </c>
      <c r="DA68" s="130" t="s">
        <v>2810</v>
      </c>
    </row>
    <row r="69" spans="1:105" ht="12" customHeight="1" x14ac:dyDescent="0.25">
      <c r="A69" s="97" t="s">
        <v>134</v>
      </c>
      <c r="B69" s="99">
        <v>14.826355941572558</v>
      </c>
      <c r="C69" s="99">
        <v>14.211940929273585</v>
      </c>
      <c r="D69" s="99">
        <v>13.78995423294228</v>
      </c>
      <c r="E69" s="99">
        <v>13.9026819643233</v>
      </c>
      <c r="F69" s="99">
        <v>14.173228673138931</v>
      </c>
      <c r="G69" s="99">
        <v>13.979561024831435</v>
      </c>
      <c r="H69" s="99">
        <v>13.937796756005239</v>
      </c>
      <c r="I69" s="99">
        <v>12.46841401345354</v>
      </c>
      <c r="J69" s="99">
        <v>12.924962559067122</v>
      </c>
      <c r="K69" s="99">
        <v>12.53647740990303</v>
      </c>
      <c r="L69" s="99">
        <v>14.980315310562125</v>
      </c>
      <c r="M69" s="99">
        <v>14.757087899648873</v>
      </c>
      <c r="N69" s="99">
        <v>14.757802895852537</v>
      </c>
      <c r="O69" s="99">
        <v>15.204600485782359</v>
      </c>
      <c r="P69" s="99">
        <v>14.472202848777609</v>
      </c>
      <c r="Q69" s="99">
        <v>14.196435926761554</v>
      </c>
      <c r="R69" s="99">
        <v>14.376681168887124</v>
      </c>
      <c r="S69" s="99">
        <v>13.840471285244989</v>
      </c>
      <c r="T69" s="99">
        <v>13.157252876694512</v>
      </c>
      <c r="U69" s="99">
        <v>13.526197922289633</v>
      </c>
      <c r="V69" s="99">
        <v>13.553211222153852</v>
      </c>
      <c r="W69" s="99">
        <v>13.036934057782217</v>
      </c>
      <c r="X69" s="99">
        <v>8.1814783614390478</v>
      </c>
      <c r="Y69" s="99">
        <v>7.591489183561472</v>
      </c>
      <c r="DA69" s="63" t="s">
        <v>2811</v>
      </c>
    </row>
    <row r="70" spans="1:105" ht="12" customHeight="1" x14ac:dyDescent="0.25">
      <c r="A70" s="97" t="s">
        <v>133</v>
      </c>
      <c r="B70" s="99">
        <v>12.243745899904209</v>
      </c>
      <c r="C70" s="99">
        <v>11.620393943020815</v>
      </c>
      <c r="D70" s="99">
        <v>11.341545960253182</v>
      </c>
      <c r="E70" s="99">
        <v>11.376165488347661</v>
      </c>
      <c r="F70" s="99">
        <v>11.623831167389609</v>
      </c>
      <c r="G70" s="99">
        <v>11.531525266090821</v>
      </c>
      <c r="H70" s="99">
        <v>11.518133720600812</v>
      </c>
      <c r="I70" s="99">
        <v>10.264359494760081</v>
      </c>
      <c r="J70" s="99">
        <v>10.602066037153277</v>
      </c>
      <c r="K70" s="99">
        <v>10.130816720627481</v>
      </c>
      <c r="L70" s="99">
        <v>12.593653212248773</v>
      </c>
      <c r="M70" s="99">
        <v>12.548794482428926</v>
      </c>
      <c r="N70" s="99">
        <v>12.676929249398475</v>
      </c>
      <c r="O70" s="99">
        <v>13.422216407527822</v>
      </c>
      <c r="P70" s="99">
        <v>12.738480643976885</v>
      </c>
      <c r="Q70" s="99">
        <v>12.668151976725929</v>
      </c>
      <c r="R70" s="99">
        <v>12.912226474388957</v>
      </c>
      <c r="S70" s="99">
        <v>12.333033815389454</v>
      </c>
      <c r="T70" s="99">
        <v>11.84789987178697</v>
      </c>
      <c r="U70" s="99">
        <v>12.20113901425518</v>
      </c>
      <c r="V70" s="99">
        <v>12.247724084796863</v>
      </c>
      <c r="W70" s="99">
        <v>11.914843498814212</v>
      </c>
      <c r="X70" s="99">
        <v>7.1125568747842243</v>
      </c>
      <c r="Y70" s="99">
        <v>6.7497878820544086</v>
      </c>
      <c r="DA70" s="63" t="s">
        <v>2812</v>
      </c>
    </row>
    <row r="71" spans="1:105" ht="12" customHeight="1" x14ac:dyDescent="0.25">
      <c r="A71" s="100" t="s">
        <v>212</v>
      </c>
      <c r="B71" s="102">
        <v>8.4602558193304453</v>
      </c>
      <c r="C71" s="102">
        <v>7.8745956489413134</v>
      </c>
      <c r="D71" s="102">
        <v>7.7198598303368335</v>
      </c>
      <c r="E71" s="102">
        <v>7.6212662683582151</v>
      </c>
      <c r="F71" s="102">
        <v>7.735847627589858</v>
      </c>
      <c r="G71" s="102">
        <v>7.7339984849739976</v>
      </c>
      <c r="H71" s="102">
        <v>7.7060114371642996</v>
      </c>
      <c r="I71" s="102">
        <v>6.7463470067300904</v>
      </c>
      <c r="J71" s="102">
        <v>6.7628534012655201</v>
      </c>
      <c r="K71" s="102">
        <v>5.9613122288896268</v>
      </c>
      <c r="L71" s="102">
        <v>8.2602826085349648</v>
      </c>
      <c r="M71" s="102">
        <v>8.1333684044980306</v>
      </c>
      <c r="N71" s="102">
        <v>8.0395597692483598</v>
      </c>
      <c r="O71" s="102">
        <v>8.8501518760209557</v>
      </c>
      <c r="P71" s="102">
        <v>8.1223273847508182</v>
      </c>
      <c r="Q71" s="102">
        <v>8.2288744231890441</v>
      </c>
      <c r="R71" s="102">
        <v>8.3441714882470102</v>
      </c>
      <c r="S71" s="102">
        <v>7.5896802638772396</v>
      </c>
      <c r="T71" s="102">
        <v>7.2649441910974666</v>
      </c>
      <c r="U71" s="102">
        <v>7.5017675429378325</v>
      </c>
      <c r="V71" s="102">
        <v>7.4653914968390032</v>
      </c>
      <c r="W71" s="102">
        <v>7.6090015690308519</v>
      </c>
      <c r="X71" s="102">
        <v>3.2495663915678672</v>
      </c>
      <c r="Y71" s="102">
        <v>3.7532164033072282</v>
      </c>
      <c r="DA71" s="131" t="s">
        <v>2813</v>
      </c>
    </row>
    <row r="72" spans="1:105" ht="12" customHeight="1" x14ac:dyDescent="0.25">
      <c r="A72" s="103" t="s">
        <v>52</v>
      </c>
      <c r="B72" s="105">
        <v>3.7834900805737641</v>
      </c>
      <c r="C72" s="105">
        <v>3.7457982940795032</v>
      </c>
      <c r="D72" s="105">
        <v>3.6216861299163483</v>
      </c>
      <c r="E72" s="105">
        <v>3.7548992199894489</v>
      </c>
      <c r="F72" s="105">
        <v>3.8879835397997526</v>
      </c>
      <c r="G72" s="105">
        <v>3.797526781116821</v>
      </c>
      <c r="H72" s="105">
        <v>3.8121222834365107</v>
      </c>
      <c r="I72" s="105">
        <v>3.5180124880299908</v>
      </c>
      <c r="J72" s="105">
        <v>3.8392126358877565</v>
      </c>
      <c r="K72" s="105">
        <v>4.1695044917378521</v>
      </c>
      <c r="L72" s="105">
        <v>4.3333706037138091</v>
      </c>
      <c r="M72" s="105">
        <v>4.4154260779308956</v>
      </c>
      <c r="N72" s="105">
        <v>4.6373694801501157</v>
      </c>
      <c r="O72" s="105">
        <v>4.5720645315068653</v>
      </c>
      <c r="P72" s="105">
        <v>4.616153259226067</v>
      </c>
      <c r="Q72" s="105">
        <v>4.4392775535368854</v>
      </c>
      <c r="R72" s="105">
        <v>4.5680549861419468</v>
      </c>
      <c r="S72" s="105">
        <v>4.7433535515122145</v>
      </c>
      <c r="T72" s="105">
        <v>4.5829556806895031</v>
      </c>
      <c r="U72" s="105">
        <v>4.6993714713173489</v>
      </c>
      <c r="V72" s="105">
        <v>4.7823325879578604</v>
      </c>
      <c r="W72" s="105">
        <v>4.3058419297833614</v>
      </c>
      <c r="X72" s="105">
        <v>3.8629904832163571</v>
      </c>
      <c r="Y72" s="105">
        <v>2.9965714787471809</v>
      </c>
      <c r="DA72" s="132" t="s">
        <v>2814</v>
      </c>
    </row>
    <row r="73" spans="1:105" ht="12" customHeight="1" x14ac:dyDescent="0.25">
      <c r="A73" s="106" t="s">
        <v>122</v>
      </c>
      <c r="B73" s="102">
        <v>12.513791252720393</v>
      </c>
      <c r="C73" s="102">
        <v>11.675739068268367</v>
      </c>
      <c r="D73" s="102">
        <v>11.786345848651248</v>
      </c>
      <c r="E73" s="102">
        <v>11.354100883318033</v>
      </c>
      <c r="F73" s="102">
        <v>11.566900985988344</v>
      </c>
      <c r="G73" s="102">
        <v>11.733500165819683</v>
      </c>
      <c r="H73" s="102">
        <v>11.797724420824267</v>
      </c>
      <c r="I73" s="102">
        <v>11.13772723648942</v>
      </c>
      <c r="J73" s="102">
        <v>11.415992086809554</v>
      </c>
      <c r="K73" s="102">
        <v>10.838451828163496</v>
      </c>
      <c r="L73" s="102">
        <v>12.716002995237599</v>
      </c>
      <c r="M73" s="102">
        <v>13.135617858042673</v>
      </c>
      <c r="N73" s="102">
        <v>13.049996698904781</v>
      </c>
      <c r="O73" s="102">
        <v>14.007867444397698</v>
      </c>
      <c r="P73" s="102">
        <v>13.377799540500604</v>
      </c>
      <c r="Q73" s="102">
        <v>13.898188481127107</v>
      </c>
      <c r="R73" s="102">
        <v>13.717062295815589</v>
      </c>
      <c r="S73" s="102">
        <v>12.836211102611273</v>
      </c>
      <c r="T73" s="102">
        <v>12.755029728029264</v>
      </c>
      <c r="U73" s="102">
        <v>12.709934872719428</v>
      </c>
      <c r="V73" s="102">
        <v>12.425248142666513</v>
      </c>
      <c r="W73" s="102">
        <v>12.082274156793945</v>
      </c>
      <c r="X73" s="102">
        <v>7.9101235455827279</v>
      </c>
      <c r="Y73" s="102">
        <v>7.7991387761041713</v>
      </c>
      <c r="DA73" s="131" t="s">
        <v>2815</v>
      </c>
    </row>
    <row r="74" spans="1:105" ht="12" customHeight="1" x14ac:dyDescent="0.25">
      <c r="A74" s="107" t="s">
        <v>121</v>
      </c>
      <c r="B74" s="105">
        <v>11.001944648435432</v>
      </c>
      <c r="C74" s="105">
        <v>10.222928861421181</v>
      </c>
      <c r="D74" s="105">
        <v>10.348594668500718</v>
      </c>
      <c r="E74" s="105">
        <v>9.95679896901426</v>
      </c>
      <c r="F74" s="105">
        <v>10.165409843865897</v>
      </c>
      <c r="G74" s="105">
        <v>10.365479736835777</v>
      </c>
      <c r="H74" s="105">
        <v>10.462936068378959</v>
      </c>
      <c r="I74" s="105">
        <v>9.8628485277768654</v>
      </c>
      <c r="J74" s="105">
        <v>10.055748479930749</v>
      </c>
      <c r="K74" s="105">
        <v>9.4118473742762863</v>
      </c>
      <c r="L74" s="105">
        <v>11.295779656386696</v>
      </c>
      <c r="M74" s="105">
        <v>11.677589908138069</v>
      </c>
      <c r="N74" s="105">
        <v>11.605183597221297</v>
      </c>
      <c r="O74" s="105">
        <v>12.603171728597919</v>
      </c>
      <c r="P74" s="105">
        <v>12.013600525898454</v>
      </c>
      <c r="Q74" s="105">
        <v>12.534735010978473</v>
      </c>
      <c r="R74" s="105">
        <v>12.382476967394984</v>
      </c>
      <c r="S74" s="105">
        <v>11.551082806412371</v>
      </c>
      <c r="T74" s="105">
        <v>11.557229966416543</v>
      </c>
      <c r="U74" s="105">
        <v>11.609461244377139</v>
      </c>
      <c r="V74" s="105">
        <v>11.428266801129267</v>
      </c>
      <c r="W74" s="105">
        <v>11.250585063739068</v>
      </c>
      <c r="X74" s="105">
        <v>7.1069192810385564</v>
      </c>
      <c r="Y74" s="105">
        <v>7.0353221301038351</v>
      </c>
      <c r="DA74" s="132" t="s">
        <v>2816</v>
      </c>
    </row>
    <row r="75" spans="1:105" ht="12" customHeight="1" x14ac:dyDescent="0.25">
      <c r="A75" s="108" t="s">
        <v>53</v>
      </c>
      <c r="B75" s="99">
        <v>7.1440290464818546</v>
      </c>
      <c r="C75" s="99">
        <v>6.5203660546160727</v>
      </c>
      <c r="D75" s="99">
        <v>6.6463681594739414</v>
      </c>
      <c r="E75" s="99">
        <v>6.3035805029457244</v>
      </c>
      <c r="F75" s="99">
        <v>6.3968111966670449</v>
      </c>
      <c r="G75" s="99">
        <v>6.5940186057829555</v>
      </c>
      <c r="H75" s="99">
        <v>6.6498537569961114</v>
      </c>
      <c r="I75" s="99">
        <v>6.1767498540043055</v>
      </c>
      <c r="J75" s="99">
        <v>6.1246844666345295</v>
      </c>
      <c r="K75" s="99">
        <v>5.2787727137920992</v>
      </c>
      <c r="L75" s="99">
        <v>7.1393393157280007</v>
      </c>
      <c r="M75" s="99">
        <v>7.3123477973105198</v>
      </c>
      <c r="N75" s="99">
        <v>7.1212436934359129</v>
      </c>
      <c r="O75" s="99">
        <v>8.073493399512861</v>
      </c>
      <c r="P75" s="99">
        <v>7.4106034527236595</v>
      </c>
      <c r="Q75" s="99">
        <v>7.8707418154739885</v>
      </c>
      <c r="R75" s="99">
        <v>7.7450555026862906</v>
      </c>
      <c r="S75" s="99">
        <v>6.909273920798868</v>
      </c>
      <c r="T75" s="99">
        <v>6.9229770014315219</v>
      </c>
      <c r="U75" s="99">
        <v>7.0277609007089659</v>
      </c>
      <c r="V75" s="99">
        <v>6.8858845398140058</v>
      </c>
      <c r="W75" s="99">
        <v>7.1050643727287142</v>
      </c>
      <c r="X75" s="99">
        <v>3.211606208554155</v>
      </c>
      <c r="Y75" s="99">
        <v>3.9037835779811432</v>
      </c>
      <c r="DA75" s="63" t="s">
        <v>2817</v>
      </c>
    </row>
    <row r="76" spans="1:105" ht="12" customHeight="1" x14ac:dyDescent="0.25">
      <c r="A76" s="108" t="s">
        <v>52</v>
      </c>
      <c r="B76" s="99">
        <v>3.8579156019535801</v>
      </c>
      <c r="C76" s="99">
        <v>3.702562806805108</v>
      </c>
      <c r="D76" s="99">
        <v>3.7022265090267772</v>
      </c>
      <c r="E76" s="99">
        <v>3.6532184660685347</v>
      </c>
      <c r="F76" s="99">
        <v>3.7685986471988491</v>
      </c>
      <c r="G76" s="99">
        <v>3.7714611310528201</v>
      </c>
      <c r="H76" s="99">
        <v>3.8130823113828476</v>
      </c>
      <c r="I76" s="99">
        <v>3.6860986737725576</v>
      </c>
      <c r="J76" s="99">
        <v>3.9310640132962185</v>
      </c>
      <c r="K76" s="99">
        <v>4.1330746604841861</v>
      </c>
      <c r="L76" s="99">
        <v>4.1564403406586958</v>
      </c>
      <c r="M76" s="99">
        <v>4.3652421108275501</v>
      </c>
      <c r="N76" s="99">
        <v>4.4839399037853855</v>
      </c>
      <c r="O76" s="99">
        <v>4.5296783290850611</v>
      </c>
      <c r="P76" s="99">
        <v>4.6029970731747945</v>
      </c>
      <c r="Q76" s="99">
        <v>4.6639931955044842</v>
      </c>
      <c r="R76" s="99">
        <v>4.6374214647086927</v>
      </c>
      <c r="S76" s="99">
        <v>4.6418088856135036</v>
      </c>
      <c r="T76" s="99">
        <v>4.6342529649850226</v>
      </c>
      <c r="U76" s="99">
        <v>4.5817003436681727</v>
      </c>
      <c r="V76" s="99">
        <v>4.5423822613152609</v>
      </c>
      <c r="W76" s="99">
        <v>4.1455206910103533</v>
      </c>
      <c r="X76" s="99">
        <v>3.8953130724844014</v>
      </c>
      <c r="Y76" s="99">
        <v>3.1315385521226919</v>
      </c>
      <c r="DA76" s="63" t="s">
        <v>2818</v>
      </c>
    </row>
    <row r="77" spans="1:105" ht="12" customHeight="1" x14ac:dyDescent="0.25">
      <c r="A77" s="121" t="s">
        <v>54</v>
      </c>
      <c r="B77" s="123">
        <v>2.7544848058055003</v>
      </c>
      <c r="C77" s="123">
        <v>2.6965539990918503</v>
      </c>
      <c r="D77" s="123">
        <v>2.7195643602498984</v>
      </c>
      <c r="E77" s="123">
        <v>2.7117855969824229</v>
      </c>
      <c r="F77" s="123">
        <v>2.7178906821206725</v>
      </c>
      <c r="G77" s="123">
        <v>2.7504672069387639</v>
      </c>
      <c r="H77" s="123">
        <v>2.826612131000088</v>
      </c>
      <c r="I77" s="123">
        <v>2.7702263688053255</v>
      </c>
      <c r="J77" s="123">
        <v>2.8327440273903903</v>
      </c>
      <c r="K77" s="123">
        <v>2.8482429955924098</v>
      </c>
      <c r="L77" s="123">
        <v>3.1697995040140716</v>
      </c>
      <c r="M77" s="123">
        <v>3.0861523845385608</v>
      </c>
      <c r="N77" s="123">
        <v>3.0725083380901594</v>
      </c>
      <c r="O77" s="123">
        <v>3.2800374411082056</v>
      </c>
      <c r="P77" s="123">
        <v>3.2999994379889475</v>
      </c>
      <c r="Q77" s="123">
        <v>3.3408383265412667</v>
      </c>
      <c r="R77" s="123">
        <v>3.4192955531786255</v>
      </c>
      <c r="S77" s="123">
        <v>3.3022291710234564</v>
      </c>
      <c r="T77" s="123">
        <v>3.2636593360997082</v>
      </c>
      <c r="U77" s="123">
        <v>3.2169066679569771</v>
      </c>
      <c r="V77" s="123">
        <v>3.3063692731916468</v>
      </c>
      <c r="W77" s="123">
        <v>3.3602251141811301</v>
      </c>
      <c r="X77" s="123">
        <v>2.2696771559502396</v>
      </c>
      <c r="Y77" s="123">
        <v>2.3503481415208962</v>
      </c>
      <c r="DA77" s="130" t="s">
        <v>2819</v>
      </c>
    </row>
    <row r="78" spans="1:105" ht="12" customHeight="1" x14ac:dyDescent="0.25">
      <c r="A78" s="97" t="s">
        <v>189</v>
      </c>
      <c r="B78" s="99">
        <v>3.2799991164965494</v>
      </c>
      <c r="C78" s="99">
        <v>3.2255911622625852</v>
      </c>
      <c r="D78" s="99">
        <v>3.2104166734544939</v>
      </c>
      <c r="E78" s="99">
        <v>3.2925525132588844</v>
      </c>
      <c r="F78" s="99">
        <v>3.3000343979045081</v>
      </c>
      <c r="G78" s="99">
        <v>3.3357581515733603</v>
      </c>
      <c r="H78" s="99">
        <v>3.4209301319670549</v>
      </c>
      <c r="I78" s="99">
        <v>3.2602144023639434</v>
      </c>
      <c r="J78" s="99">
        <v>3.3849286296534484</v>
      </c>
      <c r="K78" s="99">
        <v>3.4385062345348461</v>
      </c>
      <c r="L78" s="99">
        <v>3.8581725434415275</v>
      </c>
      <c r="M78" s="99">
        <v>3.7289449294531916</v>
      </c>
      <c r="N78" s="99">
        <v>3.7728473672941991</v>
      </c>
      <c r="O78" s="99">
        <v>4.0437487074509404</v>
      </c>
      <c r="P78" s="99">
        <v>3.9977949548755847</v>
      </c>
      <c r="Q78" s="99">
        <v>4.0503408354843842</v>
      </c>
      <c r="R78" s="99">
        <v>4.2121391736180778</v>
      </c>
      <c r="S78" s="99">
        <v>4.1797526005248029</v>
      </c>
      <c r="T78" s="99">
        <v>4.1778400141926504</v>
      </c>
      <c r="U78" s="99">
        <v>4.1598552845981063</v>
      </c>
      <c r="V78" s="99">
        <v>3.9750997348345338</v>
      </c>
      <c r="W78" s="99">
        <v>3.8723886444243747</v>
      </c>
      <c r="X78" s="99">
        <v>3.3006430579540402</v>
      </c>
      <c r="Y78" s="99">
        <v>2.7984316019429887</v>
      </c>
      <c r="DA78" s="63" t="s">
        <v>2820</v>
      </c>
    </row>
    <row r="79" spans="1:105" ht="12" customHeight="1" x14ac:dyDescent="0.25">
      <c r="A79" s="109" t="s">
        <v>120</v>
      </c>
      <c r="B79" s="110">
        <v>2.6533073721492317</v>
      </c>
      <c r="C79" s="110">
        <v>2.5943239628754977</v>
      </c>
      <c r="D79" s="110">
        <v>2.6241351098413626</v>
      </c>
      <c r="E79" s="110">
        <v>2.5982642515575938</v>
      </c>
      <c r="F79" s="110">
        <v>2.6035450591884342</v>
      </c>
      <c r="G79" s="110">
        <v>2.6350414019707138</v>
      </c>
      <c r="H79" s="110">
        <v>2.7090169254876253</v>
      </c>
      <c r="I79" s="110">
        <v>2.6730126653751114</v>
      </c>
      <c r="J79" s="110">
        <v>2.723353679376856</v>
      </c>
      <c r="K79" s="110">
        <v>2.7318762217179295</v>
      </c>
      <c r="L79" s="110">
        <v>3.0360207112685447</v>
      </c>
      <c r="M79" s="110">
        <v>2.9624002289269029</v>
      </c>
      <c r="N79" s="110">
        <v>2.9393219947151081</v>
      </c>
      <c r="O79" s="110">
        <v>3.1366602522751128</v>
      </c>
      <c r="P79" s="110">
        <v>3.1708035888454105</v>
      </c>
      <c r="Q79" s="110">
        <v>3.2112735118935762</v>
      </c>
      <c r="R79" s="110">
        <v>3.2785400532339826</v>
      </c>
      <c r="S79" s="110">
        <v>3.1530178493076231</v>
      </c>
      <c r="T79" s="110">
        <v>3.1184559241571899</v>
      </c>
      <c r="U79" s="110">
        <v>3.0781396558525049</v>
      </c>
      <c r="V79" s="110">
        <v>3.2078133613494133</v>
      </c>
      <c r="W79" s="110">
        <v>3.2772130924048057</v>
      </c>
      <c r="X79" s="110">
        <v>2.053987214768799</v>
      </c>
      <c r="Y79" s="110">
        <v>2.2517732077292107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193.44389362272847</v>
      </c>
      <c r="C81" s="118">
        <f t="shared" si="28"/>
        <v>205.46601933542351</v>
      </c>
      <c r="D81" s="118">
        <f t="shared" si="28"/>
        <v>188.21728531639312</v>
      </c>
      <c r="E81" s="118">
        <f t="shared" si="28"/>
        <v>187.58150797655742</v>
      </c>
      <c r="F81" s="118">
        <f t="shared" si="28"/>
        <v>175.78293923767097</v>
      </c>
      <c r="G81" s="118">
        <f t="shared" si="28"/>
        <v>176.0217937748576</v>
      </c>
      <c r="H81" s="118">
        <f t="shared" si="28"/>
        <v>170.83863001555483</v>
      </c>
      <c r="I81" s="118">
        <f t="shared" si="28"/>
        <v>180.20550959422621</v>
      </c>
      <c r="J81" s="118">
        <f t="shared" si="28"/>
        <v>169.0001337050862</v>
      </c>
      <c r="K81" s="118">
        <f t="shared" si="28"/>
        <v>166.15398368085857</v>
      </c>
      <c r="L81" s="118">
        <f t="shared" si="28"/>
        <v>180.47273056391805</v>
      </c>
      <c r="M81" s="118">
        <f t="shared" si="28"/>
        <v>162.37154681373013</v>
      </c>
      <c r="N81" s="118">
        <f t="shared" si="28"/>
        <v>154.67147798519244</v>
      </c>
      <c r="O81" s="118">
        <f t="shared" si="28"/>
        <v>154.4250814228545</v>
      </c>
      <c r="P81" s="118">
        <f t="shared" si="28"/>
        <v>142.62047351972751</v>
      </c>
      <c r="Q81" s="118">
        <f t="shared" si="28"/>
        <v>156.49318041547826</v>
      </c>
      <c r="R81" s="118">
        <f t="shared" ref="R81:V81" si="29">R82+R85+R87+R100</f>
        <v>160.87955488198369</v>
      </c>
      <c r="S81" s="118">
        <f t="shared" si="29"/>
        <v>154.17150372278536</v>
      </c>
      <c r="T81" s="118">
        <f t="shared" si="29"/>
        <v>149.88083929009613</v>
      </c>
      <c r="U81" s="118">
        <f t="shared" si="29"/>
        <v>143.15269087805527</v>
      </c>
      <c r="V81" s="118">
        <f t="shared" si="29"/>
        <v>139.54264852121227</v>
      </c>
      <c r="W81" s="118">
        <f t="shared" ref="W81:Y81" si="30">W82+W85+W87+W100</f>
        <v>148.33990418602815</v>
      </c>
      <c r="X81" s="118">
        <f t="shared" si="30"/>
        <v>123.59525241649096</v>
      </c>
      <c r="Y81" s="118">
        <f t="shared" si="30"/>
        <v>133.37121873402319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177.15574589518781</v>
      </c>
      <c r="C82" s="123">
        <f t="shared" si="31"/>
        <v>189.89000900607797</v>
      </c>
      <c r="D82" s="123">
        <f t="shared" si="31"/>
        <v>172.97207987726918</v>
      </c>
      <c r="E82" s="123">
        <f t="shared" si="31"/>
        <v>172.7539034807393</v>
      </c>
      <c r="F82" s="123">
        <f t="shared" si="31"/>
        <v>160.96853819240255</v>
      </c>
      <c r="G82" s="123">
        <f t="shared" si="31"/>
        <v>161.13606377801446</v>
      </c>
      <c r="H82" s="123">
        <f t="shared" si="31"/>
        <v>155.92312472537353</v>
      </c>
      <c r="I82" s="123">
        <f t="shared" si="31"/>
        <v>165.66583812853517</v>
      </c>
      <c r="J82" s="123">
        <f t="shared" si="31"/>
        <v>154.54289493301818</v>
      </c>
      <c r="K82" s="123">
        <f t="shared" si="31"/>
        <v>152.18047854768213</v>
      </c>
      <c r="L82" s="123">
        <f t="shared" si="31"/>
        <v>164.53963589571757</v>
      </c>
      <c r="M82" s="123">
        <f t="shared" si="31"/>
        <v>145.83512819438661</v>
      </c>
      <c r="N82" s="123">
        <f t="shared" si="31"/>
        <v>138.62292442705964</v>
      </c>
      <c r="O82" s="123">
        <f t="shared" si="31"/>
        <v>137.8291143917568</v>
      </c>
      <c r="P82" s="123">
        <f t="shared" si="31"/>
        <v>126.04196652293183</v>
      </c>
      <c r="Q82" s="123">
        <f t="shared" si="31"/>
        <v>139.68099975807806</v>
      </c>
      <c r="R82" s="123">
        <f t="shared" ref="R82:V82" si="32">SUM(R83:R84)</f>
        <v>143.89853266308575</v>
      </c>
      <c r="S82" s="123">
        <f t="shared" si="32"/>
        <v>138.11196452165535</v>
      </c>
      <c r="T82" s="123">
        <f t="shared" si="32"/>
        <v>134.44402551408314</v>
      </c>
      <c r="U82" s="123">
        <f t="shared" si="32"/>
        <v>127.41678481804684</v>
      </c>
      <c r="V82" s="123">
        <f t="shared" si="32"/>
        <v>123.74787225769897</v>
      </c>
      <c r="W82" s="123">
        <f t="shared" ref="W82:Y82" si="33">SUM(W83:W84)</f>
        <v>132.43476585212409</v>
      </c>
      <c r="X82" s="123">
        <f t="shared" si="33"/>
        <v>114.14328833174457</v>
      </c>
      <c r="Y82" s="123">
        <f t="shared" si="33"/>
        <v>123.41081227269832</v>
      </c>
      <c r="DA82" s="130" t="s">
        <v>2823</v>
      </c>
    </row>
    <row r="83" spans="1:105" ht="12" customHeight="1" x14ac:dyDescent="0.25">
      <c r="A83" s="97" t="s">
        <v>199</v>
      </c>
      <c r="B83" s="99">
        <v>176.51220759621347</v>
      </c>
      <c r="C83" s="99">
        <v>189.17935733392844</v>
      </c>
      <c r="D83" s="99">
        <v>172.31559132837779</v>
      </c>
      <c r="E83" s="99">
        <v>172.0766148465317</v>
      </c>
      <c r="F83" s="99">
        <v>160.32176382953742</v>
      </c>
      <c r="G83" s="99">
        <v>160.46868979754805</v>
      </c>
      <c r="H83" s="99">
        <v>155.26061027191952</v>
      </c>
      <c r="I83" s="99">
        <v>164.94674498960961</v>
      </c>
      <c r="J83" s="99">
        <v>153.86947047333615</v>
      </c>
      <c r="K83" s="99">
        <v>151.51431556468273</v>
      </c>
      <c r="L83" s="99">
        <v>163.79104595708807</v>
      </c>
      <c r="M83" s="99">
        <v>145.17553070910739</v>
      </c>
      <c r="N83" s="99">
        <v>137.98960034933728</v>
      </c>
      <c r="O83" s="99">
        <v>137.19084515972602</v>
      </c>
      <c r="P83" s="99">
        <v>125.46482644087138</v>
      </c>
      <c r="Q83" s="99">
        <v>139.02209713528575</v>
      </c>
      <c r="R83" s="99">
        <v>143.2115857147171</v>
      </c>
      <c r="S83" s="99">
        <v>137.44506766174874</v>
      </c>
      <c r="T83" s="99">
        <v>133.78818635524735</v>
      </c>
      <c r="U83" s="99">
        <v>126.79448257554139</v>
      </c>
      <c r="V83" s="99">
        <v>123.13468713426424</v>
      </c>
      <c r="W83" s="99">
        <v>131.76894195016177</v>
      </c>
      <c r="X83" s="99">
        <v>113.60417907458908</v>
      </c>
      <c r="Y83" s="99">
        <v>122.81374422076435</v>
      </c>
      <c r="DA83" s="63" t="s">
        <v>2824</v>
      </c>
    </row>
    <row r="84" spans="1:105" ht="12" customHeight="1" x14ac:dyDescent="0.25">
      <c r="A84" s="97" t="s">
        <v>53</v>
      </c>
      <c r="B84" s="99">
        <v>0.64353829897432691</v>
      </c>
      <c r="C84" s="99">
        <v>0.71065167214954839</v>
      </c>
      <c r="D84" s="99">
        <v>0.65648854889139407</v>
      </c>
      <c r="E84" s="99">
        <v>0.67728863420760022</v>
      </c>
      <c r="F84" s="99">
        <v>0.64677436286513612</v>
      </c>
      <c r="G84" s="99">
        <v>0.66737398046641505</v>
      </c>
      <c r="H84" s="99">
        <v>0.66251445345400362</v>
      </c>
      <c r="I84" s="99">
        <v>0.71909313892555748</v>
      </c>
      <c r="J84" s="99">
        <v>0.67342445968202547</v>
      </c>
      <c r="K84" s="99">
        <v>0.66616298299940802</v>
      </c>
      <c r="L84" s="99">
        <v>0.74858993862950285</v>
      </c>
      <c r="M84" s="99">
        <v>0.65959748527921114</v>
      </c>
      <c r="N84" s="99">
        <v>0.63332407772237209</v>
      </c>
      <c r="O84" s="99">
        <v>0.6382692320307668</v>
      </c>
      <c r="P84" s="99">
        <v>0.57714008206045364</v>
      </c>
      <c r="Q84" s="99">
        <v>0.65890262279231404</v>
      </c>
      <c r="R84" s="99">
        <v>0.68694694836864434</v>
      </c>
      <c r="S84" s="99">
        <v>0.66689685990662539</v>
      </c>
      <c r="T84" s="99">
        <v>0.65583915883577748</v>
      </c>
      <c r="U84" s="99">
        <v>0.62230224250544441</v>
      </c>
      <c r="V84" s="99">
        <v>0.61318512343472531</v>
      </c>
      <c r="W84" s="99">
        <v>0.66582390196229979</v>
      </c>
      <c r="X84" s="99">
        <v>0.53910925715549396</v>
      </c>
      <c r="Y84" s="99">
        <v>0.59706805193397694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6.8314545865685045E-3</v>
      </c>
      <c r="C85" s="123">
        <f t="shared" si="34"/>
        <v>8.3285151070081869E-3</v>
      </c>
      <c r="D85" s="123">
        <f t="shared" si="34"/>
        <v>8.5205330048108759E-3</v>
      </c>
      <c r="E85" s="123">
        <f t="shared" si="34"/>
        <v>1.1198843258263487E-2</v>
      </c>
      <c r="F85" s="123">
        <f t="shared" si="34"/>
        <v>1.5499625197348373E-2</v>
      </c>
      <c r="G85" s="123">
        <f t="shared" si="34"/>
        <v>1.9176193896962908E-2</v>
      </c>
      <c r="H85" s="123">
        <f t="shared" si="34"/>
        <v>2.468460544444644E-2</v>
      </c>
      <c r="I85" s="123">
        <f t="shared" si="34"/>
        <v>2.9295575894418269E-2</v>
      </c>
      <c r="J85" s="123">
        <f t="shared" si="34"/>
        <v>3.2669590367858561E-2</v>
      </c>
      <c r="K85" s="123">
        <f t="shared" si="34"/>
        <v>3.4620936829486505E-2</v>
      </c>
      <c r="L85" s="123">
        <f t="shared" si="34"/>
        <v>3.5867998240352694E-2</v>
      </c>
      <c r="M85" s="123">
        <f t="shared" si="34"/>
        <v>3.4078894232616001E-2</v>
      </c>
      <c r="N85" s="123">
        <f t="shared" si="34"/>
        <v>3.1891480333290215E-2</v>
      </c>
      <c r="O85" s="123">
        <f t="shared" si="34"/>
        <v>2.9106314325158419E-2</v>
      </c>
      <c r="P85" s="123">
        <f t="shared" si="34"/>
        <v>2.6464866444134736E-2</v>
      </c>
      <c r="Q85" s="123">
        <f t="shared" si="34"/>
        <v>2.6064912528677077E-2</v>
      </c>
      <c r="R85" s="123">
        <f t="shared" si="34"/>
        <v>3.0117974835888489E-2</v>
      </c>
      <c r="S85" s="123">
        <f t="shared" si="34"/>
        <v>3.3886462200662416E-2</v>
      </c>
      <c r="T85" s="123">
        <f t="shared" si="34"/>
        <v>4.4475053659706401E-2</v>
      </c>
      <c r="U85" s="123">
        <f t="shared" si="34"/>
        <v>4.0144241493568718E-2</v>
      </c>
      <c r="V85" s="123">
        <f t="shared" si="34"/>
        <v>4.172809920873375E-2</v>
      </c>
      <c r="W85" s="123">
        <f t="shared" si="34"/>
        <v>4.0651493796779778E-2</v>
      </c>
      <c r="X85" s="123">
        <f t="shared" si="34"/>
        <v>3.7531037414982857E-2</v>
      </c>
      <c r="Y85" s="123">
        <f t="shared" si="34"/>
        <v>3.3125448504801154E-2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6.8314545865685045E-3</v>
      </c>
      <c r="C86" s="99">
        <f>RES_hhdet_fech!C86/RES_summary!C$19</f>
        <v>8.3285151070081869E-3</v>
      </c>
      <c r="D86" s="99">
        <f>RES_hhdet_fech!D86/RES_summary!D$19</f>
        <v>8.5205330048108759E-3</v>
      </c>
      <c r="E86" s="99">
        <f>RES_hhdet_fech!E86/RES_summary!E$19</f>
        <v>1.1198843258263487E-2</v>
      </c>
      <c r="F86" s="99">
        <f>RES_hhdet_fech!F86/RES_summary!F$19</f>
        <v>1.5499625197348373E-2</v>
      </c>
      <c r="G86" s="99">
        <f>RES_hhdet_fech!G86/RES_summary!G$19</f>
        <v>1.9176193896962908E-2</v>
      </c>
      <c r="H86" s="99">
        <f>RES_hhdet_fech!H86/RES_summary!H$19</f>
        <v>2.468460544444644E-2</v>
      </c>
      <c r="I86" s="99">
        <f>RES_hhdet_fech!I86/RES_summary!I$19</f>
        <v>2.9295575894418269E-2</v>
      </c>
      <c r="J86" s="99">
        <f>RES_hhdet_fech!J86/RES_summary!J$19</f>
        <v>3.2669590367858561E-2</v>
      </c>
      <c r="K86" s="99">
        <f>RES_hhdet_fech!K86/RES_summary!K$19</f>
        <v>3.4620936829486505E-2</v>
      </c>
      <c r="L86" s="99">
        <f>RES_hhdet_fech!L86/RES_summary!L$19</f>
        <v>3.5867998240352694E-2</v>
      </c>
      <c r="M86" s="99">
        <f>RES_hhdet_fech!M86/RES_summary!M$19</f>
        <v>3.4078894232616001E-2</v>
      </c>
      <c r="N86" s="99">
        <f>RES_hhdet_fech!N86/RES_summary!N$19</f>
        <v>3.1891480333290215E-2</v>
      </c>
      <c r="O86" s="99">
        <f>RES_hhdet_fech!O86/RES_summary!O$19</f>
        <v>2.9106314325158419E-2</v>
      </c>
      <c r="P86" s="99">
        <f>RES_hhdet_fech!P86/RES_summary!P$19</f>
        <v>2.6464866444134736E-2</v>
      </c>
      <c r="Q86" s="99">
        <f>RES_hhdet_fech!Q86/RES_summary!Q$19</f>
        <v>2.6064912528677077E-2</v>
      </c>
      <c r="R86" s="99">
        <f>RES_hhdet_fech!R86/RES_summary!R$19</f>
        <v>3.0117974835888489E-2</v>
      </c>
      <c r="S86" s="99">
        <f>RES_hhdet_fech!S86/RES_summary!S$19</f>
        <v>3.3886462200662416E-2</v>
      </c>
      <c r="T86" s="99">
        <f>RES_hhdet_fech!T86/RES_summary!T$19</f>
        <v>4.4475053659706401E-2</v>
      </c>
      <c r="U86" s="99">
        <f>RES_hhdet_fech!U86/RES_summary!U$19</f>
        <v>4.0144241493568718E-2</v>
      </c>
      <c r="V86" s="99">
        <f>RES_hhdet_fech!V86/RES_summary!V$19</f>
        <v>4.172809920873375E-2</v>
      </c>
      <c r="W86" s="99">
        <f>RES_hhdet_fech!W86/RES_summary!W$19</f>
        <v>4.0651493796779778E-2</v>
      </c>
      <c r="X86" s="99">
        <f>RES_hhdet_fech!X86/RES_summary!X$19</f>
        <v>3.7531037414982857E-2</v>
      </c>
      <c r="Y86" s="99">
        <f>RES_hhdet_fech!Y86/RES_summary!Y$19</f>
        <v>3.3125448504801154E-2</v>
      </c>
      <c r="DA86" s="63" t="s">
        <v>2827</v>
      </c>
    </row>
    <row r="87" spans="1:105" ht="12" customHeight="1" x14ac:dyDescent="0.25">
      <c r="A87" s="121" t="s">
        <v>55</v>
      </c>
      <c r="B87" s="123">
        <v>13.62800890080484</v>
      </c>
      <c r="C87" s="123">
        <v>12.975731549832563</v>
      </c>
      <c r="D87" s="123">
        <v>12.617370054286399</v>
      </c>
      <c r="E87" s="123">
        <v>12.224063351656271</v>
      </c>
      <c r="F87" s="123">
        <v>12.201561702765687</v>
      </c>
      <c r="G87" s="123">
        <v>12.23737075442256</v>
      </c>
      <c r="H87" s="123">
        <v>12.18532354882969</v>
      </c>
      <c r="I87" s="123">
        <v>11.839971818186738</v>
      </c>
      <c r="J87" s="123">
        <v>11.703326689241605</v>
      </c>
      <c r="K87" s="123">
        <v>11.207434714867599</v>
      </c>
      <c r="L87" s="123">
        <v>12.85946412479537</v>
      </c>
      <c r="M87" s="123">
        <v>13.537487432797276</v>
      </c>
      <c r="N87" s="123">
        <v>13.075314853208601</v>
      </c>
      <c r="O87" s="123">
        <v>13.431398534116539</v>
      </c>
      <c r="P87" s="123">
        <v>13.389354308989457</v>
      </c>
      <c r="Q87" s="123">
        <v>13.587166565666601</v>
      </c>
      <c r="R87" s="123">
        <v>13.679158948321442</v>
      </c>
      <c r="S87" s="123">
        <v>12.86436477229023</v>
      </c>
      <c r="T87" s="123">
        <v>12.248832882725267</v>
      </c>
      <c r="U87" s="123">
        <v>12.58532355998079</v>
      </c>
      <c r="V87" s="123">
        <v>12.519970652136667</v>
      </c>
      <c r="W87" s="123">
        <v>12.586652331597184</v>
      </c>
      <c r="X87" s="123">
        <v>7.37799469262331</v>
      </c>
      <c r="Y87" s="123">
        <v>7.7016680765073184</v>
      </c>
      <c r="DA87" s="130" t="s">
        <v>2828</v>
      </c>
    </row>
    <row r="88" spans="1:105" ht="12" customHeight="1" x14ac:dyDescent="0.25">
      <c r="A88" s="97" t="s">
        <v>132</v>
      </c>
      <c r="B88" s="99">
        <v>16.119886620342712</v>
      </c>
      <c r="C88" s="99">
        <v>15.676414975722347</v>
      </c>
      <c r="D88" s="99">
        <v>14.609301635888487</v>
      </c>
      <c r="E88" s="99">
        <v>14.012348109088466</v>
      </c>
      <c r="F88" s="99">
        <v>13.515079113702361</v>
      </c>
      <c r="G88" s="99">
        <v>13.329155387465796</v>
      </c>
      <c r="H88" s="99">
        <v>12.971379249697048</v>
      </c>
      <c r="I88" s="99">
        <v>12.841698663087737</v>
      </c>
      <c r="J88" s="99">
        <v>12.392595132393829</v>
      </c>
      <c r="K88" s="99">
        <v>11.940277977846856</v>
      </c>
      <c r="L88" s="99">
        <v>13.40291269758159</v>
      </c>
      <c r="M88" s="99">
        <v>14.143564688214967</v>
      </c>
      <c r="N88" s="99">
        <v>13.418551240738735</v>
      </c>
      <c r="O88" s="99">
        <v>13.471633035578208</v>
      </c>
      <c r="P88" s="99">
        <v>13.815644704895011</v>
      </c>
      <c r="Q88" s="99">
        <v>13.771275837275978</v>
      </c>
      <c r="R88" s="99">
        <v>13.976327235416118</v>
      </c>
      <c r="S88" s="99">
        <v>13.11553572503756</v>
      </c>
      <c r="T88" s="99">
        <v>12.202442482318459</v>
      </c>
      <c r="U88" s="99">
        <v>12.645778602614964</v>
      </c>
      <c r="V88" s="99">
        <v>12.644135320209489</v>
      </c>
      <c r="W88" s="99">
        <v>12.756750801803722</v>
      </c>
      <c r="X88" s="99">
        <v>7.3238345743514177</v>
      </c>
      <c r="Y88" s="99">
        <v>7.7480406143009732</v>
      </c>
      <c r="DA88" s="63" t="s">
        <v>2829</v>
      </c>
    </row>
    <row r="89" spans="1:105" ht="12" customHeight="1" x14ac:dyDescent="0.25">
      <c r="A89" s="97" t="s">
        <v>131</v>
      </c>
      <c r="B89" s="99">
        <v>12.791966648351838</v>
      </c>
      <c r="C89" s="99">
        <v>12.240558167372516</v>
      </c>
      <c r="D89" s="99">
        <v>11.64378441426447</v>
      </c>
      <c r="E89" s="99">
        <v>11.229785334695078</v>
      </c>
      <c r="F89" s="99">
        <v>11.004800198640357</v>
      </c>
      <c r="G89" s="99">
        <v>11.025389298643438</v>
      </c>
      <c r="H89" s="99">
        <v>10.853978546413087</v>
      </c>
      <c r="I89" s="99">
        <v>10.746950971488515</v>
      </c>
      <c r="J89" s="99">
        <v>10.445276282140199</v>
      </c>
      <c r="K89" s="99">
        <v>9.969512479655398</v>
      </c>
      <c r="L89" s="99">
        <v>11.596803293492899</v>
      </c>
      <c r="M89" s="99">
        <v>12.327708948857794</v>
      </c>
      <c r="N89" s="99">
        <v>11.814152755302956</v>
      </c>
      <c r="O89" s="99">
        <v>12.121042333308347</v>
      </c>
      <c r="P89" s="99">
        <v>12.371464902616502</v>
      </c>
      <c r="Q89" s="99">
        <v>12.469454128747753</v>
      </c>
      <c r="R89" s="99">
        <v>12.685075753103302</v>
      </c>
      <c r="S89" s="99">
        <v>11.869938296302884</v>
      </c>
      <c r="T89" s="99">
        <v>11.139682446086599</v>
      </c>
      <c r="U89" s="99">
        <v>11.591979538717704</v>
      </c>
      <c r="V89" s="99">
        <v>11.650469663059713</v>
      </c>
      <c r="W89" s="99">
        <v>11.900108233326039</v>
      </c>
      <c r="X89" s="99">
        <v>6.6324212119271051</v>
      </c>
      <c r="Y89" s="99">
        <v>7.1501160561761266</v>
      </c>
      <c r="DA89" s="63" t="s">
        <v>2830</v>
      </c>
    </row>
    <row r="90" spans="1:105" ht="12" customHeight="1" x14ac:dyDescent="0.25">
      <c r="A90" s="100" t="s">
        <v>199</v>
      </c>
      <c r="B90" s="102">
        <v>9.1959169766949636</v>
      </c>
      <c r="C90" s="102">
        <v>8.5232975987199922</v>
      </c>
      <c r="D90" s="102">
        <v>8.0620533240348848</v>
      </c>
      <c r="E90" s="102">
        <v>7.582632316833223</v>
      </c>
      <c r="F90" s="102">
        <v>7.3291358786038128</v>
      </c>
      <c r="G90" s="102">
        <v>7.335399885915515</v>
      </c>
      <c r="H90" s="102">
        <v>7.1577879905076962</v>
      </c>
      <c r="I90" s="102">
        <v>6.9097000068756769</v>
      </c>
      <c r="J90" s="102">
        <v>6.4982335555589827</v>
      </c>
      <c r="K90" s="102">
        <v>5.6943525171735141</v>
      </c>
      <c r="L90" s="102">
        <v>7.423180127390455</v>
      </c>
      <c r="M90" s="102">
        <v>7.781519794134355</v>
      </c>
      <c r="N90" s="102">
        <v>7.2963578950223598</v>
      </c>
      <c r="O90" s="102">
        <v>7.7958202495844064</v>
      </c>
      <c r="P90" s="102">
        <v>7.6524982483990405</v>
      </c>
      <c r="Q90" s="102">
        <v>7.8531482762747862</v>
      </c>
      <c r="R90" s="102">
        <v>7.9530021689291921</v>
      </c>
      <c r="S90" s="102">
        <v>7.1251269233943511</v>
      </c>
      <c r="T90" s="102">
        <v>6.6896038043255546</v>
      </c>
      <c r="U90" s="102">
        <v>7.0063802670585948</v>
      </c>
      <c r="V90" s="102">
        <v>6.9867430079412429</v>
      </c>
      <c r="W90" s="102">
        <v>7.4740373270560472</v>
      </c>
      <c r="X90" s="102">
        <v>2.9714943558436073</v>
      </c>
      <c r="Y90" s="102">
        <v>3.9346870778987779</v>
      </c>
      <c r="DA90" s="131" t="s">
        <v>2831</v>
      </c>
    </row>
    <row r="91" spans="1:105" ht="12" customHeight="1" x14ac:dyDescent="0.25">
      <c r="A91" s="103" t="s">
        <v>52</v>
      </c>
      <c r="B91" s="105">
        <v>3.5960496716568708</v>
      </c>
      <c r="C91" s="105">
        <v>3.7172605686525242</v>
      </c>
      <c r="D91" s="105">
        <v>3.5817310902295825</v>
      </c>
      <c r="E91" s="105">
        <v>3.6471530178618554</v>
      </c>
      <c r="F91" s="105">
        <v>3.6756643200365442</v>
      </c>
      <c r="G91" s="105">
        <v>3.6899894127279227</v>
      </c>
      <c r="H91" s="105">
        <v>3.6961905559053903</v>
      </c>
      <c r="I91" s="105">
        <v>3.8372509646128381</v>
      </c>
      <c r="J91" s="105">
        <v>3.9470427265812162</v>
      </c>
      <c r="K91" s="105">
        <v>4.2751599624818821</v>
      </c>
      <c r="L91" s="105">
        <v>4.173623166102443</v>
      </c>
      <c r="M91" s="105">
        <v>4.5461891547234403</v>
      </c>
      <c r="N91" s="105">
        <v>4.5177948602805946</v>
      </c>
      <c r="O91" s="105">
        <v>4.3252220837239408</v>
      </c>
      <c r="P91" s="105">
        <v>4.7189666542174615</v>
      </c>
      <c r="Q91" s="105">
        <v>4.6163058524729683</v>
      </c>
      <c r="R91" s="105">
        <v>4.7320735841741097</v>
      </c>
      <c r="S91" s="105">
        <v>4.7448113729085319</v>
      </c>
      <c r="T91" s="105">
        <v>4.4500786417610465</v>
      </c>
      <c r="U91" s="105">
        <v>4.5855992716591087</v>
      </c>
      <c r="V91" s="105">
        <v>4.663726655118472</v>
      </c>
      <c r="W91" s="105">
        <v>4.4260709062699943</v>
      </c>
      <c r="X91" s="105">
        <v>3.6609268560834982</v>
      </c>
      <c r="Y91" s="105">
        <v>3.2154289782773495</v>
      </c>
      <c r="DA91" s="132" t="s">
        <v>2832</v>
      </c>
    </row>
    <row r="92" spans="1:105" ht="12" customHeight="1" x14ac:dyDescent="0.25">
      <c r="A92" s="106" t="s">
        <v>124</v>
      </c>
      <c r="B92" s="102">
        <v>13.933637297301207</v>
      </c>
      <c r="C92" s="102">
        <v>13.533713597015565</v>
      </c>
      <c r="D92" s="102">
        <v>12.383518998654056</v>
      </c>
      <c r="E92" s="102">
        <v>12.70755087862921</v>
      </c>
      <c r="F92" s="102">
        <v>12.956922099183627</v>
      </c>
      <c r="G92" s="102">
        <v>12.723052178632123</v>
      </c>
      <c r="H92" s="102">
        <v>13.369124899139257</v>
      </c>
      <c r="I92" s="102">
        <v>13.404134800083336</v>
      </c>
      <c r="J92" s="102">
        <v>12.638145887957599</v>
      </c>
      <c r="K92" s="102">
        <v>12.103505204043588</v>
      </c>
      <c r="L92" s="102">
        <v>13.444379524792515</v>
      </c>
      <c r="M92" s="102">
        <v>15.198382658182364</v>
      </c>
      <c r="N92" s="102">
        <v>15.100392020830155</v>
      </c>
      <c r="O92" s="102">
        <v>14.675646647334553</v>
      </c>
      <c r="P92" s="102">
        <v>12.663004693074051</v>
      </c>
      <c r="Q92" s="102">
        <v>14.35178025971539</v>
      </c>
      <c r="R92" s="102">
        <v>14.199337059183655</v>
      </c>
      <c r="S92" s="102">
        <v>13.720230363831471</v>
      </c>
      <c r="T92" s="102">
        <v>12.790580002360404</v>
      </c>
      <c r="U92" s="102">
        <v>13.061296108673996</v>
      </c>
      <c r="V92" s="102">
        <v>12.047109078008743</v>
      </c>
      <c r="W92" s="102">
        <v>11.699840898431839</v>
      </c>
      <c r="X92" s="102">
        <v>8.7041996309478886</v>
      </c>
      <c r="Y92" s="102">
        <v>7.4986802246681235</v>
      </c>
      <c r="DA92" s="131" t="s">
        <v>2833</v>
      </c>
    </row>
    <row r="93" spans="1:105" ht="12" customHeight="1" x14ac:dyDescent="0.25">
      <c r="A93" s="107" t="s">
        <v>123</v>
      </c>
      <c r="B93" s="105">
        <v>11.76104981932189</v>
      </c>
      <c r="C93" s="105">
        <v>11.356933321947912</v>
      </c>
      <c r="D93" s="105">
        <v>10.458704835581345</v>
      </c>
      <c r="E93" s="105">
        <v>10.713091794132977</v>
      </c>
      <c r="F93" s="105">
        <v>10.953618717655939</v>
      </c>
      <c r="G93" s="105">
        <v>10.831875389362891</v>
      </c>
      <c r="H93" s="105">
        <v>11.419780660752977</v>
      </c>
      <c r="I93" s="105">
        <v>11.411611911500302</v>
      </c>
      <c r="J93" s="105">
        <v>10.693916049004969</v>
      </c>
      <c r="K93" s="105">
        <v>10.053950093930803</v>
      </c>
      <c r="L93" s="105">
        <v>11.520238850408163</v>
      </c>
      <c r="M93" s="105">
        <v>13.02473415542611</v>
      </c>
      <c r="N93" s="105">
        <v>12.973779238849129</v>
      </c>
      <c r="O93" s="105">
        <v>12.923433362202365</v>
      </c>
      <c r="P93" s="105">
        <v>11.179735655289337</v>
      </c>
      <c r="Q93" s="105">
        <v>12.677964955918569</v>
      </c>
      <c r="R93" s="105">
        <v>12.64271025706136</v>
      </c>
      <c r="S93" s="105">
        <v>12.184449849610239</v>
      </c>
      <c r="T93" s="105">
        <v>11.476627939840364</v>
      </c>
      <c r="U93" s="105">
        <v>11.792026065560281</v>
      </c>
      <c r="V93" s="105">
        <v>10.988511878329126</v>
      </c>
      <c r="W93" s="105">
        <v>10.871178953934221</v>
      </c>
      <c r="X93" s="105">
        <v>7.8363700530012386</v>
      </c>
      <c r="Y93" s="105">
        <v>6.9198457447040562</v>
      </c>
      <c r="DA93" s="132" t="s">
        <v>2834</v>
      </c>
    </row>
    <row r="94" spans="1:105" ht="12" customHeight="1" x14ac:dyDescent="0.25">
      <c r="A94" s="108" t="s">
        <v>50</v>
      </c>
      <c r="B94" s="99">
        <v>7.9510249899510841</v>
      </c>
      <c r="C94" s="99">
        <v>7.5399062439702362</v>
      </c>
      <c r="D94" s="99">
        <v>6.9851370191161966</v>
      </c>
      <c r="E94" s="99">
        <v>7.0549398756641395</v>
      </c>
      <c r="F94" s="99">
        <v>7.1704483782913488</v>
      </c>
      <c r="G94" s="99">
        <v>7.1546628743961618</v>
      </c>
      <c r="H94" s="99">
        <v>7.5345482876717238</v>
      </c>
      <c r="I94" s="99">
        <v>7.42170743765368</v>
      </c>
      <c r="J94" s="99">
        <v>6.7729230988792706</v>
      </c>
      <c r="K94" s="99">
        <v>5.9027703901469346</v>
      </c>
      <c r="L94" s="99">
        <v>7.5642417188853353</v>
      </c>
      <c r="M94" s="99">
        <v>8.464605850057918</v>
      </c>
      <c r="N94" s="99">
        <v>8.2642512344904642</v>
      </c>
      <c r="O94" s="99">
        <v>8.5467902407117808</v>
      </c>
      <c r="P94" s="99">
        <v>7.0989466764858777</v>
      </c>
      <c r="Q94" s="99">
        <v>8.0741693006080784</v>
      </c>
      <c r="R94" s="99">
        <v>7.9987452072685885</v>
      </c>
      <c r="S94" s="99">
        <v>7.3604028079710977</v>
      </c>
      <c r="T94" s="99">
        <v>6.9374870333856409</v>
      </c>
      <c r="U94" s="99">
        <v>7.1938758885223901</v>
      </c>
      <c r="V94" s="99">
        <v>6.6717498739667196</v>
      </c>
      <c r="W94" s="99">
        <v>6.9230507337007108</v>
      </c>
      <c r="X94" s="99">
        <v>3.6083465209547398</v>
      </c>
      <c r="Y94" s="99">
        <v>3.8544753137744556</v>
      </c>
      <c r="DA94" s="63" t="s">
        <v>2835</v>
      </c>
    </row>
    <row r="95" spans="1:105" ht="12" customHeight="1" x14ac:dyDescent="0.25">
      <c r="A95" s="108" t="s">
        <v>52</v>
      </c>
      <c r="B95" s="99">
        <v>3.8100248293708074</v>
      </c>
      <c r="C95" s="99">
        <v>3.817027077977674</v>
      </c>
      <c r="D95" s="99">
        <v>3.473567816465148</v>
      </c>
      <c r="E95" s="99">
        <v>3.6581519184688389</v>
      </c>
      <c r="F95" s="99">
        <v>3.7831703393645917</v>
      </c>
      <c r="G95" s="99">
        <v>3.6772125149667296</v>
      </c>
      <c r="H95" s="99">
        <v>3.8852323730812541</v>
      </c>
      <c r="I95" s="99">
        <v>3.9899044738466216</v>
      </c>
      <c r="J95" s="99">
        <v>3.9209929501256968</v>
      </c>
      <c r="K95" s="99">
        <v>4.1511797037838676</v>
      </c>
      <c r="L95" s="99">
        <v>3.9559971315228291</v>
      </c>
      <c r="M95" s="99">
        <v>4.5601283053681918</v>
      </c>
      <c r="N95" s="99">
        <v>4.7095280043586634</v>
      </c>
      <c r="O95" s="99">
        <v>4.3766431214905843</v>
      </c>
      <c r="P95" s="99">
        <v>4.0807889788034597</v>
      </c>
      <c r="Q95" s="99">
        <v>4.6037956553104902</v>
      </c>
      <c r="R95" s="99">
        <v>4.6439650497927722</v>
      </c>
      <c r="S95" s="99">
        <v>4.8240470416391421</v>
      </c>
      <c r="T95" s="99">
        <v>4.5391409064547217</v>
      </c>
      <c r="U95" s="99">
        <v>4.5981501770378896</v>
      </c>
      <c r="V95" s="99">
        <v>4.3167620043624062</v>
      </c>
      <c r="W95" s="99">
        <v>3.9481282202335111</v>
      </c>
      <c r="X95" s="99">
        <v>4.2280235320464987</v>
      </c>
      <c r="Y95" s="99">
        <v>3.0653704309296015</v>
      </c>
      <c r="DA95" s="63" t="s">
        <v>2836</v>
      </c>
    </row>
    <row r="96" spans="1:105" ht="12" customHeight="1" x14ac:dyDescent="0.25">
      <c r="A96" s="106" t="s">
        <v>122</v>
      </c>
      <c r="B96" s="102">
        <v>12.513791252720395</v>
      </c>
      <c r="C96" s="102">
        <v>11.647913645143179</v>
      </c>
      <c r="D96" s="102">
        <v>11.73891846777529</v>
      </c>
      <c r="E96" s="102">
        <v>11.301468306222993</v>
      </c>
      <c r="F96" s="102">
        <v>11.516519231612497</v>
      </c>
      <c r="G96" s="102">
        <v>11.690812849076483</v>
      </c>
      <c r="H96" s="102">
        <v>11.779950758187935</v>
      </c>
      <c r="I96" s="102">
        <v>11.133553383228536</v>
      </c>
      <c r="J96" s="102">
        <v>11.41308617393029</v>
      </c>
      <c r="K96" s="102">
        <v>10.842187736864483</v>
      </c>
      <c r="L96" s="102">
        <v>12.741498933905888</v>
      </c>
      <c r="M96" s="102">
        <v>13.16895890610707</v>
      </c>
      <c r="N96" s="102">
        <v>13.076556976367348</v>
      </c>
      <c r="O96" s="102">
        <v>13.996882196686412</v>
      </c>
      <c r="P96" s="102">
        <v>13.336249459172032</v>
      </c>
      <c r="Q96" s="102">
        <v>13.840185126111583</v>
      </c>
      <c r="R96" s="102">
        <v>13.708855849927287</v>
      </c>
      <c r="S96" s="102">
        <v>12.913973154418105</v>
      </c>
      <c r="T96" s="102">
        <v>12.938982738326546</v>
      </c>
      <c r="U96" s="102">
        <v>12.992891821809179</v>
      </c>
      <c r="V96" s="102">
        <v>12.732978769639301</v>
      </c>
      <c r="W96" s="102">
        <v>12.390342510124913</v>
      </c>
      <c r="X96" s="102">
        <v>8.075128515087405</v>
      </c>
      <c r="Y96" s="102">
        <v>7.9272321459901507</v>
      </c>
      <c r="DA96" s="131" t="s">
        <v>2837</v>
      </c>
    </row>
    <row r="97" spans="1:105" ht="12" customHeight="1" x14ac:dyDescent="0.25">
      <c r="A97" s="107" t="s">
        <v>121</v>
      </c>
      <c r="B97" s="105">
        <v>11.001944648435432</v>
      </c>
      <c r="C97" s="105">
        <v>10.196279205903318</v>
      </c>
      <c r="D97" s="105">
        <v>10.315298466740996</v>
      </c>
      <c r="E97" s="105">
        <v>9.9272739159715933</v>
      </c>
      <c r="F97" s="105">
        <v>10.141073383903107</v>
      </c>
      <c r="G97" s="105">
        <v>10.346804284559298</v>
      </c>
      <c r="H97" s="105">
        <v>10.455685022059171</v>
      </c>
      <c r="I97" s="105">
        <v>9.8570872706120856</v>
      </c>
      <c r="J97" s="105">
        <v>10.053465246447436</v>
      </c>
      <c r="K97" s="105">
        <v>9.4191812767911429</v>
      </c>
      <c r="L97" s="105">
        <v>11.318004172452044</v>
      </c>
      <c r="M97" s="105">
        <v>11.704914278222207</v>
      </c>
      <c r="N97" s="105">
        <v>11.630923866710829</v>
      </c>
      <c r="O97" s="105">
        <v>12.610400599752888</v>
      </c>
      <c r="P97" s="105">
        <v>11.999340740757059</v>
      </c>
      <c r="Q97" s="105">
        <v>12.494100598649306</v>
      </c>
      <c r="R97" s="105">
        <v>12.380683562718184</v>
      </c>
      <c r="S97" s="105">
        <v>11.610900002467114</v>
      </c>
      <c r="T97" s="105">
        <v>11.676780719493216</v>
      </c>
      <c r="U97" s="105">
        <v>11.786928673926731</v>
      </c>
      <c r="V97" s="105">
        <v>11.610309756742774</v>
      </c>
      <c r="W97" s="105">
        <v>11.441951497386894</v>
      </c>
      <c r="X97" s="105">
        <v>7.2090257541370741</v>
      </c>
      <c r="Y97" s="105">
        <v>7.1450266632573092</v>
      </c>
      <c r="DA97" s="132" t="s">
        <v>2838</v>
      </c>
    </row>
    <row r="98" spans="1:105" ht="12" customHeight="1" x14ac:dyDescent="0.25">
      <c r="A98" s="108" t="s">
        <v>53</v>
      </c>
      <c r="B98" s="99">
        <v>7.1440290464818546</v>
      </c>
      <c r="C98" s="99">
        <v>6.4940669839689642</v>
      </c>
      <c r="D98" s="99">
        <v>6.6136559140798372</v>
      </c>
      <c r="E98" s="99">
        <v>6.2747200405158887</v>
      </c>
      <c r="F98" s="99">
        <v>6.3730961368931549</v>
      </c>
      <c r="G98" s="99">
        <v>6.5760726712580393</v>
      </c>
      <c r="H98" s="99">
        <v>6.6430055142799143</v>
      </c>
      <c r="I98" s="99">
        <v>6.1718617098179696</v>
      </c>
      <c r="J98" s="99">
        <v>6.1224669087077848</v>
      </c>
      <c r="K98" s="99">
        <v>5.283417204537912</v>
      </c>
      <c r="L98" s="99">
        <v>7.155905593570516</v>
      </c>
      <c r="M98" s="99">
        <v>7.3322110621630259</v>
      </c>
      <c r="N98" s="99">
        <v>7.1384897816344299</v>
      </c>
      <c r="O98" s="99">
        <v>8.073065636602081</v>
      </c>
      <c r="P98" s="99">
        <v>7.3902104279108265</v>
      </c>
      <c r="Q98" s="99">
        <v>7.8265089770325025</v>
      </c>
      <c r="R98" s="99">
        <v>7.7358369511140834</v>
      </c>
      <c r="S98" s="99">
        <v>6.9559150924281807</v>
      </c>
      <c r="T98" s="99">
        <v>7.0239277147265531</v>
      </c>
      <c r="U98" s="99">
        <v>7.1804911016725974</v>
      </c>
      <c r="V98" s="99">
        <v>7.0438995338005936</v>
      </c>
      <c r="W98" s="99">
        <v>7.2716286359028492</v>
      </c>
      <c r="X98" s="99">
        <v>3.284797742441357</v>
      </c>
      <c r="Y98" s="99">
        <v>3.9868040408553758</v>
      </c>
      <c r="DA98" s="63" t="s">
        <v>2839</v>
      </c>
    </row>
    <row r="99" spans="1:105" ht="12" customHeight="1" x14ac:dyDescent="0.25">
      <c r="A99" s="108" t="s">
        <v>52</v>
      </c>
      <c r="B99" s="99">
        <v>3.8579156019535796</v>
      </c>
      <c r="C99" s="99">
        <v>3.7022122219343543</v>
      </c>
      <c r="D99" s="99">
        <v>3.7016425526611596</v>
      </c>
      <c r="E99" s="99">
        <v>3.6525538754557036</v>
      </c>
      <c r="F99" s="99">
        <v>3.7679772470099513</v>
      </c>
      <c r="G99" s="99">
        <v>3.7707316133012583</v>
      </c>
      <c r="H99" s="99">
        <v>3.8126795077792583</v>
      </c>
      <c r="I99" s="99">
        <v>3.6852255607941142</v>
      </c>
      <c r="J99" s="99">
        <v>3.9309983377396511</v>
      </c>
      <c r="K99" s="99">
        <v>4.1357640722532309</v>
      </c>
      <c r="L99" s="99">
        <v>4.1620985788815261</v>
      </c>
      <c r="M99" s="99">
        <v>4.3727032160591826</v>
      </c>
      <c r="N99" s="99">
        <v>4.4924340850763977</v>
      </c>
      <c r="O99" s="99">
        <v>4.5373349631508066</v>
      </c>
      <c r="P99" s="99">
        <v>4.609130312846232</v>
      </c>
      <c r="Q99" s="99">
        <v>4.6675916216168023</v>
      </c>
      <c r="R99" s="99">
        <v>4.6448466116041009</v>
      </c>
      <c r="S99" s="99">
        <v>4.6549849100389347</v>
      </c>
      <c r="T99" s="99">
        <v>4.6528530047666639</v>
      </c>
      <c r="U99" s="99">
        <v>4.6064375722541335</v>
      </c>
      <c r="V99" s="99">
        <v>4.5664102229421806</v>
      </c>
      <c r="W99" s="99">
        <v>4.1703228614840455</v>
      </c>
      <c r="X99" s="99">
        <v>3.9242280116957158</v>
      </c>
      <c r="Y99" s="99">
        <v>3.1582226224019352</v>
      </c>
      <c r="DA99" s="63" t="s">
        <v>2840</v>
      </c>
    </row>
    <row r="100" spans="1:105" ht="12" customHeight="1" x14ac:dyDescent="0.25">
      <c r="A100" s="121" t="s">
        <v>54</v>
      </c>
      <c r="B100" s="123">
        <v>2.6533073721492317</v>
      </c>
      <c r="C100" s="123">
        <v>2.5919502644059627</v>
      </c>
      <c r="D100" s="123">
        <v>2.6193148518327369</v>
      </c>
      <c r="E100" s="123">
        <v>2.5923423009036011</v>
      </c>
      <c r="F100" s="123">
        <v>2.597339717305378</v>
      </c>
      <c r="G100" s="123">
        <v>2.6291830485236414</v>
      </c>
      <c r="H100" s="123">
        <v>2.7054971359071622</v>
      </c>
      <c r="I100" s="123">
        <v>2.6704040716098842</v>
      </c>
      <c r="J100" s="123">
        <v>2.7212424924585625</v>
      </c>
      <c r="K100" s="123">
        <v>2.7314494814793648</v>
      </c>
      <c r="L100" s="123">
        <v>3.037762545164747</v>
      </c>
      <c r="M100" s="123">
        <v>2.9648522923136573</v>
      </c>
      <c r="N100" s="123">
        <v>2.9413472245909005</v>
      </c>
      <c r="O100" s="123">
        <v>3.1354621826560023</v>
      </c>
      <c r="P100" s="123">
        <v>3.1626878213620904</v>
      </c>
      <c r="Q100" s="123">
        <v>3.1989491792049414</v>
      </c>
      <c r="R100" s="123">
        <v>3.2717452957406197</v>
      </c>
      <c r="S100" s="123">
        <v>3.1612879666391258</v>
      </c>
      <c r="T100" s="123">
        <v>3.143505839628022</v>
      </c>
      <c r="U100" s="123">
        <v>3.1104382585341011</v>
      </c>
      <c r="V100" s="123">
        <v>3.2330775121678688</v>
      </c>
      <c r="W100" s="123">
        <v>3.2778345085100917</v>
      </c>
      <c r="X100" s="123">
        <v>2.0364383547081171</v>
      </c>
      <c r="Y100" s="123">
        <v>2.2256129363127202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2843</v>
      </c>
    </row>
    <row r="103" spans="1:105" ht="12" customHeight="1" x14ac:dyDescent="0.25">
      <c r="A103" s="109" t="s">
        <v>120</v>
      </c>
      <c r="B103" s="110">
        <v>2.6533073721492317</v>
      </c>
      <c r="C103" s="110">
        <v>2.5919502644059627</v>
      </c>
      <c r="D103" s="110">
        <v>2.6193148518327369</v>
      </c>
      <c r="E103" s="110">
        <v>2.5923423009036011</v>
      </c>
      <c r="F103" s="110">
        <v>2.597339717305378</v>
      </c>
      <c r="G103" s="110">
        <v>2.6291830485236414</v>
      </c>
      <c r="H103" s="110">
        <v>2.7054971359071622</v>
      </c>
      <c r="I103" s="110">
        <v>2.6704040716098842</v>
      </c>
      <c r="J103" s="110">
        <v>2.7212424924585625</v>
      </c>
      <c r="K103" s="110">
        <v>2.7314494814793648</v>
      </c>
      <c r="L103" s="110">
        <v>3.037762545164747</v>
      </c>
      <c r="M103" s="110">
        <v>2.9648522923136573</v>
      </c>
      <c r="N103" s="110">
        <v>2.9413472245909005</v>
      </c>
      <c r="O103" s="110">
        <v>3.1354621826560023</v>
      </c>
      <c r="P103" s="110">
        <v>3.1626878213620904</v>
      </c>
      <c r="Q103" s="110">
        <v>3.1989491792049414</v>
      </c>
      <c r="R103" s="110">
        <v>3.2717452957406197</v>
      </c>
      <c r="S103" s="110">
        <v>3.1612879666391258</v>
      </c>
      <c r="T103" s="110">
        <v>3.143505839628022</v>
      </c>
      <c r="U103" s="110">
        <v>3.1104382585341011</v>
      </c>
      <c r="V103" s="110">
        <v>3.2330775121678688</v>
      </c>
      <c r="W103" s="110">
        <v>3.2778345085100917</v>
      </c>
      <c r="X103" s="110">
        <v>2.0364383547081171</v>
      </c>
      <c r="Y103" s="110">
        <v>2.2256129363127202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121.18279238318016</v>
      </c>
      <c r="C124" s="118">
        <f t="shared" si="42"/>
        <v>128.0905420513883</v>
      </c>
      <c r="D124" s="118">
        <f t="shared" si="42"/>
        <v>123.40205551251078</v>
      </c>
      <c r="E124" s="118">
        <f t="shared" si="42"/>
        <v>125.11927477976955</v>
      </c>
      <c r="F124" s="118">
        <f t="shared" si="42"/>
        <v>124.69115405742126</v>
      </c>
      <c r="G124" s="118">
        <f t="shared" si="42"/>
        <v>124.09314899039163</v>
      </c>
      <c r="H124" s="118">
        <f t="shared" si="42"/>
        <v>125.37926071387884</v>
      </c>
      <c r="I124" s="118">
        <f t="shared" si="42"/>
        <v>123.53356675621887</v>
      </c>
      <c r="J124" s="118">
        <f t="shared" si="42"/>
        <v>124.84745365157271</v>
      </c>
      <c r="K124" s="118">
        <f t="shared" si="42"/>
        <v>125.65284850461882</v>
      </c>
      <c r="L124" s="118">
        <f t="shared" si="42"/>
        <v>143.60892589375953</v>
      </c>
      <c r="M124" s="118">
        <f t="shared" si="42"/>
        <v>125.10355586612705</v>
      </c>
      <c r="N124" s="118">
        <f t="shared" si="42"/>
        <v>126.12879063485703</v>
      </c>
      <c r="O124" s="118">
        <f t="shared" si="42"/>
        <v>126.05524537942918</v>
      </c>
      <c r="P124" s="118">
        <f t="shared" si="42"/>
        <v>116.37062898772353</v>
      </c>
      <c r="Q124" s="118">
        <f t="shared" si="42"/>
        <v>124.91770892651888</v>
      </c>
      <c r="R124" s="118">
        <f t="shared" ref="R124:V124" si="43">R125+R128+R130+R139</f>
        <v>128.22502309648289</v>
      </c>
      <c r="S124" s="118">
        <f t="shared" si="43"/>
        <v>127.86913597725339</v>
      </c>
      <c r="T124" s="118">
        <f t="shared" si="43"/>
        <v>127.07860245113135</v>
      </c>
      <c r="U124" s="118">
        <f t="shared" si="43"/>
        <v>122.63954430962909</v>
      </c>
      <c r="V124" s="118">
        <f t="shared" si="43"/>
        <v>119.16912972815665</v>
      </c>
      <c r="W124" s="118">
        <f t="shared" ref="W124:Y124" si="44">W125+W128+W130+W139</f>
        <v>128.41678686703742</v>
      </c>
      <c r="X124" s="118">
        <f t="shared" si="44"/>
        <v>112.53003258871972</v>
      </c>
      <c r="Y124" s="118">
        <f t="shared" si="44"/>
        <v>115.62354511903789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108.02730452547338</v>
      </c>
      <c r="C125" s="123">
        <f t="shared" si="45"/>
        <v>115.42225136787744</v>
      </c>
      <c r="D125" s="123">
        <f t="shared" si="45"/>
        <v>110.74870035956636</v>
      </c>
      <c r="E125" s="123">
        <f t="shared" si="45"/>
        <v>112.67429304094601</v>
      </c>
      <c r="F125" s="123">
        <f t="shared" si="45"/>
        <v>111.92331050427958</v>
      </c>
      <c r="G125" s="123">
        <f t="shared" si="45"/>
        <v>111.45479931229472</v>
      </c>
      <c r="H125" s="123">
        <f t="shared" si="45"/>
        <v>112.54299029468339</v>
      </c>
      <c r="I125" s="123">
        <f t="shared" si="45"/>
        <v>111.57052494344651</v>
      </c>
      <c r="J125" s="123">
        <f t="shared" si="45"/>
        <v>112.4524663518542</v>
      </c>
      <c r="K125" s="123">
        <f t="shared" si="45"/>
        <v>113.3823887118314</v>
      </c>
      <c r="L125" s="123">
        <f t="shared" si="45"/>
        <v>129.28037171713896</v>
      </c>
      <c r="M125" s="123">
        <f t="shared" si="45"/>
        <v>110.7705826517401</v>
      </c>
      <c r="N125" s="123">
        <f t="shared" si="45"/>
        <v>111.58305867417674</v>
      </c>
      <c r="O125" s="123">
        <f t="shared" si="45"/>
        <v>111.0413017619662</v>
      </c>
      <c r="P125" s="123">
        <f t="shared" si="45"/>
        <v>101.46989389060693</v>
      </c>
      <c r="Q125" s="123">
        <f t="shared" si="45"/>
        <v>109.97715732539542</v>
      </c>
      <c r="R125" s="123">
        <f t="shared" ref="R125:V125" si="46">SUM(R126:R127)</f>
        <v>113.22470837424807</v>
      </c>
      <c r="S125" s="123">
        <f t="shared" si="46"/>
        <v>113.17869644130553</v>
      </c>
      <c r="T125" s="123">
        <f t="shared" si="46"/>
        <v>112.665966471457</v>
      </c>
      <c r="U125" s="123">
        <f t="shared" si="46"/>
        <v>108.22166085637082</v>
      </c>
      <c r="V125" s="123">
        <f t="shared" si="46"/>
        <v>104.71345626559889</v>
      </c>
      <c r="W125" s="123">
        <f t="shared" ref="W125:Y125" si="47">SUM(W126:W127)</f>
        <v>113.72358893349171</v>
      </c>
      <c r="X125" s="123">
        <f t="shared" si="47"/>
        <v>103.29341675595977</v>
      </c>
      <c r="Y125" s="123">
        <f t="shared" si="47"/>
        <v>106.48925060906176</v>
      </c>
      <c r="DA125" s="130" t="s">
        <v>2864</v>
      </c>
    </row>
    <row r="126" spans="1:105" ht="12" customHeight="1" x14ac:dyDescent="0.25">
      <c r="A126" s="97" t="s">
        <v>198</v>
      </c>
      <c r="B126" s="99">
        <v>107.6928546493852</v>
      </c>
      <c r="C126" s="99">
        <v>115.06393787799708</v>
      </c>
      <c r="D126" s="99">
        <v>110.41211571432633</v>
      </c>
      <c r="E126" s="99">
        <v>112.33245069081757</v>
      </c>
      <c r="F126" s="99">
        <v>111.58628186070732</v>
      </c>
      <c r="G126" s="99">
        <v>111.1200722729799</v>
      </c>
      <c r="H126" s="99">
        <v>112.20576103192059</v>
      </c>
      <c r="I126" s="99">
        <v>111.23700269370065</v>
      </c>
      <c r="J126" s="99">
        <v>112.11974114036502</v>
      </c>
      <c r="K126" s="99">
        <v>113.0492708685244</v>
      </c>
      <c r="L126" s="99">
        <v>128.88952663915296</v>
      </c>
      <c r="M126" s="99">
        <v>110.44232275900607</v>
      </c>
      <c r="N126" s="99">
        <v>111.25443684756092</v>
      </c>
      <c r="O126" s="99">
        <v>110.71574342494644</v>
      </c>
      <c r="P126" s="99">
        <v>101.17887343758022</v>
      </c>
      <c r="Q126" s="99">
        <v>109.65588252566158</v>
      </c>
      <c r="R126" s="99">
        <v>112.89368063280588</v>
      </c>
      <c r="S126" s="99">
        <v>112.84756383124927</v>
      </c>
      <c r="T126" s="99">
        <v>112.33647119415879</v>
      </c>
      <c r="U126" s="99">
        <v>107.90801261376694</v>
      </c>
      <c r="V126" s="99">
        <v>104.40905249619486</v>
      </c>
      <c r="W126" s="99">
        <v>113.39169094882755</v>
      </c>
      <c r="X126" s="99">
        <v>103.01244329861807</v>
      </c>
      <c r="Y126" s="99">
        <v>106.19507476854082</v>
      </c>
      <c r="DA126" s="63" t="s">
        <v>2865</v>
      </c>
    </row>
    <row r="127" spans="1:105" ht="12" customHeight="1" x14ac:dyDescent="0.25">
      <c r="A127" s="97" t="s">
        <v>53</v>
      </c>
      <c r="B127" s="99">
        <v>0.33444987608818971</v>
      </c>
      <c r="C127" s="99">
        <v>0.35831348988036532</v>
      </c>
      <c r="D127" s="99">
        <v>0.33658464524002685</v>
      </c>
      <c r="E127" s="99">
        <v>0.34184235012845049</v>
      </c>
      <c r="F127" s="99">
        <v>0.33702864357226664</v>
      </c>
      <c r="G127" s="99">
        <v>0.33472703931483111</v>
      </c>
      <c r="H127" s="99">
        <v>0.33722926276280712</v>
      </c>
      <c r="I127" s="99">
        <v>0.33352224974586725</v>
      </c>
      <c r="J127" s="99">
        <v>0.332725211489172</v>
      </c>
      <c r="K127" s="99">
        <v>0.33311784330699623</v>
      </c>
      <c r="L127" s="99">
        <v>0.39084507798600476</v>
      </c>
      <c r="M127" s="99">
        <v>0.32825989273402106</v>
      </c>
      <c r="N127" s="99">
        <v>0.32862182661581202</v>
      </c>
      <c r="O127" s="99">
        <v>0.32555833701975284</v>
      </c>
      <c r="P127" s="99">
        <v>0.29102045302671031</v>
      </c>
      <c r="Q127" s="99">
        <v>0.32127479973384437</v>
      </c>
      <c r="R127" s="99">
        <v>0.33102774144219155</v>
      </c>
      <c r="S127" s="99">
        <v>0.33113261005625638</v>
      </c>
      <c r="T127" s="99">
        <v>0.32949527729820277</v>
      </c>
      <c r="U127" s="99">
        <v>0.3136482426038768</v>
      </c>
      <c r="V127" s="99">
        <v>0.30440376940403113</v>
      </c>
      <c r="W127" s="99">
        <v>0.3318979846641637</v>
      </c>
      <c r="X127" s="99">
        <v>0.28097345734169638</v>
      </c>
      <c r="Y127" s="99">
        <v>0.2941758405209392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6.8296787654251317E-3</v>
      </c>
      <c r="C128" s="123">
        <f t="shared" si="48"/>
        <v>8.2107208179127544E-3</v>
      </c>
      <c r="D128" s="123">
        <f t="shared" si="48"/>
        <v>8.6912426156002479E-3</v>
      </c>
      <c r="E128" s="123">
        <f t="shared" si="48"/>
        <v>1.0468309137375204E-2</v>
      </c>
      <c r="F128" s="123">
        <f t="shared" si="48"/>
        <v>1.3013941725419026E-2</v>
      </c>
      <c r="G128" s="123">
        <f t="shared" si="48"/>
        <v>1.5357053093551952E-2</v>
      </c>
      <c r="H128" s="123">
        <f t="shared" si="48"/>
        <v>1.8462257277733114E-2</v>
      </c>
      <c r="I128" s="123">
        <f t="shared" si="48"/>
        <v>2.1551704960829185E-2</v>
      </c>
      <c r="J128" s="123">
        <f t="shared" si="48"/>
        <v>2.3662680690751257E-2</v>
      </c>
      <c r="K128" s="123">
        <f t="shared" si="48"/>
        <v>2.4774701252429837E-2</v>
      </c>
      <c r="L128" s="123">
        <f t="shared" si="48"/>
        <v>2.6464574928714485E-2</v>
      </c>
      <c r="M128" s="123">
        <f t="shared" si="48"/>
        <v>2.8316892040139909E-2</v>
      </c>
      <c r="N128" s="123">
        <f t="shared" si="48"/>
        <v>3.030262490190214E-2</v>
      </c>
      <c r="O128" s="123">
        <f t="shared" si="48"/>
        <v>3.1975883498679088E-2</v>
      </c>
      <c r="P128" s="123">
        <f t="shared" si="48"/>
        <v>3.3167291959492314E-2</v>
      </c>
      <c r="Q128" s="123">
        <f t="shared" si="48"/>
        <v>3.311508966888068E-2</v>
      </c>
      <c r="R128" s="123">
        <f t="shared" si="48"/>
        <v>3.4285471016459818E-2</v>
      </c>
      <c r="S128" s="123">
        <f t="shared" si="48"/>
        <v>3.3803626398320817E-2</v>
      </c>
      <c r="T128" s="123">
        <f t="shared" si="48"/>
        <v>4.0149152659369573E-2</v>
      </c>
      <c r="U128" s="123">
        <f t="shared" si="48"/>
        <v>3.3313605491409159E-2</v>
      </c>
      <c r="V128" s="123">
        <f t="shared" si="48"/>
        <v>3.46105096746952E-2</v>
      </c>
      <c r="W128" s="123">
        <f t="shared" si="48"/>
        <v>3.3387756482109079E-2</v>
      </c>
      <c r="X128" s="123">
        <f t="shared" si="48"/>
        <v>3.2695479111967692E-2</v>
      </c>
      <c r="Y128" s="123">
        <f t="shared" si="48"/>
        <v>3.3084225639678715E-2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6.8296787654251317E-3</v>
      </c>
      <c r="C129" s="99">
        <f>RES_hhdet_fech!C129/RES_summary!C$19</f>
        <v>8.2107208179127544E-3</v>
      </c>
      <c r="D129" s="99">
        <f>RES_hhdet_fech!D129/RES_summary!D$19</f>
        <v>8.6912426156002479E-3</v>
      </c>
      <c r="E129" s="99">
        <f>RES_hhdet_fech!E129/RES_summary!E$19</f>
        <v>1.0468309137375204E-2</v>
      </c>
      <c r="F129" s="99">
        <f>RES_hhdet_fech!F129/RES_summary!F$19</f>
        <v>1.3013941725419026E-2</v>
      </c>
      <c r="G129" s="99">
        <f>RES_hhdet_fech!G129/RES_summary!G$19</f>
        <v>1.5357053093551952E-2</v>
      </c>
      <c r="H129" s="99">
        <f>RES_hhdet_fech!H129/RES_summary!H$19</f>
        <v>1.8462257277733114E-2</v>
      </c>
      <c r="I129" s="99">
        <f>RES_hhdet_fech!I129/RES_summary!I$19</f>
        <v>2.1551704960829185E-2</v>
      </c>
      <c r="J129" s="99">
        <f>RES_hhdet_fech!J129/RES_summary!J$19</f>
        <v>2.3662680690751257E-2</v>
      </c>
      <c r="K129" s="99">
        <f>RES_hhdet_fech!K129/RES_summary!K$19</f>
        <v>2.4774701252429837E-2</v>
      </c>
      <c r="L129" s="99">
        <f>RES_hhdet_fech!L129/RES_summary!L$19</f>
        <v>2.6464574928714485E-2</v>
      </c>
      <c r="M129" s="99">
        <f>RES_hhdet_fech!M129/RES_summary!M$19</f>
        <v>2.8316892040139909E-2</v>
      </c>
      <c r="N129" s="99">
        <f>RES_hhdet_fech!N129/RES_summary!N$19</f>
        <v>3.030262490190214E-2</v>
      </c>
      <c r="O129" s="99">
        <f>RES_hhdet_fech!O129/RES_summary!O$19</f>
        <v>3.1975883498679088E-2</v>
      </c>
      <c r="P129" s="99">
        <f>RES_hhdet_fech!P129/RES_summary!P$19</f>
        <v>3.3167291959492314E-2</v>
      </c>
      <c r="Q129" s="99">
        <f>RES_hhdet_fech!Q129/RES_summary!Q$19</f>
        <v>3.311508966888068E-2</v>
      </c>
      <c r="R129" s="99">
        <f>RES_hhdet_fech!R129/RES_summary!R$19</f>
        <v>3.4285471016459818E-2</v>
      </c>
      <c r="S129" s="99">
        <f>RES_hhdet_fech!S129/RES_summary!S$19</f>
        <v>3.3803626398320817E-2</v>
      </c>
      <c r="T129" s="99">
        <f>RES_hhdet_fech!T129/RES_summary!T$19</f>
        <v>4.0149152659369573E-2</v>
      </c>
      <c r="U129" s="99">
        <f>RES_hhdet_fech!U129/RES_summary!U$19</f>
        <v>3.3313605491409159E-2</v>
      </c>
      <c r="V129" s="99">
        <f>RES_hhdet_fech!V129/RES_summary!V$19</f>
        <v>3.46105096746952E-2</v>
      </c>
      <c r="W129" s="99">
        <f>RES_hhdet_fech!W129/RES_summary!W$19</f>
        <v>3.3387756482109079E-2</v>
      </c>
      <c r="X129" s="99">
        <f>RES_hhdet_fech!X129/RES_summary!X$19</f>
        <v>3.2695479111967692E-2</v>
      </c>
      <c r="Y129" s="99">
        <f>RES_hhdet_fech!Y129/RES_summary!Y$19</f>
        <v>3.3084225639678715E-2</v>
      </c>
      <c r="DA129" s="63" t="s">
        <v>2868</v>
      </c>
    </row>
    <row r="130" spans="1:105" ht="12" customHeight="1" x14ac:dyDescent="0.25">
      <c r="A130" s="121" t="s">
        <v>55</v>
      </c>
      <c r="B130" s="123">
        <v>10.495350806792112</v>
      </c>
      <c r="C130" s="123">
        <v>10.066432407397732</v>
      </c>
      <c r="D130" s="123">
        <v>10.020885880171376</v>
      </c>
      <c r="E130" s="123">
        <v>9.8360796004203603</v>
      </c>
      <c r="F130" s="123">
        <v>10.15093405939403</v>
      </c>
      <c r="G130" s="123">
        <v>9.987767918662195</v>
      </c>
      <c r="H130" s="123">
        <v>10.108870532084691</v>
      </c>
      <c r="I130" s="123">
        <v>9.2689265834987218</v>
      </c>
      <c r="J130" s="123">
        <v>9.6487816624849181</v>
      </c>
      <c r="K130" s="123">
        <v>9.5145869166790273</v>
      </c>
      <c r="L130" s="123">
        <v>11.266240886624477</v>
      </c>
      <c r="M130" s="123">
        <v>11.341847342486256</v>
      </c>
      <c r="N130" s="123">
        <v>11.575533047858038</v>
      </c>
      <c r="O130" s="123">
        <v>11.845039916738692</v>
      </c>
      <c r="P130" s="123">
        <v>11.69767851773574</v>
      </c>
      <c r="Q130" s="123">
        <v>11.69822841694244</v>
      </c>
      <c r="R130" s="123">
        <v>11.68805995500052</v>
      </c>
      <c r="S130" s="123">
        <v>11.500824892239473</v>
      </c>
      <c r="T130" s="123">
        <v>11.246166365508984</v>
      </c>
      <c r="U130" s="123">
        <v>11.298743338539474</v>
      </c>
      <c r="V130" s="123">
        <v>11.210284558394569</v>
      </c>
      <c r="W130" s="123">
        <v>11.395729421706006</v>
      </c>
      <c r="X130" s="123">
        <v>7.1706136611508953</v>
      </c>
      <c r="Y130" s="123">
        <v>6.873008624297996</v>
      </c>
      <c r="DA130" s="130" t="s">
        <v>2869</v>
      </c>
    </row>
    <row r="131" spans="1:105" ht="12" customHeight="1" x14ac:dyDescent="0.25">
      <c r="A131" s="97" t="s">
        <v>128</v>
      </c>
      <c r="B131" s="99">
        <v>10.45045316660477</v>
      </c>
      <c r="C131" s="99">
        <v>10.035981059849794</v>
      </c>
      <c r="D131" s="99">
        <v>9.9874609653402011</v>
      </c>
      <c r="E131" s="99">
        <v>9.8111751050753782</v>
      </c>
      <c r="F131" s="99">
        <v>10.129259016062104</v>
      </c>
      <c r="G131" s="99">
        <v>9.9572571600690623</v>
      </c>
      <c r="H131" s="99">
        <v>10.082072667553007</v>
      </c>
      <c r="I131" s="99">
        <v>9.2438615174322329</v>
      </c>
      <c r="J131" s="99">
        <v>9.6320103935486205</v>
      </c>
      <c r="K131" s="99">
        <v>9.5083435712055984</v>
      </c>
      <c r="L131" s="99">
        <v>11.256348821977932</v>
      </c>
      <c r="M131" s="99">
        <v>11.323134026467143</v>
      </c>
      <c r="N131" s="99">
        <v>11.56095581176999</v>
      </c>
      <c r="O131" s="99">
        <v>11.810730554523948</v>
      </c>
      <c r="P131" s="99">
        <v>11.672993605954002</v>
      </c>
      <c r="Q131" s="99">
        <v>11.654504592675275</v>
      </c>
      <c r="R131" s="99">
        <v>11.648729054349394</v>
      </c>
      <c r="S131" s="99">
        <v>11.480908894242434</v>
      </c>
      <c r="T131" s="99">
        <v>11.223663588878949</v>
      </c>
      <c r="U131" s="99">
        <v>11.280273222651813</v>
      </c>
      <c r="V131" s="99">
        <v>11.199363899470899</v>
      </c>
      <c r="W131" s="99">
        <v>11.393241797415694</v>
      </c>
      <c r="X131" s="99">
        <v>7.1693042666753559</v>
      </c>
      <c r="Y131" s="99">
        <v>6.8679067703207313</v>
      </c>
      <c r="DA131" s="63" t="s">
        <v>2870</v>
      </c>
    </row>
    <row r="132" spans="1:105" ht="12" customHeight="1" x14ac:dyDescent="0.25">
      <c r="A132" s="97" t="s">
        <v>127</v>
      </c>
      <c r="B132" s="99">
        <v>9.758346017213217</v>
      </c>
      <c r="C132" s="99">
        <v>9.3467343498586253</v>
      </c>
      <c r="D132" s="99">
        <v>9.318785842721633</v>
      </c>
      <c r="E132" s="99">
        <v>9.1451629492040816</v>
      </c>
      <c r="F132" s="99">
        <v>9.4487483831093009</v>
      </c>
      <c r="G132" s="99">
        <v>9.3095115570140035</v>
      </c>
      <c r="H132" s="99">
        <v>9.434076023713688</v>
      </c>
      <c r="I132" s="99">
        <v>8.6427748338728687</v>
      </c>
      <c r="J132" s="99">
        <v>9.0010969014917634</v>
      </c>
      <c r="K132" s="99">
        <v>8.8456762377032874</v>
      </c>
      <c r="L132" s="99">
        <v>10.607404563320477</v>
      </c>
      <c r="M132" s="99">
        <v>10.704113526006966</v>
      </c>
      <c r="N132" s="99">
        <v>10.957261231033559</v>
      </c>
      <c r="O132" s="99">
        <v>11.284413709103834</v>
      </c>
      <c r="P132" s="99">
        <v>11.141423222932634</v>
      </c>
      <c r="Q132" s="99">
        <v>11.172062413767819</v>
      </c>
      <c r="R132" s="99">
        <v>11.182508191163654</v>
      </c>
      <c r="S132" s="99">
        <v>10.98536079001205</v>
      </c>
      <c r="T132" s="99">
        <v>10.764880849590535</v>
      </c>
      <c r="U132" s="99">
        <v>10.835151223585516</v>
      </c>
      <c r="V132" s="99">
        <v>10.767844287886035</v>
      </c>
      <c r="W132" s="99">
        <v>10.999964459245314</v>
      </c>
      <c r="X132" s="99">
        <v>6.7975881720214213</v>
      </c>
      <c r="Y132" s="99">
        <v>6.5693040683922952</v>
      </c>
      <c r="DA132" s="63" t="s">
        <v>2871</v>
      </c>
    </row>
    <row r="133" spans="1:105" ht="12" customHeight="1" x14ac:dyDescent="0.25">
      <c r="A133" s="100" t="s">
        <v>198</v>
      </c>
      <c r="B133" s="102">
        <v>5.9633640275936628</v>
      </c>
      <c r="C133" s="102">
        <v>5.59935266623439</v>
      </c>
      <c r="D133" s="102">
        <v>5.6278023147288581</v>
      </c>
      <c r="E133" s="102">
        <v>5.4427615914529905</v>
      </c>
      <c r="F133" s="102">
        <v>5.5926345453189459</v>
      </c>
      <c r="G133" s="102">
        <v>5.5771141797418959</v>
      </c>
      <c r="H133" s="102">
        <v>5.6496950133739787</v>
      </c>
      <c r="I133" s="102">
        <v>5.0840258442915855</v>
      </c>
      <c r="J133" s="102">
        <v>5.1303122915517925</v>
      </c>
      <c r="K133" s="102">
        <v>4.6145224251933552</v>
      </c>
      <c r="L133" s="102">
        <v>6.3064339789497703</v>
      </c>
      <c r="M133" s="102">
        <v>6.2932836197251696</v>
      </c>
      <c r="N133" s="102">
        <v>6.3062465885249548</v>
      </c>
      <c r="O133" s="102">
        <v>6.8082813921196257</v>
      </c>
      <c r="P133" s="102">
        <v>6.4683314664222467</v>
      </c>
      <c r="Q133" s="102">
        <v>6.6324618137380158</v>
      </c>
      <c r="R133" s="102">
        <v>6.6336460667622177</v>
      </c>
      <c r="S133" s="102">
        <v>6.2374042343918061</v>
      </c>
      <c r="T133" s="102">
        <v>6.1349010412382388</v>
      </c>
      <c r="U133" s="102">
        <v>6.2608370116520717</v>
      </c>
      <c r="V133" s="102">
        <v>6.2039009798291094</v>
      </c>
      <c r="W133" s="102">
        <v>6.681546467138066</v>
      </c>
      <c r="X133" s="102">
        <v>2.9302385476812023</v>
      </c>
      <c r="Y133" s="102">
        <v>3.4981730068442407</v>
      </c>
      <c r="DA133" s="131" t="s">
        <v>2872</v>
      </c>
    </row>
    <row r="134" spans="1:105" ht="12" customHeight="1" x14ac:dyDescent="0.25">
      <c r="A134" s="103" t="s">
        <v>52</v>
      </c>
      <c r="B134" s="105">
        <v>3.7949819896195551</v>
      </c>
      <c r="C134" s="105">
        <v>3.7473816836242353</v>
      </c>
      <c r="D134" s="105">
        <v>3.690983527992775</v>
      </c>
      <c r="E134" s="105">
        <v>3.702401357751091</v>
      </c>
      <c r="F134" s="105">
        <v>3.8561138377903545</v>
      </c>
      <c r="G134" s="105">
        <v>3.7323973772721075</v>
      </c>
      <c r="H134" s="105">
        <v>3.7843810103397089</v>
      </c>
      <c r="I134" s="105">
        <v>3.5587489895812832</v>
      </c>
      <c r="J134" s="105">
        <v>3.870784609939971</v>
      </c>
      <c r="K134" s="105">
        <v>4.2311538125099339</v>
      </c>
      <c r="L134" s="105">
        <v>4.3009705843707096</v>
      </c>
      <c r="M134" s="105">
        <v>4.4108299062817968</v>
      </c>
      <c r="N134" s="105">
        <v>4.6510146425086027</v>
      </c>
      <c r="O134" s="105">
        <v>4.4761323169842093</v>
      </c>
      <c r="P134" s="105">
        <v>4.6730917565103862</v>
      </c>
      <c r="Q134" s="105">
        <v>4.5396006000298055</v>
      </c>
      <c r="R134" s="105">
        <v>4.5488621244014347</v>
      </c>
      <c r="S134" s="105">
        <v>4.7479565556202443</v>
      </c>
      <c r="T134" s="105">
        <v>4.6299798083522949</v>
      </c>
      <c r="U134" s="105">
        <v>4.5743142119334443</v>
      </c>
      <c r="V134" s="105">
        <v>4.5639433080569267</v>
      </c>
      <c r="W134" s="105">
        <v>4.3184179921072481</v>
      </c>
      <c r="X134" s="105">
        <v>3.8673496243402194</v>
      </c>
      <c r="Y134" s="105">
        <v>3.071131061548054</v>
      </c>
      <c r="DA134" s="132" t="s">
        <v>2873</v>
      </c>
    </row>
    <row r="135" spans="1:105" ht="12" customHeight="1" x14ac:dyDescent="0.25">
      <c r="A135" s="106" t="s">
        <v>122</v>
      </c>
      <c r="B135" s="102">
        <v>12.513791252720395</v>
      </c>
      <c r="C135" s="102">
        <v>11.659231927080224</v>
      </c>
      <c r="D135" s="102">
        <v>11.775892084475799</v>
      </c>
      <c r="E135" s="102">
        <v>11.355100645916405</v>
      </c>
      <c r="F135" s="102">
        <v>11.570859551259336</v>
      </c>
      <c r="G135" s="102">
        <v>11.734788653574373</v>
      </c>
      <c r="H135" s="102">
        <v>11.803437044563287</v>
      </c>
      <c r="I135" s="102">
        <v>11.140803707047874</v>
      </c>
      <c r="J135" s="102">
        <v>11.421538261338503</v>
      </c>
      <c r="K135" s="102">
        <v>10.864272360327504</v>
      </c>
      <c r="L135" s="102">
        <v>12.705764953764705</v>
      </c>
      <c r="M135" s="102">
        <v>13.094132216255034</v>
      </c>
      <c r="N135" s="102">
        <v>12.987889743539771</v>
      </c>
      <c r="O135" s="102">
        <v>13.969202617674652</v>
      </c>
      <c r="P135" s="102">
        <v>13.405154355906369</v>
      </c>
      <c r="Q135" s="102">
        <v>13.930557521552076</v>
      </c>
      <c r="R135" s="102">
        <v>13.86658248723703</v>
      </c>
      <c r="S135" s="102">
        <v>13.017843337750861</v>
      </c>
      <c r="T135" s="102">
        <v>12.900887363888096</v>
      </c>
      <c r="U135" s="102">
        <v>12.733920550860384</v>
      </c>
      <c r="V135" s="102">
        <v>12.438903866835854</v>
      </c>
      <c r="W135" s="102">
        <v>12.104747253611198</v>
      </c>
      <c r="X135" s="102">
        <v>7.9221948098193051</v>
      </c>
      <c r="Y135" s="102">
        <v>7.80313589671694</v>
      </c>
      <c r="DA135" s="131" t="s">
        <v>2874</v>
      </c>
    </row>
    <row r="136" spans="1:105" ht="12" customHeight="1" x14ac:dyDescent="0.25">
      <c r="A136" s="107" t="s">
        <v>121</v>
      </c>
      <c r="B136" s="105">
        <v>11.001944648435437</v>
      </c>
      <c r="C136" s="105">
        <v>10.206606985057524</v>
      </c>
      <c r="D136" s="105">
        <v>10.338769657075673</v>
      </c>
      <c r="E136" s="105">
        <v>9.9564074461089493</v>
      </c>
      <c r="F136" s="105">
        <v>10.167154400635933</v>
      </c>
      <c r="G136" s="105">
        <v>10.366346183727511</v>
      </c>
      <c r="H136" s="105">
        <v>10.467058879132551</v>
      </c>
      <c r="I136" s="105">
        <v>9.8736070084520922</v>
      </c>
      <c r="J136" s="105">
        <v>10.072881919640803</v>
      </c>
      <c r="K136" s="105">
        <v>9.4476598150363902</v>
      </c>
      <c r="L136" s="105">
        <v>11.291655080324819</v>
      </c>
      <c r="M136" s="105">
        <v>11.647905966172051</v>
      </c>
      <c r="N136" s="105">
        <v>11.556040983749206</v>
      </c>
      <c r="O136" s="105">
        <v>12.552083372415549</v>
      </c>
      <c r="P136" s="105">
        <v>11.994605796808068</v>
      </c>
      <c r="Q136" s="105">
        <v>12.521124409512842</v>
      </c>
      <c r="R136" s="105">
        <v>12.474362880768838</v>
      </c>
      <c r="S136" s="105">
        <v>11.667973112454474</v>
      </c>
      <c r="T136" s="105">
        <v>11.637487516605553</v>
      </c>
      <c r="U136" s="105">
        <v>11.609939732105492</v>
      </c>
      <c r="V136" s="105">
        <v>11.425531358740173</v>
      </c>
      <c r="W136" s="105">
        <v>11.255713344854309</v>
      </c>
      <c r="X136" s="105">
        <v>7.1104695761024823</v>
      </c>
      <c r="Y136" s="105">
        <v>7.0157747674904325</v>
      </c>
      <c r="DA136" s="132" t="s">
        <v>2875</v>
      </c>
    </row>
    <row r="137" spans="1:105" ht="12" customHeight="1" x14ac:dyDescent="0.25">
      <c r="A137" s="108" t="s">
        <v>53</v>
      </c>
      <c r="B137" s="99">
        <v>7.1440290464818554</v>
      </c>
      <c r="C137" s="99">
        <v>6.5042590344334918</v>
      </c>
      <c r="D137" s="99">
        <v>6.6365785316249761</v>
      </c>
      <c r="E137" s="99">
        <v>6.3028256796485795</v>
      </c>
      <c r="F137" s="99">
        <v>6.3980777259428541</v>
      </c>
      <c r="G137" s="99">
        <v>6.5945652483679762</v>
      </c>
      <c r="H137" s="99">
        <v>6.6533808601207785</v>
      </c>
      <c r="I137" s="99">
        <v>6.1856987663924512</v>
      </c>
      <c r="J137" s="99">
        <v>6.1386095784000974</v>
      </c>
      <c r="K137" s="99">
        <v>5.3067896096989235</v>
      </c>
      <c r="L137" s="99">
        <v>7.1352373036291175</v>
      </c>
      <c r="M137" s="99">
        <v>7.2861691239060775</v>
      </c>
      <c r="N137" s="99">
        <v>7.0776470205357276</v>
      </c>
      <c r="O137" s="99">
        <v>8.0275300549182731</v>
      </c>
      <c r="P137" s="99">
        <v>7.392660095855077</v>
      </c>
      <c r="Q137" s="99">
        <v>7.8576995310100495</v>
      </c>
      <c r="R137" s="99">
        <v>7.8259099141019188</v>
      </c>
      <c r="S137" s="99">
        <v>7.0119664761714491</v>
      </c>
      <c r="T137" s="99">
        <v>6.9938306489050577</v>
      </c>
      <c r="U137" s="99">
        <v>7.0288351361119501</v>
      </c>
      <c r="V137" s="99">
        <v>6.8859716114170135</v>
      </c>
      <c r="W137" s="99">
        <v>7.1115794741053042</v>
      </c>
      <c r="X137" s="99">
        <v>3.2168706863582424</v>
      </c>
      <c r="Y137" s="99">
        <v>3.8895392809307907</v>
      </c>
      <c r="DA137" s="63" t="s">
        <v>2876</v>
      </c>
    </row>
    <row r="138" spans="1:105" ht="12" customHeight="1" x14ac:dyDescent="0.25">
      <c r="A138" s="108" t="s">
        <v>52</v>
      </c>
      <c r="B138" s="99">
        <v>3.8579156019535801</v>
      </c>
      <c r="C138" s="99">
        <v>3.702347950624036</v>
      </c>
      <c r="D138" s="99">
        <v>3.7021911254506974</v>
      </c>
      <c r="E138" s="99">
        <v>3.653581766460372</v>
      </c>
      <c r="F138" s="99">
        <v>3.7690766746930784</v>
      </c>
      <c r="G138" s="99">
        <v>3.7717809353595384</v>
      </c>
      <c r="H138" s="99">
        <v>3.8136780190117712</v>
      </c>
      <c r="I138" s="99">
        <v>3.6879082420596414</v>
      </c>
      <c r="J138" s="99">
        <v>3.9342723412407072</v>
      </c>
      <c r="K138" s="99">
        <v>4.1408702053374649</v>
      </c>
      <c r="L138" s="99">
        <v>4.1564177766957036</v>
      </c>
      <c r="M138" s="99">
        <v>4.3617368422659695</v>
      </c>
      <c r="N138" s="99">
        <v>4.4783939632134757</v>
      </c>
      <c r="O138" s="99">
        <v>4.5245533174972774</v>
      </c>
      <c r="P138" s="99">
        <v>4.6019457009529923</v>
      </c>
      <c r="Q138" s="99">
        <v>4.6634248785027923</v>
      </c>
      <c r="R138" s="99">
        <v>4.6484529666669179</v>
      </c>
      <c r="S138" s="99">
        <v>4.6560066362830259</v>
      </c>
      <c r="T138" s="99">
        <v>4.6436568677004955</v>
      </c>
      <c r="U138" s="99">
        <v>4.5811045959935424</v>
      </c>
      <c r="V138" s="99">
        <v>4.5395597473231604</v>
      </c>
      <c r="W138" s="99">
        <v>4.1441338707490036</v>
      </c>
      <c r="X138" s="99">
        <v>3.8935988897442404</v>
      </c>
      <c r="Y138" s="99">
        <v>3.1262354865596413</v>
      </c>
      <c r="DA138" s="63" t="s">
        <v>2877</v>
      </c>
    </row>
    <row r="139" spans="1:105" ht="12" customHeight="1" x14ac:dyDescent="0.25">
      <c r="A139" s="121" t="s">
        <v>54</v>
      </c>
      <c r="B139" s="123">
        <v>2.6533073721492317</v>
      </c>
      <c r="C139" s="123">
        <v>2.5936475552952101</v>
      </c>
      <c r="D139" s="123">
        <v>2.6237780301574474</v>
      </c>
      <c r="E139" s="123">
        <v>2.5984338292657974</v>
      </c>
      <c r="F139" s="123">
        <v>2.6038955520222267</v>
      </c>
      <c r="G139" s="123">
        <v>2.6352247063411447</v>
      </c>
      <c r="H139" s="123">
        <v>2.7089376298330134</v>
      </c>
      <c r="I139" s="123">
        <v>2.672563524312809</v>
      </c>
      <c r="J139" s="123">
        <v>2.7225429565428363</v>
      </c>
      <c r="K139" s="123">
        <v>2.731098174855966</v>
      </c>
      <c r="L139" s="123">
        <v>3.035848715067373</v>
      </c>
      <c r="M139" s="123">
        <v>2.9628089798605499</v>
      </c>
      <c r="N139" s="123">
        <v>2.9398962879203432</v>
      </c>
      <c r="O139" s="123">
        <v>3.1369278172256267</v>
      </c>
      <c r="P139" s="123">
        <v>3.1698892874213871</v>
      </c>
      <c r="Q139" s="123">
        <v>3.2092080945121415</v>
      </c>
      <c r="R139" s="123">
        <v>3.2779692962178379</v>
      </c>
      <c r="S139" s="123">
        <v>3.1558110173100622</v>
      </c>
      <c r="T139" s="123">
        <v>3.126320461505999</v>
      </c>
      <c r="U139" s="123">
        <v>3.0858265092273816</v>
      </c>
      <c r="V139" s="123">
        <v>3.2107783944884902</v>
      </c>
      <c r="W139" s="123">
        <v>3.2640807553575746</v>
      </c>
      <c r="X139" s="123">
        <v>2.0333066924970886</v>
      </c>
      <c r="Y139" s="123">
        <v>2.2282016600384522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2.6533073721492317</v>
      </c>
      <c r="C141" s="110">
        <v>2.5936475552952101</v>
      </c>
      <c r="D141" s="110">
        <v>2.6237780301574474</v>
      </c>
      <c r="E141" s="110">
        <v>2.5984338292657974</v>
      </c>
      <c r="F141" s="110">
        <v>2.6038955520222267</v>
      </c>
      <c r="G141" s="110">
        <v>2.6352247063411447</v>
      </c>
      <c r="H141" s="110">
        <v>2.7089376298330134</v>
      </c>
      <c r="I141" s="110">
        <v>2.672563524312809</v>
      </c>
      <c r="J141" s="110">
        <v>2.7225429565428363</v>
      </c>
      <c r="K141" s="110">
        <v>2.731098174855966</v>
      </c>
      <c r="L141" s="110">
        <v>3.035848715067373</v>
      </c>
      <c r="M141" s="110">
        <v>2.9628089798605499</v>
      </c>
      <c r="N141" s="110">
        <v>2.9398962879203432</v>
      </c>
      <c r="O141" s="110">
        <v>3.1369278172256267</v>
      </c>
      <c r="P141" s="110">
        <v>3.1698892874213871</v>
      </c>
      <c r="Q141" s="110">
        <v>3.2092080945121415</v>
      </c>
      <c r="R141" s="110">
        <v>3.2779692962178379</v>
      </c>
      <c r="S141" s="110">
        <v>3.1558110173100622</v>
      </c>
      <c r="T141" s="110">
        <v>3.126320461505999</v>
      </c>
      <c r="U141" s="110">
        <v>3.0858265092273816</v>
      </c>
      <c r="V141" s="110">
        <v>3.2107783944884902</v>
      </c>
      <c r="W141" s="110">
        <v>3.2640807553575746</v>
      </c>
      <c r="X141" s="110">
        <v>2.0333066924970886</v>
      </c>
      <c r="Y141" s="110">
        <v>2.2282016600384522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66.559069165387612</v>
      </c>
      <c r="C143" s="118">
        <f t="shared" si="49"/>
        <v>66.445199847378404</v>
      </c>
      <c r="D143" s="118">
        <f t="shared" si="49"/>
        <v>65.368870453885719</v>
      </c>
      <c r="E143" s="118">
        <f t="shared" si="49"/>
        <v>64.122799629077008</v>
      </c>
      <c r="F143" s="118">
        <f t="shared" si="49"/>
        <v>62.494976744387159</v>
      </c>
      <c r="G143" s="118">
        <f t="shared" si="49"/>
        <v>62.309757384139701</v>
      </c>
      <c r="H143" s="118">
        <f t="shared" si="49"/>
        <v>63.105547513546334</v>
      </c>
      <c r="I143" s="118">
        <f t="shared" si="49"/>
        <v>58.421091103890028</v>
      </c>
      <c r="J143" s="118">
        <f t="shared" si="49"/>
        <v>58.597760364072784</v>
      </c>
      <c r="K143" s="118">
        <f t="shared" si="49"/>
        <v>57.327579349002633</v>
      </c>
      <c r="L143" s="118">
        <f t="shared" si="49"/>
        <v>58.757111843179302</v>
      </c>
      <c r="M143" s="118">
        <f t="shared" si="49"/>
        <v>55.828812238495004</v>
      </c>
      <c r="N143" s="118">
        <f t="shared" si="49"/>
        <v>52.753233104214438</v>
      </c>
      <c r="O143" s="118">
        <f t="shared" si="49"/>
        <v>51.095772770868571</v>
      </c>
      <c r="P143" s="118">
        <f t="shared" si="49"/>
        <v>48.629805290336982</v>
      </c>
      <c r="Q143" s="118">
        <f t="shared" si="49"/>
        <v>50.420495361615799</v>
      </c>
      <c r="R143" s="118">
        <f t="shared" ref="R143:V143" si="50">R144+R146+R148+R157</f>
        <v>50.960950121431573</v>
      </c>
      <c r="S143" s="118">
        <f t="shared" si="50"/>
        <v>47.312100282935141</v>
      </c>
      <c r="T143" s="118">
        <f t="shared" si="50"/>
        <v>46.410351567699301</v>
      </c>
      <c r="U143" s="118">
        <f t="shared" si="50"/>
        <v>45.215274341020574</v>
      </c>
      <c r="V143" s="118">
        <f t="shared" si="50"/>
        <v>43.755260153996545</v>
      </c>
      <c r="W143" s="118">
        <f t="shared" ref="W143:Y143" si="51">W144+W146+W148+W157</f>
        <v>43.574898694974699</v>
      </c>
      <c r="X143" s="118">
        <f t="shared" si="51"/>
        <v>37.693831075646649</v>
      </c>
      <c r="Y143" s="118">
        <f t="shared" si="51"/>
        <v>37.774387475764193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51.568497241470055</v>
      </c>
      <c r="C144" s="123">
        <f t="shared" si="52"/>
        <v>52.324961812563188</v>
      </c>
      <c r="D144" s="123">
        <f t="shared" si="52"/>
        <v>51.255856194171031</v>
      </c>
      <c r="E144" s="123">
        <f t="shared" si="52"/>
        <v>50.392021907190582</v>
      </c>
      <c r="F144" s="123">
        <f t="shared" si="52"/>
        <v>48.546440908416535</v>
      </c>
      <c r="G144" s="123">
        <f t="shared" si="52"/>
        <v>48.220367051023167</v>
      </c>
      <c r="H144" s="123">
        <f t="shared" si="52"/>
        <v>48.827366492922131</v>
      </c>
      <c r="I144" s="123">
        <f t="shared" si="52"/>
        <v>44.811014058069823</v>
      </c>
      <c r="J144" s="123">
        <f t="shared" si="52"/>
        <v>44.847695520357469</v>
      </c>
      <c r="K144" s="123">
        <f t="shared" si="52"/>
        <v>44.232855105574124</v>
      </c>
      <c r="L144" s="123">
        <f t="shared" si="52"/>
        <v>43.538148269750451</v>
      </c>
      <c r="M144" s="123">
        <f t="shared" si="52"/>
        <v>40.166705830702654</v>
      </c>
      <c r="N144" s="123">
        <f t="shared" si="52"/>
        <v>37.181580814186795</v>
      </c>
      <c r="O144" s="123">
        <f t="shared" si="52"/>
        <v>34.456346561596952</v>
      </c>
      <c r="P144" s="123">
        <f t="shared" si="52"/>
        <v>32.619272946371218</v>
      </c>
      <c r="Q144" s="123">
        <f t="shared" si="52"/>
        <v>33.714652504280593</v>
      </c>
      <c r="R144" s="123">
        <f t="shared" si="52"/>
        <v>34.322197806535463</v>
      </c>
      <c r="S144" s="123">
        <f t="shared" si="52"/>
        <v>31.594049465830686</v>
      </c>
      <c r="T144" s="123">
        <f t="shared" si="52"/>
        <v>30.844536759288751</v>
      </c>
      <c r="U144" s="123">
        <f t="shared" si="52"/>
        <v>29.747632722534231</v>
      </c>
      <c r="V144" s="123">
        <f t="shared" si="52"/>
        <v>28.52091992979037</v>
      </c>
      <c r="W144" s="123">
        <f t="shared" si="52"/>
        <v>28.560651079540541</v>
      </c>
      <c r="X144" s="123">
        <f t="shared" si="52"/>
        <v>27.929344736545566</v>
      </c>
      <c r="Y144" s="123">
        <f t="shared" si="52"/>
        <v>28.049466054295817</v>
      </c>
      <c r="DA144" s="130" t="s">
        <v>2882</v>
      </c>
    </row>
    <row r="145" spans="1:105" ht="12" customHeight="1" x14ac:dyDescent="0.25">
      <c r="A145" s="97" t="s">
        <v>53</v>
      </c>
      <c r="B145" s="99">
        <v>51.568497241470055</v>
      </c>
      <c r="C145" s="99">
        <v>52.324961812563188</v>
      </c>
      <c r="D145" s="99">
        <v>51.255856194171031</v>
      </c>
      <c r="E145" s="99">
        <v>50.392021907190582</v>
      </c>
      <c r="F145" s="99">
        <v>48.546440908416535</v>
      </c>
      <c r="G145" s="99">
        <v>48.220367051023167</v>
      </c>
      <c r="H145" s="99">
        <v>48.827366492922131</v>
      </c>
      <c r="I145" s="99">
        <v>44.811014058069823</v>
      </c>
      <c r="J145" s="99">
        <v>44.847695520357469</v>
      </c>
      <c r="K145" s="99">
        <v>44.232855105574124</v>
      </c>
      <c r="L145" s="99">
        <v>43.538148269750451</v>
      </c>
      <c r="M145" s="99">
        <v>40.166705830702654</v>
      </c>
      <c r="N145" s="99">
        <v>37.181580814186795</v>
      </c>
      <c r="O145" s="99">
        <v>34.456346561596952</v>
      </c>
      <c r="P145" s="99">
        <v>32.619272946371218</v>
      </c>
      <c r="Q145" s="99">
        <v>33.714652504280593</v>
      </c>
      <c r="R145" s="99">
        <v>34.322197806535463</v>
      </c>
      <c r="S145" s="99">
        <v>31.594049465830686</v>
      </c>
      <c r="T145" s="99">
        <v>30.844536759288751</v>
      </c>
      <c r="U145" s="99">
        <v>29.747632722534231</v>
      </c>
      <c r="V145" s="99">
        <v>28.52091992979037</v>
      </c>
      <c r="W145" s="99">
        <v>28.560651079540541</v>
      </c>
      <c r="X145" s="99">
        <v>27.929344736545566</v>
      </c>
      <c r="Y145" s="99">
        <v>28.049466054295817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6.829693731617853E-2</v>
      </c>
      <c r="C146" s="123">
        <f t="shared" si="53"/>
        <v>7.5922801361428163E-2</v>
      </c>
      <c r="D146" s="123">
        <f t="shared" si="53"/>
        <v>7.8516797809539532E-2</v>
      </c>
      <c r="E146" s="123">
        <f t="shared" si="53"/>
        <v>7.7396034302945768E-2</v>
      </c>
      <c r="F146" s="123">
        <f t="shared" si="53"/>
        <v>7.6439997469529189E-2</v>
      </c>
      <c r="G146" s="123">
        <f t="shared" si="53"/>
        <v>7.4987886891382055E-2</v>
      </c>
      <c r="H146" s="123">
        <f t="shared" si="53"/>
        <v>7.5385302222564246E-2</v>
      </c>
      <c r="I146" s="123">
        <f t="shared" si="53"/>
        <v>8.2956722907462907E-2</v>
      </c>
      <c r="J146" s="123">
        <f t="shared" si="53"/>
        <v>9.2037097944852778E-2</v>
      </c>
      <c r="K146" s="123">
        <f t="shared" si="53"/>
        <v>9.7560621364822117E-2</v>
      </c>
      <c r="L146" s="123">
        <f t="shared" si="53"/>
        <v>0.10714737016290289</v>
      </c>
      <c r="M146" s="123">
        <f t="shared" si="53"/>
        <v>0.11374703645810617</v>
      </c>
      <c r="N146" s="123">
        <f t="shared" si="53"/>
        <v>0.12368417180033051</v>
      </c>
      <c r="O146" s="123">
        <f t="shared" si="53"/>
        <v>0.12860996786304341</v>
      </c>
      <c r="P146" s="123">
        <f t="shared" si="53"/>
        <v>0.13909667200047224</v>
      </c>
      <c r="Q146" s="123">
        <f t="shared" si="53"/>
        <v>0.14925901882952688</v>
      </c>
      <c r="R146" s="123">
        <f t="shared" si="53"/>
        <v>0.16399474514353501</v>
      </c>
      <c r="S146" s="123">
        <f t="shared" si="53"/>
        <v>0.16857404645459112</v>
      </c>
      <c r="T146" s="123">
        <f t="shared" si="53"/>
        <v>0.20045104497741423</v>
      </c>
      <c r="U146" s="123">
        <f t="shared" si="53"/>
        <v>0.17276774407458786</v>
      </c>
      <c r="V146" s="123">
        <f t="shared" si="53"/>
        <v>0.18018049405626632</v>
      </c>
      <c r="W146" s="123">
        <f t="shared" si="53"/>
        <v>0.1828425322252592</v>
      </c>
      <c r="X146" s="123">
        <f t="shared" si="53"/>
        <v>0.18077050648779741</v>
      </c>
      <c r="Y146" s="123">
        <f t="shared" si="53"/>
        <v>0.1860513859065456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6.829693731617853E-2</v>
      </c>
      <c r="C147" s="99">
        <f>RES_hhdet_fech!C147/RES_summary!C$19</f>
        <v>7.5922801361428163E-2</v>
      </c>
      <c r="D147" s="99">
        <f>RES_hhdet_fech!D147/RES_summary!D$19</f>
        <v>7.8516797809539532E-2</v>
      </c>
      <c r="E147" s="99">
        <f>RES_hhdet_fech!E147/RES_summary!E$19</f>
        <v>7.7396034302945768E-2</v>
      </c>
      <c r="F147" s="99">
        <f>RES_hhdet_fech!F147/RES_summary!F$19</f>
        <v>7.6439997469529189E-2</v>
      </c>
      <c r="G147" s="99">
        <f>RES_hhdet_fech!G147/RES_summary!G$19</f>
        <v>7.4987886891382055E-2</v>
      </c>
      <c r="H147" s="99">
        <f>RES_hhdet_fech!H147/RES_summary!H$19</f>
        <v>7.5385302222564246E-2</v>
      </c>
      <c r="I147" s="99">
        <f>RES_hhdet_fech!I147/RES_summary!I$19</f>
        <v>8.2956722907462907E-2</v>
      </c>
      <c r="J147" s="99">
        <f>RES_hhdet_fech!J147/RES_summary!J$19</f>
        <v>9.2037097944852778E-2</v>
      </c>
      <c r="K147" s="99">
        <f>RES_hhdet_fech!K147/RES_summary!K$19</f>
        <v>9.7560621364822117E-2</v>
      </c>
      <c r="L147" s="99">
        <f>RES_hhdet_fech!L147/RES_summary!L$19</f>
        <v>0.10714737016290289</v>
      </c>
      <c r="M147" s="99">
        <f>RES_hhdet_fech!M147/RES_summary!M$19</f>
        <v>0.11374703645810617</v>
      </c>
      <c r="N147" s="99">
        <f>RES_hhdet_fech!N147/RES_summary!N$19</f>
        <v>0.12368417180033051</v>
      </c>
      <c r="O147" s="99">
        <f>RES_hhdet_fech!O147/RES_summary!O$19</f>
        <v>0.12860996786304341</v>
      </c>
      <c r="P147" s="99">
        <f>RES_hhdet_fech!P147/RES_summary!P$19</f>
        <v>0.13909667200047224</v>
      </c>
      <c r="Q147" s="99">
        <f>RES_hhdet_fech!Q147/RES_summary!Q$19</f>
        <v>0.14925901882952688</v>
      </c>
      <c r="R147" s="99">
        <f>RES_hhdet_fech!R147/RES_summary!R$19</f>
        <v>0.16399474514353501</v>
      </c>
      <c r="S147" s="99">
        <f>RES_hhdet_fech!S147/RES_summary!S$19</f>
        <v>0.16857404645459112</v>
      </c>
      <c r="T147" s="99">
        <f>RES_hhdet_fech!T147/RES_summary!T$19</f>
        <v>0.20045104497741423</v>
      </c>
      <c r="U147" s="99">
        <f>RES_hhdet_fech!U147/RES_summary!U$19</f>
        <v>0.17276774407458786</v>
      </c>
      <c r="V147" s="99">
        <f>RES_hhdet_fech!V147/RES_summary!V$19</f>
        <v>0.18018049405626632</v>
      </c>
      <c r="W147" s="99">
        <f>RES_hhdet_fech!W147/RES_summary!W$19</f>
        <v>0.1828425322252592</v>
      </c>
      <c r="X147" s="99">
        <f>RES_hhdet_fech!X147/RES_summary!X$19</f>
        <v>0.18077050648779741</v>
      </c>
      <c r="Y147" s="99">
        <f>RES_hhdet_fech!Y147/RES_summary!Y$19</f>
        <v>0.1860513859065456</v>
      </c>
      <c r="DA147" s="63" t="s">
        <v>2885</v>
      </c>
    </row>
    <row r="148" spans="1:105" ht="12" customHeight="1" x14ac:dyDescent="0.25">
      <c r="A148" s="121" t="s">
        <v>55</v>
      </c>
      <c r="B148" s="123">
        <v>12.268967614452148</v>
      </c>
      <c r="C148" s="123">
        <v>11.449178704637113</v>
      </c>
      <c r="D148" s="123">
        <v>11.408790486808623</v>
      </c>
      <c r="E148" s="123">
        <v>11.052932107582786</v>
      </c>
      <c r="F148" s="123">
        <v>11.267142650938972</v>
      </c>
      <c r="G148" s="123">
        <v>11.379283641040715</v>
      </c>
      <c r="H148" s="123">
        <v>11.495011000096996</v>
      </c>
      <c r="I148" s="123">
        <v>10.855690992807295</v>
      </c>
      <c r="J148" s="123">
        <v>10.936189574907715</v>
      </c>
      <c r="K148" s="123">
        <v>10.266001316469559</v>
      </c>
      <c r="L148" s="123">
        <v>12.075361248146127</v>
      </c>
      <c r="M148" s="123">
        <v>12.585895985728868</v>
      </c>
      <c r="N148" s="123">
        <v>12.50955222251077</v>
      </c>
      <c r="O148" s="123">
        <v>13.377349179280344</v>
      </c>
      <c r="P148" s="123">
        <v>12.708185387016014</v>
      </c>
      <c r="Q148" s="123">
        <v>13.354115832774017</v>
      </c>
      <c r="R148" s="123">
        <v>13.202908745963004</v>
      </c>
      <c r="S148" s="123">
        <v>12.397424428232098</v>
      </c>
      <c r="T148" s="123">
        <v>12.248244867520988</v>
      </c>
      <c r="U148" s="123">
        <v>12.225370203655237</v>
      </c>
      <c r="V148" s="123">
        <v>11.870381069075032</v>
      </c>
      <c r="W148" s="123">
        <v>11.596323011551037</v>
      </c>
      <c r="X148" s="123">
        <v>7.5687254302355402</v>
      </c>
      <c r="Y148" s="123">
        <v>7.3241327677026362</v>
      </c>
      <c r="DA148" s="130" t="s">
        <v>2886</v>
      </c>
    </row>
    <row r="149" spans="1:105" ht="12" customHeight="1" x14ac:dyDescent="0.25">
      <c r="A149" s="97" t="s">
        <v>124</v>
      </c>
      <c r="B149" s="99">
        <v>13.933637297301205</v>
      </c>
      <c r="C149" s="99">
        <v>13.560192061263658</v>
      </c>
      <c r="D149" s="99">
        <v>12.432893848518223</v>
      </c>
      <c r="E149" s="99">
        <v>12.781846565599109</v>
      </c>
      <c r="F149" s="99">
        <v>13.033074153417788</v>
      </c>
      <c r="G149" s="99">
        <v>12.787778908184057</v>
      </c>
      <c r="H149" s="99">
        <v>13.405230479812463</v>
      </c>
      <c r="I149" s="99">
        <v>13.427813305257761</v>
      </c>
      <c r="J149" s="99">
        <v>12.648582905022066</v>
      </c>
      <c r="K149" s="99">
        <v>12.101033968020607</v>
      </c>
      <c r="L149" s="99">
        <v>13.418796564646472</v>
      </c>
      <c r="M149" s="99">
        <v>15.1297932315655</v>
      </c>
      <c r="N149" s="99">
        <v>15.016828238781883</v>
      </c>
      <c r="O149" s="99">
        <v>14.636169698161615</v>
      </c>
      <c r="P149" s="99">
        <v>12.726339177467839</v>
      </c>
      <c r="Q149" s="99">
        <v>14.509738251318572</v>
      </c>
      <c r="R149" s="99">
        <v>14.254150172968831</v>
      </c>
      <c r="S149" s="99">
        <v>13.627924258433604</v>
      </c>
      <c r="T149" s="99">
        <v>12.544207277540707</v>
      </c>
      <c r="U149" s="99">
        <v>12.625431629488594</v>
      </c>
      <c r="V149" s="99">
        <v>11.603183975046276</v>
      </c>
      <c r="W149" s="99">
        <v>11.27660670615578</v>
      </c>
      <c r="X149" s="99">
        <v>8.441319287941365</v>
      </c>
      <c r="Y149" s="99">
        <v>7.389334654923422</v>
      </c>
      <c r="DA149" s="63" t="s">
        <v>2887</v>
      </c>
    </row>
    <row r="150" spans="1:105" ht="12" customHeight="1" x14ac:dyDescent="0.25">
      <c r="A150" s="97" t="s">
        <v>123</v>
      </c>
      <c r="B150" s="99">
        <v>11.76104981932189</v>
      </c>
      <c r="C150" s="99">
        <v>11.382644100622167</v>
      </c>
      <c r="D150" s="99">
        <v>10.490298743343391</v>
      </c>
      <c r="E150" s="99">
        <v>10.760843896441138</v>
      </c>
      <c r="F150" s="99">
        <v>10.99522672342602</v>
      </c>
      <c r="G150" s="99">
        <v>10.869726445922637</v>
      </c>
      <c r="H150" s="99">
        <v>11.443655468912246</v>
      </c>
      <c r="I150" s="99">
        <v>11.43663541254935</v>
      </c>
      <c r="J150" s="99">
        <v>10.713591806109537</v>
      </c>
      <c r="K150" s="99">
        <v>10.054667657528011</v>
      </c>
      <c r="L150" s="99">
        <v>11.517423916800132</v>
      </c>
      <c r="M150" s="99">
        <v>12.989484349324504</v>
      </c>
      <c r="N150" s="99">
        <v>12.928071774656415</v>
      </c>
      <c r="O150" s="99">
        <v>12.892214797842298</v>
      </c>
      <c r="P150" s="99">
        <v>11.222726055041093</v>
      </c>
      <c r="Q150" s="99">
        <v>12.832270436129527</v>
      </c>
      <c r="R150" s="99">
        <v>12.683771767387206</v>
      </c>
      <c r="S150" s="99">
        <v>12.127492666239968</v>
      </c>
      <c r="T150" s="99">
        <v>11.365248043387865</v>
      </c>
      <c r="U150" s="99">
        <v>11.548754699576065</v>
      </c>
      <c r="V150" s="99">
        <v>10.77299515931028</v>
      </c>
      <c r="W150" s="99">
        <v>10.608183526418989</v>
      </c>
      <c r="X150" s="99">
        <v>7.6948988686669386</v>
      </c>
      <c r="Y150" s="99">
        <v>6.8640119824859749</v>
      </c>
      <c r="DA150" s="63" t="s">
        <v>2888</v>
      </c>
    </row>
    <row r="151" spans="1:105" ht="12" customHeight="1" x14ac:dyDescent="0.25">
      <c r="A151" s="100" t="s">
        <v>50</v>
      </c>
      <c r="B151" s="102">
        <v>7.9510249899510823</v>
      </c>
      <c r="C151" s="102">
        <v>7.5650274448844748</v>
      </c>
      <c r="D151" s="102">
        <v>7.0158553493154043</v>
      </c>
      <c r="E151" s="102">
        <v>7.1000641989317792</v>
      </c>
      <c r="F151" s="102">
        <v>7.2083472449799366</v>
      </c>
      <c r="G151" s="102">
        <v>7.1874751471515443</v>
      </c>
      <c r="H151" s="102">
        <v>7.5520523326502564</v>
      </c>
      <c r="I151" s="102">
        <v>7.4394476198784121</v>
      </c>
      <c r="J151" s="102">
        <v>6.7861790450745652</v>
      </c>
      <c r="K151" s="102">
        <v>5.8992514093729183</v>
      </c>
      <c r="L151" s="102">
        <v>7.5579925931258947</v>
      </c>
      <c r="M151" s="102">
        <v>8.4273442638809577</v>
      </c>
      <c r="N151" s="102">
        <v>8.2193737583627726</v>
      </c>
      <c r="O151" s="102">
        <v>8.5162797019381618</v>
      </c>
      <c r="P151" s="102">
        <v>7.1388766248973639</v>
      </c>
      <c r="Q151" s="102">
        <v>8.2086075318786555</v>
      </c>
      <c r="R151" s="102">
        <v>8.0213202784938726</v>
      </c>
      <c r="S151" s="102">
        <v>7.2861309023218892</v>
      </c>
      <c r="T151" s="102">
        <v>6.8110237172772248</v>
      </c>
      <c r="U151" s="102">
        <v>6.947579911221192</v>
      </c>
      <c r="V151" s="102">
        <v>6.4504519703048251</v>
      </c>
      <c r="W151" s="102">
        <v>6.6665697839672706</v>
      </c>
      <c r="X151" s="102">
        <v>3.4929918100916959</v>
      </c>
      <c r="Y151" s="102">
        <v>3.8019545896391431</v>
      </c>
      <c r="DA151" s="131" t="s">
        <v>2889</v>
      </c>
    </row>
    <row r="152" spans="1:105" ht="12" customHeight="1" x14ac:dyDescent="0.25">
      <c r="A152" s="103" t="s">
        <v>52</v>
      </c>
      <c r="B152" s="105">
        <v>3.810024829370807</v>
      </c>
      <c r="C152" s="105">
        <v>3.8176166557376923</v>
      </c>
      <c r="D152" s="105">
        <v>3.4744433940279853</v>
      </c>
      <c r="E152" s="105">
        <v>3.6607796975093581</v>
      </c>
      <c r="F152" s="105">
        <v>3.7868794784460786</v>
      </c>
      <c r="G152" s="105">
        <v>3.6822512987710923</v>
      </c>
      <c r="H152" s="105">
        <v>3.8916031362619901</v>
      </c>
      <c r="I152" s="105">
        <v>3.9971877926709376</v>
      </c>
      <c r="J152" s="105">
        <v>3.9274127610349705</v>
      </c>
      <c r="K152" s="105">
        <v>4.1554162481550918</v>
      </c>
      <c r="L152" s="105">
        <v>3.959431323674238</v>
      </c>
      <c r="M152" s="105">
        <v>4.5621400854435494</v>
      </c>
      <c r="N152" s="105">
        <v>4.7086980162936429</v>
      </c>
      <c r="O152" s="105">
        <v>4.3759350959041381</v>
      </c>
      <c r="P152" s="105">
        <v>4.0838494301437285</v>
      </c>
      <c r="Q152" s="105">
        <v>4.6236629042508701</v>
      </c>
      <c r="R152" s="105">
        <v>4.6624514888933328</v>
      </c>
      <c r="S152" s="105">
        <v>4.841361763918079</v>
      </c>
      <c r="T152" s="105">
        <v>4.5542243261106385</v>
      </c>
      <c r="U152" s="105">
        <v>4.6011747883548741</v>
      </c>
      <c r="V152" s="105">
        <v>4.322543189005458</v>
      </c>
      <c r="W152" s="105">
        <v>3.9416137424517199</v>
      </c>
      <c r="X152" s="105">
        <v>4.2019070585752436</v>
      </c>
      <c r="Y152" s="105">
        <v>3.0620573928468318</v>
      </c>
      <c r="DA152" s="132" t="s">
        <v>2890</v>
      </c>
    </row>
    <row r="153" spans="1:105" ht="12" customHeight="1" x14ac:dyDescent="0.25">
      <c r="A153" s="106" t="s">
        <v>122</v>
      </c>
      <c r="B153" s="102">
        <v>12.513791252720395</v>
      </c>
      <c r="C153" s="102">
        <v>11.664815263929055</v>
      </c>
      <c r="D153" s="102">
        <v>11.777125139996215</v>
      </c>
      <c r="E153" s="102">
        <v>11.353177476545778</v>
      </c>
      <c r="F153" s="102">
        <v>11.570717729975227</v>
      </c>
      <c r="G153" s="102">
        <v>11.739845502325466</v>
      </c>
      <c r="H153" s="102">
        <v>11.809018684395394</v>
      </c>
      <c r="I153" s="102">
        <v>11.15168450432517</v>
      </c>
      <c r="J153" s="102">
        <v>11.425272546422834</v>
      </c>
      <c r="K153" s="102">
        <v>10.846310767591717</v>
      </c>
      <c r="L153" s="102">
        <v>12.731149257018128</v>
      </c>
      <c r="M153" s="102">
        <v>13.141103802025153</v>
      </c>
      <c r="N153" s="102">
        <v>13.046985905093511</v>
      </c>
      <c r="O153" s="102">
        <v>13.992911756140861</v>
      </c>
      <c r="P153" s="102">
        <v>13.387176188211527</v>
      </c>
      <c r="Q153" s="102">
        <v>13.922998952094972</v>
      </c>
      <c r="R153" s="102">
        <v>13.761887240704143</v>
      </c>
      <c r="S153" s="102">
        <v>12.905759153241215</v>
      </c>
      <c r="T153" s="102">
        <v>12.820707104396075</v>
      </c>
      <c r="U153" s="102">
        <v>12.745218332028475</v>
      </c>
      <c r="V153" s="102">
        <v>12.414173550212121</v>
      </c>
      <c r="W153" s="102">
        <v>12.062183635784306</v>
      </c>
      <c r="X153" s="102">
        <v>7.9042028858919684</v>
      </c>
      <c r="Y153" s="102">
        <v>7.8009186169736919</v>
      </c>
      <c r="DA153" s="131" t="s">
        <v>2891</v>
      </c>
    </row>
    <row r="154" spans="1:105" ht="12" customHeight="1" x14ac:dyDescent="0.25">
      <c r="A154" s="107" t="s">
        <v>121</v>
      </c>
      <c r="B154" s="105">
        <v>11.001944648435437</v>
      </c>
      <c r="C154" s="105">
        <v>10.212299213828663</v>
      </c>
      <c r="D154" s="105">
        <v>10.34167186874407</v>
      </c>
      <c r="E154" s="105">
        <v>9.9579883600685708</v>
      </c>
      <c r="F154" s="105">
        <v>10.170665208639253</v>
      </c>
      <c r="G154" s="105">
        <v>10.374264236584995</v>
      </c>
      <c r="H154" s="105">
        <v>10.47557350568761</v>
      </c>
      <c r="I154" s="105">
        <v>9.8740155028953591</v>
      </c>
      <c r="J154" s="105">
        <v>10.063119850594777</v>
      </c>
      <c r="K154" s="105">
        <v>9.4217611037205344</v>
      </c>
      <c r="L154" s="105">
        <v>11.313489020337157</v>
      </c>
      <c r="M154" s="105">
        <v>11.693550187908466</v>
      </c>
      <c r="N154" s="105">
        <v>11.616779410086039</v>
      </c>
      <c r="O154" s="105">
        <v>12.60504224330713</v>
      </c>
      <c r="P154" s="105">
        <v>12.025715308171426</v>
      </c>
      <c r="Q154" s="105">
        <v>12.561492745638075</v>
      </c>
      <c r="R154" s="105">
        <v>12.428208953544116</v>
      </c>
      <c r="S154" s="105">
        <v>11.620652769202504</v>
      </c>
      <c r="T154" s="105">
        <v>11.628127963089195</v>
      </c>
      <c r="U154" s="105">
        <v>11.659204991017914</v>
      </c>
      <c r="V154" s="105">
        <v>11.450913257738099</v>
      </c>
      <c r="W154" s="105">
        <v>11.261008256796263</v>
      </c>
      <c r="X154" s="105">
        <v>7.1023376874933088</v>
      </c>
      <c r="Y154" s="105">
        <v>7.0919710515384731</v>
      </c>
      <c r="DA154" s="132" t="s">
        <v>2892</v>
      </c>
    </row>
    <row r="155" spans="1:105" ht="12" customHeight="1" x14ac:dyDescent="0.25">
      <c r="A155" s="108" t="s">
        <v>53</v>
      </c>
      <c r="B155" s="99">
        <v>7.1440290464818546</v>
      </c>
      <c r="C155" s="99">
        <v>6.5095699570814443</v>
      </c>
      <c r="D155" s="99">
        <v>6.6386894152981686</v>
      </c>
      <c r="E155" s="99">
        <v>6.302960212320567</v>
      </c>
      <c r="F155" s="99">
        <v>6.399226635307695</v>
      </c>
      <c r="G155" s="99">
        <v>6.5986984015643193</v>
      </c>
      <c r="H155" s="99">
        <v>6.6571096678760258</v>
      </c>
      <c r="I155" s="99">
        <v>6.1828028869278304</v>
      </c>
      <c r="J155" s="99">
        <v>6.1273651922567778</v>
      </c>
      <c r="K155" s="99">
        <v>5.2827069561226283</v>
      </c>
      <c r="L155" s="99">
        <v>7.1496788436226968</v>
      </c>
      <c r="M155" s="99">
        <v>7.320646687229492</v>
      </c>
      <c r="N155" s="99">
        <v>7.1251507563682601</v>
      </c>
      <c r="O155" s="99">
        <v>8.0677345664371298</v>
      </c>
      <c r="P155" s="99">
        <v>7.4103179636610284</v>
      </c>
      <c r="Q155" s="99">
        <v>7.8788379715276884</v>
      </c>
      <c r="R155" s="99">
        <v>7.7663966181613224</v>
      </c>
      <c r="S155" s="99">
        <v>6.9491446034099855</v>
      </c>
      <c r="T155" s="99">
        <v>6.9627070742853112</v>
      </c>
      <c r="U155" s="99">
        <v>7.0484790764184755</v>
      </c>
      <c r="V155" s="99">
        <v>6.8834558197736584</v>
      </c>
      <c r="W155" s="99">
        <v>7.0953378551057584</v>
      </c>
      <c r="X155" s="99">
        <v>3.1972304987117459</v>
      </c>
      <c r="Y155" s="99">
        <v>3.9381302064903374</v>
      </c>
      <c r="DA155" s="63" t="s">
        <v>2893</v>
      </c>
    </row>
    <row r="156" spans="1:105" ht="12" customHeight="1" x14ac:dyDescent="0.25">
      <c r="A156" s="108" t="s">
        <v>52</v>
      </c>
      <c r="B156" s="99">
        <v>3.8579156019535796</v>
      </c>
      <c r="C156" s="99">
        <v>3.7027292567472161</v>
      </c>
      <c r="D156" s="99">
        <v>3.7029824534459022</v>
      </c>
      <c r="E156" s="99">
        <v>3.6550281477480051</v>
      </c>
      <c r="F156" s="99">
        <v>3.7714385733315585</v>
      </c>
      <c r="G156" s="99">
        <v>3.7755658350206778</v>
      </c>
      <c r="H156" s="99">
        <v>3.818463837811584</v>
      </c>
      <c r="I156" s="99">
        <v>3.6912126159675269</v>
      </c>
      <c r="J156" s="99">
        <v>3.9357546583379981</v>
      </c>
      <c r="K156" s="99">
        <v>4.1390541475979061</v>
      </c>
      <c r="L156" s="99">
        <v>4.1638101767144597</v>
      </c>
      <c r="M156" s="99">
        <v>4.3729035006789747</v>
      </c>
      <c r="N156" s="99">
        <v>4.4916286537177808</v>
      </c>
      <c r="O156" s="99">
        <v>4.5373076768700003</v>
      </c>
      <c r="P156" s="99">
        <v>4.6153973445103968</v>
      </c>
      <c r="Q156" s="99">
        <v>4.6826547741103877</v>
      </c>
      <c r="R156" s="99">
        <v>4.6618123353827947</v>
      </c>
      <c r="S156" s="99">
        <v>4.6715081657925177</v>
      </c>
      <c r="T156" s="99">
        <v>4.6654208888038839</v>
      </c>
      <c r="U156" s="99">
        <v>4.6107259145994384</v>
      </c>
      <c r="V156" s="99">
        <v>4.567457437964439</v>
      </c>
      <c r="W156" s="99">
        <v>4.1656704016905062</v>
      </c>
      <c r="X156" s="99">
        <v>3.9051071887815634</v>
      </c>
      <c r="Y156" s="99">
        <v>3.1538408450481352</v>
      </c>
      <c r="DA156" s="63" t="s">
        <v>2894</v>
      </c>
    </row>
    <row r="157" spans="1:105" ht="12" customHeight="1" x14ac:dyDescent="0.25">
      <c r="A157" s="121" t="s">
        <v>54</v>
      </c>
      <c r="B157" s="123">
        <v>2.6533073721492317</v>
      </c>
      <c r="C157" s="123">
        <v>2.5951365288166772</v>
      </c>
      <c r="D157" s="123">
        <v>2.6257069750965223</v>
      </c>
      <c r="E157" s="123">
        <v>2.6004495800007037</v>
      </c>
      <c r="F157" s="123">
        <v>2.6049531875621206</v>
      </c>
      <c r="G157" s="123">
        <v>2.6351188051844341</v>
      </c>
      <c r="H157" s="123">
        <v>2.7077847183046448</v>
      </c>
      <c r="I157" s="123">
        <v>2.6714293301054464</v>
      </c>
      <c r="J157" s="123">
        <v>2.721838170862743</v>
      </c>
      <c r="K157" s="123">
        <v>2.731162305594125</v>
      </c>
      <c r="L157" s="123">
        <v>3.0364549551198206</v>
      </c>
      <c r="M157" s="123">
        <v>2.9624633856053744</v>
      </c>
      <c r="N157" s="123">
        <v>2.9384158957165449</v>
      </c>
      <c r="O157" s="123">
        <v>3.1334670621282306</v>
      </c>
      <c r="P157" s="123">
        <v>3.1632502849492767</v>
      </c>
      <c r="Q157" s="123">
        <v>3.202468005731665</v>
      </c>
      <c r="R157" s="123">
        <v>3.2718488237895764</v>
      </c>
      <c r="S157" s="123">
        <v>3.1520523424177673</v>
      </c>
      <c r="T157" s="123">
        <v>3.1171188959121467</v>
      </c>
      <c r="U157" s="123">
        <v>3.0695036707565193</v>
      </c>
      <c r="V157" s="123">
        <v>3.1837786610748759</v>
      </c>
      <c r="W157" s="123">
        <v>3.2350820716578652</v>
      </c>
      <c r="X157" s="123">
        <v>2.0149904023777454</v>
      </c>
      <c r="Y157" s="123">
        <v>2.2147372678591966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2896</v>
      </c>
    </row>
    <row r="159" spans="1:105" ht="12" customHeight="1" x14ac:dyDescent="0.25">
      <c r="A159" s="109" t="s">
        <v>120</v>
      </c>
      <c r="B159" s="110">
        <v>2.6533073721492317</v>
      </c>
      <c r="C159" s="110">
        <v>2.5951365288166772</v>
      </c>
      <c r="D159" s="110">
        <v>2.6257069750965223</v>
      </c>
      <c r="E159" s="110">
        <v>2.6004495800007037</v>
      </c>
      <c r="F159" s="110">
        <v>2.6049531875621206</v>
      </c>
      <c r="G159" s="110">
        <v>2.6351188051844341</v>
      </c>
      <c r="H159" s="110">
        <v>2.7077847183046448</v>
      </c>
      <c r="I159" s="110">
        <v>2.6714293301054464</v>
      </c>
      <c r="J159" s="110">
        <v>2.721838170862743</v>
      </c>
      <c r="K159" s="110">
        <v>2.731162305594125</v>
      </c>
      <c r="L159" s="110">
        <v>3.0364549551198206</v>
      </c>
      <c r="M159" s="110">
        <v>2.9624633856053744</v>
      </c>
      <c r="N159" s="110">
        <v>2.9384158957165449</v>
      </c>
      <c r="O159" s="110">
        <v>3.1334670621282306</v>
      </c>
      <c r="P159" s="110">
        <v>3.1632502849492767</v>
      </c>
      <c r="Q159" s="110">
        <v>3.202468005731665</v>
      </c>
      <c r="R159" s="110">
        <v>3.2718488237895764</v>
      </c>
      <c r="S159" s="110">
        <v>3.1520523424177673</v>
      </c>
      <c r="T159" s="110">
        <v>3.1171188959121467</v>
      </c>
      <c r="U159" s="110">
        <v>3.0695036707565193</v>
      </c>
      <c r="V159" s="110">
        <v>3.1837786610748759</v>
      </c>
      <c r="W159" s="110">
        <v>3.2350820716578652</v>
      </c>
      <c r="X159" s="110">
        <v>2.0149904023777454</v>
      </c>
      <c r="Y159" s="110">
        <v>2.2147372678591966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145.91402307690763</v>
      </c>
      <c r="C161" s="118">
        <f t="shared" si="54"/>
        <v>137.68334923388926</v>
      </c>
      <c r="D161" s="118">
        <f t="shared" si="54"/>
        <v>137.22656749932824</v>
      </c>
      <c r="E161" s="118">
        <f t="shared" si="54"/>
        <v>130.22740955489357</v>
      </c>
      <c r="F161" s="118">
        <f t="shared" si="54"/>
        <v>143.84394165825736</v>
      </c>
      <c r="G161" s="118">
        <f t="shared" si="54"/>
        <v>158.65411142450273</v>
      </c>
      <c r="H161" s="118">
        <f t="shared" si="54"/>
        <v>156.21298954012184</v>
      </c>
      <c r="I161" s="118">
        <f t="shared" si="54"/>
        <v>116.57043800655394</v>
      </c>
      <c r="J161" s="118">
        <f t="shared" si="54"/>
        <v>82.202534443032221</v>
      </c>
      <c r="K161" s="118">
        <f t="shared" si="54"/>
        <v>68.336908336902781</v>
      </c>
      <c r="L161" s="118">
        <f t="shared" si="54"/>
        <v>130.72893260409504</v>
      </c>
      <c r="M161" s="118">
        <f t="shared" si="54"/>
        <v>101.71550970838415</v>
      </c>
      <c r="N161" s="118">
        <f t="shared" si="54"/>
        <v>110.83401917817538</v>
      </c>
      <c r="O161" s="118">
        <f t="shared" si="54"/>
        <v>174.51379373541869</v>
      </c>
      <c r="P161" s="118">
        <f t="shared" si="54"/>
        <v>108.02709614987295</v>
      </c>
      <c r="Q161" s="118">
        <f t="shared" si="54"/>
        <v>191.58449174463163</v>
      </c>
      <c r="R161" s="118">
        <f t="shared" ref="R161:V161" si="55">R162+R164+R166+R175</f>
        <v>166.45005949691068</v>
      </c>
      <c r="S161" s="118">
        <f t="shared" si="55"/>
        <v>130.38685472608273</v>
      </c>
      <c r="T161" s="118">
        <f t="shared" si="55"/>
        <v>107.91099971321063</v>
      </c>
      <c r="U161" s="118">
        <f t="shared" si="55"/>
        <v>186.63995370100565</v>
      </c>
      <c r="V161" s="118">
        <f t="shared" si="55"/>
        <v>28.831646954003979</v>
      </c>
      <c r="W161" s="118">
        <f t="shared" ref="W161:Y161" si="56">W162+W164+W166+W175</f>
        <v>249.77207033302332</v>
      </c>
      <c r="X161" s="118">
        <f t="shared" si="56"/>
        <v>48.666530826054959</v>
      </c>
      <c r="Y161" s="118">
        <f t="shared" si="56"/>
        <v>128.42979993798951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130.95757934902974</v>
      </c>
      <c r="C162" s="123">
        <f t="shared" si="57"/>
        <v>123.53688714061687</v>
      </c>
      <c r="D162" s="123">
        <f t="shared" si="57"/>
        <v>123.04104920673201</v>
      </c>
      <c r="E162" s="123">
        <f t="shared" si="57"/>
        <v>116.39878773654972</v>
      </c>
      <c r="F162" s="123">
        <f t="shared" si="57"/>
        <v>129.80710119512753</v>
      </c>
      <c r="G162" s="123">
        <f t="shared" si="57"/>
        <v>144.49918839904052</v>
      </c>
      <c r="H162" s="123">
        <f t="shared" si="57"/>
        <v>141.92548771530605</v>
      </c>
      <c r="I162" s="123">
        <f t="shared" si="57"/>
        <v>102.95397559268272</v>
      </c>
      <c r="J162" s="123">
        <f t="shared" si="57"/>
        <v>68.425327064293199</v>
      </c>
      <c r="K162" s="123">
        <f t="shared" si="57"/>
        <v>55.183469330872079</v>
      </c>
      <c r="L162" s="123">
        <f t="shared" si="57"/>
        <v>115.44877922876388</v>
      </c>
      <c r="M162" s="123">
        <f t="shared" si="57"/>
        <v>85.999635047054582</v>
      </c>
      <c r="N162" s="123">
        <f t="shared" si="57"/>
        <v>95.248317679905384</v>
      </c>
      <c r="O162" s="123">
        <f t="shared" si="57"/>
        <v>157.9934472977356</v>
      </c>
      <c r="P162" s="123">
        <f t="shared" si="57"/>
        <v>92.045573288199378</v>
      </c>
      <c r="Q162" s="123">
        <f t="shared" si="57"/>
        <v>174.83870364147757</v>
      </c>
      <c r="R162" s="123">
        <f t="shared" si="57"/>
        <v>149.66954080785965</v>
      </c>
      <c r="S162" s="123">
        <f t="shared" si="57"/>
        <v>114.41745286572359</v>
      </c>
      <c r="T162" s="123">
        <f t="shared" si="57"/>
        <v>91.97750947703021</v>
      </c>
      <c r="U162" s="123">
        <f t="shared" si="57"/>
        <v>170.82851963723448</v>
      </c>
      <c r="V162" s="123">
        <f t="shared" si="57"/>
        <v>13.371965199286318</v>
      </c>
      <c r="W162" s="123">
        <f t="shared" si="57"/>
        <v>234.68038231487139</v>
      </c>
      <c r="X162" s="123">
        <f t="shared" si="57"/>
        <v>38.754801923566959</v>
      </c>
      <c r="Y162" s="123">
        <f t="shared" si="57"/>
        <v>118.40309461731162</v>
      </c>
      <c r="DA162" s="130" t="s">
        <v>2899</v>
      </c>
    </row>
    <row r="163" spans="1:105" ht="12" customHeight="1" x14ac:dyDescent="0.25">
      <c r="A163" s="97" t="s">
        <v>53</v>
      </c>
      <c r="B163" s="110">
        <v>130.95757934902974</v>
      </c>
      <c r="C163" s="110">
        <v>123.53688714061687</v>
      </c>
      <c r="D163" s="110">
        <v>123.04104920673201</v>
      </c>
      <c r="E163" s="110">
        <v>116.39878773654972</v>
      </c>
      <c r="F163" s="110">
        <v>129.80710119512753</v>
      </c>
      <c r="G163" s="110">
        <v>144.49918839904052</v>
      </c>
      <c r="H163" s="110">
        <v>141.92548771530605</v>
      </c>
      <c r="I163" s="110">
        <v>102.95397559268272</v>
      </c>
      <c r="J163" s="110">
        <v>68.425327064293199</v>
      </c>
      <c r="K163" s="110">
        <v>55.183469330872079</v>
      </c>
      <c r="L163" s="110">
        <v>115.44877922876388</v>
      </c>
      <c r="M163" s="110">
        <v>85.999635047054582</v>
      </c>
      <c r="N163" s="110">
        <v>95.248317679905384</v>
      </c>
      <c r="O163" s="110">
        <v>157.9934472977356</v>
      </c>
      <c r="P163" s="110">
        <v>92.045573288199378</v>
      </c>
      <c r="Q163" s="110">
        <v>174.83870364147757</v>
      </c>
      <c r="R163" s="110">
        <v>149.66954080785965</v>
      </c>
      <c r="S163" s="110">
        <v>114.41745286572359</v>
      </c>
      <c r="T163" s="110">
        <v>91.97750947703021</v>
      </c>
      <c r="U163" s="110">
        <v>170.82851963723448</v>
      </c>
      <c r="V163" s="110">
        <v>13.371965199286318</v>
      </c>
      <c r="W163" s="110">
        <v>234.68038231487139</v>
      </c>
      <c r="X163" s="110">
        <v>38.754801923566959</v>
      </c>
      <c r="Y163" s="110">
        <v>118.40309461731162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3.4148541858696826E-2</v>
      </c>
      <c r="C164" s="123">
        <f t="shared" si="58"/>
        <v>4.1170965125037755E-2</v>
      </c>
      <c r="D164" s="123">
        <f t="shared" si="58"/>
        <v>4.6056203551329049E-2</v>
      </c>
      <c r="E164" s="123">
        <f t="shared" si="58"/>
        <v>4.6462824605892863E-2</v>
      </c>
      <c r="F164" s="123">
        <f t="shared" si="58"/>
        <v>4.3427296622271426E-2</v>
      </c>
      <c r="G164" s="123">
        <f t="shared" si="58"/>
        <v>3.9201318674807618E-2</v>
      </c>
      <c r="H164" s="123">
        <f t="shared" si="58"/>
        <v>3.3411380291607777E-2</v>
      </c>
      <c r="I164" s="123">
        <f t="shared" si="58"/>
        <v>3.4368401224913678E-2</v>
      </c>
      <c r="J164" s="123">
        <f t="shared" si="58"/>
        <v>4.1757031594634349E-2</v>
      </c>
      <c r="K164" s="123">
        <f t="shared" si="58"/>
        <v>5.0147026046086715E-2</v>
      </c>
      <c r="L164" s="123">
        <f t="shared" si="58"/>
        <v>6.6127224237127344E-2</v>
      </c>
      <c r="M164" s="123">
        <f t="shared" si="58"/>
        <v>8.6734803455912113E-2</v>
      </c>
      <c r="N164" s="123">
        <f t="shared" si="58"/>
        <v>0.1128682350680133</v>
      </c>
      <c r="O164" s="123">
        <f t="shared" si="58"/>
        <v>0.10751855602920025</v>
      </c>
      <c r="P164" s="123">
        <f t="shared" si="58"/>
        <v>0.13335138045733019</v>
      </c>
      <c r="Q164" s="123">
        <f t="shared" si="58"/>
        <v>0.15082768729450163</v>
      </c>
      <c r="R164" s="123">
        <f t="shared" si="58"/>
        <v>0.15938233880630548</v>
      </c>
      <c r="S164" s="123">
        <f t="shared" si="58"/>
        <v>0.16350408579396564</v>
      </c>
      <c r="T164" s="123">
        <f t="shared" si="58"/>
        <v>0.18675328634841076</v>
      </c>
      <c r="U164" s="123">
        <f t="shared" si="58"/>
        <v>0.13717024601649411</v>
      </c>
      <c r="V164" s="123">
        <f t="shared" si="58"/>
        <v>0.11008981935892395</v>
      </c>
      <c r="W164" s="123">
        <f t="shared" si="58"/>
        <v>8.2527577038278385E-2</v>
      </c>
      <c r="X164" s="123">
        <f t="shared" si="58"/>
        <v>9.0555736888453697E-2</v>
      </c>
      <c r="Y164" s="123">
        <f t="shared" si="58"/>
        <v>0.15871908960945089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3.4148541858696826E-2</v>
      </c>
      <c r="C165" s="99">
        <f>RES_hhdet_fech!C165/RES_summary!C$19</f>
        <v>4.1170965125037755E-2</v>
      </c>
      <c r="D165" s="99">
        <f>RES_hhdet_fech!D165/RES_summary!D$19</f>
        <v>4.6056203551329049E-2</v>
      </c>
      <c r="E165" s="99">
        <f>RES_hhdet_fech!E165/RES_summary!E$19</f>
        <v>4.6462824605892863E-2</v>
      </c>
      <c r="F165" s="99">
        <f>RES_hhdet_fech!F165/RES_summary!F$19</f>
        <v>4.3427296622271426E-2</v>
      </c>
      <c r="G165" s="99">
        <f>RES_hhdet_fech!G165/RES_summary!G$19</f>
        <v>3.9201318674807618E-2</v>
      </c>
      <c r="H165" s="99">
        <f>RES_hhdet_fech!H165/RES_summary!H$19</f>
        <v>3.3411380291607777E-2</v>
      </c>
      <c r="I165" s="99">
        <f>RES_hhdet_fech!I165/RES_summary!I$19</f>
        <v>3.4368401224913678E-2</v>
      </c>
      <c r="J165" s="99">
        <f>RES_hhdet_fech!J165/RES_summary!J$19</f>
        <v>4.1757031594634349E-2</v>
      </c>
      <c r="K165" s="99">
        <f>RES_hhdet_fech!K165/RES_summary!K$19</f>
        <v>5.0147026046086715E-2</v>
      </c>
      <c r="L165" s="99">
        <f>RES_hhdet_fech!L165/RES_summary!L$19</f>
        <v>6.6127224237127344E-2</v>
      </c>
      <c r="M165" s="99">
        <f>RES_hhdet_fech!M165/RES_summary!M$19</f>
        <v>8.6734803455912113E-2</v>
      </c>
      <c r="N165" s="99">
        <f>RES_hhdet_fech!N165/RES_summary!N$19</f>
        <v>0.1128682350680133</v>
      </c>
      <c r="O165" s="99">
        <f>RES_hhdet_fech!O165/RES_summary!O$19</f>
        <v>0.10751855602920025</v>
      </c>
      <c r="P165" s="99">
        <f>RES_hhdet_fech!P165/RES_summary!P$19</f>
        <v>0.13335138045733019</v>
      </c>
      <c r="Q165" s="99">
        <f>RES_hhdet_fech!Q165/RES_summary!Q$19</f>
        <v>0.15082768729450163</v>
      </c>
      <c r="R165" s="99">
        <f>RES_hhdet_fech!R165/RES_summary!R$19</f>
        <v>0.15938233880630548</v>
      </c>
      <c r="S165" s="99">
        <f>RES_hhdet_fech!S165/RES_summary!S$19</f>
        <v>0.16350408579396564</v>
      </c>
      <c r="T165" s="99">
        <f>RES_hhdet_fech!T165/RES_summary!T$19</f>
        <v>0.18675328634841076</v>
      </c>
      <c r="U165" s="99">
        <f>RES_hhdet_fech!U165/RES_summary!U$19</f>
        <v>0.13717024601649411</v>
      </c>
      <c r="V165" s="99">
        <f>RES_hhdet_fech!V165/RES_summary!V$19</f>
        <v>0.11008981935892395</v>
      </c>
      <c r="W165" s="99">
        <f>RES_hhdet_fech!W165/RES_summary!W$19</f>
        <v>8.2527577038278385E-2</v>
      </c>
      <c r="X165" s="99">
        <f>RES_hhdet_fech!X165/RES_summary!X$19</f>
        <v>9.0555736888453697E-2</v>
      </c>
      <c r="Y165" s="99">
        <f>RES_hhdet_fech!Y165/RES_summary!Y$19</f>
        <v>0.15871908960945089</v>
      </c>
      <c r="DA165" s="63" t="s">
        <v>2902</v>
      </c>
    </row>
    <row r="166" spans="1:105" ht="12" customHeight="1" x14ac:dyDescent="0.25">
      <c r="A166" s="121" t="s">
        <v>55</v>
      </c>
      <c r="B166" s="123">
        <v>12.268987813869966</v>
      </c>
      <c r="C166" s="123">
        <v>11.505864547627368</v>
      </c>
      <c r="D166" s="123">
        <v>11.505242026690413</v>
      </c>
      <c r="E166" s="123">
        <v>11.171149013795457</v>
      </c>
      <c r="F166" s="123">
        <v>11.379051707239867</v>
      </c>
      <c r="G166" s="123">
        <v>11.47338148040131</v>
      </c>
      <c r="H166" s="123">
        <v>11.544458906843593</v>
      </c>
      <c r="I166" s="123">
        <v>10.911070326661505</v>
      </c>
      <c r="J166" s="123">
        <v>11.012665548371318</v>
      </c>
      <c r="K166" s="123">
        <v>10.369376505554227</v>
      </c>
      <c r="L166" s="123">
        <v>12.173463961667004</v>
      </c>
      <c r="M166" s="123">
        <v>12.663139794037235</v>
      </c>
      <c r="N166" s="123">
        <v>12.533296577448624</v>
      </c>
      <c r="O166" s="123">
        <v>13.288676048445101</v>
      </c>
      <c r="P166" s="123">
        <v>12.687846082093355</v>
      </c>
      <c r="Q166" s="123">
        <v>13.389534244673007</v>
      </c>
      <c r="R166" s="123">
        <v>13.333582721419766</v>
      </c>
      <c r="S166" s="123">
        <v>12.619478658084752</v>
      </c>
      <c r="T166" s="123">
        <v>12.57489090126769</v>
      </c>
      <c r="U166" s="123">
        <v>12.554890371318114</v>
      </c>
      <c r="V166" s="123">
        <v>12.135305509962009</v>
      </c>
      <c r="W166" s="123">
        <v>11.776412533084704</v>
      </c>
      <c r="X166" s="123">
        <v>7.7943932356981982</v>
      </c>
      <c r="Y166" s="123">
        <v>7.6279732236778335</v>
      </c>
      <c r="DA166" s="130" t="s">
        <v>2903</v>
      </c>
    </row>
    <row r="167" spans="1:105" ht="12" customHeight="1" x14ac:dyDescent="0.25">
      <c r="A167" s="97" t="s">
        <v>124</v>
      </c>
      <c r="B167" s="99">
        <v>13.933637297301207</v>
      </c>
      <c r="C167" s="99">
        <v>13.603825293837284</v>
      </c>
      <c r="D167" s="99">
        <v>12.512523800802905</v>
      </c>
      <c r="E167" s="99">
        <v>12.892816654554865</v>
      </c>
      <c r="F167" s="99">
        <v>13.141560000579011</v>
      </c>
      <c r="G167" s="99">
        <v>12.878370621281944</v>
      </c>
      <c r="H167" s="99">
        <v>13.446796933596874</v>
      </c>
      <c r="I167" s="99">
        <v>13.44482357897571</v>
      </c>
      <c r="J167" s="99">
        <v>12.677089217957999</v>
      </c>
      <c r="K167" s="99">
        <v>12.144457893682745</v>
      </c>
      <c r="L167" s="99">
        <v>13.480981780914279</v>
      </c>
      <c r="M167" s="99">
        <v>15.199420794793898</v>
      </c>
      <c r="N167" s="99">
        <v>15.036171226970875</v>
      </c>
      <c r="O167" s="99">
        <v>14.408148575026617</v>
      </c>
      <c r="P167" s="99">
        <v>12.658465743835292</v>
      </c>
      <c r="Q167" s="99">
        <v>14.589435936699692</v>
      </c>
      <c r="R167" s="99">
        <v>14.559173219801394</v>
      </c>
      <c r="S167" s="99">
        <v>14.140085785116193</v>
      </c>
      <c r="T167" s="99">
        <v>13.129732272916357</v>
      </c>
      <c r="U167" s="99">
        <v>13.101631303833361</v>
      </c>
      <c r="V167" s="99">
        <v>11.892502390660676</v>
      </c>
      <c r="W167" s="99">
        <v>11.454514387324526</v>
      </c>
      <c r="X167" s="99">
        <v>8.671649501910176</v>
      </c>
      <c r="Y167" s="99">
        <v>7.6333956437791617</v>
      </c>
      <c r="DA167" s="63" t="s">
        <v>2904</v>
      </c>
    </row>
    <row r="168" spans="1:105" ht="12" customHeight="1" x14ac:dyDescent="0.25">
      <c r="A168" s="97" t="s">
        <v>123</v>
      </c>
      <c r="B168" s="99">
        <v>11.761049819321888</v>
      </c>
      <c r="C168" s="99">
        <v>11.431348033556214</v>
      </c>
      <c r="D168" s="99">
        <v>10.543842153825135</v>
      </c>
      <c r="E168" s="99">
        <v>10.826875214648989</v>
      </c>
      <c r="F168" s="99">
        <v>11.054036655221678</v>
      </c>
      <c r="G168" s="99">
        <v>10.91936391548095</v>
      </c>
      <c r="H168" s="99">
        <v>11.461537515640751</v>
      </c>
      <c r="I168" s="99">
        <v>11.45488752543193</v>
      </c>
      <c r="J168" s="99">
        <v>10.733882901310736</v>
      </c>
      <c r="K168" s="99">
        <v>10.077691141328494</v>
      </c>
      <c r="L168" s="99">
        <v>11.543990890955145</v>
      </c>
      <c r="M168" s="99">
        <v>13.016251239427067</v>
      </c>
      <c r="N168" s="99">
        <v>12.962658747763479</v>
      </c>
      <c r="O168" s="99">
        <v>12.862222755307197</v>
      </c>
      <c r="P168" s="99">
        <v>11.261982535991388</v>
      </c>
      <c r="Q168" s="99">
        <v>13.219090049343166</v>
      </c>
      <c r="R168" s="99">
        <v>13.401399614043775</v>
      </c>
      <c r="S168" s="99">
        <v>12.999672810208038</v>
      </c>
      <c r="T168" s="99">
        <v>12.414293604935256</v>
      </c>
      <c r="U168" s="99">
        <v>11.724054923030229</v>
      </c>
      <c r="V168" s="99">
        <v>10.807383129897717</v>
      </c>
      <c r="W168" s="99">
        <v>10.693080216244603</v>
      </c>
      <c r="X168" s="99">
        <v>7.9573768528465711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7.9510249899510814</v>
      </c>
      <c r="C169" s="102">
        <v>7.6134725388019246</v>
      </c>
      <c r="D169" s="102">
        <v>7.0688683629642055</v>
      </c>
      <c r="E169" s="102">
        <v>7.1647704388672668</v>
      </c>
      <c r="F169" s="102">
        <v>7.2647105266306111</v>
      </c>
      <c r="G169" s="102">
        <v>7.2335527030133138</v>
      </c>
      <c r="H169" s="102">
        <v>7.564285422811591</v>
      </c>
      <c r="I169" s="102">
        <v>7.4527415529808012</v>
      </c>
      <c r="J169" s="102">
        <v>6.8005231638338408</v>
      </c>
      <c r="K169" s="102">
        <v>5.9183127687565076</v>
      </c>
      <c r="L169" s="102">
        <v>7.5815496894697771</v>
      </c>
      <c r="M169" s="102">
        <v>8.4567501398661005</v>
      </c>
      <c r="N169" s="102">
        <v>8.2552915068463335</v>
      </c>
      <c r="O169" s="102">
        <v>8.4907223005601278</v>
      </c>
      <c r="P169" s="102">
        <v>7.1720943304192408</v>
      </c>
      <c r="Q169" s="102">
        <v>8.5795044704005186</v>
      </c>
      <c r="R169" s="102">
        <v>8.6927963260489403</v>
      </c>
      <c r="S169" s="102">
        <v>8.1135471440686437</v>
      </c>
      <c r="T169" s="102">
        <v>7.7660655501434741</v>
      </c>
      <c r="U169" s="102">
        <v>7.0516656978106838</v>
      </c>
      <c r="V169" s="102">
        <v>6.40497841492218</v>
      </c>
      <c r="W169" s="102">
        <v>6.6721794667438168</v>
      </c>
      <c r="X169" s="102">
        <v>3.6190308887748954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3.8100248293708066</v>
      </c>
      <c r="C170" s="105">
        <v>3.8178754947542868</v>
      </c>
      <c r="D170" s="105">
        <v>3.4749737908609299</v>
      </c>
      <c r="E170" s="105">
        <v>3.6621047757817218</v>
      </c>
      <c r="F170" s="105">
        <v>3.7893261285910667</v>
      </c>
      <c r="G170" s="105">
        <v>3.6858112124676357</v>
      </c>
      <c r="H170" s="105">
        <v>3.8972520928291599</v>
      </c>
      <c r="I170" s="105">
        <v>4.0021459724511326</v>
      </c>
      <c r="J170" s="105">
        <v>3.9333597374768958</v>
      </c>
      <c r="K170" s="105">
        <v>4.1593783725719859</v>
      </c>
      <c r="L170" s="105">
        <v>3.9624412014853716</v>
      </c>
      <c r="M170" s="105">
        <v>4.5595010995609657</v>
      </c>
      <c r="N170" s="105">
        <v>4.7073672409171463</v>
      </c>
      <c r="O170" s="105">
        <v>4.3715004547470713</v>
      </c>
      <c r="P170" s="105">
        <v>4.0898882055721488</v>
      </c>
      <c r="Q170" s="105">
        <v>4.6395855789426461</v>
      </c>
      <c r="R170" s="105">
        <v>4.7086032879948325</v>
      </c>
      <c r="S170" s="105">
        <v>4.886125666139395</v>
      </c>
      <c r="T170" s="105">
        <v>4.6482280547917849</v>
      </c>
      <c r="U170" s="105">
        <v>4.6723892252195434</v>
      </c>
      <c r="V170" s="105">
        <v>4.4024047149755399</v>
      </c>
      <c r="W170" s="105">
        <v>4.020900749500786</v>
      </c>
      <c r="X170" s="105">
        <v>4.3383459640716771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12.513791252720395</v>
      </c>
      <c r="C171" s="102">
        <v>11.692055138033036</v>
      </c>
      <c r="D171" s="102">
        <v>11.836987490365845</v>
      </c>
      <c r="E171" s="102">
        <v>11.429727718698649</v>
      </c>
      <c r="F171" s="102">
        <v>11.64772335133333</v>
      </c>
      <c r="G171" s="102">
        <v>11.809942173475365</v>
      </c>
      <c r="H171" s="102">
        <v>11.84496237094268</v>
      </c>
      <c r="I171" s="102">
        <v>11.165142458046178</v>
      </c>
      <c r="J171" s="102">
        <v>11.445679336963623</v>
      </c>
      <c r="K171" s="102">
        <v>10.874084951270557</v>
      </c>
      <c r="L171" s="102">
        <v>12.769918543610183</v>
      </c>
      <c r="M171" s="102">
        <v>13.173441462092915</v>
      </c>
      <c r="N171" s="102">
        <v>13.04702126030857</v>
      </c>
      <c r="O171" s="102">
        <v>13.876816075528808</v>
      </c>
      <c r="P171" s="102">
        <v>13.358011698953288</v>
      </c>
      <c r="Q171" s="102">
        <v>13.950328129389233</v>
      </c>
      <c r="R171" s="102">
        <v>13.876310535460965</v>
      </c>
      <c r="S171" s="102">
        <v>13.118792219006414</v>
      </c>
      <c r="T171" s="102">
        <v>13.149773944924812</v>
      </c>
      <c r="U171" s="102">
        <v>13.102296121727949</v>
      </c>
      <c r="V171" s="102">
        <v>12.704242607536239</v>
      </c>
      <c r="W171" s="102">
        <v>12.246883713162051</v>
      </c>
      <c r="X171" s="102">
        <v>8.023574774789255</v>
      </c>
      <c r="Y171" s="102">
        <v>7.9293803365412483</v>
      </c>
      <c r="DA171" s="131" t="s">
        <v>2908</v>
      </c>
    </row>
    <row r="172" spans="1:105" ht="12" customHeight="1" x14ac:dyDescent="0.25">
      <c r="A172" s="107" t="s">
        <v>121</v>
      </c>
      <c r="B172" s="105">
        <v>11.001944648435432</v>
      </c>
      <c r="C172" s="105">
        <v>10.240897396353276</v>
      </c>
      <c r="D172" s="105">
        <v>10.39010268984144</v>
      </c>
      <c r="E172" s="105">
        <v>10.010261833306377</v>
      </c>
      <c r="F172" s="105">
        <v>10.217292249203012</v>
      </c>
      <c r="G172" s="105">
        <v>10.412310766409298</v>
      </c>
      <c r="H172" s="105">
        <v>10.495997782904416</v>
      </c>
      <c r="I172" s="105">
        <v>9.8890117109433415</v>
      </c>
      <c r="J172" s="105">
        <v>10.081357732904834</v>
      </c>
      <c r="K172" s="105">
        <v>9.4391572896075608</v>
      </c>
      <c r="L172" s="105">
        <v>11.330466168013251</v>
      </c>
      <c r="M172" s="105">
        <v>11.700520572686486</v>
      </c>
      <c r="N172" s="105">
        <v>11.607204363088597</v>
      </c>
      <c r="O172" s="105">
        <v>12.523743762866408</v>
      </c>
      <c r="P172" s="105">
        <v>11.992892204951977</v>
      </c>
      <c r="Q172" s="105">
        <v>12.576712549929605</v>
      </c>
      <c r="R172" s="105">
        <v>12.518324522448099</v>
      </c>
      <c r="S172" s="105">
        <v>11.77571240738104</v>
      </c>
      <c r="T172" s="105">
        <v>11.849193023525125</v>
      </c>
      <c r="U172" s="105">
        <v>11.898450627521415</v>
      </c>
      <c r="V172" s="105">
        <v>11.660885468079634</v>
      </c>
      <c r="W172" s="105">
        <v>11.433635176116212</v>
      </c>
      <c r="X172" s="105">
        <v>7.2993202714166365</v>
      </c>
      <c r="Y172" s="105">
        <v>7.3544544007531227</v>
      </c>
      <c r="DA172" s="132" t="s">
        <v>2909</v>
      </c>
    </row>
    <row r="173" spans="1:105" ht="12" customHeight="1" x14ac:dyDescent="0.25">
      <c r="A173" s="108" t="s">
        <v>53</v>
      </c>
      <c r="B173" s="99">
        <v>7.1440290464818546</v>
      </c>
      <c r="C173" s="99">
        <v>6.5379256357946867</v>
      </c>
      <c r="D173" s="99">
        <v>6.6863961966000955</v>
      </c>
      <c r="E173" s="99">
        <v>6.3538210043039927</v>
      </c>
      <c r="F173" s="99">
        <v>6.4434263941748711</v>
      </c>
      <c r="G173" s="99">
        <v>6.632802914733956</v>
      </c>
      <c r="H173" s="99">
        <v>6.6723421336664925</v>
      </c>
      <c r="I173" s="99">
        <v>6.192295048441955</v>
      </c>
      <c r="J173" s="99">
        <v>6.1398712655291181</v>
      </c>
      <c r="K173" s="99">
        <v>5.295241260198428</v>
      </c>
      <c r="L173" s="99">
        <v>7.1638998969941587</v>
      </c>
      <c r="M173" s="99">
        <v>7.3278521002347654</v>
      </c>
      <c r="N173" s="99">
        <v>7.1198689896515708</v>
      </c>
      <c r="O173" s="99">
        <v>7.9995137730160017</v>
      </c>
      <c r="P173" s="99">
        <v>7.3838992107182619</v>
      </c>
      <c r="Q173" s="99">
        <v>7.8924175128368335</v>
      </c>
      <c r="R173" s="99">
        <v>7.8444529045260261</v>
      </c>
      <c r="S173" s="99">
        <v>7.0819378304855949</v>
      </c>
      <c r="T173" s="99">
        <v>7.1488630928126682</v>
      </c>
      <c r="U173" s="99">
        <v>7.2370239783274126</v>
      </c>
      <c r="V173" s="99">
        <v>7.0340883513540442</v>
      </c>
      <c r="W173" s="99">
        <v>7.2033059987585792</v>
      </c>
      <c r="X173" s="99">
        <v>3.3046048618061046</v>
      </c>
      <c r="Y173" s="99">
        <v>4.1149564660341689</v>
      </c>
      <c r="DA173" s="63" t="s">
        <v>2910</v>
      </c>
    </row>
    <row r="174" spans="1:105" ht="12" customHeight="1" x14ac:dyDescent="0.25">
      <c r="A174" s="115" t="s">
        <v>52</v>
      </c>
      <c r="B174" s="110">
        <v>3.8579156019535761</v>
      </c>
      <c r="C174" s="110">
        <v>3.7029717605585897</v>
      </c>
      <c r="D174" s="110">
        <v>3.703706493241345</v>
      </c>
      <c r="E174" s="110">
        <v>3.6564408290023844</v>
      </c>
      <c r="F174" s="110">
        <v>3.7738658550281405</v>
      </c>
      <c r="G174" s="110">
        <v>3.7795078516753446</v>
      </c>
      <c r="H174" s="110">
        <v>3.8236556492379257</v>
      </c>
      <c r="I174" s="110">
        <v>3.696716662501387</v>
      </c>
      <c r="J174" s="110">
        <v>3.941486467375714</v>
      </c>
      <c r="K174" s="110">
        <v>4.1439160294091328</v>
      </c>
      <c r="L174" s="110">
        <v>4.1665662710190903</v>
      </c>
      <c r="M174" s="110">
        <v>4.3726684724517195</v>
      </c>
      <c r="N174" s="110">
        <v>4.487335373437026</v>
      </c>
      <c r="O174" s="110">
        <v>4.5242299898504044</v>
      </c>
      <c r="P174" s="110">
        <v>4.6089929942337164</v>
      </c>
      <c r="Q174" s="110">
        <v>4.684295037092773</v>
      </c>
      <c r="R174" s="110">
        <v>4.6738716179220745</v>
      </c>
      <c r="S174" s="110">
        <v>4.6937745768954438</v>
      </c>
      <c r="T174" s="110">
        <v>4.7003299307124546</v>
      </c>
      <c r="U174" s="110">
        <v>4.6614266491940022</v>
      </c>
      <c r="V174" s="110">
        <v>4.6267971167255881</v>
      </c>
      <c r="W174" s="110">
        <v>4.2303291773576355</v>
      </c>
      <c r="X174" s="110">
        <v>3.9947154096105337</v>
      </c>
      <c r="Y174" s="110">
        <v>3.2394979347189521</v>
      </c>
      <c r="DA174" s="60" t="s">
        <v>2911</v>
      </c>
    </row>
    <row r="175" spans="1:105" ht="12" customHeight="1" x14ac:dyDescent="0.25">
      <c r="A175" s="121" t="s">
        <v>54</v>
      </c>
      <c r="B175" s="123">
        <v>2.6533073721492317</v>
      </c>
      <c r="C175" s="123">
        <v>2.5994265805200127</v>
      </c>
      <c r="D175" s="123">
        <v>2.6342200623544696</v>
      </c>
      <c r="E175" s="123">
        <v>2.6110099799425059</v>
      </c>
      <c r="F175" s="123">
        <v>2.6143614592677191</v>
      </c>
      <c r="G175" s="123">
        <v>2.6423402263860867</v>
      </c>
      <c r="H175" s="123">
        <v>2.7096315376806035</v>
      </c>
      <c r="I175" s="123">
        <v>2.6710236859848129</v>
      </c>
      <c r="J175" s="123">
        <v>2.7227847987730764</v>
      </c>
      <c r="K175" s="123">
        <v>2.733915474430392</v>
      </c>
      <c r="L175" s="123">
        <v>3.0405621894270083</v>
      </c>
      <c r="M175" s="123">
        <v>2.9660000638364172</v>
      </c>
      <c r="N175" s="123">
        <v>2.9395366857533691</v>
      </c>
      <c r="O175" s="123">
        <v>3.1241518332088063</v>
      </c>
      <c r="P175" s="123">
        <v>3.1603253991228804</v>
      </c>
      <c r="Q175" s="123">
        <v>3.205426171186573</v>
      </c>
      <c r="R175" s="123">
        <v>3.2875536288249942</v>
      </c>
      <c r="S175" s="123">
        <v>3.1864191164804283</v>
      </c>
      <c r="T175" s="123">
        <v>3.1718460485643236</v>
      </c>
      <c r="U175" s="123">
        <v>3.1193734464365606</v>
      </c>
      <c r="V175" s="123">
        <v>3.2142864253967294</v>
      </c>
      <c r="W175" s="123">
        <v>3.2327479080289154</v>
      </c>
      <c r="X175" s="123">
        <v>2.0267799299013425</v>
      </c>
      <c r="Y175" s="123">
        <v>2.2400130073906084</v>
      </c>
      <c r="DA175" s="130" t="s">
        <v>2912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2913</v>
      </c>
    </row>
    <row r="177" spans="1:105" ht="12" customHeight="1" x14ac:dyDescent="0.25">
      <c r="A177" s="109" t="s">
        <v>120</v>
      </c>
      <c r="B177" s="110">
        <v>2.6533073721492317</v>
      </c>
      <c r="C177" s="110">
        <v>2.5994265805200127</v>
      </c>
      <c r="D177" s="110">
        <v>2.6342200623544696</v>
      </c>
      <c r="E177" s="110">
        <v>2.6110099799425059</v>
      </c>
      <c r="F177" s="110">
        <v>2.6143614592677191</v>
      </c>
      <c r="G177" s="110">
        <v>2.6423402263860867</v>
      </c>
      <c r="H177" s="110">
        <v>2.7096315376806035</v>
      </c>
      <c r="I177" s="110">
        <v>2.6710236859848129</v>
      </c>
      <c r="J177" s="110">
        <v>2.7227847987730764</v>
      </c>
      <c r="K177" s="110">
        <v>2.733915474430392</v>
      </c>
      <c r="L177" s="110">
        <v>3.0405621894270083</v>
      </c>
      <c r="M177" s="110">
        <v>2.9660000638364172</v>
      </c>
      <c r="N177" s="110">
        <v>2.9395366857533691</v>
      </c>
      <c r="O177" s="110">
        <v>3.1241518332088063</v>
      </c>
      <c r="P177" s="110">
        <v>3.1603253991228804</v>
      </c>
      <c r="Q177" s="110">
        <v>3.205426171186573</v>
      </c>
      <c r="R177" s="110">
        <v>3.2875536288249942</v>
      </c>
      <c r="S177" s="110">
        <v>3.1864191164804283</v>
      </c>
      <c r="T177" s="110">
        <v>3.1718460485643236</v>
      </c>
      <c r="U177" s="110">
        <v>3.1193734464365606</v>
      </c>
      <c r="V177" s="110">
        <v>3.2142864253967294</v>
      </c>
      <c r="W177" s="110">
        <v>3.2327479080289154</v>
      </c>
      <c r="X177" s="110">
        <v>2.0267799299013425</v>
      </c>
      <c r="Y177" s="110">
        <v>2.2400130073906084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2917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2918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X8" s="99">
        <f>RES_hhdet_tesh!X8/RES_summary!X$19</f>
        <v>0</v>
      </c>
      <c r="Y8" s="99">
        <f>RES_hhdet_tesh!Y8/RES_summary!Y$19</f>
        <v>0</v>
      </c>
      <c r="DA8" s="63" t="s">
        <v>2921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103.16997576828631</v>
      </c>
      <c r="C24" s="118">
        <f t="shared" si="7"/>
        <v>108.90154360781413</v>
      </c>
      <c r="D24" s="118">
        <f t="shared" si="7"/>
        <v>98.083123380915694</v>
      </c>
      <c r="E24" s="118">
        <f t="shared" si="7"/>
        <v>103.37466595999504</v>
      </c>
      <c r="F24" s="118">
        <f t="shared" si="7"/>
        <v>104.85528947292332</v>
      </c>
      <c r="G24" s="118">
        <f t="shared" si="7"/>
        <v>105.44215494734701</v>
      </c>
      <c r="H24" s="118">
        <f t="shared" si="7"/>
        <v>112.22442417666228</v>
      </c>
      <c r="I24" s="118">
        <f t="shared" si="7"/>
        <v>112.77456947652243</v>
      </c>
      <c r="J24" s="118">
        <f t="shared" si="7"/>
        <v>106.92486581092754</v>
      </c>
      <c r="K24" s="118">
        <f t="shared" si="7"/>
        <v>100.35919351312018</v>
      </c>
      <c r="L24" s="118">
        <f t="shared" si="7"/>
        <v>119.62371566130683</v>
      </c>
      <c r="M24" s="118">
        <f t="shared" si="7"/>
        <v>117.57908235663615</v>
      </c>
      <c r="N24" s="118">
        <f t="shared" si="7"/>
        <v>112.11986714451119</v>
      </c>
      <c r="O24" s="118">
        <f t="shared" si="7"/>
        <v>107.25528055680579</v>
      </c>
      <c r="P24" s="118">
        <f t="shared" si="7"/>
        <v>84.858028859700184</v>
      </c>
      <c r="Q24" s="118">
        <f t="shared" si="7"/>
        <v>113.00598333728024</v>
      </c>
      <c r="R24" s="118">
        <f t="shared" ref="R24:V24" si="8">R25+R28+R30+R39</f>
        <v>116.30412958702532</v>
      </c>
      <c r="S24" s="118">
        <f t="shared" si="8"/>
        <v>117.32381481678719</v>
      </c>
      <c r="T24" s="118">
        <f t="shared" si="8"/>
        <v>116.89033457319157</v>
      </c>
      <c r="U24" s="118">
        <f t="shared" si="8"/>
        <v>110.00002540629872</v>
      </c>
      <c r="V24" s="118">
        <f t="shared" si="8"/>
        <v>106.12256349483198</v>
      </c>
      <c r="W24" s="118">
        <f t="shared" ref="W24:Y24" si="9">W25+W28+W30+W39</f>
        <v>107.56644531433193</v>
      </c>
      <c r="X24" s="118">
        <f t="shared" si="9"/>
        <v>106.17599356930361</v>
      </c>
      <c r="Y24" s="118">
        <f t="shared" si="9"/>
        <v>107.27495030508092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92.164298607593651</v>
      </c>
      <c r="C25" s="123">
        <f t="shared" si="10"/>
        <v>98.471792034888935</v>
      </c>
      <c r="D25" s="123">
        <f t="shared" si="10"/>
        <v>87.587659552612195</v>
      </c>
      <c r="E25" s="123">
        <f t="shared" si="10"/>
        <v>93.098243190313738</v>
      </c>
      <c r="F25" s="123">
        <f t="shared" si="10"/>
        <v>94.346104335016406</v>
      </c>
      <c r="G25" s="123">
        <f t="shared" si="10"/>
        <v>94.739080007787351</v>
      </c>
      <c r="H25" s="123">
        <f t="shared" si="10"/>
        <v>101.28122186411893</v>
      </c>
      <c r="I25" s="123">
        <f t="shared" si="10"/>
        <v>102.24323863945045</v>
      </c>
      <c r="J25" s="123">
        <f t="shared" si="10"/>
        <v>96.196204185646664</v>
      </c>
      <c r="K25" s="123">
        <f t="shared" si="10"/>
        <v>90.021536272729819</v>
      </c>
      <c r="L25" s="123">
        <f t="shared" si="10"/>
        <v>107.65656633922346</v>
      </c>
      <c r="M25" s="123">
        <f t="shared" si="10"/>
        <v>105.22564048737182</v>
      </c>
      <c r="N25" s="123">
        <f t="shared" si="10"/>
        <v>99.779354364986375</v>
      </c>
      <c r="O25" s="123">
        <f t="shared" si="10"/>
        <v>94.026356077241047</v>
      </c>
      <c r="P25" s="123">
        <f t="shared" si="10"/>
        <v>72.026002858516264</v>
      </c>
      <c r="Q25" s="123">
        <f t="shared" si="10"/>
        <v>99.561157702426215</v>
      </c>
      <c r="R25" s="123">
        <f t="shared" ref="R25:V25" si="11">SUM(R26:R27)</f>
        <v>102.79907110816222</v>
      </c>
      <c r="S25" s="123">
        <f t="shared" si="11"/>
        <v>104.39324294867697</v>
      </c>
      <c r="T25" s="123">
        <f t="shared" si="11"/>
        <v>103.86460454308475</v>
      </c>
      <c r="U25" s="123">
        <f t="shared" si="11"/>
        <v>96.848165289458208</v>
      </c>
      <c r="V25" s="123">
        <f t="shared" si="11"/>
        <v>92.990739526164745</v>
      </c>
      <c r="W25" s="123">
        <f t="shared" ref="W25:Y25" si="12">SUM(W26:W27)</f>
        <v>94.520345538120552</v>
      </c>
      <c r="X25" s="123">
        <f t="shared" si="12"/>
        <v>97.486376630472179</v>
      </c>
      <c r="Y25" s="123">
        <f t="shared" si="12"/>
        <v>98.599826590663895</v>
      </c>
      <c r="DA25" s="130" t="s">
        <v>2937</v>
      </c>
    </row>
    <row r="26" spans="1:105" ht="12" customHeight="1" x14ac:dyDescent="0.25">
      <c r="A26" s="97" t="s">
        <v>74</v>
      </c>
      <c r="B26" s="99">
        <v>90.492561854388001</v>
      </c>
      <c r="C26" s="99">
        <v>96.686384629225671</v>
      </c>
      <c r="D26" s="99">
        <v>86.036980225359969</v>
      </c>
      <c r="E26" s="99">
        <v>91.457516096280685</v>
      </c>
      <c r="F26" s="99">
        <v>92.700125712603224</v>
      </c>
      <c r="G26" s="99">
        <v>93.094996923138268</v>
      </c>
      <c r="H26" s="99">
        <v>99.532294365568035</v>
      </c>
      <c r="I26" s="99">
        <v>100.48742441008964</v>
      </c>
      <c r="J26" s="99">
        <v>94.567210393744887</v>
      </c>
      <c r="K26" s="99">
        <v>88.513909834791633</v>
      </c>
      <c r="L26" s="99">
        <v>105.81008861600267</v>
      </c>
      <c r="M26" s="99">
        <v>103.46398288211078</v>
      </c>
      <c r="N26" s="99">
        <v>98.127363979999387</v>
      </c>
      <c r="O26" s="99">
        <v>92.483592934998953</v>
      </c>
      <c r="P26" s="99">
        <v>70.871052522766206</v>
      </c>
      <c r="Q26" s="99">
        <v>97.938547035754198</v>
      </c>
      <c r="R26" s="99">
        <v>101.12691737439961</v>
      </c>
      <c r="S26" s="99">
        <v>102.70063861347819</v>
      </c>
      <c r="T26" s="99">
        <v>102.18767459279854</v>
      </c>
      <c r="U26" s="99">
        <v>95.304817771576595</v>
      </c>
      <c r="V26" s="99">
        <v>91.51006579786808</v>
      </c>
      <c r="W26" s="99">
        <v>93.01629175641142</v>
      </c>
      <c r="X26" s="99">
        <v>96.046194880220298</v>
      </c>
      <c r="Y26" s="99">
        <v>97.127807037468742</v>
      </c>
      <c r="DA26" s="63" t="s">
        <v>2938</v>
      </c>
    </row>
    <row r="27" spans="1:105" ht="12" customHeight="1" x14ac:dyDescent="0.25">
      <c r="A27" s="97" t="s">
        <v>53</v>
      </c>
      <c r="B27" s="99">
        <v>1.6717367532056429</v>
      </c>
      <c r="C27" s="99">
        <v>1.7854074056632627</v>
      </c>
      <c r="D27" s="99">
        <v>1.5506793272522208</v>
      </c>
      <c r="E27" s="99">
        <v>1.6407270940330498</v>
      </c>
      <c r="F27" s="99">
        <v>1.6459786224131845</v>
      </c>
      <c r="G27" s="99">
        <v>1.6440830846490886</v>
      </c>
      <c r="H27" s="99">
        <v>1.7489274985508989</v>
      </c>
      <c r="I27" s="99">
        <v>1.7558142293608112</v>
      </c>
      <c r="J27" s="99">
        <v>1.6289937919017836</v>
      </c>
      <c r="K27" s="99">
        <v>1.5076264379381863</v>
      </c>
      <c r="L27" s="99">
        <v>1.8464777232207901</v>
      </c>
      <c r="M27" s="99">
        <v>1.7616576052610347</v>
      </c>
      <c r="N27" s="99">
        <v>1.6519903849869917</v>
      </c>
      <c r="O27" s="99">
        <v>1.5427631422420967</v>
      </c>
      <c r="P27" s="99">
        <v>1.1549503357500541</v>
      </c>
      <c r="Q27" s="99">
        <v>1.6226106666720133</v>
      </c>
      <c r="R27" s="99">
        <v>1.6721537337626109</v>
      </c>
      <c r="S27" s="99">
        <v>1.6926043351987816</v>
      </c>
      <c r="T27" s="99">
        <v>1.6769299502862083</v>
      </c>
      <c r="U27" s="99">
        <v>1.5433475178816141</v>
      </c>
      <c r="V27" s="99">
        <v>1.4806737282966596</v>
      </c>
      <c r="W27" s="99">
        <v>1.5040537817091306</v>
      </c>
      <c r="X27" s="99">
        <v>1.4401817502518759</v>
      </c>
      <c r="Y27" s="99">
        <v>1.4720195531951481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1.5511131916232927E-2</v>
      </c>
      <c r="C28" s="123">
        <f t="shared" si="13"/>
        <v>1.9432762048057321E-2</v>
      </c>
      <c r="D28" s="123">
        <f t="shared" si="13"/>
        <v>2.1117201098190826E-2</v>
      </c>
      <c r="E28" s="123">
        <f t="shared" si="13"/>
        <v>2.5811028333289823E-2</v>
      </c>
      <c r="F28" s="123">
        <f t="shared" si="13"/>
        <v>3.6159393095959898E-2</v>
      </c>
      <c r="G28" s="123">
        <f t="shared" si="13"/>
        <v>4.9456748408185827E-2</v>
      </c>
      <c r="H28" s="123">
        <f t="shared" si="13"/>
        <v>6.9835016326638272E-2</v>
      </c>
      <c r="I28" s="123">
        <f t="shared" si="13"/>
        <v>8.9317593405063997E-2</v>
      </c>
      <c r="J28" s="123">
        <f t="shared" si="13"/>
        <v>0.10501644172528921</v>
      </c>
      <c r="K28" s="123">
        <f t="shared" si="13"/>
        <v>0.109961809165219</v>
      </c>
      <c r="L28" s="123">
        <f t="shared" si="13"/>
        <v>0.11155362489588261</v>
      </c>
      <c r="M28" s="123">
        <f t="shared" si="13"/>
        <v>0.11260278717700442</v>
      </c>
      <c r="N28" s="123">
        <f t="shared" si="13"/>
        <v>0.11577489206925022</v>
      </c>
      <c r="O28" s="123">
        <f t="shared" si="13"/>
        <v>0.11898134324069069</v>
      </c>
      <c r="P28" s="123">
        <f t="shared" si="13"/>
        <v>0.11918318901742529</v>
      </c>
      <c r="Q28" s="123">
        <f t="shared" si="13"/>
        <v>0.12085139499093178</v>
      </c>
      <c r="R28" s="123">
        <f t="shared" si="13"/>
        <v>0.13541262305786536</v>
      </c>
      <c r="S28" s="123">
        <f t="shared" si="13"/>
        <v>0.15220237311611504</v>
      </c>
      <c r="T28" s="123">
        <f t="shared" si="13"/>
        <v>0.21285353155410436</v>
      </c>
      <c r="U28" s="123">
        <f t="shared" si="13"/>
        <v>0.19895572927075458</v>
      </c>
      <c r="V28" s="123">
        <f t="shared" si="13"/>
        <v>0.20456047873886601</v>
      </c>
      <c r="W28" s="123">
        <f t="shared" si="13"/>
        <v>0.19861374087100525</v>
      </c>
      <c r="X28" s="123">
        <f t="shared" si="13"/>
        <v>0.18619995354186344</v>
      </c>
      <c r="Y28" s="123">
        <f t="shared" si="13"/>
        <v>0.18061112892270972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1.5511131916232927E-2</v>
      </c>
      <c r="C29" s="99">
        <f>RES_hhdet_tesh!C29/RES_summary!C$19</f>
        <v>1.9432762048057321E-2</v>
      </c>
      <c r="D29" s="99">
        <f>RES_hhdet_tesh!D29/RES_summary!D$19</f>
        <v>2.1117201098190826E-2</v>
      </c>
      <c r="E29" s="99">
        <f>RES_hhdet_tesh!E29/RES_summary!E$19</f>
        <v>2.5811028333289823E-2</v>
      </c>
      <c r="F29" s="99">
        <f>RES_hhdet_tesh!F29/RES_summary!F$19</f>
        <v>3.6159393095959898E-2</v>
      </c>
      <c r="G29" s="99">
        <f>RES_hhdet_tesh!G29/RES_summary!G$19</f>
        <v>4.9456748408185827E-2</v>
      </c>
      <c r="H29" s="99">
        <f>RES_hhdet_tesh!H29/RES_summary!H$19</f>
        <v>6.9835016326638272E-2</v>
      </c>
      <c r="I29" s="99">
        <f>RES_hhdet_tesh!I29/RES_summary!I$19</f>
        <v>8.9317593405063997E-2</v>
      </c>
      <c r="J29" s="99">
        <f>RES_hhdet_tesh!J29/RES_summary!J$19</f>
        <v>0.10501644172528921</v>
      </c>
      <c r="K29" s="99">
        <f>RES_hhdet_tesh!K29/RES_summary!K$19</f>
        <v>0.109961809165219</v>
      </c>
      <c r="L29" s="99">
        <f>RES_hhdet_tesh!L29/RES_summary!L$19</f>
        <v>0.11155362489588261</v>
      </c>
      <c r="M29" s="99">
        <f>RES_hhdet_tesh!M29/RES_summary!M$19</f>
        <v>0.11260278717700442</v>
      </c>
      <c r="N29" s="99">
        <f>RES_hhdet_tesh!N29/RES_summary!N$19</f>
        <v>0.11577489206925022</v>
      </c>
      <c r="O29" s="99">
        <f>RES_hhdet_tesh!O29/RES_summary!O$19</f>
        <v>0.11898134324069069</v>
      </c>
      <c r="P29" s="99">
        <f>RES_hhdet_tesh!P29/RES_summary!P$19</f>
        <v>0.11918318901742529</v>
      </c>
      <c r="Q29" s="99">
        <f>RES_hhdet_tesh!Q29/RES_summary!Q$19</f>
        <v>0.12085139499093178</v>
      </c>
      <c r="R29" s="99">
        <f>RES_hhdet_tesh!R29/RES_summary!R$19</f>
        <v>0.13541262305786536</v>
      </c>
      <c r="S29" s="99">
        <f>RES_hhdet_tesh!S29/RES_summary!S$19</f>
        <v>0.15220237311611504</v>
      </c>
      <c r="T29" s="99">
        <f>RES_hhdet_tesh!T29/RES_summary!T$19</f>
        <v>0.21285353155410436</v>
      </c>
      <c r="U29" s="99">
        <f>RES_hhdet_tesh!U29/RES_summary!U$19</f>
        <v>0.19895572927075458</v>
      </c>
      <c r="V29" s="99">
        <f>RES_hhdet_tesh!V29/RES_summary!V$19</f>
        <v>0.20456047873886601</v>
      </c>
      <c r="W29" s="99">
        <f>RES_hhdet_tesh!W29/RES_summary!W$19</f>
        <v>0.19861374087100525</v>
      </c>
      <c r="X29" s="99">
        <f>RES_hhdet_tesh!X29/RES_summary!X$19</f>
        <v>0.18619995354186344</v>
      </c>
      <c r="Y29" s="99">
        <f>RES_hhdet_tesh!Y29/RES_summary!Y$19</f>
        <v>0.18061112892270972</v>
      </c>
      <c r="DA29" s="63" t="s">
        <v>2941</v>
      </c>
    </row>
    <row r="30" spans="1:105" ht="12" customHeight="1" x14ac:dyDescent="0.25">
      <c r="A30" s="121" t="s">
        <v>55</v>
      </c>
      <c r="B30" s="123">
        <v>8.9776620982350916</v>
      </c>
      <c r="C30" s="123">
        <v>8.4372791169357164</v>
      </c>
      <c r="D30" s="123">
        <v>8.4723916847613836</v>
      </c>
      <c r="E30" s="123">
        <v>8.2617492518371183</v>
      </c>
      <c r="F30" s="123">
        <v>8.4733752709417285</v>
      </c>
      <c r="G30" s="123">
        <v>8.6225907043579788</v>
      </c>
      <c r="H30" s="123">
        <v>8.7769750262930248</v>
      </c>
      <c r="I30" s="123">
        <v>8.3690215293853978</v>
      </c>
      <c r="J30" s="123">
        <v>8.508832722215665</v>
      </c>
      <c r="K30" s="123">
        <v>8.1017409361488664</v>
      </c>
      <c r="L30" s="123">
        <v>9.4872304607120412</v>
      </c>
      <c r="M30" s="123">
        <v>9.9239497341555634</v>
      </c>
      <c r="N30" s="123">
        <v>9.9190853976633093</v>
      </c>
      <c r="O30" s="123">
        <v>10.641451738176569</v>
      </c>
      <c r="P30" s="123">
        <v>10.210686063784264</v>
      </c>
      <c r="Q30" s="123">
        <v>10.778045836695853</v>
      </c>
      <c r="R30" s="123">
        <v>10.74879473317117</v>
      </c>
      <c r="S30" s="123">
        <v>10.226451796987288</v>
      </c>
      <c r="T30" s="123">
        <v>10.25121126738067</v>
      </c>
      <c r="U30" s="123">
        <v>10.386434292815443</v>
      </c>
      <c r="V30" s="123">
        <v>10.218406814722801</v>
      </c>
      <c r="W30" s="123">
        <v>10.05404544791665</v>
      </c>
      <c r="X30" s="123">
        <v>6.7406480999571938</v>
      </c>
      <c r="Y30" s="123">
        <v>6.5384248594711476</v>
      </c>
      <c r="DA30" s="130" t="s">
        <v>2942</v>
      </c>
    </row>
    <row r="31" spans="1:105" ht="12" customHeight="1" x14ac:dyDescent="0.25">
      <c r="A31" s="97" t="s">
        <v>141</v>
      </c>
      <c r="B31" s="99">
        <v>8.8736326773076097</v>
      </c>
      <c r="C31" s="99">
        <v>8.6750250555364303</v>
      </c>
      <c r="D31" s="99">
        <v>7.9963076933293813</v>
      </c>
      <c r="E31" s="99">
        <v>8.277265859217259</v>
      </c>
      <c r="F31" s="99">
        <v>8.5101669996179261</v>
      </c>
      <c r="G31" s="99">
        <v>8.4272133083099749</v>
      </c>
      <c r="H31" s="99">
        <v>8.9233644975272881</v>
      </c>
      <c r="I31" s="99">
        <v>8.9810300317929936</v>
      </c>
      <c r="J31" s="99">
        <v>8.4808574189280819</v>
      </c>
      <c r="K31" s="99">
        <v>8.1419907875302915</v>
      </c>
      <c r="L31" s="99">
        <v>9.0716473818074217</v>
      </c>
      <c r="M31" s="99">
        <v>10.328035260943198</v>
      </c>
      <c r="N31" s="99">
        <v>10.382272344135623</v>
      </c>
      <c r="O31" s="99">
        <v>10.288855947283604</v>
      </c>
      <c r="P31" s="99">
        <v>9.1103506515150929</v>
      </c>
      <c r="Q31" s="99">
        <v>10.640865900397719</v>
      </c>
      <c r="R31" s="99">
        <v>10.73720942877695</v>
      </c>
      <c r="S31" s="99">
        <v>10.56616333174539</v>
      </c>
      <c r="T31" s="99">
        <v>10.009089315380876</v>
      </c>
      <c r="U31" s="99">
        <v>10.363790971197341</v>
      </c>
      <c r="V31" s="99">
        <v>9.7214605467377844</v>
      </c>
      <c r="W31" s="99">
        <v>9.59146033226836</v>
      </c>
      <c r="X31" s="99">
        <v>7.2541369372828752</v>
      </c>
      <c r="Y31" s="99">
        <v>6.3845235729367387</v>
      </c>
      <c r="DA31" s="63" t="s">
        <v>2943</v>
      </c>
    </row>
    <row r="32" spans="1:105" ht="12" customHeight="1" x14ac:dyDescent="0.25">
      <c r="A32" s="97" t="s">
        <v>140</v>
      </c>
      <c r="B32" s="99">
        <v>8.8736326773076097</v>
      </c>
      <c r="C32" s="99">
        <v>8.6754761966169092</v>
      </c>
      <c r="D32" s="99">
        <v>7.9971606670802258</v>
      </c>
      <c r="E32" s="99">
        <v>8.2807589034301579</v>
      </c>
      <c r="F32" s="99">
        <v>8.517383911993047</v>
      </c>
      <c r="G32" s="99">
        <v>8.4387986956935652</v>
      </c>
      <c r="H32" s="99">
        <v>8.9399484366074979</v>
      </c>
      <c r="I32" s="99">
        <v>9.0025873302729753</v>
      </c>
      <c r="J32" s="99">
        <v>8.5026949280306674</v>
      </c>
      <c r="K32" s="99">
        <v>8.1659961699113506</v>
      </c>
      <c r="L32" s="99">
        <v>9.1028491728466747</v>
      </c>
      <c r="M32" s="99">
        <v>10.37374051088249</v>
      </c>
      <c r="N32" s="99">
        <v>10.439430228247097</v>
      </c>
      <c r="O32" s="99">
        <v>0</v>
      </c>
      <c r="P32" s="99">
        <v>0</v>
      </c>
      <c r="Q32" s="99">
        <v>0</v>
      </c>
      <c r="R32" s="99">
        <v>0</v>
      </c>
      <c r="S32" s="99">
        <v>10.361730571975682</v>
      </c>
      <c r="T32" s="99">
        <v>9.8331812990210512</v>
      </c>
      <c r="U32" s="99">
        <v>10.205366483621733</v>
      </c>
      <c r="V32" s="99">
        <v>9.5876330290361285</v>
      </c>
      <c r="W32" s="99">
        <v>9.4902151326241242</v>
      </c>
      <c r="X32" s="99">
        <v>7.0374761883184398</v>
      </c>
      <c r="Y32" s="99">
        <v>6.2069446183445667</v>
      </c>
      <c r="DA32" s="63" t="s">
        <v>2944</v>
      </c>
    </row>
    <row r="33" spans="1:105" ht="12" customHeight="1" x14ac:dyDescent="0.25">
      <c r="A33" s="100" t="s">
        <v>50</v>
      </c>
      <c r="B33" s="102">
        <v>5.0636078479368027</v>
      </c>
      <c r="C33" s="102">
        <v>4.8576007018626255</v>
      </c>
      <c r="D33" s="102">
        <v>4.5221868762192967</v>
      </c>
      <c r="E33" s="102">
        <v>4.618654127648437</v>
      </c>
      <c r="F33" s="102">
        <v>4.7280577834019804</v>
      </c>
      <c r="G33" s="102">
        <v>4.7529874832259305</v>
      </c>
      <c r="H33" s="102">
        <v>5.0426963437783394</v>
      </c>
      <c r="I33" s="102">
        <v>4.9963558434599085</v>
      </c>
      <c r="J33" s="102">
        <v>4.5648469686060702</v>
      </c>
      <c r="K33" s="102">
        <v>3.9951277320395682</v>
      </c>
      <c r="L33" s="102">
        <v>5.1271084827429467</v>
      </c>
      <c r="M33" s="102">
        <v>5.7868206110173919</v>
      </c>
      <c r="N33" s="102">
        <v>5.6990038521879409</v>
      </c>
      <c r="O33" s="102">
        <v>0</v>
      </c>
      <c r="P33" s="102">
        <v>0</v>
      </c>
      <c r="Q33" s="102">
        <v>0</v>
      </c>
      <c r="R33" s="102">
        <v>0</v>
      </c>
      <c r="S33" s="102">
        <v>5.6137067363202675</v>
      </c>
      <c r="T33" s="102">
        <v>5.3579473948248211</v>
      </c>
      <c r="U33" s="102">
        <v>5.6635368582119732</v>
      </c>
      <c r="V33" s="102">
        <v>5.3151033000843286</v>
      </c>
      <c r="W33" s="102">
        <v>5.5774816709613999</v>
      </c>
      <c r="X33" s="102">
        <v>2.935807074740846</v>
      </c>
      <c r="Y33" s="102">
        <v>3.2124454457758129</v>
      </c>
      <c r="DA33" s="131" t="s">
        <v>2945</v>
      </c>
    </row>
    <row r="34" spans="1:105" ht="12" customHeight="1" x14ac:dyDescent="0.25">
      <c r="A34" s="103" t="s">
        <v>52</v>
      </c>
      <c r="B34" s="105">
        <v>3.8100248293708066</v>
      </c>
      <c r="C34" s="105">
        <v>3.8178754947542859</v>
      </c>
      <c r="D34" s="105">
        <v>3.4749737908609295</v>
      </c>
      <c r="E34" s="105">
        <v>3.6621047757817222</v>
      </c>
      <c r="F34" s="105">
        <v>3.7893261285910667</v>
      </c>
      <c r="G34" s="105">
        <v>3.6858112124676357</v>
      </c>
      <c r="H34" s="105">
        <v>3.8972520928291594</v>
      </c>
      <c r="I34" s="105">
        <v>4.0062314868130668</v>
      </c>
      <c r="J34" s="105">
        <v>3.9378479594245968</v>
      </c>
      <c r="K34" s="105">
        <v>4.1708684378717829</v>
      </c>
      <c r="L34" s="105">
        <v>3.9757406901037275</v>
      </c>
      <c r="M34" s="105">
        <v>4.5869198998650997</v>
      </c>
      <c r="N34" s="105">
        <v>4.7404263760591547</v>
      </c>
      <c r="O34" s="105">
        <v>0</v>
      </c>
      <c r="P34" s="105">
        <v>0</v>
      </c>
      <c r="Q34" s="105">
        <v>0</v>
      </c>
      <c r="R34" s="105">
        <v>0</v>
      </c>
      <c r="S34" s="105">
        <v>4.748023835655415</v>
      </c>
      <c r="T34" s="105">
        <v>4.475233904196231</v>
      </c>
      <c r="U34" s="105">
        <v>4.5418296254097585</v>
      </c>
      <c r="V34" s="105">
        <v>4.2725297289518007</v>
      </c>
      <c r="W34" s="105">
        <v>3.912733461662723</v>
      </c>
      <c r="X34" s="105">
        <v>4.1016691135775929</v>
      </c>
      <c r="Y34" s="105">
        <v>2.9944991725687551</v>
      </c>
      <c r="DA34" s="132" t="s">
        <v>2946</v>
      </c>
    </row>
    <row r="35" spans="1:105" ht="12" customHeight="1" x14ac:dyDescent="0.25">
      <c r="A35" s="106" t="s">
        <v>122</v>
      </c>
      <c r="B35" s="102">
        <v>8.9905565012492126</v>
      </c>
      <c r="C35" s="102">
        <v>8.4080324332657401</v>
      </c>
      <c r="D35" s="102">
        <v>8.5276763393978054</v>
      </c>
      <c r="E35" s="102">
        <v>8.259364210336388</v>
      </c>
      <c r="F35" s="102">
        <v>8.4684716574161811</v>
      </c>
      <c r="G35" s="102">
        <v>8.645651737250029</v>
      </c>
      <c r="H35" s="102">
        <v>8.7590668068731254</v>
      </c>
      <c r="I35" s="102">
        <v>8.2973945618040919</v>
      </c>
      <c r="J35" s="102">
        <v>8.512621623921957</v>
      </c>
      <c r="K35" s="102">
        <v>8.0977556749748931</v>
      </c>
      <c r="L35" s="102">
        <v>9.5311350001793453</v>
      </c>
      <c r="M35" s="102">
        <v>9.8837988297655173</v>
      </c>
      <c r="N35" s="102">
        <v>9.8751377312017734</v>
      </c>
      <c r="O35" s="102">
        <v>10.671191062256403</v>
      </c>
      <c r="P35" s="102">
        <v>10.301331954904704</v>
      </c>
      <c r="Q35" s="102">
        <v>10.790372513048244</v>
      </c>
      <c r="R35" s="102">
        <v>10.753186659248888</v>
      </c>
      <c r="S35" s="102">
        <v>10.192636799793203</v>
      </c>
      <c r="T35" s="102">
        <v>10.28225873814621</v>
      </c>
      <c r="U35" s="102">
        <v>10.391288312742228</v>
      </c>
      <c r="V35" s="102">
        <v>10.286741201587114</v>
      </c>
      <c r="W35" s="102">
        <v>10.124257049670041</v>
      </c>
      <c r="X35" s="102">
        <v>6.6604551811598123</v>
      </c>
      <c r="Y35" s="102">
        <v>6.5953938694171255</v>
      </c>
      <c r="DA35" s="131" t="s">
        <v>2947</v>
      </c>
    </row>
    <row r="36" spans="1:105" ht="12" customHeight="1" x14ac:dyDescent="0.25">
      <c r="A36" s="107" t="s">
        <v>121</v>
      </c>
      <c r="B36" s="105">
        <v>8.9905565012492126</v>
      </c>
      <c r="C36" s="105">
        <v>8.4092376461182852</v>
      </c>
      <c r="D36" s="105">
        <v>8.5292005582242751</v>
      </c>
      <c r="E36" s="105">
        <v>8.2609575527237773</v>
      </c>
      <c r="F36" s="105">
        <v>8.47003582109053</v>
      </c>
      <c r="G36" s="105">
        <v>8.6466480588108272</v>
      </c>
      <c r="H36" s="105">
        <v>8.7594575280727831</v>
      </c>
      <c r="I36" s="105">
        <v>8.2961894160458911</v>
      </c>
      <c r="J36" s="105">
        <v>8.5114091244586216</v>
      </c>
      <c r="K36" s="105">
        <v>8.096816590482053</v>
      </c>
      <c r="L36" s="105">
        <v>9.5290642981487981</v>
      </c>
      <c r="M36" s="105">
        <v>9.8828638083038935</v>
      </c>
      <c r="N36" s="105">
        <v>9.8757082226456792</v>
      </c>
      <c r="O36" s="105">
        <v>10.672441424243615</v>
      </c>
      <c r="P36" s="105">
        <v>10.301858528688179</v>
      </c>
      <c r="Q36" s="105">
        <v>10.789715331789623</v>
      </c>
      <c r="R36" s="105">
        <v>10.746584562752652</v>
      </c>
      <c r="S36" s="105">
        <v>10.185393252153991</v>
      </c>
      <c r="T36" s="105">
        <v>10.276749743121632</v>
      </c>
      <c r="U36" s="105">
        <v>10.387538831952597</v>
      </c>
      <c r="V36" s="105">
        <v>10.285494088617089</v>
      </c>
      <c r="W36" s="105">
        <v>10.125458432886425</v>
      </c>
      <c r="X36" s="105">
        <v>6.6429148828014686</v>
      </c>
      <c r="Y36" s="105">
        <v>6.5550943564784747</v>
      </c>
      <c r="DA36" s="132" t="s">
        <v>2948</v>
      </c>
    </row>
    <row r="37" spans="1:105" ht="12" customHeight="1" x14ac:dyDescent="0.25">
      <c r="A37" s="108" t="s">
        <v>53</v>
      </c>
      <c r="B37" s="99">
        <v>5.1326408992956338</v>
      </c>
      <c r="C37" s="99">
        <v>4.7064246101164056</v>
      </c>
      <c r="D37" s="99">
        <v>4.8260519589546309</v>
      </c>
      <c r="E37" s="99">
        <v>4.6061313503888259</v>
      </c>
      <c r="F37" s="99">
        <v>4.6992774709297889</v>
      </c>
      <c r="G37" s="99">
        <v>4.8723462323546407</v>
      </c>
      <c r="H37" s="99">
        <v>4.9423438278109906</v>
      </c>
      <c r="I37" s="99">
        <v>4.6054444746197163</v>
      </c>
      <c r="J37" s="99">
        <v>4.57396994276756</v>
      </c>
      <c r="K37" s="99">
        <v>3.9539476177982853</v>
      </c>
      <c r="L37" s="99">
        <v>5.3615064561276231</v>
      </c>
      <c r="M37" s="99">
        <v>5.5053080159143191</v>
      </c>
      <c r="N37" s="99">
        <v>5.378990119467935</v>
      </c>
      <c r="O37" s="99">
        <v>6.1296895880760598</v>
      </c>
      <c r="P37" s="99">
        <v>5.676966347349806</v>
      </c>
      <c r="Q37" s="99">
        <v>6.098108414194134</v>
      </c>
      <c r="R37" s="99">
        <v>6.0814994605868753</v>
      </c>
      <c r="S37" s="99">
        <v>5.5135309822446654</v>
      </c>
      <c r="T37" s="99">
        <v>5.6084195242817261</v>
      </c>
      <c r="U37" s="99">
        <v>5.7674283316086958</v>
      </c>
      <c r="V37" s="99">
        <v>5.7056151697353616</v>
      </c>
      <c r="W37" s="99">
        <v>5.9452661080657609</v>
      </c>
      <c r="X37" s="99">
        <v>2.7220818400384874</v>
      </c>
      <c r="Y37" s="99">
        <v>3.3898657186590078</v>
      </c>
      <c r="DA37" s="63" t="s">
        <v>2949</v>
      </c>
    </row>
    <row r="38" spans="1:105" ht="12" customHeight="1" x14ac:dyDescent="0.25">
      <c r="A38" s="108" t="s">
        <v>52</v>
      </c>
      <c r="B38" s="99">
        <v>3.857915601953581</v>
      </c>
      <c r="C38" s="99">
        <v>3.7028130360018796</v>
      </c>
      <c r="D38" s="99">
        <v>3.7031485992696433</v>
      </c>
      <c r="E38" s="99">
        <v>3.6548262023349523</v>
      </c>
      <c r="F38" s="99">
        <v>3.770758350160742</v>
      </c>
      <c r="G38" s="99">
        <v>3.7743018264561852</v>
      </c>
      <c r="H38" s="99">
        <v>3.8171137002617916</v>
      </c>
      <c r="I38" s="99">
        <v>3.6907449414261753</v>
      </c>
      <c r="J38" s="99">
        <v>3.9374391816910599</v>
      </c>
      <c r="K38" s="99">
        <v>4.1428689726837682</v>
      </c>
      <c r="L38" s="99">
        <v>4.167557842021175</v>
      </c>
      <c r="M38" s="99">
        <v>4.3775557923895736</v>
      </c>
      <c r="N38" s="99">
        <v>4.4967181031777441</v>
      </c>
      <c r="O38" s="99">
        <v>4.5427518361675547</v>
      </c>
      <c r="P38" s="99">
        <v>4.6248921813383719</v>
      </c>
      <c r="Q38" s="99">
        <v>4.6916069175954869</v>
      </c>
      <c r="R38" s="99">
        <v>4.6650851021657775</v>
      </c>
      <c r="S38" s="99">
        <v>4.6718622699093277</v>
      </c>
      <c r="T38" s="99">
        <v>4.6683302188399054</v>
      </c>
      <c r="U38" s="99">
        <v>4.6201105003439</v>
      </c>
      <c r="V38" s="99">
        <v>4.5798789188817262</v>
      </c>
      <c r="W38" s="99">
        <v>4.1801923248206636</v>
      </c>
      <c r="X38" s="99">
        <v>3.9208330427629834</v>
      </c>
      <c r="Y38" s="99">
        <v>3.165228637819467</v>
      </c>
      <c r="DA38" s="63" t="s">
        <v>2950</v>
      </c>
    </row>
    <row r="39" spans="1:105" ht="12" customHeight="1" x14ac:dyDescent="0.25">
      <c r="A39" s="121" t="s">
        <v>54</v>
      </c>
      <c r="B39" s="123">
        <v>2.0125039305413441</v>
      </c>
      <c r="C39" s="123">
        <v>1.9730396939414327</v>
      </c>
      <c r="D39" s="123">
        <v>2.0019549424439353</v>
      </c>
      <c r="E39" s="123">
        <v>1.9888624895108948</v>
      </c>
      <c r="F39" s="123">
        <v>1.9996504738692178</v>
      </c>
      <c r="G39" s="123">
        <v>2.0310274867934854</v>
      </c>
      <c r="H39" s="123">
        <v>2.0963922699236885</v>
      </c>
      <c r="I39" s="123">
        <v>2.072991714281514</v>
      </c>
      <c r="J39" s="123">
        <v>2.1148124613399442</v>
      </c>
      <c r="K39" s="123">
        <v>2.1259544950762668</v>
      </c>
      <c r="L39" s="123">
        <v>2.3683652364754502</v>
      </c>
      <c r="M39" s="123">
        <v>2.3168893479317454</v>
      </c>
      <c r="N39" s="123">
        <v>2.3056524897922506</v>
      </c>
      <c r="O39" s="123">
        <v>2.4684913981474805</v>
      </c>
      <c r="P39" s="123">
        <v>2.5021567483822387</v>
      </c>
      <c r="Q39" s="123">
        <v>2.5459284031672431</v>
      </c>
      <c r="R39" s="123">
        <v>2.6208511226340634</v>
      </c>
      <c r="S39" s="123">
        <v>2.551917698006815</v>
      </c>
      <c r="T39" s="123">
        <v>2.5616652311720398</v>
      </c>
      <c r="U39" s="123">
        <v>2.5664700947543255</v>
      </c>
      <c r="V39" s="123">
        <v>2.7088566752055705</v>
      </c>
      <c r="W39" s="123">
        <v>2.7934405874237163</v>
      </c>
      <c r="X39" s="123">
        <v>1.7627688853323775</v>
      </c>
      <c r="Y39" s="123">
        <v>1.956087726023171</v>
      </c>
      <c r="DA39" s="130" t="s">
        <v>2951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2952</v>
      </c>
    </row>
    <row r="41" spans="1:105" ht="12" customHeight="1" x14ac:dyDescent="0.25">
      <c r="A41" s="109" t="s">
        <v>120</v>
      </c>
      <c r="B41" s="110">
        <v>2.0125039305413441</v>
      </c>
      <c r="C41" s="110">
        <v>1.9730396939414327</v>
      </c>
      <c r="D41" s="110">
        <v>2.0019549424439353</v>
      </c>
      <c r="E41" s="110">
        <v>1.9888624895108948</v>
      </c>
      <c r="F41" s="110">
        <v>1.9996504738692178</v>
      </c>
      <c r="G41" s="110">
        <v>2.0310274867934854</v>
      </c>
      <c r="H41" s="110">
        <v>2.0963922699236885</v>
      </c>
      <c r="I41" s="110">
        <v>2.072991714281514</v>
      </c>
      <c r="J41" s="110">
        <v>2.1148124613399442</v>
      </c>
      <c r="K41" s="110">
        <v>2.1259544950762668</v>
      </c>
      <c r="L41" s="110">
        <v>2.3683652364754502</v>
      </c>
      <c r="M41" s="110">
        <v>2.3168893479317454</v>
      </c>
      <c r="N41" s="110">
        <v>2.3056524897922506</v>
      </c>
      <c r="O41" s="110">
        <v>2.4684913981474805</v>
      </c>
      <c r="P41" s="110">
        <v>2.5021567483822387</v>
      </c>
      <c r="Q41" s="110">
        <v>2.5459284031672431</v>
      </c>
      <c r="R41" s="110">
        <v>2.6208511226340634</v>
      </c>
      <c r="S41" s="110">
        <v>2.551917698006815</v>
      </c>
      <c r="T41" s="110">
        <v>2.5616652311720398</v>
      </c>
      <c r="U41" s="110">
        <v>2.5664700947543255</v>
      </c>
      <c r="V41" s="110">
        <v>2.7088566752055705</v>
      </c>
      <c r="W41" s="110">
        <v>2.7934405874237163</v>
      </c>
      <c r="X41" s="110">
        <v>1.7627688853323775</v>
      </c>
      <c r="Y41" s="110">
        <v>1.956087726023171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102.44387016849758</v>
      </c>
      <c r="C43" s="118">
        <f t="shared" si="14"/>
        <v>108.03481122899636</v>
      </c>
      <c r="D43" s="118">
        <f t="shared" si="14"/>
        <v>105.56616326282384</v>
      </c>
      <c r="E43" s="118">
        <f t="shared" si="14"/>
        <v>104.94052135185784</v>
      </c>
      <c r="F43" s="118">
        <f t="shared" si="14"/>
        <v>105.17398820332781</v>
      </c>
      <c r="G43" s="118">
        <f t="shared" si="14"/>
        <v>107.9939976656033</v>
      </c>
      <c r="H43" s="118">
        <f t="shared" si="14"/>
        <v>105.85124765183832</v>
      </c>
      <c r="I43" s="118">
        <f t="shared" si="14"/>
        <v>104.90661283487776</v>
      </c>
      <c r="J43" s="118">
        <f t="shared" si="14"/>
        <v>106.6312151401608</v>
      </c>
      <c r="K43" s="118">
        <f t="shared" si="14"/>
        <v>108.35096990999484</v>
      </c>
      <c r="L43" s="118">
        <f t="shared" si="14"/>
        <v>122.44391296485226</v>
      </c>
      <c r="M43" s="118">
        <f t="shared" si="14"/>
        <v>111.52949537896336</v>
      </c>
      <c r="N43" s="118">
        <f t="shared" si="14"/>
        <v>108.33116994033118</v>
      </c>
      <c r="O43" s="118">
        <f t="shared" si="14"/>
        <v>115.605405183158</v>
      </c>
      <c r="P43" s="118">
        <f t="shared" si="14"/>
        <v>96.918782522625776</v>
      </c>
      <c r="Q43" s="118">
        <f t="shared" si="14"/>
        <v>108.52963907001562</v>
      </c>
      <c r="R43" s="118">
        <f t="shared" ref="R43:V43" si="15">R44+R47+R49+R58</f>
        <v>113.1930797880617</v>
      </c>
      <c r="S43" s="118">
        <f t="shared" si="15"/>
        <v>110.67119839684997</v>
      </c>
      <c r="T43" s="118">
        <f t="shared" si="15"/>
        <v>116.96944009713323</v>
      </c>
      <c r="U43" s="118">
        <f t="shared" si="15"/>
        <v>114.32035398520398</v>
      </c>
      <c r="V43" s="118">
        <f t="shared" si="15"/>
        <v>106.82244859246019</v>
      </c>
      <c r="W43" s="118">
        <f t="shared" ref="W43:Y43" si="16">W44+W47+W49+W58</f>
        <v>103.80145356519728</v>
      </c>
      <c r="X43" s="118">
        <f t="shared" si="16"/>
        <v>109.08529841375638</v>
      </c>
      <c r="Y43" s="118">
        <f t="shared" si="16"/>
        <v>102.23720295338353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91.560310590874678</v>
      </c>
      <c r="C44" s="123">
        <f t="shared" si="17"/>
        <v>97.56228931142536</v>
      </c>
      <c r="D44" s="123">
        <f t="shared" si="17"/>
        <v>94.951729918727551</v>
      </c>
      <c r="E44" s="123">
        <f t="shared" si="17"/>
        <v>94.63312471336954</v>
      </c>
      <c r="F44" s="123">
        <f t="shared" si="17"/>
        <v>94.565844457305843</v>
      </c>
      <c r="G44" s="123">
        <f t="shared" si="17"/>
        <v>97.203551479201437</v>
      </c>
      <c r="H44" s="123">
        <f t="shared" si="17"/>
        <v>95.074378023272359</v>
      </c>
      <c r="I44" s="123">
        <f t="shared" si="17"/>
        <v>94.759596621754042</v>
      </c>
      <c r="J44" s="123">
        <f t="shared" si="17"/>
        <v>96.07309805465205</v>
      </c>
      <c r="K44" s="123">
        <f t="shared" si="17"/>
        <v>97.824255667959008</v>
      </c>
      <c r="L44" s="123">
        <f t="shared" si="17"/>
        <v>110.15916638567913</v>
      </c>
      <c r="M44" s="123">
        <f t="shared" si="17"/>
        <v>98.748343019756248</v>
      </c>
      <c r="N44" s="123">
        <f t="shared" si="17"/>
        <v>95.839625405841645</v>
      </c>
      <c r="O44" s="123">
        <f t="shared" si="17"/>
        <v>102.03490065335814</v>
      </c>
      <c r="P44" s="123">
        <f t="shared" si="17"/>
        <v>84.420526933771384</v>
      </c>
      <c r="Q44" s="123">
        <f t="shared" si="17"/>
        <v>95.565572326174191</v>
      </c>
      <c r="R44" s="123">
        <f t="shared" ref="R44:V44" si="18">SUM(R45:R46)</f>
        <v>99.974324225785224</v>
      </c>
      <c r="S44" s="123">
        <f t="shared" si="18"/>
        <v>97.895010586644077</v>
      </c>
      <c r="T44" s="123">
        <f t="shared" si="18"/>
        <v>103.74909110408325</v>
      </c>
      <c r="U44" s="123">
        <f t="shared" si="18"/>
        <v>100.94603784608191</v>
      </c>
      <c r="V44" s="123">
        <f t="shared" si="18"/>
        <v>93.744505950093952</v>
      </c>
      <c r="W44" s="123">
        <f t="shared" ref="W44:Y44" si="19">SUM(W45:W46)</f>
        <v>91.530959144319823</v>
      </c>
      <c r="X44" s="123">
        <f t="shared" si="19"/>
        <v>100.04242946755704</v>
      </c>
      <c r="Y44" s="123">
        <f t="shared" si="19"/>
        <v>94.130417963604259</v>
      </c>
      <c r="DA44" s="130" t="s">
        <v>2955</v>
      </c>
    </row>
    <row r="45" spans="1:105" ht="12" customHeight="1" x14ac:dyDescent="0.25">
      <c r="A45" s="97" t="s">
        <v>211</v>
      </c>
      <c r="B45" s="99">
        <v>89.899529370139845</v>
      </c>
      <c r="C45" s="99">
        <v>95.793372241363656</v>
      </c>
      <c r="D45" s="99">
        <v>93.270674785802541</v>
      </c>
      <c r="E45" s="99">
        <v>92.965347466565504</v>
      </c>
      <c r="F45" s="99">
        <v>92.916032210321461</v>
      </c>
      <c r="G45" s="99">
        <v>95.516700448542963</v>
      </c>
      <c r="H45" s="99">
        <v>93.432630510040269</v>
      </c>
      <c r="I45" s="99">
        <v>93.132298324761635</v>
      </c>
      <c r="J45" s="99">
        <v>94.446188951276525</v>
      </c>
      <c r="K45" s="99">
        <v>96.185953987905179</v>
      </c>
      <c r="L45" s="99">
        <v>108.26976517536373</v>
      </c>
      <c r="M45" s="99">
        <v>97.09512647783788</v>
      </c>
      <c r="N45" s="99">
        <v>94.252862886893496</v>
      </c>
      <c r="O45" s="99">
        <v>100.36073512660923</v>
      </c>
      <c r="P45" s="99">
        <v>83.066828102005275</v>
      </c>
      <c r="Q45" s="99">
        <v>94.0080802218082</v>
      </c>
      <c r="R45" s="99">
        <v>98.348118485476093</v>
      </c>
      <c r="S45" s="99">
        <v>96.307766866332159</v>
      </c>
      <c r="T45" s="99">
        <v>102.0740261582071</v>
      </c>
      <c r="U45" s="99">
        <v>99.337387682352968</v>
      </c>
      <c r="V45" s="99">
        <v>92.251830143451954</v>
      </c>
      <c r="W45" s="99">
        <v>90.074473935122654</v>
      </c>
      <c r="X45" s="99">
        <v>98.5644867421219</v>
      </c>
      <c r="Y45" s="99">
        <v>92.725123242670364</v>
      </c>
      <c r="DA45" s="63" t="s">
        <v>2956</v>
      </c>
    </row>
    <row r="46" spans="1:105" ht="12" customHeight="1" x14ac:dyDescent="0.25">
      <c r="A46" s="97" t="s">
        <v>53</v>
      </c>
      <c r="B46" s="99">
        <v>1.6607812207348331</v>
      </c>
      <c r="C46" s="99">
        <v>1.7689170700616998</v>
      </c>
      <c r="D46" s="99">
        <v>1.6810551329250101</v>
      </c>
      <c r="E46" s="99">
        <v>1.6677772468040353</v>
      </c>
      <c r="F46" s="99">
        <v>1.6498122469843757</v>
      </c>
      <c r="G46" s="99">
        <v>1.6868510306584783</v>
      </c>
      <c r="H46" s="99">
        <v>1.6417475132320847</v>
      </c>
      <c r="I46" s="99">
        <v>1.6272982969924106</v>
      </c>
      <c r="J46" s="99">
        <v>1.6269091033755283</v>
      </c>
      <c r="K46" s="99">
        <v>1.638301680053823</v>
      </c>
      <c r="L46" s="99">
        <v>1.8894012103154005</v>
      </c>
      <c r="M46" s="99">
        <v>1.6532165419183744</v>
      </c>
      <c r="N46" s="99">
        <v>1.5867625189481447</v>
      </c>
      <c r="O46" s="99">
        <v>1.6741655267489119</v>
      </c>
      <c r="P46" s="99">
        <v>1.3536988317661054</v>
      </c>
      <c r="Q46" s="99">
        <v>1.5574921043659904</v>
      </c>
      <c r="R46" s="99">
        <v>1.6262057403091346</v>
      </c>
      <c r="S46" s="99">
        <v>1.5872437203119214</v>
      </c>
      <c r="T46" s="99">
        <v>1.675064945876146</v>
      </c>
      <c r="U46" s="99">
        <v>1.608650163728935</v>
      </c>
      <c r="V46" s="99">
        <v>1.4926758066419994</v>
      </c>
      <c r="W46" s="99">
        <v>1.4564852091971681</v>
      </c>
      <c r="X46" s="99">
        <v>1.4779427254351356</v>
      </c>
      <c r="Y46" s="99">
        <v>1.4052947209338937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1.5420341487933802E-2</v>
      </c>
      <c r="C47" s="123">
        <f t="shared" si="20"/>
        <v>1.9714894425711584E-2</v>
      </c>
      <c r="D47" s="123">
        <f t="shared" si="20"/>
        <v>2.2388217786849039E-2</v>
      </c>
      <c r="E47" s="123">
        <f t="shared" si="20"/>
        <v>2.6181377145399955E-2</v>
      </c>
      <c r="F47" s="123">
        <f t="shared" si="20"/>
        <v>3.0399560956095188E-2</v>
      </c>
      <c r="G47" s="123">
        <f t="shared" si="20"/>
        <v>3.4428755446413058E-2</v>
      </c>
      <c r="H47" s="123">
        <f t="shared" si="20"/>
        <v>4.0277531386562447E-2</v>
      </c>
      <c r="I47" s="123">
        <f t="shared" si="20"/>
        <v>4.849807745417023E-2</v>
      </c>
      <c r="J47" s="123">
        <f t="shared" si="20"/>
        <v>5.7046631669507492E-2</v>
      </c>
      <c r="K47" s="123">
        <f t="shared" si="20"/>
        <v>6.478494073890427E-2</v>
      </c>
      <c r="L47" s="123">
        <f t="shared" si="20"/>
        <v>7.9016529728115098E-2</v>
      </c>
      <c r="M47" s="123">
        <f t="shared" si="20"/>
        <v>0.10033365563395481</v>
      </c>
      <c r="N47" s="123">
        <f t="shared" si="20"/>
        <v>0.12910702482691605</v>
      </c>
      <c r="O47" s="123">
        <f t="shared" si="20"/>
        <v>0.15261082503893889</v>
      </c>
      <c r="P47" s="123">
        <f t="shared" si="20"/>
        <v>0.18421525597758903</v>
      </c>
      <c r="Q47" s="123">
        <f t="shared" si="20"/>
        <v>0.19742936118552817</v>
      </c>
      <c r="R47" s="123">
        <f t="shared" si="20"/>
        <v>0.19976415218133944</v>
      </c>
      <c r="S47" s="123">
        <f t="shared" si="20"/>
        <v>0.17747359417725606</v>
      </c>
      <c r="T47" s="123">
        <f t="shared" si="20"/>
        <v>0.17940819035419941</v>
      </c>
      <c r="U47" s="123">
        <f t="shared" si="20"/>
        <v>0.12939425510768607</v>
      </c>
      <c r="V47" s="123">
        <f t="shared" si="20"/>
        <v>0.10946763041785457</v>
      </c>
      <c r="W47" s="123">
        <f t="shared" si="20"/>
        <v>8.9633048542749755E-2</v>
      </c>
      <c r="X47" s="123">
        <f t="shared" si="20"/>
        <v>8.8650056044847186E-2</v>
      </c>
      <c r="Y47" s="123">
        <f t="shared" si="20"/>
        <v>0.10793009887299705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1.5420341487933802E-2</v>
      </c>
      <c r="C48" s="99">
        <f>RES_hhdet_tesh!C48/RES_summary!C$19</f>
        <v>1.9714894425711584E-2</v>
      </c>
      <c r="D48" s="99">
        <f>RES_hhdet_tesh!D48/RES_summary!D$19</f>
        <v>2.2388217786849039E-2</v>
      </c>
      <c r="E48" s="99">
        <f>RES_hhdet_tesh!E48/RES_summary!E$19</f>
        <v>2.6181377145399955E-2</v>
      </c>
      <c r="F48" s="99">
        <f>RES_hhdet_tesh!F48/RES_summary!F$19</f>
        <v>3.0399560956095188E-2</v>
      </c>
      <c r="G48" s="99">
        <f>RES_hhdet_tesh!G48/RES_summary!G$19</f>
        <v>3.4428755446413058E-2</v>
      </c>
      <c r="H48" s="99">
        <f>RES_hhdet_tesh!H48/RES_summary!H$19</f>
        <v>4.0277531386562447E-2</v>
      </c>
      <c r="I48" s="99">
        <f>RES_hhdet_tesh!I48/RES_summary!I$19</f>
        <v>4.849807745417023E-2</v>
      </c>
      <c r="J48" s="99">
        <f>RES_hhdet_tesh!J48/RES_summary!J$19</f>
        <v>5.7046631669507492E-2</v>
      </c>
      <c r="K48" s="99">
        <f>RES_hhdet_tesh!K48/RES_summary!K$19</f>
        <v>6.478494073890427E-2</v>
      </c>
      <c r="L48" s="99">
        <f>RES_hhdet_tesh!L48/RES_summary!L$19</f>
        <v>7.9016529728115098E-2</v>
      </c>
      <c r="M48" s="99">
        <f>RES_hhdet_tesh!M48/RES_summary!M$19</f>
        <v>0.10033365563395481</v>
      </c>
      <c r="N48" s="99">
        <f>RES_hhdet_tesh!N48/RES_summary!N$19</f>
        <v>0.12910702482691605</v>
      </c>
      <c r="O48" s="99">
        <f>RES_hhdet_tesh!O48/RES_summary!O$19</f>
        <v>0.15261082503893889</v>
      </c>
      <c r="P48" s="99">
        <f>RES_hhdet_tesh!P48/RES_summary!P$19</f>
        <v>0.18421525597758903</v>
      </c>
      <c r="Q48" s="99">
        <f>RES_hhdet_tesh!Q48/RES_summary!Q$19</f>
        <v>0.19742936118552817</v>
      </c>
      <c r="R48" s="99">
        <f>RES_hhdet_tesh!R48/RES_summary!R$19</f>
        <v>0.19976415218133944</v>
      </c>
      <c r="S48" s="99">
        <f>RES_hhdet_tesh!S48/RES_summary!S$19</f>
        <v>0.17747359417725606</v>
      </c>
      <c r="T48" s="99">
        <f>RES_hhdet_tesh!T48/RES_summary!T$19</f>
        <v>0.17940819035419941</v>
      </c>
      <c r="U48" s="99">
        <f>RES_hhdet_tesh!U48/RES_summary!U$19</f>
        <v>0.12939425510768607</v>
      </c>
      <c r="V48" s="99">
        <f>RES_hhdet_tesh!V48/RES_summary!V$19</f>
        <v>0.10946763041785457</v>
      </c>
      <c r="W48" s="99">
        <f>RES_hhdet_tesh!W48/RES_summary!W$19</f>
        <v>8.9633048542749755E-2</v>
      </c>
      <c r="X48" s="99">
        <f>RES_hhdet_tesh!X48/RES_summary!X$19</f>
        <v>8.8650056044847186E-2</v>
      </c>
      <c r="Y48" s="99">
        <f>RES_hhdet_tesh!Y48/RES_summary!Y$19</f>
        <v>0.10793009887299705</v>
      </c>
      <c r="DA48" s="63" t="s">
        <v>2959</v>
      </c>
    </row>
    <row r="49" spans="1:105" ht="12" customHeight="1" x14ac:dyDescent="0.25">
      <c r="A49" s="121" t="s">
        <v>55</v>
      </c>
      <c r="B49" s="123">
        <v>8.855635305593621</v>
      </c>
      <c r="C49" s="123">
        <v>8.4797673292038471</v>
      </c>
      <c r="D49" s="123">
        <v>8.5900901838655006</v>
      </c>
      <c r="E49" s="123">
        <v>8.2923527718319949</v>
      </c>
      <c r="F49" s="123">
        <v>8.5780937111966473</v>
      </c>
      <c r="G49" s="123">
        <v>8.7249899441619618</v>
      </c>
      <c r="H49" s="123">
        <v>8.6401998272557101</v>
      </c>
      <c r="I49" s="123">
        <v>8.0255264213880366</v>
      </c>
      <c r="J49" s="123">
        <v>8.3862579924993135</v>
      </c>
      <c r="K49" s="123">
        <v>8.335974806220662</v>
      </c>
      <c r="L49" s="123">
        <v>9.8373648129695628</v>
      </c>
      <c r="M49" s="123">
        <v>10.363929355641396</v>
      </c>
      <c r="N49" s="123">
        <v>10.056785019870356</v>
      </c>
      <c r="O49" s="123">
        <v>10.949402306613452</v>
      </c>
      <c r="P49" s="123">
        <v>9.8118835844945647</v>
      </c>
      <c r="Q49" s="123">
        <v>10.220708979488652</v>
      </c>
      <c r="R49" s="123">
        <v>10.398140287461064</v>
      </c>
      <c r="S49" s="123">
        <v>10.046796518021823</v>
      </c>
      <c r="T49" s="123">
        <v>10.479275571523759</v>
      </c>
      <c r="U49" s="123">
        <v>10.678451789260073</v>
      </c>
      <c r="V49" s="123">
        <v>10.2596183367428</v>
      </c>
      <c r="W49" s="123">
        <v>9.387420784910999</v>
      </c>
      <c r="X49" s="123">
        <v>7.1914500048221006</v>
      </c>
      <c r="Y49" s="123">
        <v>6.0427671648831192</v>
      </c>
      <c r="DA49" s="130" t="s">
        <v>2960</v>
      </c>
    </row>
    <row r="50" spans="1:105" ht="12" customHeight="1" x14ac:dyDescent="0.25">
      <c r="A50" s="97" t="s">
        <v>138</v>
      </c>
      <c r="B50" s="99">
        <v>8.74799986935008</v>
      </c>
      <c r="C50" s="99">
        <v>8.5324888277724451</v>
      </c>
      <c r="D50" s="99">
        <v>8.6304054546300986</v>
      </c>
      <c r="E50" s="99">
        <v>8.3103492648166135</v>
      </c>
      <c r="F50" s="99">
        <v>8.6296831707910808</v>
      </c>
      <c r="G50" s="99">
        <v>8.7558255208860611</v>
      </c>
      <c r="H50" s="99">
        <v>8.6000527574662673</v>
      </c>
      <c r="I50" s="99">
        <v>7.9544564719970223</v>
      </c>
      <c r="J50" s="99">
        <v>8.3620859752275809</v>
      </c>
      <c r="K50" s="99">
        <v>8.3658490131807373</v>
      </c>
      <c r="L50" s="99">
        <v>9.8606796137512767</v>
      </c>
      <c r="M50" s="99">
        <v>10.385441649732048</v>
      </c>
      <c r="N50" s="99">
        <v>10.062026601413859</v>
      </c>
      <c r="O50" s="99">
        <v>10.95846878094264</v>
      </c>
      <c r="P50" s="99">
        <v>9.7977466253966377</v>
      </c>
      <c r="Q50" s="99">
        <v>10.203297922251613</v>
      </c>
      <c r="R50" s="99">
        <v>10.386347552408658</v>
      </c>
      <c r="S50" s="99">
        <v>10.040736387341337</v>
      </c>
      <c r="T50" s="99">
        <v>10.483323092562223</v>
      </c>
      <c r="U50" s="99">
        <v>10.684534203114195</v>
      </c>
      <c r="V50" s="99">
        <v>10.25568250459361</v>
      </c>
      <c r="W50" s="99">
        <v>9.3567930218850854</v>
      </c>
      <c r="X50" s="99">
        <v>7.2220983097902796</v>
      </c>
      <c r="Y50" s="99">
        <v>6.0013674524112082</v>
      </c>
      <c r="DA50" s="63" t="s">
        <v>2961</v>
      </c>
    </row>
    <row r="51" spans="1:105" ht="12" customHeight="1" x14ac:dyDescent="0.25">
      <c r="A51" s="97" t="s">
        <v>137</v>
      </c>
      <c r="B51" s="99">
        <v>8.74799986935008</v>
      </c>
      <c r="C51" s="99">
        <v>8.5323761927694175</v>
      </c>
      <c r="D51" s="99">
        <v>8.6302698558306332</v>
      </c>
      <c r="E51" s="99">
        <v>8.3102036858340593</v>
      </c>
      <c r="F51" s="99">
        <v>8.6295496964669152</v>
      </c>
      <c r="G51" s="99">
        <v>8.7556725031511835</v>
      </c>
      <c r="H51" s="99">
        <v>8.5998965034778685</v>
      </c>
      <c r="I51" s="99">
        <v>7.9525963364509211</v>
      </c>
      <c r="J51" s="99">
        <v>8.3596839849023645</v>
      </c>
      <c r="K51" s="99">
        <v>8.3621033867059023</v>
      </c>
      <c r="L51" s="99">
        <v>9.8574091486847291</v>
      </c>
      <c r="M51" s="99">
        <v>10.383953698344378</v>
      </c>
      <c r="N51" s="99">
        <v>10.065773494637147</v>
      </c>
      <c r="O51" s="99">
        <v>10.96686195730492</v>
      </c>
      <c r="P51" s="99">
        <v>9.8054348111028506</v>
      </c>
      <c r="Q51" s="99">
        <v>10.211905255839861</v>
      </c>
      <c r="R51" s="99">
        <v>10.395047448054459</v>
      </c>
      <c r="S51" s="99">
        <v>10.047937366948259</v>
      </c>
      <c r="T51" s="99">
        <v>10.485947264422865</v>
      </c>
      <c r="U51" s="99">
        <v>10.686590046745653</v>
      </c>
      <c r="V51" s="99">
        <v>10.257665946784387</v>
      </c>
      <c r="W51" s="99">
        <v>9.3605295220109497</v>
      </c>
      <c r="X51" s="99">
        <v>7.1731876943160788</v>
      </c>
      <c r="Y51" s="99">
        <v>5.9640385155056794</v>
      </c>
      <c r="DA51" s="63" t="s">
        <v>2962</v>
      </c>
    </row>
    <row r="52" spans="1:105" ht="12" customHeight="1" x14ac:dyDescent="0.25">
      <c r="A52" s="100" t="s">
        <v>211</v>
      </c>
      <c r="B52" s="102">
        <v>4.9916301391222389</v>
      </c>
      <c r="C52" s="102">
        <v>4.7771658255116272</v>
      </c>
      <c r="D52" s="102">
        <v>4.8827559057574073</v>
      </c>
      <c r="E52" s="102">
        <v>4.6356027561162252</v>
      </c>
      <c r="F52" s="102">
        <v>4.7912972788680932</v>
      </c>
      <c r="G52" s="102">
        <v>4.9332446399484668</v>
      </c>
      <c r="H52" s="102">
        <v>4.8499993753190598</v>
      </c>
      <c r="I52" s="102">
        <v>4.4084267688690852</v>
      </c>
      <c r="J52" s="102">
        <v>4.4879317879695293</v>
      </c>
      <c r="K52" s="102">
        <v>4.0938259096213407</v>
      </c>
      <c r="L52" s="102">
        <v>5.5577693988067516</v>
      </c>
      <c r="M52" s="102">
        <v>5.7942816476467938</v>
      </c>
      <c r="N52" s="102">
        <v>5.4938290195398398</v>
      </c>
      <c r="O52" s="102">
        <v>6.3023037980240275</v>
      </c>
      <c r="P52" s="102">
        <v>5.4110362167650816</v>
      </c>
      <c r="Q52" s="102">
        <v>5.7749459392660807</v>
      </c>
      <c r="R52" s="102">
        <v>5.8820383946190775</v>
      </c>
      <c r="S52" s="102">
        <v>5.4426438953771985</v>
      </c>
      <c r="T52" s="102">
        <v>5.718926701730954</v>
      </c>
      <c r="U52" s="102">
        <v>5.934250474414001</v>
      </c>
      <c r="V52" s="102">
        <v>5.6924058932863257</v>
      </c>
      <c r="W52" s="102">
        <v>5.5036224684983912</v>
      </c>
      <c r="X52" s="102">
        <v>3.0065224307403913</v>
      </c>
      <c r="Y52" s="102">
        <v>3.085258157485649</v>
      </c>
      <c r="DA52" s="131" t="s">
        <v>2963</v>
      </c>
    </row>
    <row r="53" spans="1:105" ht="12" customHeight="1" x14ac:dyDescent="0.25">
      <c r="A53" s="103" t="s">
        <v>52</v>
      </c>
      <c r="B53" s="105">
        <v>3.7563697302278447</v>
      </c>
      <c r="C53" s="105">
        <v>3.7552103672577899</v>
      </c>
      <c r="D53" s="105">
        <v>3.7475139500732255</v>
      </c>
      <c r="E53" s="105">
        <v>3.6746009297178359</v>
      </c>
      <c r="F53" s="105">
        <v>3.8382524175988233</v>
      </c>
      <c r="G53" s="105">
        <v>3.8224278632027149</v>
      </c>
      <c r="H53" s="105">
        <v>3.7498971281588105</v>
      </c>
      <c r="I53" s="105">
        <v>3.544169567581835</v>
      </c>
      <c r="J53" s="105">
        <v>3.8717521969328357</v>
      </c>
      <c r="K53" s="105">
        <v>4.2682774770845633</v>
      </c>
      <c r="L53" s="105">
        <v>4.2996397498779775</v>
      </c>
      <c r="M53" s="105">
        <v>4.5896720506975832</v>
      </c>
      <c r="N53" s="105">
        <v>4.5719444750973066</v>
      </c>
      <c r="O53" s="105">
        <v>4.664558159280892</v>
      </c>
      <c r="P53" s="105">
        <v>4.3943985943377681</v>
      </c>
      <c r="Q53" s="105">
        <v>4.4369593165737795</v>
      </c>
      <c r="R53" s="105">
        <v>4.5130090534353799</v>
      </c>
      <c r="S53" s="105">
        <v>4.6052934715710627</v>
      </c>
      <c r="T53" s="105">
        <v>4.7670205626919131</v>
      </c>
      <c r="U53" s="105">
        <v>4.7523395723316497</v>
      </c>
      <c r="V53" s="105">
        <v>4.5652600534980632</v>
      </c>
      <c r="W53" s="105">
        <v>3.8569070535125589</v>
      </c>
      <c r="X53" s="105">
        <v>4.1666652635756884</v>
      </c>
      <c r="Y53" s="105">
        <v>2.87878035802003</v>
      </c>
      <c r="DA53" s="132" t="s">
        <v>2964</v>
      </c>
    </row>
    <row r="54" spans="1:105" ht="12" customHeight="1" x14ac:dyDescent="0.25">
      <c r="A54" s="106" t="s">
        <v>122</v>
      </c>
      <c r="B54" s="102">
        <v>8.9905565012492126</v>
      </c>
      <c r="C54" s="102">
        <v>8.4077582067885448</v>
      </c>
      <c r="D54" s="102">
        <v>8.5274304823700966</v>
      </c>
      <c r="E54" s="102">
        <v>8.2599063691558925</v>
      </c>
      <c r="F54" s="102">
        <v>8.4706541616189437</v>
      </c>
      <c r="G54" s="102">
        <v>8.6488216047442581</v>
      </c>
      <c r="H54" s="102">
        <v>8.7609493634368256</v>
      </c>
      <c r="I54" s="102">
        <v>8.2977824279753669</v>
      </c>
      <c r="J54" s="102">
        <v>8.5121205888473792</v>
      </c>
      <c r="K54" s="102">
        <v>8.098185144350996</v>
      </c>
      <c r="L54" s="102">
        <v>9.5386150776934127</v>
      </c>
      <c r="M54" s="102">
        <v>9.9013292840320322</v>
      </c>
      <c r="N54" s="102">
        <v>9.9035549994719823</v>
      </c>
      <c r="O54" s="102">
        <v>10.653010758483587</v>
      </c>
      <c r="P54" s="102">
        <v>10.272546940376573</v>
      </c>
      <c r="Q54" s="102">
        <v>10.780553556232872</v>
      </c>
      <c r="R54" s="102">
        <v>10.773619836993191</v>
      </c>
      <c r="S54" s="102">
        <v>10.237314281569114</v>
      </c>
      <c r="T54" s="102">
        <v>10.346176140217599</v>
      </c>
      <c r="U54" s="102">
        <v>10.479095105632053</v>
      </c>
      <c r="V54" s="102">
        <v>10.387216774397956</v>
      </c>
      <c r="W54" s="102">
        <v>10.1681290362996</v>
      </c>
      <c r="X54" s="102">
        <v>6.6772601850672384</v>
      </c>
      <c r="Y54" s="102">
        <v>6.6153506621308873</v>
      </c>
      <c r="DA54" s="131" t="s">
        <v>2965</v>
      </c>
    </row>
    <row r="55" spans="1:105" ht="12" customHeight="1" x14ac:dyDescent="0.25">
      <c r="A55" s="107" t="s">
        <v>121</v>
      </c>
      <c r="B55" s="105">
        <v>8.9905565012492108</v>
      </c>
      <c r="C55" s="105">
        <v>8.4086865782239233</v>
      </c>
      <c r="D55" s="105">
        <v>8.5286009226535118</v>
      </c>
      <c r="E55" s="105">
        <v>8.2611926531261304</v>
      </c>
      <c r="F55" s="105">
        <v>8.4713776931061116</v>
      </c>
      <c r="G55" s="105">
        <v>8.6489716790761406</v>
      </c>
      <c r="H55" s="105">
        <v>8.7609724092171319</v>
      </c>
      <c r="I55" s="105">
        <v>8.299943482068409</v>
      </c>
      <c r="J55" s="105">
        <v>8.514684640599345</v>
      </c>
      <c r="K55" s="105">
        <v>8.1018346388347009</v>
      </c>
      <c r="L55" s="105">
        <v>9.5412579230244123</v>
      </c>
      <c r="M55" s="105">
        <v>9.9021234121726209</v>
      </c>
      <c r="N55" s="105">
        <v>9.9011838341364307</v>
      </c>
      <c r="O55" s="105">
        <v>10.644915556680951</v>
      </c>
      <c r="P55" s="105">
        <v>10.265866011531619</v>
      </c>
      <c r="Q55" s="105">
        <v>10.778700670724401</v>
      </c>
      <c r="R55" s="105">
        <v>10.775610290075109</v>
      </c>
      <c r="S55" s="105">
        <v>10.242932351384104</v>
      </c>
      <c r="T55" s="105">
        <v>10.350810136125286</v>
      </c>
      <c r="U55" s="105">
        <v>10.482755598941877</v>
      </c>
      <c r="V55" s="105">
        <v>10.388350660641127</v>
      </c>
      <c r="W55" s="105">
        <v>10.170026345316771</v>
      </c>
      <c r="X55" s="105">
        <v>6.5877401992322513</v>
      </c>
      <c r="Y55" s="105">
        <v>6.4664228314063141</v>
      </c>
      <c r="DA55" s="132" t="s">
        <v>2966</v>
      </c>
    </row>
    <row r="56" spans="1:105" ht="12" customHeight="1" x14ac:dyDescent="0.25">
      <c r="A56" s="108" t="s">
        <v>53</v>
      </c>
      <c r="B56" s="99">
        <v>5.1326408992956338</v>
      </c>
      <c r="C56" s="99">
        <v>4.7061161922063626</v>
      </c>
      <c r="D56" s="99">
        <v>4.8257126689589045</v>
      </c>
      <c r="E56" s="99">
        <v>4.6062624372909031</v>
      </c>
      <c r="F56" s="99">
        <v>4.7000219576196773</v>
      </c>
      <c r="G56" s="99">
        <v>4.873655581638678</v>
      </c>
      <c r="H56" s="99">
        <v>4.9431985683528143</v>
      </c>
      <c r="I56" s="99">
        <v>4.6075284606226559</v>
      </c>
      <c r="J56" s="99">
        <v>4.575730181543026</v>
      </c>
      <c r="K56" s="99">
        <v>3.9563980994299501</v>
      </c>
      <c r="L56" s="99">
        <v>5.3683671715608163</v>
      </c>
      <c r="M56" s="99">
        <v>5.5160366927046187</v>
      </c>
      <c r="N56" s="99">
        <v>5.3928658901374193</v>
      </c>
      <c r="O56" s="99">
        <v>6.1138801760498351</v>
      </c>
      <c r="P56" s="99">
        <v>5.6571322263428856</v>
      </c>
      <c r="Q56" s="99">
        <v>6.0918831714276829</v>
      </c>
      <c r="R56" s="99">
        <v>6.0979251392779812</v>
      </c>
      <c r="S56" s="99">
        <v>5.544677900035845</v>
      </c>
      <c r="T56" s="99">
        <v>5.6488371431281648</v>
      </c>
      <c r="U56" s="99">
        <v>5.8202951259920761</v>
      </c>
      <c r="V56" s="99">
        <v>5.7626722262648036</v>
      </c>
      <c r="W56" s="99">
        <v>5.9714346120436961</v>
      </c>
      <c r="X56" s="99">
        <v>2.6994727886170264</v>
      </c>
      <c r="Y56" s="99">
        <v>3.3440106101408151</v>
      </c>
      <c r="DA56" s="63" t="s">
        <v>2967</v>
      </c>
    </row>
    <row r="57" spans="1:105" ht="12" customHeight="1" x14ac:dyDescent="0.25">
      <c r="A57" s="108" t="s">
        <v>52</v>
      </c>
      <c r="B57" s="99">
        <v>3.8579156019535792</v>
      </c>
      <c r="C57" s="99">
        <v>3.7025703860175594</v>
      </c>
      <c r="D57" s="99">
        <v>3.7028882536946073</v>
      </c>
      <c r="E57" s="99">
        <v>3.654930215835229</v>
      </c>
      <c r="F57" s="99">
        <v>3.7713557354864338</v>
      </c>
      <c r="G57" s="99">
        <v>3.7753160974374644</v>
      </c>
      <c r="H57" s="99">
        <v>3.8177738408643176</v>
      </c>
      <c r="I57" s="99">
        <v>3.6924150214457536</v>
      </c>
      <c r="J57" s="99">
        <v>3.9389544590563186</v>
      </c>
      <c r="K57" s="99">
        <v>4.1454365394047503</v>
      </c>
      <c r="L57" s="99">
        <v>4.1728907514635951</v>
      </c>
      <c r="M57" s="99">
        <v>4.3860867194680004</v>
      </c>
      <c r="N57" s="99">
        <v>4.5083179439990122</v>
      </c>
      <c r="O57" s="99">
        <v>4.5310353806311152</v>
      </c>
      <c r="P57" s="99">
        <v>4.6087337851887318</v>
      </c>
      <c r="Q57" s="99">
        <v>4.68681749929672</v>
      </c>
      <c r="R57" s="99">
        <v>4.6776851507971271</v>
      </c>
      <c r="S57" s="99">
        <v>4.6982544513482596</v>
      </c>
      <c r="T57" s="99">
        <v>4.7019729929971206</v>
      </c>
      <c r="U57" s="99">
        <v>4.6624604729498023</v>
      </c>
      <c r="V57" s="99">
        <v>4.625678434376324</v>
      </c>
      <c r="W57" s="99">
        <v>4.1985917332730747</v>
      </c>
      <c r="X57" s="99">
        <v>3.8882674106152262</v>
      </c>
      <c r="Y57" s="99">
        <v>3.1224122212654977</v>
      </c>
      <c r="DA57" s="63" t="s">
        <v>2968</v>
      </c>
    </row>
    <row r="58" spans="1:105" ht="12" customHeight="1" x14ac:dyDescent="0.25">
      <c r="A58" s="121" t="s">
        <v>54</v>
      </c>
      <c r="B58" s="123">
        <v>2.0125039305413446</v>
      </c>
      <c r="C58" s="123">
        <v>1.9730396939414327</v>
      </c>
      <c r="D58" s="123">
        <v>2.0019549424439353</v>
      </c>
      <c r="E58" s="123">
        <v>1.9888624895108955</v>
      </c>
      <c r="F58" s="123">
        <v>1.9996504738692176</v>
      </c>
      <c r="G58" s="123">
        <v>2.031027486793485</v>
      </c>
      <c r="H58" s="123">
        <v>2.0963922699236854</v>
      </c>
      <c r="I58" s="123">
        <v>2.0729917142815126</v>
      </c>
      <c r="J58" s="123">
        <v>2.1148124613399406</v>
      </c>
      <c r="K58" s="123">
        <v>2.1259544950762681</v>
      </c>
      <c r="L58" s="123">
        <v>2.3683652364754475</v>
      </c>
      <c r="M58" s="123">
        <v>2.3168893479317423</v>
      </c>
      <c r="N58" s="123">
        <v>2.3056524897922488</v>
      </c>
      <c r="O58" s="123">
        <v>2.4684913981474792</v>
      </c>
      <c r="P58" s="123">
        <v>2.502156748382228</v>
      </c>
      <c r="Q58" s="123">
        <v>2.5459284031672511</v>
      </c>
      <c r="R58" s="123">
        <v>2.6208511226340616</v>
      </c>
      <c r="S58" s="123">
        <v>2.551917698006819</v>
      </c>
      <c r="T58" s="123">
        <v>2.5616652311720327</v>
      </c>
      <c r="U58" s="123">
        <v>2.5664700947543246</v>
      </c>
      <c r="V58" s="123">
        <v>2.7088566752055803</v>
      </c>
      <c r="W58" s="123">
        <v>2.7934405874237069</v>
      </c>
      <c r="X58" s="123">
        <v>1.7627688853323937</v>
      </c>
      <c r="Y58" s="123">
        <v>1.9560877260231515</v>
      </c>
      <c r="DA58" s="130" t="s">
        <v>2969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2970</v>
      </c>
    </row>
    <row r="60" spans="1:105" ht="12" customHeight="1" x14ac:dyDescent="0.25">
      <c r="A60" s="109" t="s">
        <v>120</v>
      </c>
      <c r="B60" s="110">
        <v>2.0125039305413446</v>
      </c>
      <c r="C60" s="110">
        <v>1.9730396939414327</v>
      </c>
      <c r="D60" s="110">
        <v>2.0019549424439353</v>
      </c>
      <c r="E60" s="110">
        <v>1.9888624895108955</v>
      </c>
      <c r="F60" s="110">
        <v>1.9996504738692176</v>
      </c>
      <c r="G60" s="110">
        <v>2.031027486793485</v>
      </c>
      <c r="H60" s="110">
        <v>2.0963922699236854</v>
      </c>
      <c r="I60" s="110">
        <v>2.0729917142815126</v>
      </c>
      <c r="J60" s="110">
        <v>2.1148124613399406</v>
      </c>
      <c r="K60" s="110">
        <v>2.1259544950762681</v>
      </c>
      <c r="L60" s="110">
        <v>2.3683652364754475</v>
      </c>
      <c r="M60" s="110">
        <v>2.3168893479317423</v>
      </c>
      <c r="N60" s="110">
        <v>2.3056524897922488</v>
      </c>
      <c r="O60" s="110">
        <v>2.4684913981474792</v>
      </c>
      <c r="P60" s="110">
        <v>2.502156748382228</v>
      </c>
      <c r="Q60" s="110">
        <v>2.5459284031672511</v>
      </c>
      <c r="R60" s="110">
        <v>2.6208511226340616</v>
      </c>
      <c r="S60" s="110">
        <v>2.551917698006819</v>
      </c>
      <c r="T60" s="110">
        <v>2.5616652311720327</v>
      </c>
      <c r="U60" s="110">
        <v>2.5664700947543246</v>
      </c>
      <c r="V60" s="110">
        <v>2.7088566752055803</v>
      </c>
      <c r="W60" s="110">
        <v>2.7934405874237069</v>
      </c>
      <c r="X60" s="110">
        <v>1.7627688853323937</v>
      </c>
      <c r="Y60" s="110">
        <v>1.9560877260231515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101.53248665661877</v>
      </c>
      <c r="C62" s="118">
        <f t="shared" si="21"/>
        <v>107.75144692635571</v>
      </c>
      <c r="D62" s="118">
        <f t="shared" si="21"/>
        <v>102.22246924879904</v>
      </c>
      <c r="E62" s="118">
        <f t="shared" si="21"/>
        <v>107.50931130282987</v>
      </c>
      <c r="F62" s="118">
        <f t="shared" si="21"/>
        <v>106.93211096474943</v>
      </c>
      <c r="G62" s="118">
        <f t="shared" si="21"/>
        <v>107.71325054217873</v>
      </c>
      <c r="H62" s="118">
        <f t="shared" si="21"/>
        <v>107.90276216171881</v>
      </c>
      <c r="I62" s="118">
        <f t="shared" si="21"/>
        <v>104.25303440103775</v>
      </c>
      <c r="J62" s="118">
        <f t="shared" si="21"/>
        <v>105.77640112819394</v>
      </c>
      <c r="K62" s="118">
        <f t="shared" si="21"/>
        <v>106.87804492378223</v>
      </c>
      <c r="L62" s="118">
        <f t="shared" si="21"/>
        <v>124.87963575895111</v>
      </c>
      <c r="M62" s="118">
        <f t="shared" si="21"/>
        <v>108.86845472152167</v>
      </c>
      <c r="N62" s="118">
        <f t="shared" si="21"/>
        <v>110.27895877638984</v>
      </c>
      <c r="O62" s="118">
        <f t="shared" si="21"/>
        <v>113.3710750075666</v>
      </c>
      <c r="P62" s="118">
        <f t="shared" si="21"/>
        <v>101.55307864950913</v>
      </c>
      <c r="Q62" s="118">
        <f t="shared" si="21"/>
        <v>108.40078662879169</v>
      </c>
      <c r="R62" s="118">
        <f t="shared" ref="R62:V62" si="22">R63+R66+R68+R77</f>
        <v>114.37387831887953</v>
      </c>
      <c r="S62" s="118">
        <f t="shared" si="22"/>
        <v>113.94088158667591</v>
      </c>
      <c r="T62" s="118">
        <f t="shared" si="22"/>
        <v>112.51909056218059</v>
      </c>
      <c r="U62" s="118">
        <f t="shared" si="22"/>
        <v>113.16569570948599</v>
      </c>
      <c r="V62" s="118">
        <f t="shared" si="22"/>
        <v>111.98173047685344</v>
      </c>
      <c r="W62" s="118">
        <f t="shared" ref="W62:Y62" si="23">W63+W66+W68+W77</f>
        <v>116.53071324076673</v>
      </c>
      <c r="X62" s="118">
        <f t="shared" si="23"/>
        <v>102.28343404917699</v>
      </c>
      <c r="Y62" s="118">
        <f t="shared" si="23"/>
        <v>103.2901721511958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90.690474540051554</v>
      </c>
      <c r="C63" s="123">
        <f t="shared" si="24"/>
        <v>97.249153571669922</v>
      </c>
      <c r="D63" s="123">
        <f t="shared" si="24"/>
        <v>91.86149345393433</v>
      </c>
      <c r="E63" s="123">
        <f t="shared" si="24"/>
        <v>96.995619068393907</v>
      </c>
      <c r="F63" s="123">
        <f t="shared" si="24"/>
        <v>96.148760306031718</v>
      </c>
      <c r="G63" s="123">
        <f t="shared" si="24"/>
        <v>96.928637638850859</v>
      </c>
      <c r="H63" s="123">
        <f t="shared" si="24"/>
        <v>96.992682175151174</v>
      </c>
      <c r="I63" s="123">
        <f t="shared" si="24"/>
        <v>94.208615549548441</v>
      </c>
      <c r="J63" s="123">
        <f t="shared" si="24"/>
        <v>95.282326595805742</v>
      </c>
      <c r="K63" s="123">
        <f t="shared" si="24"/>
        <v>96.49167710546493</v>
      </c>
      <c r="L63" s="123">
        <f t="shared" si="24"/>
        <v>112.4737931210616</v>
      </c>
      <c r="M63" s="123">
        <f t="shared" si="24"/>
        <v>96.456976173588217</v>
      </c>
      <c r="N63" s="123">
        <f t="shared" si="24"/>
        <v>97.635147853465568</v>
      </c>
      <c r="O63" s="123">
        <f t="shared" si="24"/>
        <v>100.01403938467134</v>
      </c>
      <c r="P63" s="123">
        <f t="shared" si="24"/>
        <v>88.614168316395066</v>
      </c>
      <c r="Q63" s="123">
        <f t="shared" si="24"/>
        <v>95.496649625126153</v>
      </c>
      <c r="R63" s="123">
        <f t="shared" ref="R63:V63" si="25">SUM(R64:R65)</f>
        <v>101.0802776852545</v>
      </c>
      <c r="S63" s="123">
        <f t="shared" si="25"/>
        <v>100.86539929019369</v>
      </c>
      <c r="T63" s="123">
        <f t="shared" si="25"/>
        <v>99.664544635645882</v>
      </c>
      <c r="U63" s="123">
        <f t="shared" si="25"/>
        <v>99.843087562117375</v>
      </c>
      <c r="V63" s="123">
        <f t="shared" si="25"/>
        <v>98.346244953700321</v>
      </c>
      <c r="W63" s="123">
        <f t="shared" ref="W63:Y63" si="26">SUM(W64:W65)</f>
        <v>103.11923858563073</v>
      </c>
      <c r="X63" s="123">
        <f t="shared" si="26"/>
        <v>93.63211293751327</v>
      </c>
      <c r="Y63" s="123">
        <f t="shared" si="26"/>
        <v>94.934419655409044</v>
      </c>
      <c r="DA63" s="130" t="s">
        <v>2973</v>
      </c>
    </row>
    <row r="64" spans="1:105" ht="12" customHeight="1" x14ac:dyDescent="0.25">
      <c r="A64" s="97" t="s">
        <v>212</v>
      </c>
      <c r="B64" s="99">
        <v>89.045470978533942</v>
      </c>
      <c r="C64" s="99">
        <v>95.485914014499826</v>
      </c>
      <c r="D64" s="99">
        <v>90.235148834188379</v>
      </c>
      <c r="E64" s="99">
        <v>95.286206143354093</v>
      </c>
      <c r="F64" s="99">
        <v>94.471332232549301</v>
      </c>
      <c r="G64" s="99">
        <v>95.24655740810536</v>
      </c>
      <c r="H64" s="99">
        <v>95.317809322196126</v>
      </c>
      <c r="I64" s="99">
        <v>92.590779202505587</v>
      </c>
      <c r="J64" s="99">
        <v>93.668808476078468</v>
      </c>
      <c r="K64" s="99">
        <v>94.87569264809612</v>
      </c>
      <c r="L64" s="99">
        <v>110.54469245859214</v>
      </c>
      <c r="M64" s="99">
        <v>94.842121040660075</v>
      </c>
      <c r="N64" s="99">
        <v>96.018657884000433</v>
      </c>
      <c r="O64" s="99">
        <v>98.373031691651022</v>
      </c>
      <c r="P64" s="99">
        <v>87.193223666026597</v>
      </c>
      <c r="Q64" s="99">
        <v>93.940280797271583</v>
      </c>
      <c r="R64" s="99">
        <v>99.436082247308178</v>
      </c>
      <c r="S64" s="99">
        <v>99.229994475783698</v>
      </c>
      <c r="T64" s="99">
        <v>98.05542610468548</v>
      </c>
      <c r="U64" s="99">
        <v>98.252013731177158</v>
      </c>
      <c r="V64" s="99">
        <v>96.780296538604645</v>
      </c>
      <c r="W64" s="99">
        <v>101.47835502898808</v>
      </c>
      <c r="X64" s="99">
        <v>92.248870837939961</v>
      </c>
      <c r="Y64" s="99">
        <v>93.517121807775425</v>
      </c>
      <c r="DA64" s="63" t="s">
        <v>2974</v>
      </c>
    </row>
    <row r="65" spans="1:105" ht="12" customHeight="1" x14ac:dyDescent="0.25">
      <c r="A65" s="97" t="s">
        <v>53</v>
      </c>
      <c r="B65" s="99">
        <v>1.6450035615176182</v>
      </c>
      <c r="C65" s="99">
        <v>1.7632395571700981</v>
      </c>
      <c r="D65" s="99">
        <v>1.6263446197459546</v>
      </c>
      <c r="E65" s="99">
        <v>1.7094129250398178</v>
      </c>
      <c r="F65" s="99">
        <v>1.6774280734824161</v>
      </c>
      <c r="G65" s="99">
        <v>1.6820802307455043</v>
      </c>
      <c r="H65" s="99">
        <v>1.6748728529550427</v>
      </c>
      <c r="I65" s="99">
        <v>1.6178363470428543</v>
      </c>
      <c r="J65" s="99">
        <v>1.6135181197272761</v>
      </c>
      <c r="K65" s="99">
        <v>1.6159844573688094</v>
      </c>
      <c r="L65" s="99">
        <v>1.9291006624694647</v>
      </c>
      <c r="M65" s="99">
        <v>1.6148551329281471</v>
      </c>
      <c r="N65" s="99">
        <v>1.616489969465142</v>
      </c>
      <c r="O65" s="99">
        <v>1.6410076930203199</v>
      </c>
      <c r="P65" s="99">
        <v>1.4209446503684635</v>
      </c>
      <c r="Q65" s="99">
        <v>1.556368827854574</v>
      </c>
      <c r="R65" s="99">
        <v>1.6441954379463215</v>
      </c>
      <c r="S65" s="99">
        <v>1.63540481440999</v>
      </c>
      <c r="T65" s="99">
        <v>1.6091185309603986</v>
      </c>
      <c r="U65" s="99">
        <v>1.5910738309402244</v>
      </c>
      <c r="V65" s="99">
        <v>1.5659484150956697</v>
      </c>
      <c r="W65" s="99">
        <v>1.6408835566426538</v>
      </c>
      <c r="X65" s="99">
        <v>1.3832420995733135</v>
      </c>
      <c r="Y65" s="99">
        <v>1.4172978476336198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1.541996656478016E-2</v>
      </c>
      <c r="C66" s="123">
        <f t="shared" si="27"/>
        <v>1.9994348254711046E-2</v>
      </c>
      <c r="D66" s="123">
        <f t="shared" si="27"/>
        <v>2.2365770162340221E-2</v>
      </c>
      <c r="E66" s="123">
        <f t="shared" si="27"/>
        <v>2.9046816986361485E-2</v>
      </c>
      <c r="F66" s="123">
        <f t="shared" si="27"/>
        <v>3.9964765555141078E-2</v>
      </c>
      <c r="G66" s="123">
        <f t="shared" si="27"/>
        <v>5.0909134253802765E-2</v>
      </c>
      <c r="H66" s="123">
        <f t="shared" si="27"/>
        <v>6.4924088375358111E-2</v>
      </c>
      <c r="I66" s="123">
        <f t="shared" si="27"/>
        <v>7.7777675070729163E-2</v>
      </c>
      <c r="J66" s="123">
        <f t="shared" si="27"/>
        <v>8.6736317169826688E-2</v>
      </c>
      <c r="K66" s="123">
        <f t="shared" si="27"/>
        <v>9.2342811931483165E-2</v>
      </c>
      <c r="L66" s="123">
        <f t="shared" si="27"/>
        <v>0.10035296628786237</v>
      </c>
      <c r="M66" s="123">
        <f t="shared" si="27"/>
        <v>0.11224819418546288</v>
      </c>
      <c r="N66" s="123">
        <f t="shared" si="27"/>
        <v>0.12653268338432527</v>
      </c>
      <c r="O66" s="123">
        <f t="shared" si="27"/>
        <v>0.14117348117232617</v>
      </c>
      <c r="P66" s="123">
        <f t="shared" si="27"/>
        <v>0.15418699198281172</v>
      </c>
      <c r="Q66" s="123">
        <f t="shared" si="27"/>
        <v>0.16084563156863577</v>
      </c>
      <c r="R66" s="123">
        <f t="shared" si="27"/>
        <v>0.17034962035058682</v>
      </c>
      <c r="S66" s="123">
        <f t="shared" si="27"/>
        <v>0.17351625012376262</v>
      </c>
      <c r="T66" s="123">
        <f t="shared" si="27"/>
        <v>0.21421013274063472</v>
      </c>
      <c r="U66" s="123">
        <f t="shared" si="27"/>
        <v>0.1856125054774056</v>
      </c>
      <c r="V66" s="123">
        <f t="shared" si="27"/>
        <v>0.2005394794338238</v>
      </c>
      <c r="W66" s="123">
        <f t="shared" si="27"/>
        <v>0.20721301734362266</v>
      </c>
      <c r="X66" s="123">
        <f t="shared" si="27"/>
        <v>0.20311870991549025</v>
      </c>
      <c r="Y66" s="123">
        <f t="shared" si="27"/>
        <v>0.19084719924339255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1.541996656478016E-2</v>
      </c>
      <c r="C67" s="99">
        <f>RES_hhdet_tesh!C67/RES_summary!C$19</f>
        <v>1.9994348254711046E-2</v>
      </c>
      <c r="D67" s="99">
        <f>RES_hhdet_tesh!D67/RES_summary!D$19</f>
        <v>2.2365770162340221E-2</v>
      </c>
      <c r="E67" s="99">
        <f>RES_hhdet_tesh!E67/RES_summary!E$19</f>
        <v>2.9046816986361485E-2</v>
      </c>
      <c r="F67" s="99">
        <f>RES_hhdet_tesh!F67/RES_summary!F$19</f>
        <v>3.9964765555141078E-2</v>
      </c>
      <c r="G67" s="99">
        <f>RES_hhdet_tesh!G67/RES_summary!G$19</f>
        <v>5.0909134253802765E-2</v>
      </c>
      <c r="H67" s="99">
        <f>RES_hhdet_tesh!H67/RES_summary!H$19</f>
        <v>6.4924088375358111E-2</v>
      </c>
      <c r="I67" s="99">
        <f>RES_hhdet_tesh!I67/RES_summary!I$19</f>
        <v>7.7777675070729163E-2</v>
      </c>
      <c r="J67" s="99">
        <f>RES_hhdet_tesh!J67/RES_summary!J$19</f>
        <v>8.6736317169826688E-2</v>
      </c>
      <c r="K67" s="99">
        <f>RES_hhdet_tesh!K67/RES_summary!K$19</f>
        <v>9.2342811931483165E-2</v>
      </c>
      <c r="L67" s="99">
        <f>RES_hhdet_tesh!L67/RES_summary!L$19</f>
        <v>0.10035296628786237</v>
      </c>
      <c r="M67" s="99">
        <f>RES_hhdet_tesh!M67/RES_summary!M$19</f>
        <v>0.11224819418546288</v>
      </c>
      <c r="N67" s="99">
        <f>RES_hhdet_tesh!N67/RES_summary!N$19</f>
        <v>0.12653268338432527</v>
      </c>
      <c r="O67" s="99">
        <f>RES_hhdet_tesh!O67/RES_summary!O$19</f>
        <v>0.14117348117232617</v>
      </c>
      <c r="P67" s="99">
        <f>RES_hhdet_tesh!P67/RES_summary!P$19</f>
        <v>0.15418699198281172</v>
      </c>
      <c r="Q67" s="99">
        <f>RES_hhdet_tesh!Q67/RES_summary!Q$19</f>
        <v>0.16084563156863577</v>
      </c>
      <c r="R67" s="99">
        <f>RES_hhdet_tesh!R67/RES_summary!R$19</f>
        <v>0.17034962035058682</v>
      </c>
      <c r="S67" s="99">
        <f>RES_hhdet_tesh!S67/RES_summary!S$19</f>
        <v>0.17351625012376262</v>
      </c>
      <c r="T67" s="99">
        <f>RES_hhdet_tesh!T67/RES_summary!T$19</f>
        <v>0.21421013274063472</v>
      </c>
      <c r="U67" s="99">
        <f>RES_hhdet_tesh!U67/RES_summary!U$19</f>
        <v>0.1856125054774056</v>
      </c>
      <c r="V67" s="99">
        <f>RES_hhdet_tesh!V67/RES_summary!V$19</f>
        <v>0.2005394794338238</v>
      </c>
      <c r="W67" s="99">
        <f>RES_hhdet_tesh!W67/RES_summary!W$19</f>
        <v>0.20721301734362266</v>
      </c>
      <c r="X67" s="99">
        <f>RES_hhdet_tesh!X67/RES_summary!X$19</f>
        <v>0.20311870991549025</v>
      </c>
      <c r="Y67" s="99">
        <f>RES_hhdet_tesh!Y67/RES_summary!Y$19</f>
        <v>0.19084719924339255</v>
      </c>
      <c r="DA67" s="63" t="s">
        <v>2977</v>
      </c>
    </row>
    <row r="68" spans="1:105" ht="12" customHeight="1" x14ac:dyDescent="0.25">
      <c r="A68" s="121" t="s">
        <v>55</v>
      </c>
      <c r="B68" s="123">
        <v>8.8153710659593667</v>
      </c>
      <c r="C68" s="123">
        <v>8.5090022848197489</v>
      </c>
      <c r="D68" s="123">
        <v>8.3420204708735284</v>
      </c>
      <c r="E68" s="123">
        <v>8.4901815609330882</v>
      </c>
      <c r="F68" s="123">
        <v>8.7385401192382925</v>
      </c>
      <c r="G68" s="123">
        <v>8.6984207396118247</v>
      </c>
      <c r="H68" s="123">
        <v>8.7459772486687832</v>
      </c>
      <c r="I68" s="123">
        <v>7.9031298315230512</v>
      </c>
      <c r="J68" s="123">
        <v>8.2960565288122226</v>
      </c>
      <c r="K68" s="123">
        <v>8.1678198865560638</v>
      </c>
      <c r="L68" s="123">
        <v>9.9338977940817568</v>
      </c>
      <c r="M68" s="123">
        <v>9.9835885036050929</v>
      </c>
      <c r="N68" s="123">
        <v>10.206583807226288</v>
      </c>
      <c r="O68" s="123">
        <v>10.741480028444215</v>
      </c>
      <c r="P68" s="123">
        <v>10.286397162529777</v>
      </c>
      <c r="Q68" s="123">
        <v>10.202773972013732</v>
      </c>
      <c r="R68" s="123">
        <v>10.503533412561213</v>
      </c>
      <c r="S68" s="123">
        <v>10.343422635113761</v>
      </c>
      <c r="T68" s="123">
        <v>10.073125567791955</v>
      </c>
      <c r="U68" s="123">
        <v>10.566525895706551</v>
      </c>
      <c r="V68" s="123">
        <v>10.754211001599694</v>
      </c>
      <c r="W68" s="123">
        <v>10.461150084577127</v>
      </c>
      <c r="X68" s="123">
        <v>6.6306668186671764</v>
      </c>
      <c r="Y68" s="123">
        <v>6.2431078588131745</v>
      </c>
      <c r="DA68" s="130" t="s">
        <v>2978</v>
      </c>
    </row>
    <row r="69" spans="1:105" ht="12" customHeight="1" x14ac:dyDescent="0.25">
      <c r="A69" s="97" t="s">
        <v>134</v>
      </c>
      <c r="B69" s="99">
        <v>8.8115753065220606</v>
      </c>
      <c r="C69" s="99">
        <v>8.5110475323872805</v>
      </c>
      <c r="D69" s="99">
        <v>8.3383932777844763</v>
      </c>
      <c r="E69" s="99">
        <v>8.4946876041524781</v>
      </c>
      <c r="F69" s="99">
        <v>8.7438214935813861</v>
      </c>
      <c r="G69" s="99">
        <v>8.6995547395558752</v>
      </c>
      <c r="H69" s="99">
        <v>8.7459050599139694</v>
      </c>
      <c r="I69" s="99">
        <v>7.8956943677226388</v>
      </c>
      <c r="J69" s="99">
        <v>8.292123059368997</v>
      </c>
      <c r="K69" s="99">
        <v>8.1695421574046332</v>
      </c>
      <c r="L69" s="99">
        <v>9.9420478941013979</v>
      </c>
      <c r="M69" s="99">
        <v>9.9859228007475913</v>
      </c>
      <c r="N69" s="99">
        <v>10.212982952578288</v>
      </c>
      <c r="O69" s="99">
        <v>10.743231508471826</v>
      </c>
      <c r="P69" s="99">
        <v>10.28700706701011</v>
      </c>
      <c r="Q69" s="99">
        <v>10.193198155709766</v>
      </c>
      <c r="R69" s="99">
        <v>10.500116138262353</v>
      </c>
      <c r="S69" s="99">
        <v>10.347467142369526</v>
      </c>
      <c r="T69" s="99">
        <v>10.070654520297888</v>
      </c>
      <c r="U69" s="99">
        <v>10.57144881919843</v>
      </c>
      <c r="V69" s="99">
        <v>10.764570383758631</v>
      </c>
      <c r="W69" s="99">
        <v>10.469594059999936</v>
      </c>
      <c r="X69" s="99">
        <v>6.6315329467118245</v>
      </c>
      <c r="Y69" s="99">
        <v>6.2363291159095411</v>
      </c>
      <c r="DA69" s="63" t="s">
        <v>2979</v>
      </c>
    </row>
    <row r="70" spans="1:105" ht="12" customHeight="1" x14ac:dyDescent="0.25">
      <c r="A70" s="97" t="s">
        <v>133</v>
      </c>
      <c r="B70" s="99">
        <v>8.8115753065220606</v>
      </c>
      <c r="C70" s="99">
        <v>8.5107394573962729</v>
      </c>
      <c r="D70" s="99">
        <v>8.3380833769991316</v>
      </c>
      <c r="E70" s="99">
        <v>8.4935531286650914</v>
      </c>
      <c r="F70" s="99">
        <v>8.7426546520466832</v>
      </c>
      <c r="G70" s="99">
        <v>8.6980940808007698</v>
      </c>
      <c r="H70" s="99">
        <v>8.7440547528198547</v>
      </c>
      <c r="I70" s="99">
        <v>7.8928790966691977</v>
      </c>
      <c r="J70" s="99">
        <v>8.2883507163356303</v>
      </c>
      <c r="K70" s="99">
        <v>8.1646537755147186</v>
      </c>
      <c r="L70" s="99">
        <v>9.9364260834641254</v>
      </c>
      <c r="M70" s="99">
        <v>9.9833189832440556</v>
      </c>
      <c r="N70" s="99">
        <v>10.212787507485672</v>
      </c>
      <c r="O70" s="99">
        <v>10.748311630392561</v>
      </c>
      <c r="P70" s="99">
        <v>10.294989728686275</v>
      </c>
      <c r="Q70" s="99">
        <v>10.207143788242975</v>
      </c>
      <c r="R70" s="99">
        <v>10.514529842495417</v>
      </c>
      <c r="S70" s="99">
        <v>10.353056258678809</v>
      </c>
      <c r="T70" s="99">
        <v>10.076585374404198</v>
      </c>
      <c r="U70" s="99">
        <v>10.567086915345941</v>
      </c>
      <c r="V70" s="99">
        <v>10.755593693433999</v>
      </c>
      <c r="W70" s="99">
        <v>10.461986296424428</v>
      </c>
      <c r="X70" s="99">
        <v>6.6076316770728871</v>
      </c>
      <c r="Y70" s="99">
        <v>6.2091537150018503</v>
      </c>
      <c r="DA70" s="63" t="s">
        <v>2980</v>
      </c>
    </row>
    <row r="71" spans="1:105" ht="12" customHeight="1" x14ac:dyDescent="0.25">
      <c r="A71" s="100" t="s">
        <v>212</v>
      </c>
      <c r="B71" s="102">
        <v>5.0280852259482973</v>
      </c>
      <c r="C71" s="102">
        <v>4.7649411633167702</v>
      </c>
      <c r="D71" s="102">
        <v>4.7163972470827833</v>
      </c>
      <c r="E71" s="102">
        <v>4.7386539086756434</v>
      </c>
      <c r="F71" s="102">
        <v>4.8546711122469315</v>
      </c>
      <c r="G71" s="102">
        <v>4.9005672996839502</v>
      </c>
      <c r="H71" s="102">
        <v>4.9319324693833417</v>
      </c>
      <c r="I71" s="102">
        <v>4.3748666086392074</v>
      </c>
      <c r="J71" s="102">
        <v>4.4491380804478728</v>
      </c>
      <c r="K71" s="102">
        <v>3.995149283776867</v>
      </c>
      <c r="L71" s="102">
        <v>5.6030554797503154</v>
      </c>
      <c r="M71" s="102">
        <v>5.5678929053131601</v>
      </c>
      <c r="N71" s="102">
        <v>5.5754180273355569</v>
      </c>
      <c r="O71" s="102">
        <v>6.176247098885697</v>
      </c>
      <c r="P71" s="102">
        <v>5.678836469460208</v>
      </c>
      <c r="Q71" s="102">
        <v>5.7678662347060881</v>
      </c>
      <c r="R71" s="102">
        <v>5.9464748563534719</v>
      </c>
      <c r="S71" s="102">
        <v>5.6097027071665941</v>
      </c>
      <c r="T71" s="102">
        <v>5.4936296937146958</v>
      </c>
      <c r="U71" s="102">
        <v>5.8677154440285939</v>
      </c>
      <c r="V71" s="102">
        <v>5.973261105476138</v>
      </c>
      <c r="W71" s="102">
        <v>6.1561443666410662</v>
      </c>
      <c r="X71" s="102">
        <v>2.7446411938565314</v>
      </c>
      <c r="Y71" s="102">
        <v>3.2125822362546708</v>
      </c>
      <c r="DA71" s="131" t="s">
        <v>2981</v>
      </c>
    </row>
    <row r="72" spans="1:105" ht="12" customHeight="1" x14ac:dyDescent="0.25">
      <c r="A72" s="103" t="s">
        <v>52</v>
      </c>
      <c r="B72" s="105">
        <v>3.7834900805737641</v>
      </c>
      <c r="C72" s="105">
        <v>3.7457982940795032</v>
      </c>
      <c r="D72" s="105">
        <v>3.6216861299163483</v>
      </c>
      <c r="E72" s="105">
        <v>3.7548992199894489</v>
      </c>
      <c r="F72" s="105">
        <v>3.8879835397997526</v>
      </c>
      <c r="G72" s="105">
        <v>3.797526781116821</v>
      </c>
      <c r="H72" s="105">
        <v>3.8121222834365107</v>
      </c>
      <c r="I72" s="105">
        <v>3.5180124880299908</v>
      </c>
      <c r="J72" s="105">
        <v>3.8392126358877565</v>
      </c>
      <c r="K72" s="105">
        <v>4.1695044917378521</v>
      </c>
      <c r="L72" s="105">
        <v>4.3333706037138091</v>
      </c>
      <c r="M72" s="105">
        <v>4.4154260779308956</v>
      </c>
      <c r="N72" s="105">
        <v>4.6373694801501157</v>
      </c>
      <c r="O72" s="105">
        <v>4.5720645315068653</v>
      </c>
      <c r="P72" s="105">
        <v>4.616153259226067</v>
      </c>
      <c r="Q72" s="105">
        <v>4.4392775535368854</v>
      </c>
      <c r="R72" s="105">
        <v>4.5680549861419468</v>
      </c>
      <c r="S72" s="105">
        <v>4.7433535515122145</v>
      </c>
      <c r="T72" s="105">
        <v>4.5829556806895031</v>
      </c>
      <c r="U72" s="105">
        <v>4.6993714713173489</v>
      </c>
      <c r="V72" s="105">
        <v>4.7823325879578604</v>
      </c>
      <c r="W72" s="105">
        <v>4.3058419297833614</v>
      </c>
      <c r="X72" s="105">
        <v>3.8629904832163571</v>
      </c>
      <c r="Y72" s="105">
        <v>2.9965714787471809</v>
      </c>
      <c r="DA72" s="132" t="s">
        <v>2982</v>
      </c>
    </row>
    <row r="73" spans="1:105" ht="12" customHeight="1" x14ac:dyDescent="0.25">
      <c r="A73" s="106" t="s">
        <v>122</v>
      </c>
      <c r="B73" s="102">
        <v>8.9905565012492126</v>
      </c>
      <c r="C73" s="102">
        <v>8.4077465805063571</v>
      </c>
      <c r="D73" s="102">
        <v>8.5262101394282173</v>
      </c>
      <c r="E73" s="102">
        <v>8.2566898284106927</v>
      </c>
      <c r="F73" s="102">
        <v>8.4644313727127845</v>
      </c>
      <c r="G73" s="102">
        <v>8.6399029375691097</v>
      </c>
      <c r="H73" s="102">
        <v>8.7501536033545158</v>
      </c>
      <c r="I73" s="102">
        <v>8.2874792792354359</v>
      </c>
      <c r="J73" s="102">
        <v>8.5009474378321741</v>
      </c>
      <c r="K73" s="102">
        <v>8.0829278844834018</v>
      </c>
      <c r="L73" s="102">
        <v>9.5092810699017605</v>
      </c>
      <c r="M73" s="102">
        <v>9.8579968621362806</v>
      </c>
      <c r="N73" s="102">
        <v>9.8472976705713222</v>
      </c>
      <c r="O73" s="102">
        <v>10.638927006951649</v>
      </c>
      <c r="P73" s="102">
        <v>10.245544536575835</v>
      </c>
      <c r="Q73" s="102">
        <v>10.722837641621345</v>
      </c>
      <c r="R73" s="102">
        <v>10.685682663165768</v>
      </c>
      <c r="S73" s="102">
        <v>10.126126847206503</v>
      </c>
      <c r="T73" s="102">
        <v>10.20737076699184</v>
      </c>
      <c r="U73" s="102">
        <v>10.304696839671912</v>
      </c>
      <c r="V73" s="102">
        <v>10.201280830179545</v>
      </c>
      <c r="W73" s="102">
        <v>10.038278346132273</v>
      </c>
      <c r="X73" s="102">
        <v>6.6054293166777782</v>
      </c>
      <c r="Y73" s="102">
        <v>6.5397347944243318</v>
      </c>
      <c r="DA73" s="131" t="s">
        <v>2983</v>
      </c>
    </row>
    <row r="74" spans="1:105" ht="12" customHeight="1" x14ac:dyDescent="0.25">
      <c r="A74" s="107" t="s">
        <v>121</v>
      </c>
      <c r="B74" s="105">
        <v>8.9905565012492126</v>
      </c>
      <c r="C74" s="105">
        <v>8.4086693655269649</v>
      </c>
      <c r="D74" s="105">
        <v>8.5270767729093233</v>
      </c>
      <c r="E74" s="105">
        <v>8.2573236067253717</v>
      </c>
      <c r="F74" s="105">
        <v>8.4651846055653106</v>
      </c>
      <c r="G74" s="105">
        <v>8.6401402344436793</v>
      </c>
      <c r="H74" s="105">
        <v>8.750206354951624</v>
      </c>
      <c r="I74" s="105">
        <v>8.2857453682604714</v>
      </c>
      <c r="J74" s="105">
        <v>8.497628170914469</v>
      </c>
      <c r="K74" s="105">
        <v>8.0776746021563746</v>
      </c>
      <c r="L74" s="105">
        <v>9.5036442825584633</v>
      </c>
      <c r="M74" s="105">
        <v>9.8550641768136753</v>
      </c>
      <c r="N74" s="105">
        <v>9.8476446958881247</v>
      </c>
      <c r="O74" s="105">
        <v>10.641727389319561</v>
      </c>
      <c r="P74" s="105">
        <v>10.253087595674515</v>
      </c>
      <c r="Q74" s="105">
        <v>10.726209542441493</v>
      </c>
      <c r="R74" s="105">
        <v>10.682858047001003</v>
      </c>
      <c r="S74" s="105">
        <v>10.119872155870256</v>
      </c>
      <c r="T74" s="105">
        <v>10.20173289697264</v>
      </c>
      <c r="U74" s="105">
        <v>10.301180076251669</v>
      </c>
      <c r="V74" s="105">
        <v>10.20128407857672</v>
      </c>
      <c r="W74" s="105">
        <v>10.041475170953236</v>
      </c>
      <c r="X74" s="105">
        <v>6.5996773900229462</v>
      </c>
      <c r="Y74" s="105">
        <v>6.4853231911410116</v>
      </c>
      <c r="DA74" s="132" t="s">
        <v>2984</v>
      </c>
    </row>
    <row r="75" spans="1:105" ht="12" customHeight="1" x14ac:dyDescent="0.25">
      <c r="A75" s="108" t="s">
        <v>53</v>
      </c>
      <c r="B75" s="99">
        <v>5.1326408992956329</v>
      </c>
      <c r="C75" s="99">
        <v>4.7061065587218565</v>
      </c>
      <c r="D75" s="99">
        <v>4.8248502638825483</v>
      </c>
      <c r="E75" s="99">
        <v>4.604105140656837</v>
      </c>
      <c r="F75" s="99">
        <v>4.6965859583664615</v>
      </c>
      <c r="G75" s="99">
        <v>4.8686791033908587</v>
      </c>
      <c r="H75" s="99">
        <v>4.9371240435687769</v>
      </c>
      <c r="I75" s="99">
        <v>4.5996466944879133</v>
      </c>
      <c r="J75" s="99">
        <v>4.5665641576182487</v>
      </c>
      <c r="K75" s="99">
        <v>3.9445999416721875</v>
      </c>
      <c r="L75" s="99">
        <v>5.3472039418997648</v>
      </c>
      <c r="M75" s="99">
        <v>5.489822065986127</v>
      </c>
      <c r="N75" s="99">
        <v>5.3637047921027383</v>
      </c>
      <c r="O75" s="99">
        <v>6.112049060234499</v>
      </c>
      <c r="P75" s="99">
        <v>5.6500905224997204</v>
      </c>
      <c r="Q75" s="99">
        <v>6.0622163469370101</v>
      </c>
      <c r="R75" s="99">
        <v>6.0454365822923117</v>
      </c>
      <c r="S75" s="99">
        <v>5.4780632702567535</v>
      </c>
      <c r="T75" s="99">
        <v>5.5674799319876174</v>
      </c>
      <c r="U75" s="99">
        <v>5.7194797325834967</v>
      </c>
      <c r="V75" s="99">
        <v>5.6589018172614578</v>
      </c>
      <c r="W75" s="99">
        <v>5.8959544799428825</v>
      </c>
      <c r="X75" s="99">
        <v>2.7043643175385461</v>
      </c>
      <c r="Y75" s="99">
        <v>3.3537846390183192</v>
      </c>
      <c r="DA75" s="63" t="s">
        <v>2985</v>
      </c>
    </row>
    <row r="76" spans="1:105" ht="12" customHeight="1" x14ac:dyDescent="0.25">
      <c r="A76" s="108" t="s">
        <v>52</v>
      </c>
      <c r="B76" s="99">
        <v>3.8579156019535801</v>
      </c>
      <c r="C76" s="99">
        <v>3.702562806805108</v>
      </c>
      <c r="D76" s="99">
        <v>3.7022265090267772</v>
      </c>
      <c r="E76" s="99">
        <v>3.6532184660685347</v>
      </c>
      <c r="F76" s="99">
        <v>3.7685986471988491</v>
      </c>
      <c r="G76" s="99">
        <v>3.7714611310528201</v>
      </c>
      <c r="H76" s="99">
        <v>3.8130823113828476</v>
      </c>
      <c r="I76" s="99">
        <v>3.6860986737725576</v>
      </c>
      <c r="J76" s="99">
        <v>3.9310640132962185</v>
      </c>
      <c r="K76" s="99">
        <v>4.1330746604841861</v>
      </c>
      <c r="L76" s="99">
        <v>4.1564403406586958</v>
      </c>
      <c r="M76" s="99">
        <v>4.3652421108275501</v>
      </c>
      <c r="N76" s="99">
        <v>4.4839399037853855</v>
      </c>
      <c r="O76" s="99">
        <v>4.5296783290850611</v>
      </c>
      <c r="P76" s="99">
        <v>4.6029970731747945</v>
      </c>
      <c r="Q76" s="99">
        <v>4.6639931955044842</v>
      </c>
      <c r="R76" s="99">
        <v>4.6374214647086927</v>
      </c>
      <c r="S76" s="99">
        <v>4.6418088856135036</v>
      </c>
      <c r="T76" s="99">
        <v>4.6342529649850226</v>
      </c>
      <c r="U76" s="99">
        <v>4.5817003436681727</v>
      </c>
      <c r="V76" s="99">
        <v>4.5423822613152609</v>
      </c>
      <c r="W76" s="99">
        <v>4.1455206910103533</v>
      </c>
      <c r="X76" s="99">
        <v>3.8953130724844014</v>
      </c>
      <c r="Y76" s="99">
        <v>3.1315385521226919</v>
      </c>
      <c r="DA76" s="63" t="s">
        <v>2986</v>
      </c>
    </row>
    <row r="77" spans="1:105" ht="12" customHeight="1" x14ac:dyDescent="0.25">
      <c r="A77" s="121" t="s">
        <v>54</v>
      </c>
      <c r="B77" s="123">
        <v>2.0112210840430769</v>
      </c>
      <c r="C77" s="123">
        <v>1.9732967216113331</v>
      </c>
      <c r="D77" s="123">
        <v>1.9965895538288607</v>
      </c>
      <c r="E77" s="123">
        <v>1.9944638565165147</v>
      </c>
      <c r="F77" s="123">
        <v>2.0048457739242669</v>
      </c>
      <c r="G77" s="123">
        <v>2.0352830294622484</v>
      </c>
      <c r="H77" s="123">
        <v>2.099178649523497</v>
      </c>
      <c r="I77" s="123">
        <v>2.0635113448955256</v>
      </c>
      <c r="J77" s="123">
        <v>2.1112816864061501</v>
      </c>
      <c r="K77" s="123">
        <v>2.1262051198297454</v>
      </c>
      <c r="L77" s="123">
        <v>2.3715918775198954</v>
      </c>
      <c r="M77" s="123">
        <v>2.3156418501428906</v>
      </c>
      <c r="N77" s="123">
        <v>2.3106944323136709</v>
      </c>
      <c r="O77" s="123">
        <v>2.4743821132787165</v>
      </c>
      <c r="P77" s="123">
        <v>2.4983261786014732</v>
      </c>
      <c r="Q77" s="123">
        <v>2.5405174000831732</v>
      </c>
      <c r="R77" s="123">
        <v>2.6197176007132348</v>
      </c>
      <c r="S77" s="123">
        <v>2.5585434112447056</v>
      </c>
      <c r="T77" s="123">
        <v>2.5672102260021226</v>
      </c>
      <c r="U77" s="123">
        <v>2.5704697461846591</v>
      </c>
      <c r="V77" s="123">
        <v>2.6807350421196006</v>
      </c>
      <c r="W77" s="123">
        <v>2.743111553215257</v>
      </c>
      <c r="X77" s="123">
        <v>1.8175355830810551</v>
      </c>
      <c r="Y77" s="123">
        <v>1.9217974377301918</v>
      </c>
      <c r="DA77" s="130" t="s">
        <v>2987</v>
      </c>
    </row>
    <row r="78" spans="1:105" ht="12" customHeight="1" x14ac:dyDescent="0.25">
      <c r="A78" s="97" t="s">
        <v>189</v>
      </c>
      <c r="B78" s="99">
        <v>2.0045579955568678</v>
      </c>
      <c r="C78" s="99">
        <v>1.9746268315709208</v>
      </c>
      <c r="D78" s="99">
        <v>1.9689920048417713</v>
      </c>
      <c r="E78" s="99">
        <v>2.0231200412244426</v>
      </c>
      <c r="F78" s="99">
        <v>2.031295507644729</v>
      </c>
      <c r="G78" s="99">
        <v>2.056861658168569</v>
      </c>
      <c r="H78" s="99">
        <v>2.1132608184901454</v>
      </c>
      <c r="I78" s="99">
        <v>2.015727263136061</v>
      </c>
      <c r="J78" s="99">
        <v>2.0934589114730775</v>
      </c>
      <c r="K78" s="99">
        <v>2.1274763983383846</v>
      </c>
      <c r="L78" s="99">
        <v>2.388194902986962</v>
      </c>
      <c r="M78" s="99">
        <v>2.309162106218356</v>
      </c>
      <c r="N78" s="99">
        <v>2.337206678549073</v>
      </c>
      <c r="O78" s="99">
        <v>2.5057595279787717</v>
      </c>
      <c r="P78" s="99">
        <v>2.4776370122091014</v>
      </c>
      <c r="Q78" s="99">
        <v>2.5108865139934893</v>
      </c>
      <c r="R78" s="99">
        <v>2.6133327303252409</v>
      </c>
      <c r="S78" s="99">
        <v>2.5975097479579246</v>
      </c>
      <c r="T78" s="99">
        <v>2.6021207495633965</v>
      </c>
      <c r="U78" s="99">
        <v>2.597648149222028</v>
      </c>
      <c r="V78" s="99">
        <v>2.4899216010563721</v>
      </c>
      <c r="W78" s="99">
        <v>2.4325939283898963</v>
      </c>
      <c r="X78" s="99">
        <v>2.0793122687945447</v>
      </c>
      <c r="Y78" s="99">
        <v>1.7659270714395598</v>
      </c>
      <c r="DA78" s="63" t="s">
        <v>2988</v>
      </c>
    </row>
    <row r="79" spans="1:105" ht="12" customHeight="1" x14ac:dyDescent="0.25">
      <c r="A79" s="109" t="s">
        <v>120</v>
      </c>
      <c r="B79" s="110">
        <v>2.0125039305413441</v>
      </c>
      <c r="C79" s="110">
        <v>1.9730396939414327</v>
      </c>
      <c r="D79" s="110">
        <v>2.0019549424439349</v>
      </c>
      <c r="E79" s="110">
        <v>1.9888624895108957</v>
      </c>
      <c r="F79" s="110">
        <v>1.999650473869218</v>
      </c>
      <c r="G79" s="110">
        <v>2.0310274867934841</v>
      </c>
      <c r="H79" s="110">
        <v>2.0963922699236868</v>
      </c>
      <c r="I79" s="110">
        <v>2.072991714281514</v>
      </c>
      <c r="J79" s="110">
        <v>2.1148124613399415</v>
      </c>
      <c r="K79" s="110">
        <v>2.1259544950762685</v>
      </c>
      <c r="L79" s="110">
        <v>2.3683652364754484</v>
      </c>
      <c r="M79" s="110">
        <v>2.3168893479317441</v>
      </c>
      <c r="N79" s="110">
        <v>2.3056524897922532</v>
      </c>
      <c r="O79" s="110">
        <v>2.4684913981474756</v>
      </c>
      <c r="P79" s="110">
        <v>2.5021567483822316</v>
      </c>
      <c r="Q79" s="110">
        <v>2.5459284031672569</v>
      </c>
      <c r="R79" s="110">
        <v>2.6208511226340461</v>
      </c>
      <c r="S79" s="110">
        <v>2.5519176980068181</v>
      </c>
      <c r="T79" s="110">
        <v>2.5616652311720292</v>
      </c>
      <c r="U79" s="110">
        <v>2.5664700947543393</v>
      </c>
      <c r="V79" s="110">
        <v>2.7088566752055829</v>
      </c>
      <c r="W79" s="110">
        <v>2.7934405874237118</v>
      </c>
      <c r="X79" s="110">
        <v>1.7627688853323968</v>
      </c>
      <c r="Y79" s="110">
        <v>1.9560877260231608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98.523035674892725</v>
      </c>
      <c r="C81" s="118">
        <f t="shared" si="28"/>
        <v>107.35494967417715</v>
      </c>
      <c r="D81" s="118">
        <f t="shared" si="28"/>
        <v>102.12463544033464</v>
      </c>
      <c r="E81" s="118">
        <f t="shared" si="28"/>
        <v>105.33593368861702</v>
      </c>
      <c r="F81" s="118">
        <f t="shared" si="28"/>
        <v>102.13784030777299</v>
      </c>
      <c r="G81" s="118">
        <f t="shared" si="28"/>
        <v>105.77599481683373</v>
      </c>
      <c r="H81" s="118">
        <f t="shared" si="28"/>
        <v>105.732826475037</v>
      </c>
      <c r="I81" s="118">
        <f t="shared" si="28"/>
        <v>114.27626633683896</v>
      </c>
      <c r="J81" s="118">
        <f t="shared" si="28"/>
        <v>109.1579087793201</v>
      </c>
      <c r="K81" s="118">
        <f t="shared" si="28"/>
        <v>108.95218283467156</v>
      </c>
      <c r="L81" s="118">
        <f t="shared" si="28"/>
        <v>120.02758964828656</v>
      </c>
      <c r="M81" s="118">
        <f t="shared" si="28"/>
        <v>110.09953847760815</v>
      </c>
      <c r="N81" s="118">
        <f t="shared" si="28"/>
        <v>107.0512791753128</v>
      </c>
      <c r="O81" s="118">
        <f t="shared" si="28"/>
        <v>109.22376830932214</v>
      </c>
      <c r="P81" s="118">
        <f t="shared" si="28"/>
        <v>102.13770228446592</v>
      </c>
      <c r="Q81" s="118">
        <f t="shared" si="28"/>
        <v>113.41019202606471</v>
      </c>
      <c r="R81" s="118">
        <f t="shared" ref="R81:V81" si="29">R82+R85+R87+R100</f>
        <v>118.15255882757319</v>
      </c>
      <c r="S81" s="118">
        <f t="shared" si="29"/>
        <v>114.86149437724319</v>
      </c>
      <c r="T81" s="118">
        <f t="shared" si="29"/>
        <v>113.29715312563458</v>
      </c>
      <c r="U81" s="118">
        <f t="shared" si="29"/>
        <v>109.80654790058054</v>
      </c>
      <c r="V81" s="118">
        <f t="shared" si="29"/>
        <v>108.71741938936756</v>
      </c>
      <c r="W81" s="118">
        <f t="shared" ref="W81:Y81" si="30">W82+W85+W87+W100</f>
        <v>117.25792273308605</v>
      </c>
      <c r="X81" s="118">
        <f t="shared" si="30"/>
        <v>98.724994258014718</v>
      </c>
      <c r="Y81" s="118">
        <f t="shared" si="30"/>
        <v>107.90968963021741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87.73175540901336</v>
      </c>
      <c r="C82" s="123">
        <f t="shared" si="31"/>
        <v>96.92166308179516</v>
      </c>
      <c r="D82" s="123">
        <f t="shared" si="31"/>
        <v>91.717050372511395</v>
      </c>
      <c r="E82" s="123">
        <f t="shared" si="31"/>
        <v>95.060956079791012</v>
      </c>
      <c r="F82" s="123">
        <f t="shared" si="31"/>
        <v>91.711238883954792</v>
      </c>
      <c r="G82" s="123">
        <f t="shared" si="31"/>
        <v>95.141277456220834</v>
      </c>
      <c r="H82" s="123">
        <f t="shared" si="31"/>
        <v>94.922544753829897</v>
      </c>
      <c r="I82" s="123">
        <f t="shared" si="31"/>
        <v>103.60557200619961</v>
      </c>
      <c r="J82" s="123">
        <f t="shared" si="31"/>
        <v>98.408407980852687</v>
      </c>
      <c r="K82" s="123">
        <f t="shared" si="31"/>
        <v>98.443518050354214</v>
      </c>
      <c r="L82" s="123">
        <f t="shared" si="31"/>
        <v>107.99110733720579</v>
      </c>
      <c r="M82" s="123">
        <f t="shared" si="31"/>
        <v>97.506712841585113</v>
      </c>
      <c r="N82" s="123">
        <f t="shared" si="31"/>
        <v>94.681120688309221</v>
      </c>
      <c r="O82" s="123">
        <f t="shared" si="31"/>
        <v>96.293639492368285</v>
      </c>
      <c r="P82" s="123">
        <f t="shared" si="31"/>
        <v>89.114551178046852</v>
      </c>
      <c r="Q82" s="123">
        <f t="shared" si="31"/>
        <v>100.0850416834371</v>
      </c>
      <c r="R82" s="123">
        <f t="shared" ref="R82:V82" si="32">SUM(R83:R84)</f>
        <v>104.54825151268648</v>
      </c>
      <c r="S82" s="123">
        <f t="shared" si="32"/>
        <v>101.82865684336168</v>
      </c>
      <c r="T82" s="123">
        <f t="shared" si="32"/>
        <v>100.56859719754631</v>
      </c>
      <c r="U82" s="123">
        <f t="shared" si="32"/>
        <v>96.693344463493844</v>
      </c>
      <c r="V82" s="123">
        <f t="shared" si="32"/>
        <v>95.354872504382257</v>
      </c>
      <c r="W82" s="123">
        <f t="shared" ref="W82:Y82" si="33">SUM(W83:W84)</f>
        <v>103.60840327725023</v>
      </c>
      <c r="X82" s="123">
        <f t="shared" si="33"/>
        <v>90.422543701161686</v>
      </c>
      <c r="Y82" s="123">
        <f t="shared" si="33"/>
        <v>99.087455646657332</v>
      </c>
      <c r="DA82" s="130" t="s">
        <v>2991</v>
      </c>
    </row>
    <row r="83" spans="1:105" ht="12" customHeight="1" x14ac:dyDescent="0.25">
      <c r="A83" s="97" t="s">
        <v>199</v>
      </c>
      <c r="B83" s="99">
        <v>87.088217110039039</v>
      </c>
      <c r="C83" s="99">
        <v>96.211011409645607</v>
      </c>
      <c r="D83" s="99">
        <v>91.060561823620006</v>
      </c>
      <c r="E83" s="99">
        <v>94.383667445583413</v>
      </c>
      <c r="F83" s="99">
        <v>91.064464521089661</v>
      </c>
      <c r="G83" s="99">
        <v>94.473903475754426</v>
      </c>
      <c r="H83" s="99">
        <v>94.260030300375888</v>
      </c>
      <c r="I83" s="99">
        <v>102.88647886727405</v>
      </c>
      <c r="J83" s="99">
        <v>97.734983521170662</v>
      </c>
      <c r="K83" s="99">
        <v>97.777355067354804</v>
      </c>
      <c r="L83" s="99">
        <v>107.24251739857628</v>
      </c>
      <c r="M83" s="99">
        <v>96.847115356305906</v>
      </c>
      <c r="N83" s="99">
        <v>94.047796610586843</v>
      </c>
      <c r="O83" s="99">
        <v>95.65537026033752</v>
      </c>
      <c r="P83" s="99">
        <v>88.5374110959864</v>
      </c>
      <c r="Q83" s="99">
        <v>99.426139060644786</v>
      </c>
      <c r="R83" s="99">
        <v>103.86130456431783</v>
      </c>
      <c r="S83" s="99">
        <v>101.16175998345506</v>
      </c>
      <c r="T83" s="99">
        <v>99.912758038710535</v>
      </c>
      <c r="U83" s="99">
        <v>96.071042220988403</v>
      </c>
      <c r="V83" s="99">
        <v>94.741687380947525</v>
      </c>
      <c r="W83" s="99">
        <v>102.94257937528793</v>
      </c>
      <c r="X83" s="99">
        <v>89.883434444006198</v>
      </c>
      <c r="Y83" s="99">
        <v>98.490387594723359</v>
      </c>
      <c r="DA83" s="63" t="s">
        <v>2992</v>
      </c>
    </row>
    <row r="84" spans="1:105" ht="12" customHeight="1" x14ac:dyDescent="0.25">
      <c r="A84" s="97" t="s">
        <v>53</v>
      </c>
      <c r="B84" s="99">
        <v>0.64353829897432691</v>
      </c>
      <c r="C84" s="99">
        <v>0.71065167214954839</v>
      </c>
      <c r="D84" s="99">
        <v>0.65648854889139407</v>
      </c>
      <c r="E84" s="99">
        <v>0.67728863420760022</v>
      </c>
      <c r="F84" s="99">
        <v>0.64677436286513612</v>
      </c>
      <c r="G84" s="99">
        <v>0.66737398046641505</v>
      </c>
      <c r="H84" s="99">
        <v>0.66251445345400362</v>
      </c>
      <c r="I84" s="99">
        <v>0.71909313892555748</v>
      </c>
      <c r="J84" s="99">
        <v>0.67342445968202547</v>
      </c>
      <c r="K84" s="99">
        <v>0.66616298299940802</v>
      </c>
      <c r="L84" s="99">
        <v>0.74858993862950285</v>
      </c>
      <c r="M84" s="99">
        <v>0.65959748527921114</v>
      </c>
      <c r="N84" s="99">
        <v>0.63332407772237209</v>
      </c>
      <c r="O84" s="99">
        <v>0.6382692320307668</v>
      </c>
      <c r="P84" s="99">
        <v>0.57714008206045364</v>
      </c>
      <c r="Q84" s="99">
        <v>0.65890262279231404</v>
      </c>
      <c r="R84" s="99">
        <v>0.68694694836864434</v>
      </c>
      <c r="S84" s="99">
        <v>0.66689685990662539</v>
      </c>
      <c r="T84" s="99">
        <v>0.65583915883577748</v>
      </c>
      <c r="U84" s="99">
        <v>0.62230224250544441</v>
      </c>
      <c r="V84" s="99">
        <v>0.61318512343472531</v>
      </c>
      <c r="W84" s="99">
        <v>0.66582390196229979</v>
      </c>
      <c r="X84" s="99">
        <v>0.53910925715549396</v>
      </c>
      <c r="Y84" s="99">
        <v>0.59706805193397694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1.5428990086812899E-2</v>
      </c>
      <c r="C85" s="123">
        <f t="shared" si="34"/>
        <v>2.0775003769106064E-2</v>
      </c>
      <c r="D85" s="123">
        <f t="shared" si="34"/>
        <v>2.2711932315251274E-2</v>
      </c>
      <c r="E85" s="123">
        <f t="shared" si="34"/>
        <v>3.2959936661913027E-2</v>
      </c>
      <c r="F85" s="123">
        <f t="shared" si="34"/>
        <v>4.9328432362079858E-2</v>
      </c>
      <c r="G85" s="123">
        <f t="shared" si="34"/>
        <v>6.4438952385324599E-2</v>
      </c>
      <c r="H85" s="123">
        <f t="shared" si="34"/>
        <v>8.7201596989120084E-2</v>
      </c>
      <c r="I85" s="123">
        <f t="shared" si="34"/>
        <v>0.10713013781993912</v>
      </c>
      <c r="J85" s="123">
        <f t="shared" si="34"/>
        <v>0.12227884133418095</v>
      </c>
      <c r="K85" s="123">
        <f t="shared" si="34"/>
        <v>0.13257213648238322</v>
      </c>
      <c r="L85" s="123">
        <f t="shared" si="34"/>
        <v>0.14010950935791294</v>
      </c>
      <c r="M85" s="123">
        <f t="shared" si="34"/>
        <v>0.13692435596479241</v>
      </c>
      <c r="N85" s="123">
        <f t="shared" si="34"/>
        <v>0.13278822947656047</v>
      </c>
      <c r="O85" s="123">
        <f t="shared" si="34"/>
        <v>0.12762777009723347</v>
      </c>
      <c r="P85" s="123">
        <f t="shared" si="34"/>
        <v>0.12313387664168739</v>
      </c>
      <c r="Q85" s="123">
        <f t="shared" si="34"/>
        <v>0.12966867757758907</v>
      </c>
      <c r="R85" s="123">
        <f t="shared" si="34"/>
        <v>0.15747482296117402</v>
      </c>
      <c r="S85" s="123">
        <f t="shared" si="34"/>
        <v>0.18229940271042563</v>
      </c>
      <c r="T85" s="123">
        <f t="shared" si="34"/>
        <v>0.24336990743411097</v>
      </c>
      <c r="U85" s="123">
        <f t="shared" si="34"/>
        <v>0.22219035340179835</v>
      </c>
      <c r="V85" s="123">
        <f t="shared" si="34"/>
        <v>0.23303482600757414</v>
      </c>
      <c r="W85" s="123">
        <f t="shared" si="34"/>
        <v>0.22843977214918884</v>
      </c>
      <c r="X85" s="123">
        <f t="shared" si="34"/>
        <v>0.21215974485066807</v>
      </c>
      <c r="Y85" s="123">
        <f t="shared" si="34"/>
        <v>0.18843118967789829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1.5428990086812899E-2</v>
      </c>
      <c r="C86" s="99">
        <f>RES_hhdet_tesh!C86/RES_summary!C$19</f>
        <v>2.0775003769106064E-2</v>
      </c>
      <c r="D86" s="99">
        <f>RES_hhdet_tesh!D86/RES_summary!D$19</f>
        <v>2.2711932315251274E-2</v>
      </c>
      <c r="E86" s="99">
        <f>RES_hhdet_tesh!E86/RES_summary!E$19</f>
        <v>3.2959936661913027E-2</v>
      </c>
      <c r="F86" s="99">
        <f>RES_hhdet_tesh!F86/RES_summary!F$19</f>
        <v>4.9328432362079858E-2</v>
      </c>
      <c r="G86" s="99">
        <f>RES_hhdet_tesh!G86/RES_summary!G$19</f>
        <v>6.4438952385324599E-2</v>
      </c>
      <c r="H86" s="99">
        <f>RES_hhdet_tesh!H86/RES_summary!H$19</f>
        <v>8.7201596989120084E-2</v>
      </c>
      <c r="I86" s="99">
        <f>RES_hhdet_tesh!I86/RES_summary!I$19</f>
        <v>0.10713013781993912</v>
      </c>
      <c r="J86" s="99">
        <f>RES_hhdet_tesh!J86/RES_summary!J$19</f>
        <v>0.12227884133418095</v>
      </c>
      <c r="K86" s="99">
        <f>RES_hhdet_tesh!K86/RES_summary!K$19</f>
        <v>0.13257213648238322</v>
      </c>
      <c r="L86" s="99">
        <f>RES_hhdet_tesh!L86/RES_summary!L$19</f>
        <v>0.14010950935791294</v>
      </c>
      <c r="M86" s="99">
        <f>RES_hhdet_tesh!M86/RES_summary!M$19</f>
        <v>0.13692435596479241</v>
      </c>
      <c r="N86" s="99">
        <f>RES_hhdet_tesh!N86/RES_summary!N$19</f>
        <v>0.13278822947656047</v>
      </c>
      <c r="O86" s="99">
        <f>RES_hhdet_tesh!O86/RES_summary!O$19</f>
        <v>0.12762777009723347</v>
      </c>
      <c r="P86" s="99">
        <f>RES_hhdet_tesh!P86/RES_summary!P$19</f>
        <v>0.12313387664168739</v>
      </c>
      <c r="Q86" s="99">
        <f>RES_hhdet_tesh!Q86/RES_summary!Q$19</f>
        <v>0.12966867757758907</v>
      </c>
      <c r="R86" s="99">
        <f>RES_hhdet_tesh!R86/RES_summary!R$19</f>
        <v>0.15747482296117402</v>
      </c>
      <c r="S86" s="99">
        <f>RES_hhdet_tesh!S86/RES_summary!S$19</f>
        <v>0.18229940271042563</v>
      </c>
      <c r="T86" s="99">
        <f>RES_hhdet_tesh!T86/RES_summary!T$19</f>
        <v>0.24336990743411097</v>
      </c>
      <c r="U86" s="99">
        <f>RES_hhdet_tesh!U86/RES_summary!U$19</f>
        <v>0.22219035340179835</v>
      </c>
      <c r="V86" s="99">
        <f>RES_hhdet_tesh!V86/RES_summary!V$19</f>
        <v>0.23303482600757414</v>
      </c>
      <c r="W86" s="99">
        <f>RES_hhdet_tesh!W86/RES_summary!W$19</f>
        <v>0.22843977214918884</v>
      </c>
      <c r="X86" s="99">
        <f>RES_hhdet_tesh!X86/RES_summary!X$19</f>
        <v>0.21215974485066807</v>
      </c>
      <c r="Y86" s="99">
        <f>RES_hhdet_tesh!Y86/RES_summary!Y$19</f>
        <v>0.18843118967789829</v>
      </c>
      <c r="DA86" s="63" t="s">
        <v>2995</v>
      </c>
    </row>
    <row r="87" spans="1:105" ht="12" customHeight="1" x14ac:dyDescent="0.25">
      <c r="A87" s="121" t="s">
        <v>55</v>
      </c>
      <c r="B87" s="123">
        <v>8.7633473452512103</v>
      </c>
      <c r="C87" s="123">
        <v>8.4394718946714544</v>
      </c>
      <c r="D87" s="123">
        <v>8.3829181930640733</v>
      </c>
      <c r="E87" s="123">
        <v>8.2531551826532024</v>
      </c>
      <c r="F87" s="123">
        <v>8.3776225175869019</v>
      </c>
      <c r="G87" s="123">
        <v>8.539250921434073</v>
      </c>
      <c r="H87" s="123">
        <v>8.626687854294298</v>
      </c>
      <c r="I87" s="123">
        <v>8.4905724785379064</v>
      </c>
      <c r="J87" s="123">
        <v>8.5124094957932943</v>
      </c>
      <c r="K87" s="123">
        <v>8.2501381527586961</v>
      </c>
      <c r="L87" s="123">
        <v>9.5280075652474032</v>
      </c>
      <c r="M87" s="123">
        <v>10.139011932126509</v>
      </c>
      <c r="N87" s="123">
        <v>9.9317177677347672</v>
      </c>
      <c r="O87" s="123">
        <v>10.334009648709134</v>
      </c>
      <c r="P87" s="123">
        <v>10.397860481395144</v>
      </c>
      <c r="Q87" s="123">
        <v>10.649553261882767</v>
      </c>
      <c r="R87" s="123">
        <v>10.825981369291483</v>
      </c>
      <c r="S87" s="123">
        <v>10.298620433164229</v>
      </c>
      <c r="T87" s="123">
        <v>9.923520789482108</v>
      </c>
      <c r="U87" s="123">
        <v>10.324542988930556</v>
      </c>
      <c r="V87" s="123">
        <v>10.420655383772154</v>
      </c>
      <c r="W87" s="123">
        <v>10.627639096262905</v>
      </c>
      <c r="X87" s="123">
        <v>6.3275219266699683</v>
      </c>
      <c r="Y87" s="123">
        <v>6.6777150678590065</v>
      </c>
      <c r="DA87" s="130" t="s">
        <v>2996</v>
      </c>
    </row>
    <row r="88" spans="1:105" ht="12" customHeight="1" x14ac:dyDescent="0.25">
      <c r="A88" s="97" t="s">
        <v>132</v>
      </c>
      <c r="B88" s="99">
        <v>8.3720634219433414</v>
      </c>
      <c r="C88" s="99">
        <v>8.4453488468018829</v>
      </c>
      <c r="D88" s="99">
        <v>8.245241757577606</v>
      </c>
      <c r="E88" s="99">
        <v>8.2475281814080024</v>
      </c>
      <c r="F88" s="99">
        <v>8.2607099407919122</v>
      </c>
      <c r="G88" s="99">
        <v>8.4497131541289914</v>
      </c>
      <c r="H88" s="99">
        <v>8.4758784505880929</v>
      </c>
      <c r="I88" s="99">
        <v>8.6223140226079451</v>
      </c>
      <c r="J88" s="99">
        <v>8.5269040179980422</v>
      </c>
      <c r="K88" s="99">
        <v>8.3775228998856832</v>
      </c>
      <c r="L88" s="99">
        <v>9.5653478920973765</v>
      </c>
      <c r="M88" s="99">
        <v>10.28589030834979</v>
      </c>
      <c r="N88" s="99">
        <v>9.9453775945912462</v>
      </c>
      <c r="O88" s="99">
        <v>10.157034817820621</v>
      </c>
      <c r="P88" s="99">
        <v>10.52633575589415</v>
      </c>
      <c r="Q88" s="99">
        <v>10.608135582188979</v>
      </c>
      <c r="R88" s="99">
        <v>10.894831909487769</v>
      </c>
      <c r="S88" s="99">
        <v>10.358178681524281</v>
      </c>
      <c r="T88" s="99">
        <v>9.7793495578201171</v>
      </c>
      <c r="U88" s="99">
        <v>10.311917133400389</v>
      </c>
      <c r="V88" s="99">
        <v>10.489490990805621</v>
      </c>
      <c r="W88" s="99">
        <v>10.761591369638385</v>
      </c>
      <c r="X88" s="99">
        <v>6.2562372112745672</v>
      </c>
      <c r="Y88" s="99">
        <v>6.6990236661538907</v>
      </c>
      <c r="DA88" s="63" t="s">
        <v>2997</v>
      </c>
    </row>
    <row r="89" spans="1:105" ht="12" customHeight="1" x14ac:dyDescent="0.25">
      <c r="A89" s="97" t="s">
        <v>131</v>
      </c>
      <c r="B89" s="99">
        <v>8.372063421943345</v>
      </c>
      <c r="C89" s="99">
        <v>8.4454167734186889</v>
      </c>
      <c r="D89" s="99">
        <v>8.2453041262203328</v>
      </c>
      <c r="E89" s="99">
        <v>8.2473268759392777</v>
      </c>
      <c r="F89" s="99">
        <v>8.2606176654937435</v>
      </c>
      <c r="G89" s="99">
        <v>8.4492858406755325</v>
      </c>
      <c r="H89" s="99">
        <v>8.4753273886252831</v>
      </c>
      <c r="I89" s="99">
        <v>8.6196720907955982</v>
      </c>
      <c r="J89" s="99">
        <v>8.5247715953208303</v>
      </c>
      <c r="K89" s="99">
        <v>8.3756413886060592</v>
      </c>
      <c r="L89" s="99">
        <v>9.5633954231806602</v>
      </c>
      <c r="M89" s="99">
        <v>10.284091875301037</v>
      </c>
      <c r="N89" s="99">
        <v>9.945128079347084</v>
      </c>
      <c r="O89" s="99">
        <v>10.160011961696753</v>
      </c>
      <c r="P89" s="99">
        <v>10.525740146418574</v>
      </c>
      <c r="Q89" s="99">
        <v>10.61272877115251</v>
      </c>
      <c r="R89" s="99">
        <v>10.895752488565693</v>
      </c>
      <c r="S89" s="99">
        <v>10.356455349399091</v>
      </c>
      <c r="T89" s="99">
        <v>9.7796482153466684</v>
      </c>
      <c r="U89" s="99">
        <v>10.306835649218906</v>
      </c>
      <c r="V89" s="99">
        <v>10.483397608938866</v>
      </c>
      <c r="W89" s="99">
        <v>10.755929113052012</v>
      </c>
      <c r="X89" s="99">
        <v>6.2447919770989513</v>
      </c>
      <c r="Y89" s="99">
        <v>6.6810720016657577</v>
      </c>
      <c r="DA89" s="63" t="s">
        <v>2998</v>
      </c>
    </row>
    <row r="90" spans="1:105" ht="12" customHeight="1" x14ac:dyDescent="0.25">
      <c r="A90" s="100" t="s">
        <v>199</v>
      </c>
      <c r="B90" s="102">
        <v>4.7760137502864728</v>
      </c>
      <c r="C90" s="102">
        <v>4.7281562047661652</v>
      </c>
      <c r="D90" s="102">
        <v>4.6635730359907512</v>
      </c>
      <c r="E90" s="102">
        <v>4.6001738580774232</v>
      </c>
      <c r="F90" s="102">
        <v>4.5849533454571993</v>
      </c>
      <c r="G90" s="102">
        <v>4.7592964279476107</v>
      </c>
      <c r="H90" s="102">
        <v>4.7791368327198933</v>
      </c>
      <c r="I90" s="102">
        <v>4.7824211261827605</v>
      </c>
      <c r="J90" s="102">
        <v>4.577728868739614</v>
      </c>
      <c r="K90" s="102">
        <v>4.1004814261241762</v>
      </c>
      <c r="L90" s="102">
        <v>5.3897722570782181</v>
      </c>
      <c r="M90" s="102">
        <v>5.7379027205775976</v>
      </c>
      <c r="N90" s="102">
        <v>5.4273332190664902</v>
      </c>
      <c r="O90" s="102">
        <v>5.8347898779728125</v>
      </c>
      <c r="P90" s="102">
        <v>5.8067734922011125</v>
      </c>
      <c r="Q90" s="102">
        <v>5.9964229186795439</v>
      </c>
      <c r="R90" s="102">
        <v>6.1636789043915838</v>
      </c>
      <c r="S90" s="102">
        <v>5.6116439764905603</v>
      </c>
      <c r="T90" s="102">
        <v>5.329569573585621</v>
      </c>
      <c r="U90" s="102">
        <v>5.7212363775597979</v>
      </c>
      <c r="V90" s="102">
        <v>5.8196709538203919</v>
      </c>
      <c r="W90" s="102">
        <v>6.3298582067820162</v>
      </c>
      <c r="X90" s="102">
        <v>2.5838651210154522</v>
      </c>
      <c r="Y90" s="102">
        <v>3.4656430233884086</v>
      </c>
      <c r="DA90" s="131" t="s">
        <v>2999</v>
      </c>
    </row>
    <row r="91" spans="1:105" ht="12" customHeight="1" x14ac:dyDescent="0.25">
      <c r="A91" s="103" t="s">
        <v>52</v>
      </c>
      <c r="B91" s="105">
        <v>3.5960496716568708</v>
      </c>
      <c r="C91" s="105">
        <v>3.7172605686525242</v>
      </c>
      <c r="D91" s="105">
        <v>3.5817310902295825</v>
      </c>
      <c r="E91" s="105">
        <v>3.6471530178618554</v>
      </c>
      <c r="F91" s="105">
        <v>3.6756643200365442</v>
      </c>
      <c r="G91" s="105">
        <v>3.6899894127279227</v>
      </c>
      <c r="H91" s="105">
        <v>3.6961905559053903</v>
      </c>
      <c r="I91" s="105">
        <v>3.8372509646128381</v>
      </c>
      <c r="J91" s="105">
        <v>3.9470427265812162</v>
      </c>
      <c r="K91" s="105">
        <v>4.2751599624818821</v>
      </c>
      <c r="L91" s="105">
        <v>4.173623166102443</v>
      </c>
      <c r="M91" s="105">
        <v>4.5461891547234403</v>
      </c>
      <c r="N91" s="105">
        <v>4.5177948602805946</v>
      </c>
      <c r="O91" s="105">
        <v>4.3252220837239408</v>
      </c>
      <c r="P91" s="105">
        <v>4.7189666542174615</v>
      </c>
      <c r="Q91" s="105">
        <v>4.6163058524729683</v>
      </c>
      <c r="R91" s="105">
        <v>4.7320735841741097</v>
      </c>
      <c r="S91" s="105">
        <v>4.7448113729085319</v>
      </c>
      <c r="T91" s="105">
        <v>4.4500786417610465</v>
      </c>
      <c r="U91" s="105">
        <v>4.5855992716591087</v>
      </c>
      <c r="V91" s="105">
        <v>4.663726655118472</v>
      </c>
      <c r="W91" s="105">
        <v>4.4260709062699943</v>
      </c>
      <c r="X91" s="105">
        <v>3.6609268560834982</v>
      </c>
      <c r="Y91" s="105">
        <v>3.2154289782773495</v>
      </c>
      <c r="DA91" s="132" t="s">
        <v>3000</v>
      </c>
    </row>
    <row r="92" spans="1:105" ht="12" customHeight="1" x14ac:dyDescent="0.25">
      <c r="A92" s="106" t="s">
        <v>124</v>
      </c>
      <c r="B92" s="102">
        <v>8.8736326773076115</v>
      </c>
      <c r="C92" s="102">
        <v>8.6741547429797698</v>
      </c>
      <c r="D92" s="102">
        <v>7.9938845276145907</v>
      </c>
      <c r="E92" s="102">
        <v>8.2727569016599087</v>
      </c>
      <c r="F92" s="102">
        <v>8.5039528925005552</v>
      </c>
      <c r="G92" s="102">
        <v>8.4190177272954045</v>
      </c>
      <c r="H92" s="102">
        <v>8.9125557083762441</v>
      </c>
      <c r="I92" s="102">
        <v>8.9684225894278615</v>
      </c>
      <c r="J92" s="102">
        <v>8.4682189473147158</v>
      </c>
      <c r="K92" s="102">
        <v>8.1286300908056521</v>
      </c>
      <c r="L92" s="102">
        <v>9.0590620253967273</v>
      </c>
      <c r="M92" s="102">
        <v>10.315547264138342</v>
      </c>
      <c r="N92" s="102">
        <v>10.371910092264407</v>
      </c>
      <c r="O92" s="102">
        <v>10.275360116469994</v>
      </c>
      <c r="P92" s="102">
        <v>9.0765659319240299</v>
      </c>
      <c r="Q92" s="102">
        <v>10.583721464164345</v>
      </c>
      <c r="R92" s="102">
        <v>10.692279276404342</v>
      </c>
      <c r="S92" s="102">
        <v>10.532131432089272</v>
      </c>
      <c r="T92" s="102">
        <v>9.9788447734997323</v>
      </c>
      <c r="U92" s="102">
        <v>10.335311451589023</v>
      </c>
      <c r="V92" s="102">
        <v>9.6952288585596627</v>
      </c>
      <c r="W92" s="102">
        <v>9.5760407793223425</v>
      </c>
      <c r="X92" s="102">
        <v>7.2606095951366774</v>
      </c>
      <c r="Y92" s="102">
        <v>6.3722622035587335</v>
      </c>
      <c r="DA92" s="131" t="s">
        <v>3001</v>
      </c>
    </row>
    <row r="93" spans="1:105" ht="12" customHeight="1" x14ac:dyDescent="0.25">
      <c r="A93" s="107" t="s">
        <v>123</v>
      </c>
      <c r="B93" s="105">
        <v>8.8736326773076133</v>
      </c>
      <c r="C93" s="105">
        <v>8.6735483130176618</v>
      </c>
      <c r="D93" s="105">
        <v>7.9939250158743276</v>
      </c>
      <c r="E93" s="105">
        <v>8.2718206942876691</v>
      </c>
      <c r="F93" s="105">
        <v>8.5035473567998672</v>
      </c>
      <c r="G93" s="105">
        <v>8.4191116653297033</v>
      </c>
      <c r="H93" s="105">
        <v>8.912376272372482</v>
      </c>
      <c r="I93" s="105">
        <v>8.9658981472947215</v>
      </c>
      <c r="J93" s="105">
        <v>8.466301191260138</v>
      </c>
      <c r="K93" s="105">
        <v>8.1274482920419722</v>
      </c>
      <c r="L93" s="105">
        <v>9.0576443544477954</v>
      </c>
      <c r="M93" s="105">
        <v>10.313148860003245</v>
      </c>
      <c r="N93" s="105">
        <v>10.371385421737124</v>
      </c>
      <c r="O93" s="105">
        <v>10.280201404683465</v>
      </c>
      <c r="P93" s="105">
        <v>9.0850849253860648</v>
      </c>
      <c r="Q93" s="105">
        <v>10.577201981519996</v>
      </c>
      <c r="R93" s="105">
        <v>10.685879777870809</v>
      </c>
      <c r="S93" s="105">
        <v>10.527637906245088</v>
      </c>
      <c r="T93" s="105">
        <v>9.9736005827808256</v>
      </c>
      <c r="U93" s="105">
        <v>10.331917216989007</v>
      </c>
      <c r="V93" s="105">
        <v>9.6868910451483252</v>
      </c>
      <c r="W93" s="105">
        <v>9.5760640351101447</v>
      </c>
      <c r="X93" s="105">
        <v>7.2542699341425987</v>
      </c>
      <c r="Y93" s="105">
        <v>6.353845302007409</v>
      </c>
      <c r="DA93" s="132" t="s">
        <v>3002</v>
      </c>
    </row>
    <row r="94" spans="1:105" ht="12" customHeight="1" x14ac:dyDescent="0.25">
      <c r="A94" s="108" t="s">
        <v>50</v>
      </c>
      <c r="B94" s="99">
        <v>5.0636078479368045</v>
      </c>
      <c r="C94" s="99">
        <v>4.8565212350399891</v>
      </c>
      <c r="D94" s="99">
        <v>4.5203571994091787</v>
      </c>
      <c r="E94" s="99">
        <v>4.6136687758188311</v>
      </c>
      <c r="F94" s="99">
        <v>4.7203770174352755</v>
      </c>
      <c r="G94" s="99">
        <v>4.7418991503629746</v>
      </c>
      <c r="H94" s="99">
        <v>5.0271438992912287</v>
      </c>
      <c r="I94" s="99">
        <v>4.9759936734481007</v>
      </c>
      <c r="J94" s="99">
        <v>4.5453082411344417</v>
      </c>
      <c r="K94" s="99">
        <v>3.9762685882581055</v>
      </c>
      <c r="L94" s="99">
        <v>5.1016472229249663</v>
      </c>
      <c r="M94" s="99">
        <v>5.7530205546350528</v>
      </c>
      <c r="N94" s="99">
        <v>5.6618574173784593</v>
      </c>
      <c r="O94" s="99">
        <v>5.9035582831928819</v>
      </c>
      <c r="P94" s="99">
        <v>5.0042959465826051</v>
      </c>
      <c r="Q94" s="99">
        <v>5.9734063262095081</v>
      </c>
      <c r="R94" s="99">
        <v>6.0419147280780363</v>
      </c>
      <c r="S94" s="99">
        <v>5.7035908646059461</v>
      </c>
      <c r="T94" s="99">
        <v>5.4344596763261031</v>
      </c>
      <c r="U94" s="99">
        <v>5.7337670399511174</v>
      </c>
      <c r="V94" s="99">
        <v>5.3701290407859199</v>
      </c>
      <c r="W94" s="99">
        <v>5.6279358148766327</v>
      </c>
      <c r="X94" s="99">
        <v>3.0262464020961009</v>
      </c>
      <c r="Y94" s="99">
        <v>3.288474871077808</v>
      </c>
      <c r="DA94" s="63" t="s">
        <v>3003</v>
      </c>
    </row>
    <row r="95" spans="1:105" ht="12" customHeight="1" x14ac:dyDescent="0.25">
      <c r="A95" s="108" t="s">
        <v>52</v>
      </c>
      <c r="B95" s="99">
        <v>3.8100248293708074</v>
      </c>
      <c r="C95" s="99">
        <v>3.817027077977674</v>
      </c>
      <c r="D95" s="99">
        <v>3.473567816465148</v>
      </c>
      <c r="E95" s="99">
        <v>3.6581519184688389</v>
      </c>
      <c r="F95" s="99">
        <v>3.7831703393645917</v>
      </c>
      <c r="G95" s="99">
        <v>3.6772125149667296</v>
      </c>
      <c r="H95" s="99">
        <v>3.8852323730812541</v>
      </c>
      <c r="I95" s="99">
        <v>3.9899044738466216</v>
      </c>
      <c r="J95" s="99">
        <v>3.9209929501256968</v>
      </c>
      <c r="K95" s="99">
        <v>4.1511797037838676</v>
      </c>
      <c r="L95" s="99">
        <v>3.9559971315228291</v>
      </c>
      <c r="M95" s="99">
        <v>4.5601283053681918</v>
      </c>
      <c r="N95" s="99">
        <v>4.7095280043586634</v>
      </c>
      <c r="O95" s="99">
        <v>4.3766431214905843</v>
      </c>
      <c r="P95" s="99">
        <v>4.0807889788034597</v>
      </c>
      <c r="Q95" s="99">
        <v>4.6037956553104902</v>
      </c>
      <c r="R95" s="99">
        <v>4.6439650497927722</v>
      </c>
      <c r="S95" s="99">
        <v>4.8240470416391421</v>
      </c>
      <c r="T95" s="99">
        <v>4.5391409064547217</v>
      </c>
      <c r="U95" s="99">
        <v>4.5981501770378896</v>
      </c>
      <c r="V95" s="99">
        <v>4.3167620043624062</v>
      </c>
      <c r="W95" s="99">
        <v>3.9481282202335111</v>
      </c>
      <c r="X95" s="99">
        <v>4.2280235320464987</v>
      </c>
      <c r="Y95" s="99">
        <v>3.0653704309296015</v>
      </c>
      <c r="DA95" s="63" t="s">
        <v>3004</v>
      </c>
    </row>
    <row r="96" spans="1:105" ht="12" customHeight="1" x14ac:dyDescent="0.25">
      <c r="A96" s="106" t="s">
        <v>122</v>
      </c>
      <c r="B96" s="102">
        <v>8.9905565012492108</v>
      </c>
      <c r="C96" s="102">
        <v>8.4072768885758205</v>
      </c>
      <c r="D96" s="102">
        <v>8.5250111197875604</v>
      </c>
      <c r="E96" s="102">
        <v>8.2549739960222883</v>
      </c>
      <c r="F96" s="102">
        <v>8.4624287615089937</v>
      </c>
      <c r="G96" s="102">
        <v>8.6375711928081991</v>
      </c>
      <c r="H96" s="102">
        <v>8.7488875561620159</v>
      </c>
      <c r="I96" s="102">
        <v>8.2865996846941581</v>
      </c>
      <c r="J96" s="102">
        <v>8.5006933067864967</v>
      </c>
      <c r="K96" s="102">
        <v>8.0853474324934211</v>
      </c>
      <c r="L96" s="102">
        <v>9.5198667648118089</v>
      </c>
      <c r="M96" s="102">
        <v>9.8740999382856316</v>
      </c>
      <c r="N96" s="102">
        <v>9.8664625080334911</v>
      </c>
      <c r="O96" s="102">
        <v>10.657228220386262</v>
      </c>
      <c r="P96" s="102">
        <v>10.259924491119543</v>
      </c>
      <c r="Q96" s="102">
        <v>10.734963858315652</v>
      </c>
      <c r="R96" s="102">
        <v>10.704840309927571</v>
      </c>
      <c r="S96" s="102">
        <v>10.154476767416398</v>
      </c>
      <c r="T96" s="102">
        <v>10.248737502409996</v>
      </c>
      <c r="U96" s="102">
        <v>10.361653560193158</v>
      </c>
      <c r="V96" s="102">
        <v>10.258511062689912</v>
      </c>
      <c r="W96" s="102">
        <v>10.102454668438392</v>
      </c>
      <c r="X96" s="102">
        <v>6.6473014952858849</v>
      </c>
      <c r="Y96" s="102">
        <v>6.5815369921663169</v>
      </c>
      <c r="DA96" s="131" t="s">
        <v>3005</v>
      </c>
    </row>
    <row r="97" spans="1:105" ht="12" customHeight="1" x14ac:dyDescent="0.25">
      <c r="A97" s="107" t="s">
        <v>121</v>
      </c>
      <c r="B97" s="105">
        <v>8.9905565012492143</v>
      </c>
      <c r="C97" s="105">
        <v>8.4078731731552097</v>
      </c>
      <c r="D97" s="105">
        <v>8.5257317874662402</v>
      </c>
      <c r="E97" s="105">
        <v>8.2558214409482353</v>
      </c>
      <c r="F97" s="105">
        <v>8.4637887903550961</v>
      </c>
      <c r="G97" s="105">
        <v>8.6384689628971927</v>
      </c>
      <c r="H97" s="105">
        <v>8.7492820070451014</v>
      </c>
      <c r="I97" s="105">
        <v>8.2837827534589241</v>
      </c>
      <c r="J97" s="105">
        <v>8.4974862026184201</v>
      </c>
      <c r="K97" s="105">
        <v>8.0829307842789113</v>
      </c>
      <c r="L97" s="105">
        <v>9.516581767263764</v>
      </c>
      <c r="M97" s="105">
        <v>9.8719085279449299</v>
      </c>
      <c r="N97" s="105">
        <v>9.8662996469203037</v>
      </c>
      <c r="O97" s="105">
        <v>10.659715380193935</v>
      </c>
      <c r="P97" s="105">
        <v>10.266749269274742</v>
      </c>
      <c r="Q97" s="105">
        <v>10.734485170403577</v>
      </c>
      <c r="R97" s="105">
        <v>10.699962765833536</v>
      </c>
      <c r="S97" s="105">
        <v>10.14859795781382</v>
      </c>
      <c r="T97" s="105">
        <v>10.242678576709817</v>
      </c>
      <c r="U97" s="105">
        <v>10.356797560403278</v>
      </c>
      <c r="V97" s="105">
        <v>10.255246085357365</v>
      </c>
      <c r="W97" s="105">
        <v>10.101552154656977</v>
      </c>
      <c r="X97" s="105">
        <v>6.6486668465815919</v>
      </c>
      <c r="Y97" s="105">
        <v>6.5405851069487175</v>
      </c>
      <c r="DA97" s="132" t="s">
        <v>3006</v>
      </c>
    </row>
    <row r="98" spans="1:105" ht="12" customHeight="1" x14ac:dyDescent="0.25">
      <c r="A98" s="108" t="s">
        <v>53</v>
      </c>
      <c r="B98" s="99">
        <v>5.1326408992956347</v>
      </c>
      <c r="C98" s="99">
        <v>4.7056609512208549</v>
      </c>
      <c r="D98" s="99">
        <v>4.824089234805081</v>
      </c>
      <c r="E98" s="99">
        <v>4.6032675654925317</v>
      </c>
      <c r="F98" s="99">
        <v>4.6958115433451448</v>
      </c>
      <c r="G98" s="99">
        <v>4.8677373495959344</v>
      </c>
      <c r="H98" s="99">
        <v>4.9366024992658435</v>
      </c>
      <c r="I98" s="99">
        <v>4.5985571926648099</v>
      </c>
      <c r="J98" s="99">
        <v>4.5664878648787672</v>
      </c>
      <c r="K98" s="99">
        <v>3.9471667120256799</v>
      </c>
      <c r="L98" s="99">
        <v>5.3544831883822388</v>
      </c>
      <c r="M98" s="99">
        <v>5.4992053118857465</v>
      </c>
      <c r="N98" s="99">
        <v>5.3738655618439042</v>
      </c>
      <c r="O98" s="99">
        <v>6.1223804170431277</v>
      </c>
      <c r="P98" s="99">
        <v>5.6576189564285091</v>
      </c>
      <c r="Q98" s="99">
        <v>6.0668935487867763</v>
      </c>
      <c r="R98" s="99">
        <v>6.0551161542294336</v>
      </c>
      <c r="S98" s="99">
        <v>5.4936130477748852</v>
      </c>
      <c r="T98" s="99">
        <v>5.5898255719431544</v>
      </c>
      <c r="U98" s="99">
        <v>5.7503599881491443</v>
      </c>
      <c r="V98" s="99">
        <v>5.6888358624151856</v>
      </c>
      <c r="W98" s="99">
        <v>5.9312292931729313</v>
      </c>
      <c r="X98" s="99">
        <v>2.7244388348858757</v>
      </c>
      <c r="Y98" s="99">
        <v>3.3823624845467823</v>
      </c>
      <c r="DA98" s="63" t="s">
        <v>3007</v>
      </c>
    </row>
    <row r="99" spans="1:105" ht="12" customHeight="1" x14ac:dyDescent="0.25">
      <c r="A99" s="108" t="s">
        <v>52</v>
      </c>
      <c r="B99" s="99">
        <v>3.8579156019535796</v>
      </c>
      <c r="C99" s="99">
        <v>3.7022122219343543</v>
      </c>
      <c r="D99" s="99">
        <v>3.7016425526611596</v>
      </c>
      <c r="E99" s="99">
        <v>3.6525538754557036</v>
      </c>
      <c r="F99" s="99">
        <v>3.7679772470099513</v>
      </c>
      <c r="G99" s="99">
        <v>3.7707316133012583</v>
      </c>
      <c r="H99" s="99">
        <v>3.8126795077792583</v>
      </c>
      <c r="I99" s="99">
        <v>3.6852255607941142</v>
      </c>
      <c r="J99" s="99">
        <v>3.9309983377396511</v>
      </c>
      <c r="K99" s="99">
        <v>4.1357640722532309</v>
      </c>
      <c r="L99" s="99">
        <v>4.1620985788815261</v>
      </c>
      <c r="M99" s="99">
        <v>4.3727032160591826</v>
      </c>
      <c r="N99" s="99">
        <v>4.4924340850763977</v>
      </c>
      <c r="O99" s="99">
        <v>4.5373349631508066</v>
      </c>
      <c r="P99" s="99">
        <v>4.609130312846232</v>
      </c>
      <c r="Q99" s="99">
        <v>4.6675916216168023</v>
      </c>
      <c r="R99" s="99">
        <v>4.6448466116041009</v>
      </c>
      <c r="S99" s="99">
        <v>4.6549849100389347</v>
      </c>
      <c r="T99" s="99">
        <v>4.6528530047666639</v>
      </c>
      <c r="U99" s="99">
        <v>4.6064375722541335</v>
      </c>
      <c r="V99" s="99">
        <v>4.5664102229421806</v>
      </c>
      <c r="W99" s="99">
        <v>4.1703228614840455</v>
      </c>
      <c r="X99" s="99">
        <v>3.9242280116957158</v>
      </c>
      <c r="Y99" s="99">
        <v>3.1582226224019352</v>
      </c>
      <c r="DA99" s="63" t="s">
        <v>3008</v>
      </c>
    </row>
    <row r="100" spans="1:105" ht="12" customHeight="1" x14ac:dyDescent="0.25">
      <c r="A100" s="121" t="s">
        <v>54</v>
      </c>
      <c r="B100" s="123">
        <v>2.0125039305413441</v>
      </c>
      <c r="C100" s="123">
        <v>1.9730396939414332</v>
      </c>
      <c r="D100" s="123">
        <v>2.0019549424439349</v>
      </c>
      <c r="E100" s="123">
        <v>1.9888624895108946</v>
      </c>
      <c r="F100" s="123">
        <v>1.9996504738692178</v>
      </c>
      <c r="G100" s="123">
        <v>2.0310274867934845</v>
      </c>
      <c r="H100" s="123">
        <v>2.0963922699236863</v>
      </c>
      <c r="I100" s="123">
        <v>2.0729917142815104</v>
      </c>
      <c r="J100" s="123">
        <v>2.1148124613399402</v>
      </c>
      <c r="K100" s="123">
        <v>2.125954495076269</v>
      </c>
      <c r="L100" s="123">
        <v>2.3683652364754497</v>
      </c>
      <c r="M100" s="123">
        <v>2.316889347931737</v>
      </c>
      <c r="N100" s="123">
        <v>2.305652489792247</v>
      </c>
      <c r="O100" s="123">
        <v>2.468491398147477</v>
      </c>
      <c r="P100" s="123">
        <v>2.5021567483822271</v>
      </c>
      <c r="Q100" s="123">
        <v>2.545928403167256</v>
      </c>
      <c r="R100" s="123">
        <v>2.6208511226340465</v>
      </c>
      <c r="S100" s="123">
        <v>2.5519176980068399</v>
      </c>
      <c r="T100" s="123">
        <v>2.5616652311720385</v>
      </c>
      <c r="U100" s="123">
        <v>2.5664700947543415</v>
      </c>
      <c r="V100" s="123">
        <v>2.7088566752055794</v>
      </c>
      <c r="W100" s="123">
        <v>2.7934405874237171</v>
      </c>
      <c r="X100" s="123">
        <v>1.7627688853323968</v>
      </c>
      <c r="Y100" s="123">
        <v>1.9560877260231702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3011</v>
      </c>
    </row>
    <row r="103" spans="1:105" ht="12" customHeight="1" x14ac:dyDescent="0.25">
      <c r="A103" s="109" t="s">
        <v>120</v>
      </c>
      <c r="B103" s="110">
        <v>2.0125039305413441</v>
      </c>
      <c r="C103" s="110">
        <v>1.9730396939414332</v>
      </c>
      <c r="D103" s="110">
        <v>2.0019549424439349</v>
      </c>
      <c r="E103" s="110">
        <v>1.9888624895108946</v>
      </c>
      <c r="F103" s="110">
        <v>1.9996504738692178</v>
      </c>
      <c r="G103" s="110">
        <v>2.0310274867934845</v>
      </c>
      <c r="H103" s="110">
        <v>2.0963922699236863</v>
      </c>
      <c r="I103" s="110">
        <v>2.0729917142815104</v>
      </c>
      <c r="J103" s="110">
        <v>2.1148124613399402</v>
      </c>
      <c r="K103" s="110">
        <v>2.125954495076269</v>
      </c>
      <c r="L103" s="110">
        <v>2.3683652364754497</v>
      </c>
      <c r="M103" s="110">
        <v>2.316889347931737</v>
      </c>
      <c r="N103" s="110">
        <v>2.305652489792247</v>
      </c>
      <c r="O103" s="110">
        <v>2.468491398147477</v>
      </c>
      <c r="P103" s="110">
        <v>2.5021567483822271</v>
      </c>
      <c r="Q103" s="110">
        <v>2.545928403167256</v>
      </c>
      <c r="R103" s="110">
        <v>2.6208511226340465</v>
      </c>
      <c r="S103" s="110">
        <v>2.5519176980068399</v>
      </c>
      <c r="T103" s="110">
        <v>2.5616652311720385</v>
      </c>
      <c r="U103" s="110">
        <v>2.5664700947543415</v>
      </c>
      <c r="V103" s="110">
        <v>2.7088566752055794</v>
      </c>
      <c r="W103" s="110">
        <v>2.7934405874237171</v>
      </c>
      <c r="X103" s="110">
        <v>1.7627688853323968</v>
      </c>
      <c r="Y103" s="110">
        <v>1.9560877260231702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101.72566559855056</v>
      </c>
      <c r="C124" s="118">
        <f t="shared" si="42"/>
        <v>107.88317811027628</v>
      </c>
      <c r="D124" s="118">
        <f t="shared" si="42"/>
        <v>104.23568478315603</v>
      </c>
      <c r="E124" s="118">
        <f t="shared" si="42"/>
        <v>106.0068511624429</v>
      </c>
      <c r="F124" s="118">
        <f t="shared" si="42"/>
        <v>105.94803329819132</v>
      </c>
      <c r="G124" s="118">
        <f t="shared" si="42"/>
        <v>105.73482585443146</v>
      </c>
      <c r="H124" s="118">
        <f t="shared" si="42"/>
        <v>107.13962458357909</v>
      </c>
      <c r="I124" s="118">
        <f t="shared" si="42"/>
        <v>105.9176098160371</v>
      </c>
      <c r="J124" s="118">
        <f t="shared" si="42"/>
        <v>107.47610609936216</v>
      </c>
      <c r="K124" s="118">
        <f t="shared" si="42"/>
        <v>108.63211039647544</v>
      </c>
      <c r="L124" s="118">
        <f t="shared" si="42"/>
        <v>124.70793285617124</v>
      </c>
      <c r="M124" s="118">
        <f t="shared" si="42"/>
        <v>109.13069952325722</v>
      </c>
      <c r="N124" s="118">
        <f t="shared" si="42"/>
        <v>110.59942635442424</v>
      </c>
      <c r="O124" s="118">
        <f t="shared" si="42"/>
        <v>111.04166351225567</v>
      </c>
      <c r="P124" s="118">
        <f t="shared" si="42"/>
        <v>102.64764285791668</v>
      </c>
      <c r="Q124" s="118">
        <f t="shared" si="42"/>
        <v>110.41841662229314</v>
      </c>
      <c r="R124" s="118">
        <f t="shared" ref="R124:V124" si="43">R125+R128+R130+R139</f>
        <v>113.6849423882514</v>
      </c>
      <c r="S124" s="118">
        <f t="shared" si="43"/>
        <v>113.87008113878214</v>
      </c>
      <c r="T124" s="118">
        <f t="shared" si="43"/>
        <v>113.67610413125907</v>
      </c>
      <c r="U124" s="118">
        <f t="shared" si="43"/>
        <v>110.18702373879334</v>
      </c>
      <c r="V124" s="118">
        <f t="shared" si="43"/>
        <v>107.52928430518432</v>
      </c>
      <c r="W124" s="118">
        <f t="shared" ref="W124:Y124" si="44">W125+W128+W130+W139</f>
        <v>116.431316905673</v>
      </c>
      <c r="X124" s="118">
        <f t="shared" si="44"/>
        <v>102.56512930713923</v>
      </c>
      <c r="Y124" s="118">
        <f t="shared" si="44"/>
        <v>105.89670959149613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90.854760687786737</v>
      </c>
      <c r="C125" s="123">
        <f t="shared" si="45"/>
        <v>97.378287167941821</v>
      </c>
      <c r="D125" s="123">
        <f t="shared" si="45"/>
        <v>93.710907620159659</v>
      </c>
      <c r="E125" s="123">
        <f t="shared" si="45"/>
        <v>95.616834617164855</v>
      </c>
      <c r="F125" s="123">
        <f t="shared" si="45"/>
        <v>95.24287129082424</v>
      </c>
      <c r="G125" s="123">
        <f t="shared" si="45"/>
        <v>95.103090591198296</v>
      </c>
      <c r="H125" s="123">
        <f t="shared" si="45"/>
        <v>96.296616595291383</v>
      </c>
      <c r="I125" s="123">
        <f t="shared" si="45"/>
        <v>95.772980764163037</v>
      </c>
      <c r="J125" s="123">
        <f t="shared" si="45"/>
        <v>96.910426227359295</v>
      </c>
      <c r="K125" s="123">
        <f t="shared" si="45"/>
        <v>98.121144123742312</v>
      </c>
      <c r="L125" s="123">
        <f t="shared" si="45"/>
        <v>112.37527851239543</v>
      </c>
      <c r="M125" s="123">
        <f t="shared" si="45"/>
        <v>96.723483973987214</v>
      </c>
      <c r="N125" s="123">
        <f t="shared" si="45"/>
        <v>97.928444093002568</v>
      </c>
      <c r="O125" s="123">
        <f t="shared" si="45"/>
        <v>97.906333678116326</v>
      </c>
      <c r="P125" s="123">
        <f t="shared" si="45"/>
        <v>89.580252956088771</v>
      </c>
      <c r="Q125" s="123">
        <f t="shared" si="45"/>
        <v>97.279798897418118</v>
      </c>
      <c r="R125" s="123">
        <f t="shared" ref="R125:V125" si="46">SUM(R126:R127)</f>
        <v>100.42892658155901</v>
      </c>
      <c r="S125" s="123">
        <f t="shared" si="46"/>
        <v>100.79031793564371</v>
      </c>
      <c r="T125" s="123">
        <f t="shared" si="46"/>
        <v>100.72234761637768</v>
      </c>
      <c r="U125" s="123">
        <f t="shared" si="46"/>
        <v>97.15570182871862</v>
      </c>
      <c r="V125" s="123">
        <f t="shared" si="46"/>
        <v>94.36972158701353</v>
      </c>
      <c r="W125" s="123">
        <f t="shared" ref="W125:Y125" si="47">SUM(W126:W127)</f>
        <v>102.96094007850999</v>
      </c>
      <c r="X125" s="123">
        <f t="shared" si="47"/>
        <v>93.972035142056527</v>
      </c>
      <c r="Y125" s="123">
        <f t="shared" si="47"/>
        <v>97.346739480669157</v>
      </c>
      <c r="DA125" s="130" t="s">
        <v>3032</v>
      </c>
    </row>
    <row r="126" spans="1:105" ht="12" customHeight="1" x14ac:dyDescent="0.25">
      <c r="A126" s="97" t="s">
        <v>198</v>
      </c>
      <c r="B126" s="99">
        <v>90.52031081169855</v>
      </c>
      <c r="C126" s="99">
        <v>97.019973678061461</v>
      </c>
      <c r="D126" s="99">
        <v>93.374322974919636</v>
      </c>
      <c r="E126" s="99">
        <v>95.27499226703641</v>
      </c>
      <c r="F126" s="99">
        <v>94.905842647251973</v>
      </c>
      <c r="G126" s="99">
        <v>94.768363551883468</v>
      </c>
      <c r="H126" s="99">
        <v>95.959387332528578</v>
      </c>
      <c r="I126" s="99">
        <v>95.439458514417169</v>
      </c>
      <c r="J126" s="99">
        <v>96.577701015870119</v>
      </c>
      <c r="K126" s="99">
        <v>97.788026280435318</v>
      </c>
      <c r="L126" s="99">
        <v>111.98443343440942</v>
      </c>
      <c r="M126" s="99">
        <v>96.39522408125319</v>
      </c>
      <c r="N126" s="99">
        <v>97.599822266386752</v>
      </c>
      <c r="O126" s="99">
        <v>97.580775341096569</v>
      </c>
      <c r="P126" s="99">
        <v>89.289232503062067</v>
      </c>
      <c r="Q126" s="99">
        <v>96.958524097684275</v>
      </c>
      <c r="R126" s="99">
        <v>100.09789884011683</v>
      </c>
      <c r="S126" s="99">
        <v>100.45918532558746</v>
      </c>
      <c r="T126" s="99">
        <v>100.39285233907947</v>
      </c>
      <c r="U126" s="99">
        <v>96.842053586114744</v>
      </c>
      <c r="V126" s="99">
        <v>94.065317817609497</v>
      </c>
      <c r="W126" s="99">
        <v>102.62904209384583</v>
      </c>
      <c r="X126" s="99">
        <v>93.691061684714825</v>
      </c>
      <c r="Y126" s="99">
        <v>97.052563640148222</v>
      </c>
      <c r="DA126" s="63" t="s">
        <v>3033</v>
      </c>
    </row>
    <row r="127" spans="1:105" ht="12" customHeight="1" x14ac:dyDescent="0.25">
      <c r="A127" s="97" t="s">
        <v>53</v>
      </c>
      <c r="B127" s="99">
        <v>0.33444987608818971</v>
      </c>
      <c r="C127" s="99">
        <v>0.35831348988036532</v>
      </c>
      <c r="D127" s="99">
        <v>0.33658464524002685</v>
      </c>
      <c r="E127" s="99">
        <v>0.34184235012845049</v>
      </c>
      <c r="F127" s="99">
        <v>0.33702864357226664</v>
      </c>
      <c r="G127" s="99">
        <v>0.33472703931483111</v>
      </c>
      <c r="H127" s="99">
        <v>0.33722926276280712</v>
      </c>
      <c r="I127" s="99">
        <v>0.33352224974586725</v>
      </c>
      <c r="J127" s="99">
        <v>0.332725211489172</v>
      </c>
      <c r="K127" s="99">
        <v>0.33311784330699623</v>
      </c>
      <c r="L127" s="99">
        <v>0.39084507798600476</v>
      </c>
      <c r="M127" s="99">
        <v>0.32825989273402106</v>
      </c>
      <c r="N127" s="99">
        <v>0.32862182661581202</v>
      </c>
      <c r="O127" s="99">
        <v>0.32555833701975284</v>
      </c>
      <c r="P127" s="99">
        <v>0.29102045302671031</v>
      </c>
      <c r="Q127" s="99">
        <v>0.32127479973384437</v>
      </c>
      <c r="R127" s="99">
        <v>0.33102774144219155</v>
      </c>
      <c r="S127" s="99">
        <v>0.33113261005625638</v>
      </c>
      <c r="T127" s="99">
        <v>0.32949527729820277</v>
      </c>
      <c r="U127" s="99">
        <v>0.3136482426038768</v>
      </c>
      <c r="V127" s="99">
        <v>0.30440376940403113</v>
      </c>
      <c r="W127" s="99">
        <v>0.3318979846641637</v>
      </c>
      <c r="X127" s="99">
        <v>0.28097345734169638</v>
      </c>
      <c r="Y127" s="99">
        <v>0.2941758405209392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1.5424979355793636E-2</v>
      </c>
      <c r="C128" s="123">
        <f t="shared" si="48"/>
        <v>2.0208608244226867E-2</v>
      </c>
      <c r="D128" s="123">
        <f t="shared" si="48"/>
        <v>2.2647411927776383E-2</v>
      </c>
      <c r="E128" s="123">
        <f t="shared" si="48"/>
        <v>2.9554831653426917E-2</v>
      </c>
      <c r="F128" s="123">
        <f t="shared" si="48"/>
        <v>3.956591892525832E-2</v>
      </c>
      <c r="G128" s="123">
        <f t="shared" si="48"/>
        <v>4.9553688581537907E-2</v>
      </c>
      <c r="H128" s="123">
        <f t="shared" si="48"/>
        <v>6.3221968626052089E-2</v>
      </c>
      <c r="I128" s="123">
        <f t="shared" si="48"/>
        <v>7.6821258799800146E-2</v>
      </c>
      <c r="J128" s="123">
        <f t="shared" si="48"/>
        <v>8.6977731936895189E-2</v>
      </c>
      <c r="K128" s="123">
        <f t="shared" si="48"/>
        <v>9.4491279566833772E-2</v>
      </c>
      <c r="L128" s="123">
        <f t="shared" si="48"/>
        <v>0.10473431393902846</v>
      </c>
      <c r="M128" s="123">
        <f t="shared" si="48"/>
        <v>0.11744245907740633</v>
      </c>
      <c r="N128" s="123">
        <f t="shared" si="48"/>
        <v>0.13144491915851148</v>
      </c>
      <c r="O128" s="123">
        <f t="shared" si="48"/>
        <v>0.14540920743837127</v>
      </c>
      <c r="P128" s="123">
        <f t="shared" si="48"/>
        <v>0.15641223021111628</v>
      </c>
      <c r="Q128" s="123">
        <f t="shared" si="48"/>
        <v>0.16170651049188076</v>
      </c>
      <c r="R128" s="123">
        <f t="shared" si="48"/>
        <v>0.17308964560433493</v>
      </c>
      <c r="S128" s="123">
        <f t="shared" si="48"/>
        <v>0.17610136658340497</v>
      </c>
      <c r="T128" s="123">
        <f t="shared" si="48"/>
        <v>0.21529773284114204</v>
      </c>
      <c r="U128" s="123">
        <f t="shared" si="48"/>
        <v>0.18272339803045246</v>
      </c>
      <c r="V128" s="123">
        <f t="shared" si="48"/>
        <v>0.19301080316476138</v>
      </c>
      <c r="W128" s="123">
        <f t="shared" si="48"/>
        <v>0.18790154303804343</v>
      </c>
      <c r="X128" s="123">
        <f t="shared" si="48"/>
        <v>0.18535272517422915</v>
      </c>
      <c r="Y128" s="123">
        <f t="shared" si="48"/>
        <v>0.18888879029123229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1.5424979355793636E-2</v>
      </c>
      <c r="C129" s="99">
        <f>RES_hhdet_tesh!C129/RES_summary!C$19</f>
        <v>2.0208608244226867E-2</v>
      </c>
      <c r="D129" s="99">
        <f>RES_hhdet_tesh!D129/RES_summary!D$19</f>
        <v>2.2647411927776383E-2</v>
      </c>
      <c r="E129" s="99">
        <f>RES_hhdet_tesh!E129/RES_summary!E$19</f>
        <v>2.9554831653426917E-2</v>
      </c>
      <c r="F129" s="99">
        <f>RES_hhdet_tesh!F129/RES_summary!F$19</f>
        <v>3.956591892525832E-2</v>
      </c>
      <c r="G129" s="99">
        <f>RES_hhdet_tesh!G129/RES_summary!G$19</f>
        <v>4.9553688581537907E-2</v>
      </c>
      <c r="H129" s="99">
        <f>RES_hhdet_tesh!H129/RES_summary!H$19</f>
        <v>6.3221968626052089E-2</v>
      </c>
      <c r="I129" s="99">
        <f>RES_hhdet_tesh!I129/RES_summary!I$19</f>
        <v>7.6821258799800146E-2</v>
      </c>
      <c r="J129" s="99">
        <f>RES_hhdet_tesh!J129/RES_summary!J$19</f>
        <v>8.6977731936895189E-2</v>
      </c>
      <c r="K129" s="99">
        <f>RES_hhdet_tesh!K129/RES_summary!K$19</f>
        <v>9.4491279566833772E-2</v>
      </c>
      <c r="L129" s="99">
        <f>RES_hhdet_tesh!L129/RES_summary!L$19</f>
        <v>0.10473431393902846</v>
      </c>
      <c r="M129" s="99">
        <f>RES_hhdet_tesh!M129/RES_summary!M$19</f>
        <v>0.11744245907740633</v>
      </c>
      <c r="N129" s="99">
        <f>RES_hhdet_tesh!N129/RES_summary!N$19</f>
        <v>0.13144491915851148</v>
      </c>
      <c r="O129" s="99">
        <f>RES_hhdet_tesh!O129/RES_summary!O$19</f>
        <v>0.14540920743837127</v>
      </c>
      <c r="P129" s="99">
        <f>RES_hhdet_tesh!P129/RES_summary!P$19</f>
        <v>0.15641223021111628</v>
      </c>
      <c r="Q129" s="99">
        <f>RES_hhdet_tesh!Q129/RES_summary!Q$19</f>
        <v>0.16170651049188076</v>
      </c>
      <c r="R129" s="99">
        <f>RES_hhdet_tesh!R129/RES_summary!R$19</f>
        <v>0.17308964560433493</v>
      </c>
      <c r="S129" s="99">
        <f>RES_hhdet_tesh!S129/RES_summary!S$19</f>
        <v>0.17610136658340497</v>
      </c>
      <c r="T129" s="99">
        <f>RES_hhdet_tesh!T129/RES_summary!T$19</f>
        <v>0.21529773284114204</v>
      </c>
      <c r="U129" s="99">
        <f>RES_hhdet_tesh!U129/RES_summary!U$19</f>
        <v>0.18272339803045246</v>
      </c>
      <c r="V129" s="99">
        <f>RES_hhdet_tesh!V129/RES_summary!V$19</f>
        <v>0.19301080316476138</v>
      </c>
      <c r="W129" s="99">
        <f>RES_hhdet_tesh!W129/RES_summary!W$19</f>
        <v>0.18790154303804343</v>
      </c>
      <c r="X129" s="99">
        <f>RES_hhdet_tesh!X129/RES_summary!X$19</f>
        <v>0.18535272517422915</v>
      </c>
      <c r="Y129" s="99">
        <f>RES_hhdet_tesh!Y129/RES_summary!Y$19</f>
        <v>0.18888879029123229</v>
      </c>
      <c r="DA129" s="63" t="s">
        <v>3036</v>
      </c>
    </row>
    <row r="130" spans="1:105" ht="12" customHeight="1" x14ac:dyDescent="0.25">
      <c r="A130" s="121" t="s">
        <v>55</v>
      </c>
      <c r="B130" s="123">
        <v>8.8429760008666793</v>
      </c>
      <c r="C130" s="123">
        <v>8.511642640148791</v>
      </c>
      <c r="D130" s="123">
        <v>8.5001748086246582</v>
      </c>
      <c r="E130" s="123">
        <v>8.3715992241137176</v>
      </c>
      <c r="F130" s="123">
        <v>8.6659456145725944</v>
      </c>
      <c r="G130" s="123">
        <v>8.55115408785813</v>
      </c>
      <c r="H130" s="123">
        <v>8.6833937497379683</v>
      </c>
      <c r="I130" s="123">
        <v>7.9948160787927494</v>
      </c>
      <c r="J130" s="123">
        <v>8.3638896787260215</v>
      </c>
      <c r="K130" s="123">
        <v>8.2905204980900216</v>
      </c>
      <c r="L130" s="123">
        <v>9.8595547933613261</v>
      </c>
      <c r="M130" s="123">
        <v>9.9728837422608567</v>
      </c>
      <c r="N130" s="123">
        <v>10.233884852470908</v>
      </c>
      <c r="O130" s="123">
        <v>10.521429228553503</v>
      </c>
      <c r="P130" s="123">
        <v>10.408820923234554</v>
      </c>
      <c r="Q130" s="123">
        <v>10.430982811215879</v>
      </c>
      <c r="R130" s="123">
        <v>10.462075038454008</v>
      </c>
      <c r="S130" s="123">
        <v>10.351744138548185</v>
      </c>
      <c r="T130" s="123">
        <v>10.176793550868226</v>
      </c>
      <c r="U130" s="123">
        <v>10.282128417289959</v>
      </c>
      <c r="V130" s="123">
        <v>10.257695239800432</v>
      </c>
      <c r="W130" s="123">
        <v>10.489034696701287</v>
      </c>
      <c r="X130" s="123">
        <v>6.6449725545760785</v>
      </c>
      <c r="Y130" s="123">
        <v>6.4049935945125753</v>
      </c>
      <c r="DA130" s="130" t="s">
        <v>3037</v>
      </c>
    </row>
    <row r="131" spans="1:105" ht="12" customHeight="1" x14ac:dyDescent="0.25">
      <c r="A131" s="97" t="s">
        <v>128</v>
      </c>
      <c r="B131" s="99">
        <v>8.838532135639305</v>
      </c>
      <c r="C131" s="99">
        <v>8.5147196424539455</v>
      </c>
      <c r="D131" s="99">
        <v>8.4994277694896123</v>
      </c>
      <c r="E131" s="99">
        <v>8.3747150242800288</v>
      </c>
      <c r="F131" s="99">
        <v>8.6713902017199729</v>
      </c>
      <c r="G131" s="99">
        <v>8.5487038514250653</v>
      </c>
      <c r="H131" s="99">
        <v>8.6816353661896635</v>
      </c>
      <c r="I131" s="99">
        <v>7.9886753542949718</v>
      </c>
      <c r="J131" s="99">
        <v>8.3615774195475154</v>
      </c>
      <c r="K131" s="99">
        <v>8.2933687851975968</v>
      </c>
      <c r="L131" s="99">
        <v>9.8660895802331599</v>
      </c>
      <c r="M131" s="99">
        <v>9.9755624630426603</v>
      </c>
      <c r="N131" s="99">
        <v>10.243859786849622</v>
      </c>
      <c r="O131" s="99">
        <v>10.518567794512874</v>
      </c>
      <c r="P131" s="99">
        <v>10.412930196189578</v>
      </c>
      <c r="Q131" s="99">
        <v>10.422011306893182</v>
      </c>
      <c r="R131" s="99">
        <v>10.45505645848902</v>
      </c>
      <c r="S131" s="99">
        <v>10.357008620146106</v>
      </c>
      <c r="T131" s="99">
        <v>10.175519500620288</v>
      </c>
      <c r="U131" s="99">
        <v>10.281588931291665</v>
      </c>
      <c r="V131" s="99">
        <v>10.258964244193534</v>
      </c>
      <c r="W131" s="99">
        <v>10.498123824540265</v>
      </c>
      <c r="X131" s="99">
        <v>6.6461215687542534</v>
      </c>
      <c r="Y131" s="99">
        <v>6.4033091635429287</v>
      </c>
      <c r="DA131" s="63" t="s">
        <v>3038</v>
      </c>
    </row>
    <row r="132" spans="1:105" ht="12" customHeight="1" x14ac:dyDescent="0.25">
      <c r="A132" s="97" t="s">
        <v>127</v>
      </c>
      <c r="B132" s="99">
        <v>8.838532135639305</v>
      </c>
      <c r="C132" s="99">
        <v>8.5143831155949652</v>
      </c>
      <c r="D132" s="99">
        <v>8.4989749226541331</v>
      </c>
      <c r="E132" s="99">
        <v>8.3736841187580087</v>
      </c>
      <c r="F132" s="99">
        <v>8.6702360337036133</v>
      </c>
      <c r="G132" s="99">
        <v>8.5473941063154388</v>
      </c>
      <c r="H132" s="99">
        <v>8.6797533716574122</v>
      </c>
      <c r="I132" s="99">
        <v>7.9855370277593289</v>
      </c>
      <c r="J132" s="99">
        <v>8.3576610594909688</v>
      </c>
      <c r="K132" s="99">
        <v>8.2881844079623761</v>
      </c>
      <c r="L132" s="99">
        <v>9.8607732860718862</v>
      </c>
      <c r="M132" s="99">
        <v>9.9729357481476217</v>
      </c>
      <c r="N132" s="99">
        <v>10.243421286312945</v>
      </c>
      <c r="O132" s="99">
        <v>10.523317352257472</v>
      </c>
      <c r="P132" s="99">
        <v>10.421607159037853</v>
      </c>
      <c r="Q132" s="99">
        <v>10.437436495975456</v>
      </c>
      <c r="R132" s="99">
        <v>10.470143831327078</v>
      </c>
      <c r="S132" s="99">
        <v>10.363179652033772</v>
      </c>
      <c r="T132" s="99">
        <v>10.181182978307515</v>
      </c>
      <c r="U132" s="99">
        <v>10.281498194598997</v>
      </c>
      <c r="V132" s="99">
        <v>10.25549434429894</v>
      </c>
      <c r="W132" s="99">
        <v>10.490721721795497</v>
      </c>
      <c r="X132" s="99">
        <v>6.6176917852403081</v>
      </c>
      <c r="Y132" s="99">
        <v>6.3709810518069387</v>
      </c>
      <c r="DA132" s="63" t="s">
        <v>3039</v>
      </c>
    </row>
    <row r="133" spans="1:105" ht="12" customHeight="1" x14ac:dyDescent="0.25">
      <c r="A133" s="100" t="s">
        <v>198</v>
      </c>
      <c r="B133" s="102">
        <v>5.0435501460197472</v>
      </c>
      <c r="C133" s="102">
        <v>4.7670014319707299</v>
      </c>
      <c r="D133" s="102">
        <v>4.8079913946613591</v>
      </c>
      <c r="E133" s="102">
        <v>4.6712827610069159</v>
      </c>
      <c r="F133" s="102">
        <v>4.8141221959132592</v>
      </c>
      <c r="G133" s="102">
        <v>4.8149967290433295</v>
      </c>
      <c r="H133" s="102">
        <v>4.8953723613177011</v>
      </c>
      <c r="I133" s="102">
        <v>4.4267880381780458</v>
      </c>
      <c r="J133" s="102">
        <v>4.486876449550997</v>
      </c>
      <c r="K133" s="102">
        <v>4.0570305954524439</v>
      </c>
      <c r="L133" s="102">
        <v>5.5598027017011775</v>
      </c>
      <c r="M133" s="102">
        <v>5.5621058418658249</v>
      </c>
      <c r="N133" s="102">
        <v>5.5924066438043427</v>
      </c>
      <c r="O133" s="102">
        <v>6.0471850352732615</v>
      </c>
      <c r="P133" s="102">
        <v>5.7485154025274676</v>
      </c>
      <c r="Q133" s="102">
        <v>5.8978358959456534</v>
      </c>
      <c r="R133" s="102">
        <v>5.9212817069256438</v>
      </c>
      <c r="S133" s="102">
        <v>5.6152230964135255</v>
      </c>
      <c r="T133" s="102">
        <v>5.5512031699552224</v>
      </c>
      <c r="U133" s="102">
        <v>5.7071839826655513</v>
      </c>
      <c r="V133" s="102">
        <v>5.6915510362420152</v>
      </c>
      <c r="W133" s="102">
        <v>6.1723037296882497</v>
      </c>
      <c r="X133" s="102">
        <v>2.7503421609000887</v>
      </c>
      <c r="Y133" s="102">
        <v>3.2998499902588847</v>
      </c>
      <c r="DA133" s="131" t="s">
        <v>3040</v>
      </c>
    </row>
    <row r="134" spans="1:105" ht="12" customHeight="1" x14ac:dyDescent="0.25">
      <c r="A134" s="103" t="s">
        <v>52</v>
      </c>
      <c r="B134" s="105">
        <v>3.7949819896195551</v>
      </c>
      <c r="C134" s="105">
        <v>3.7473816836242353</v>
      </c>
      <c r="D134" s="105">
        <v>3.690983527992775</v>
      </c>
      <c r="E134" s="105">
        <v>3.702401357751091</v>
      </c>
      <c r="F134" s="105">
        <v>3.8561138377903545</v>
      </c>
      <c r="G134" s="105">
        <v>3.7323973772721075</v>
      </c>
      <c r="H134" s="105">
        <v>3.7843810103397089</v>
      </c>
      <c r="I134" s="105">
        <v>3.5587489895812832</v>
      </c>
      <c r="J134" s="105">
        <v>3.870784609939971</v>
      </c>
      <c r="K134" s="105">
        <v>4.2311538125099339</v>
      </c>
      <c r="L134" s="105">
        <v>4.3009705843707096</v>
      </c>
      <c r="M134" s="105">
        <v>4.4108299062817968</v>
      </c>
      <c r="N134" s="105">
        <v>4.6510146425086027</v>
      </c>
      <c r="O134" s="105">
        <v>4.4761323169842093</v>
      </c>
      <c r="P134" s="105">
        <v>4.6730917565103862</v>
      </c>
      <c r="Q134" s="105">
        <v>4.5396006000298055</v>
      </c>
      <c r="R134" s="105">
        <v>4.5488621244014347</v>
      </c>
      <c r="S134" s="105">
        <v>4.7479565556202443</v>
      </c>
      <c r="T134" s="105">
        <v>4.6299798083522949</v>
      </c>
      <c r="U134" s="105">
        <v>4.5743142119334443</v>
      </c>
      <c r="V134" s="105">
        <v>4.5639433080569267</v>
      </c>
      <c r="W134" s="105">
        <v>4.3184179921072481</v>
      </c>
      <c r="X134" s="105">
        <v>3.8673496243402194</v>
      </c>
      <c r="Y134" s="105">
        <v>3.071131061548054</v>
      </c>
      <c r="DA134" s="132" t="s">
        <v>3041</v>
      </c>
    </row>
    <row r="135" spans="1:105" ht="12" customHeight="1" x14ac:dyDescent="0.25">
      <c r="A135" s="106" t="s">
        <v>122</v>
      </c>
      <c r="B135" s="102">
        <v>8.9905565012492126</v>
      </c>
      <c r="C135" s="102">
        <v>8.4074683642236945</v>
      </c>
      <c r="D135" s="102">
        <v>8.5261582881155693</v>
      </c>
      <c r="E135" s="102">
        <v>8.2572755049399067</v>
      </c>
      <c r="F135" s="102">
        <v>8.4652419371063594</v>
      </c>
      <c r="G135" s="102">
        <v>8.640388756870415</v>
      </c>
      <c r="H135" s="102">
        <v>8.7512350390160485</v>
      </c>
      <c r="I135" s="102">
        <v>8.2881874151723345</v>
      </c>
      <c r="J135" s="102">
        <v>8.5024456596184663</v>
      </c>
      <c r="K135" s="102">
        <v>8.0896812555561066</v>
      </c>
      <c r="L135" s="102">
        <v>9.507557295361373</v>
      </c>
      <c r="M135" s="102">
        <v>9.8501171540387276</v>
      </c>
      <c r="N135" s="102">
        <v>9.8373067527351878</v>
      </c>
      <c r="O135" s="102">
        <v>10.632439833476028</v>
      </c>
      <c r="P135" s="102">
        <v>10.25394986832432</v>
      </c>
      <c r="Q135" s="102">
        <v>10.731779290110378</v>
      </c>
      <c r="R135" s="102">
        <v>10.713710249833147</v>
      </c>
      <c r="S135" s="102">
        <v>10.157052810613804</v>
      </c>
      <c r="T135" s="102">
        <v>10.231304788820168</v>
      </c>
      <c r="U135" s="102">
        <v>10.307681656390901</v>
      </c>
      <c r="V135" s="102">
        <v>10.1970620190222</v>
      </c>
      <c r="W135" s="102">
        <v>10.036397093203135</v>
      </c>
      <c r="X135" s="102">
        <v>6.6038631105223633</v>
      </c>
      <c r="Y135" s="102">
        <v>6.5367472039296857</v>
      </c>
      <c r="DA135" s="131" t="s">
        <v>3042</v>
      </c>
    </row>
    <row r="136" spans="1:105" ht="12" customHeight="1" x14ac:dyDescent="0.25">
      <c r="A136" s="107" t="s">
        <v>121</v>
      </c>
      <c r="B136" s="105">
        <v>8.9905565012492161</v>
      </c>
      <c r="C136" s="105">
        <v>8.4081814184800017</v>
      </c>
      <c r="D136" s="105">
        <v>8.5269952764182282</v>
      </c>
      <c r="E136" s="105">
        <v>8.2581447700173332</v>
      </c>
      <c r="F136" s="105">
        <v>8.4662583710054697</v>
      </c>
      <c r="G136" s="105">
        <v>8.6408728826035315</v>
      </c>
      <c r="H136" s="105">
        <v>8.7515733762364096</v>
      </c>
      <c r="I136" s="105">
        <v>8.2898129810349008</v>
      </c>
      <c r="J136" s="105">
        <v>8.5045634886377091</v>
      </c>
      <c r="K136" s="105">
        <v>8.0929102027307671</v>
      </c>
      <c r="L136" s="105">
        <v>9.5035926903641048</v>
      </c>
      <c r="M136" s="105">
        <v>9.8471506073588095</v>
      </c>
      <c r="N136" s="105">
        <v>9.8354646815639857</v>
      </c>
      <c r="O136" s="105">
        <v>10.629687025253508</v>
      </c>
      <c r="P136" s="105">
        <v>10.250745684238463</v>
      </c>
      <c r="Q136" s="105">
        <v>10.724902532119831</v>
      </c>
      <c r="R136" s="105">
        <v>10.708270438426231</v>
      </c>
      <c r="S136" s="105">
        <v>10.150825481441636</v>
      </c>
      <c r="T136" s="105">
        <v>10.222434421990204</v>
      </c>
      <c r="U136" s="105">
        <v>10.299840638135676</v>
      </c>
      <c r="V136" s="105">
        <v>10.194945275412929</v>
      </c>
      <c r="W136" s="105">
        <v>10.0381159496976</v>
      </c>
      <c r="X136" s="105">
        <v>6.5967731168972508</v>
      </c>
      <c r="Y136" s="105">
        <v>6.4743407001041708</v>
      </c>
      <c r="DA136" s="132" t="s">
        <v>3043</v>
      </c>
    </row>
    <row r="137" spans="1:105" ht="12" customHeight="1" x14ac:dyDescent="0.25">
      <c r="A137" s="108" t="s">
        <v>53</v>
      </c>
      <c r="B137" s="99">
        <v>5.1326408992956347</v>
      </c>
      <c r="C137" s="99">
        <v>4.7058334678559648</v>
      </c>
      <c r="D137" s="99">
        <v>4.8248041509675321</v>
      </c>
      <c r="E137" s="99">
        <v>4.6045630035569616</v>
      </c>
      <c r="F137" s="99">
        <v>4.6971816963123905</v>
      </c>
      <c r="G137" s="99">
        <v>4.8690919472439926</v>
      </c>
      <c r="H137" s="99">
        <v>4.9378953572246393</v>
      </c>
      <c r="I137" s="99">
        <v>4.6019047389752608</v>
      </c>
      <c r="J137" s="99">
        <v>4.570291147397004</v>
      </c>
      <c r="K137" s="99">
        <v>3.9520399973933036</v>
      </c>
      <c r="L137" s="99">
        <v>5.347174913668403</v>
      </c>
      <c r="M137" s="99">
        <v>5.4854137650928401</v>
      </c>
      <c r="N137" s="99">
        <v>5.35707071835051</v>
      </c>
      <c r="O137" s="99">
        <v>6.1051337077562309</v>
      </c>
      <c r="P137" s="99">
        <v>5.6487999832854721</v>
      </c>
      <c r="Q137" s="99">
        <v>6.0614776536170387</v>
      </c>
      <c r="R137" s="99">
        <v>6.0598174717593158</v>
      </c>
      <c r="S137" s="99">
        <v>5.4948188451586084</v>
      </c>
      <c r="T137" s="99">
        <v>5.5787775542897098</v>
      </c>
      <c r="U137" s="99">
        <v>5.7187360421421323</v>
      </c>
      <c r="V137" s="99">
        <v>5.6553855280897691</v>
      </c>
      <c r="W137" s="99">
        <v>5.8939820789485973</v>
      </c>
      <c r="X137" s="99">
        <v>2.7031742271530104</v>
      </c>
      <c r="Y137" s="99">
        <v>3.3481052135445308</v>
      </c>
      <c r="DA137" s="63" t="s">
        <v>3044</v>
      </c>
    </row>
    <row r="138" spans="1:105" ht="12" customHeight="1" x14ac:dyDescent="0.25">
      <c r="A138" s="108" t="s">
        <v>52</v>
      </c>
      <c r="B138" s="99">
        <v>3.8579156019535801</v>
      </c>
      <c r="C138" s="99">
        <v>3.702347950624036</v>
      </c>
      <c r="D138" s="99">
        <v>3.7021911254506974</v>
      </c>
      <c r="E138" s="99">
        <v>3.653581766460372</v>
      </c>
      <c r="F138" s="99">
        <v>3.7690766746930784</v>
      </c>
      <c r="G138" s="99">
        <v>3.7717809353595384</v>
      </c>
      <c r="H138" s="99">
        <v>3.8136780190117712</v>
      </c>
      <c r="I138" s="99">
        <v>3.6879082420596414</v>
      </c>
      <c r="J138" s="99">
        <v>3.9342723412407072</v>
      </c>
      <c r="K138" s="99">
        <v>4.1408702053374649</v>
      </c>
      <c r="L138" s="99">
        <v>4.1564177766957036</v>
      </c>
      <c r="M138" s="99">
        <v>4.3617368422659695</v>
      </c>
      <c r="N138" s="99">
        <v>4.4783939632134757</v>
      </c>
      <c r="O138" s="99">
        <v>4.5245533174972774</v>
      </c>
      <c r="P138" s="99">
        <v>4.6019457009529923</v>
      </c>
      <c r="Q138" s="99">
        <v>4.6634248785027923</v>
      </c>
      <c r="R138" s="99">
        <v>4.6484529666669179</v>
      </c>
      <c r="S138" s="99">
        <v>4.6560066362830259</v>
      </c>
      <c r="T138" s="99">
        <v>4.6436568677004955</v>
      </c>
      <c r="U138" s="99">
        <v>4.5811045959935424</v>
      </c>
      <c r="V138" s="99">
        <v>4.5395597473231604</v>
      </c>
      <c r="W138" s="99">
        <v>4.1441338707490036</v>
      </c>
      <c r="X138" s="99">
        <v>3.8935988897442404</v>
      </c>
      <c r="Y138" s="99">
        <v>3.1262354865596413</v>
      </c>
      <c r="DA138" s="63" t="s">
        <v>3045</v>
      </c>
    </row>
    <row r="139" spans="1:105" ht="12" customHeight="1" x14ac:dyDescent="0.25">
      <c r="A139" s="121" t="s">
        <v>54</v>
      </c>
      <c r="B139" s="123">
        <v>2.0125039305413437</v>
      </c>
      <c r="C139" s="123">
        <v>1.9730396939414327</v>
      </c>
      <c r="D139" s="123">
        <v>2.0019549424439353</v>
      </c>
      <c r="E139" s="123">
        <v>1.9888624895108951</v>
      </c>
      <c r="F139" s="123">
        <v>1.9996504738692178</v>
      </c>
      <c r="G139" s="123">
        <v>2.031027486793485</v>
      </c>
      <c r="H139" s="123">
        <v>2.0963922699236854</v>
      </c>
      <c r="I139" s="123">
        <v>2.0729917142815131</v>
      </c>
      <c r="J139" s="123">
        <v>2.1148124613399442</v>
      </c>
      <c r="K139" s="123">
        <v>2.1259544950762681</v>
      </c>
      <c r="L139" s="123">
        <v>2.3683652364754515</v>
      </c>
      <c r="M139" s="123">
        <v>2.316889347931741</v>
      </c>
      <c r="N139" s="123">
        <v>2.3056524897922523</v>
      </c>
      <c r="O139" s="123">
        <v>2.4684913981474681</v>
      </c>
      <c r="P139" s="123">
        <v>2.5021567483822293</v>
      </c>
      <c r="Q139" s="123">
        <v>2.5459284031672555</v>
      </c>
      <c r="R139" s="123">
        <v>2.6208511226340567</v>
      </c>
      <c r="S139" s="123">
        <v>2.5519176980068341</v>
      </c>
      <c r="T139" s="123">
        <v>2.5616652311720349</v>
      </c>
      <c r="U139" s="123">
        <v>2.5664700947543264</v>
      </c>
      <c r="V139" s="123">
        <v>2.70885667520559</v>
      </c>
      <c r="W139" s="123">
        <v>2.7934405874236923</v>
      </c>
      <c r="X139" s="123">
        <v>1.7627688853323915</v>
      </c>
      <c r="Y139" s="123">
        <v>1.9560877260231677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2.0125039305413437</v>
      </c>
      <c r="C141" s="110">
        <v>1.9730396939414327</v>
      </c>
      <c r="D141" s="110">
        <v>2.0019549424439353</v>
      </c>
      <c r="E141" s="110">
        <v>1.9888624895108951</v>
      </c>
      <c r="F141" s="110">
        <v>1.9996504738692178</v>
      </c>
      <c r="G141" s="110">
        <v>2.031027486793485</v>
      </c>
      <c r="H141" s="110">
        <v>2.0963922699236854</v>
      </c>
      <c r="I141" s="110">
        <v>2.0729917142815131</v>
      </c>
      <c r="J141" s="110">
        <v>2.1148124613399442</v>
      </c>
      <c r="K141" s="110">
        <v>2.1259544950762681</v>
      </c>
      <c r="L141" s="110">
        <v>2.3683652364754515</v>
      </c>
      <c r="M141" s="110">
        <v>2.316889347931741</v>
      </c>
      <c r="N141" s="110">
        <v>2.3056524897922523</v>
      </c>
      <c r="O141" s="110">
        <v>2.4684913981474681</v>
      </c>
      <c r="P141" s="110">
        <v>2.5021567483822293</v>
      </c>
      <c r="Q141" s="110">
        <v>2.5459284031672555</v>
      </c>
      <c r="R141" s="110">
        <v>2.6208511226340567</v>
      </c>
      <c r="S141" s="110">
        <v>2.5519176980068341</v>
      </c>
      <c r="T141" s="110">
        <v>2.5616652311720349</v>
      </c>
      <c r="U141" s="110">
        <v>2.5664700947543264</v>
      </c>
      <c r="V141" s="110">
        <v>2.70885667520559</v>
      </c>
      <c r="W141" s="110">
        <v>2.7934405874236923</v>
      </c>
      <c r="X141" s="110">
        <v>1.7627688853323915</v>
      </c>
      <c r="Y141" s="110">
        <v>1.9560877260231677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103.85986566882232</v>
      </c>
      <c r="C143" s="118">
        <f t="shared" si="49"/>
        <v>105.64069123389189</v>
      </c>
      <c r="D143" s="118">
        <f t="shared" si="49"/>
        <v>105.14246320048733</v>
      </c>
      <c r="E143" s="118">
        <f t="shared" si="49"/>
        <v>104.84886692748695</v>
      </c>
      <c r="F143" s="118">
        <f t="shared" si="49"/>
        <v>103.72326641443813</v>
      </c>
      <c r="G143" s="118">
        <f t="shared" si="49"/>
        <v>105.80496466993296</v>
      </c>
      <c r="H143" s="118">
        <f t="shared" si="49"/>
        <v>110.37250032506422</v>
      </c>
      <c r="I143" s="118">
        <f t="shared" si="49"/>
        <v>104.68441313547035</v>
      </c>
      <c r="J143" s="118">
        <f t="shared" si="49"/>
        <v>108.35301508264851</v>
      </c>
      <c r="K143" s="118">
        <f t="shared" si="49"/>
        <v>110.42834165365586</v>
      </c>
      <c r="L143" s="118">
        <f t="shared" si="49"/>
        <v>114.64000016738679</v>
      </c>
      <c r="M143" s="118">
        <f t="shared" si="49"/>
        <v>112.22043069387581</v>
      </c>
      <c r="N143" s="118">
        <f t="shared" si="49"/>
        <v>110.07074106953358</v>
      </c>
      <c r="O143" s="118">
        <f t="shared" si="49"/>
        <v>108.65280354593624</v>
      </c>
      <c r="P143" s="118">
        <f t="shared" si="49"/>
        <v>105.38569097333588</v>
      </c>
      <c r="Q143" s="118">
        <f t="shared" si="49"/>
        <v>111.34323027716187</v>
      </c>
      <c r="R143" s="118">
        <f t="shared" ref="R143:V143" si="50">R144+R146+R148+R157</f>
        <v>115.94461177820357</v>
      </c>
      <c r="S143" s="118">
        <f t="shared" si="50"/>
        <v>110.16862841706501</v>
      </c>
      <c r="T143" s="118">
        <f t="shared" si="50"/>
        <v>111.22855709448291</v>
      </c>
      <c r="U143" s="118">
        <f t="shared" si="50"/>
        <v>110.53505308381401</v>
      </c>
      <c r="V143" s="118">
        <f t="shared" si="50"/>
        <v>109.11777031257618</v>
      </c>
      <c r="W143" s="118">
        <f t="shared" ref="W143:Y143" si="51">W144+W146+W148+W157</f>
        <v>111.33611693683875</v>
      </c>
      <c r="X143" s="118">
        <f t="shared" si="51"/>
        <v>106.93173424954765</v>
      </c>
      <c r="Y143" s="118">
        <f t="shared" si="51"/>
        <v>108.96151492442738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92.715455410018421</v>
      </c>
      <c r="C144" s="123">
        <f t="shared" si="52"/>
        <v>95.048906629661161</v>
      </c>
      <c r="D144" s="123">
        <f t="shared" si="52"/>
        <v>94.469875883840004</v>
      </c>
      <c r="E144" s="123">
        <f t="shared" si="52"/>
        <v>94.393221034328946</v>
      </c>
      <c r="F144" s="123">
        <f t="shared" si="52"/>
        <v>93.033696914790283</v>
      </c>
      <c r="G144" s="123">
        <f t="shared" si="52"/>
        <v>94.920818028959815</v>
      </c>
      <c r="H144" s="123">
        <f t="shared" si="52"/>
        <v>99.245051343872362</v>
      </c>
      <c r="I144" s="123">
        <f t="shared" si="52"/>
        <v>93.94775394778307</v>
      </c>
      <c r="J144" s="123">
        <f t="shared" si="52"/>
        <v>97.391888714621217</v>
      </c>
      <c r="K144" s="123">
        <f t="shared" si="52"/>
        <v>99.829999478292905</v>
      </c>
      <c r="L144" s="123">
        <f t="shared" si="52"/>
        <v>102.35879126993126</v>
      </c>
      <c r="M144" s="123">
        <f t="shared" si="52"/>
        <v>99.517051033980366</v>
      </c>
      <c r="N144" s="123">
        <f t="shared" si="52"/>
        <v>97.319907013605345</v>
      </c>
      <c r="O144" s="123">
        <f t="shared" si="52"/>
        <v>94.963554990612948</v>
      </c>
      <c r="P144" s="123">
        <f t="shared" si="52"/>
        <v>92.025499611647305</v>
      </c>
      <c r="Q144" s="123">
        <f t="shared" si="52"/>
        <v>97.293331742935393</v>
      </c>
      <c r="R144" s="123">
        <f t="shared" si="52"/>
        <v>101.73409534392674</v>
      </c>
      <c r="S144" s="123">
        <f t="shared" si="52"/>
        <v>96.495094049037874</v>
      </c>
      <c r="T144" s="123">
        <f t="shared" si="52"/>
        <v>97.332193314667407</v>
      </c>
      <c r="U144" s="123">
        <f t="shared" si="52"/>
        <v>96.64799950913013</v>
      </c>
      <c r="V144" s="123">
        <f t="shared" si="52"/>
        <v>95.21295502046425</v>
      </c>
      <c r="W144" s="123">
        <f t="shared" si="52"/>
        <v>97.496694933658148</v>
      </c>
      <c r="X144" s="123">
        <f t="shared" si="52"/>
        <v>97.423237201063088</v>
      </c>
      <c r="Y144" s="123">
        <f t="shared" si="52"/>
        <v>99.426486493152026</v>
      </c>
      <c r="DA144" s="130" t="s">
        <v>3050</v>
      </c>
    </row>
    <row r="145" spans="1:105" ht="12" customHeight="1" x14ac:dyDescent="0.25">
      <c r="A145" s="97" t="s">
        <v>53</v>
      </c>
      <c r="B145" s="99">
        <v>92.715455410018421</v>
      </c>
      <c r="C145" s="99">
        <v>95.048906629661161</v>
      </c>
      <c r="D145" s="99">
        <v>94.469875883840004</v>
      </c>
      <c r="E145" s="99">
        <v>94.393221034328946</v>
      </c>
      <c r="F145" s="99">
        <v>93.033696914790283</v>
      </c>
      <c r="G145" s="99">
        <v>94.920818028959815</v>
      </c>
      <c r="H145" s="99">
        <v>99.245051343872362</v>
      </c>
      <c r="I145" s="99">
        <v>93.94775394778307</v>
      </c>
      <c r="J145" s="99">
        <v>97.391888714621217</v>
      </c>
      <c r="K145" s="99">
        <v>99.829999478292905</v>
      </c>
      <c r="L145" s="99">
        <v>102.35879126993126</v>
      </c>
      <c r="M145" s="99">
        <v>99.517051033980366</v>
      </c>
      <c r="N145" s="99">
        <v>97.319907013605345</v>
      </c>
      <c r="O145" s="99">
        <v>94.963554990612948</v>
      </c>
      <c r="P145" s="99">
        <v>92.025499611647305</v>
      </c>
      <c r="Q145" s="99">
        <v>97.293331742935393</v>
      </c>
      <c r="R145" s="99">
        <v>101.73409534392674</v>
      </c>
      <c r="S145" s="99">
        <v>96.495094049037874</v>
      </c>
      <c r="T145" s="99">
        <v>97.332193314667407</v>
      </c>
      <c r="U145" s="99">
        <v>96.64799950913013</v>
      </c>
      <c r="V145" s="99">
        <v>95.21295502046425</v>
      </c>
      <c r="W145" s="99">
        <v>97.496694933658148</v>
      </c>
      <c r="X145" s="99">
        <v>97.423237201063088</v>
      </c>
      <c r="Y145" s="99">
        <v>99.426486493152026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0.15425013157268297</v>
      </c>
      <c r="C146" s="123">
        <f t="shared" si="53"/>
        <v>0.18163645868838219</v>
      </c>
      <c r="D146" s="123">
        <f t="shared" si="53"/>
        <v>0.19837405990352264</v>
      </c>
      <c r="E146" s="123">
        <f t="shared" si="53"/>
        <v>0.20464089648185402</v>
      </c>
      <c r="F146" s="123">
        <f t="shared" si="53"/>
        <v>0.21500122026417254</v>
      </c>
      <c r="G146" s="123">
        <f t="shared" si="53"/>
        <v>0.22745097289083391</v>
      </c>
      <c r="H146" s="123">
        <f t="shared" si="53"/>
        <v>0.25116087641502916</v>
      </c>
      <c r="I146" s="123">
        <f t="shared" si="53"/>
        <v>0.29401113243487215</v>
      </c>
      <c r="J146" s="123">
        <f t="shared" si="53"/>
        <v>0.33920638898530359</v>
      </c>
      <c r="K146" s="123">
        <f t="shared" si="53"/>
        <v>0.37640931509489001</v>
      </c>
      <c r="L146" s="123">
        <f t="shared" si="53"/>
        <v>0.43001095969413555</v>
      </c>
      <c r="M146" s="123">
        <f t="shared" si="53"/>
        <v>0.47546905119786342</v>
      </c>
      <c r="N146" s="123">
        <f t="shared" si="53"/>
        <v>0.53997110865925546</v>
      </c>
      <c r="O146" s="123">
        <f t="shared" si="53"/>
        <v>0.5921172738038466</v>
      </c>
      <c r="P146" s="123">
        <f t="shared" si="53"/>
        <v>0.66870570320290934</v>
      </c>
      <c r="Q146" s="123">
        <f t="shared" si="53"/>
        <v>0.74778329481572547</v>
      </c>
      <c r="R146" s="123">
        <f t="shared" si="53"/>
        <v>0.85054659211241135</v>
      </c>
      <c r="S146" s="123">
        <f t="shared" si="53"/>
        <v>0.89795596537051692</v>
      </c>
      <c r="T146" s="123">
        <f t="shared" si="53"/>
        <v>1.0913384428716988</v>
      </c>
      <c r="U146" s="123">
        <f t="shared" si="53"/>
        <v>0.955867362086112</v>
      </c>
      <c r="V146" s="123">
        <f t="shared" si="53"/>
        <v>1.0086021323357086</v>
      </c>
      <c r="W146" s="123">
        <f t="shared" si="53"/>
        <v>1.0313129017210056</v>
      </c>
      <c r="X146" s="123">
        <f t="shared" si="53"/>
        <v>1.0275729554092234</v>
      </c>
      <c r="Y146" s="123">
        <f t="shared" si="53"/>
        <v>1.065111106752636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0.15425013157268297</v>
      </c>
      <c r="C147" s="99">
        <f>RES_hhdet_tesh!C147/RES_summary!C$19</f>
        <v>0.18163645868838219</v>
      </c>
      <c r="D147" s="99">
        <f>RES_hhdet_tesh!D147/RES_summary!D$19</f>
        <v>0.19837405990352264</v>
      </c>
      <c r="E147" s="99">
        <f>RES_hhdet_tesh!E147/RES_summary!E$19</f>
        <v>0.20464089648185402</v>
      </c>
      <c r="F147" s="99">
        <f>RES_hhdet_tesh!F147/RES_summary!F$19</f>
        <v>0.21500122026417254</v>
      </c>
      <c r="G147" s="99">
        <f>RES_hhdet_tesh!G147/RES_summary!G$19</f>
        <v>0.22745097289083391</v>
      </c>
      <c r="H147" s="99">
        <f>RES_hhdet_tesh!H147/RES_summary!H$19</f>
        <v>0.25116087641502916</v>
      </c>
      <c r="I147" s="99">
        <f>RES_hhdet_tesh!I147/RES_summary!I$19</f>
        <v>0.29401113243487215</v>
      </c>
      <c r="J147" s="99">
        <f>RES_hhdet_tesh!J147/RES_summary!J$19</f>
        <v>0.33920638898530359</v>
      </c>
      <c r="K147" s="99">
        <f>RES_hhdet_tesh!K147/RES_summary!K$19</f>
        <v>0.37640931509489001</v>
      </c>
      <c r="L147" s="99">
        <f>RES_hhdet_tesh!L147/RES_summary!L$19</f>
        <v>0.43001095969413555</v>
      </c>
      <c r="M147" s="99">
        <f>RES_hhdet_tesh!M147/RES_summary!M$19</f>
        <v>0.47546905119786342</v>
      </c>
      <c r="N147" s="99">
        <f>RES_hhdet_tesh!N147/RES_summary!N$19</f>
        <v>0.53997110865925546</v>
      </c>
      <c r="O147" s="99">
        <f>RES_hhdet_tesh!O147/RES_summary!O$19</f>
        <v>0.5921172738038466</v>
      </c>
      <c r="P147" s="99">
        <f>RES_hhdet_tesh!P147/RES_summary!P$19</f>
        <v>0.66870570320290934</v>
      </c>
      <c r="Q147" s="99">
        <f>RES_hhdet_tesh!Q147/RES_summary!Q$19</f>
        <v>0.74778329481572547</v>
      </c>
      <c r="R147" s="99">
        <f>RES_hhdet_tesh!R147/RES_summary!R$19</f>
        <v>0.85054659211241135</v>
      </c>
      <c r="S147" s="99">
        <f>RES_hhdet_tesh!S147/RES_summary!S$19</f>
        <v>0.89795596537051692</v>
      </c>
      <c r="T147" s="99">
        <f>RES_hhdet_tesh!T147/RES_summary!T$19</f>
        <v>1.0913384428716988</v>
      </c>
      <c r="U147" s="99">
        <f>RES_hhdet_tesh!U147/RES_summary!U$19</f>
        <v>0.955867362086112</v>
      </c>
      <c r="V147" s="99">
        <f>RES_hhdet_tesh!V147/RES_summary!V$19</f>
        <v>1.0086021323357086</v>
      </c>
      <c r="W147" s="99">
        <f>RES_hhdet_tesh!W147/RES_summary!W$19</f>
        <v>1.0313129017210056</v>
      </c>
      <c r="X147" s="99">
        <f>RES_hhdet_tesh!X147/RES_summary!X$19</f>
        <v>1.0275729554092234</v>
      </c>
      <c r="Y147" s="99">
        <f>RES_hhdet_tesh!Y147/RES_summary!Y$19</f>
        <v>1.065111106752636</v>
      </c>
      <c r="DA147" s="63" t="s">
        <v>3053</v>
      </c>
    </row>
    <row r="148" spans="1:105" ht="12" customHeight="1" x14ac:dyDescent="0.25">
      <c r="A148" s="121" t="s">
        <v>55</v>
      </c>
      <c r="B148" s="123">
        <v>8.97765619668988</v>
      </c>
      <c r="C148" s="123">
        <v>8.4371084516009063</v>
      </c>
      <c r="D148" s="123">
        <v>8.4722583142998609</v>
      </c>
      <c r="E148" s="123">
        <v>8.2621425071652617</v>
      </c>
      <c r="F148" s="123">
        <v>8.474917805514453</v>
      </c>
      <c r="G148" s="123">
        <v>8.6256681812888214</v>
      </c>
      <c r="H148" s="123">
        <v>8.7798958348531499</v>
      </c>
      <c r="I148" s="123">
        <v>8.3696563409708968</v>
      </c>
      <c r="J148" s="123">
        <v>8.5071075177020603</v>
      </c>
      <c r="K148" s="123">
        <v>8.0959783651918027</v>
      </c>
      <c r="L148" s="123">
        <v>9.4828327012859432</v>
      </c>
      <c r="M148" s="123">
        <v>9.9110212607658497</v>
      </c>
      <c r="N148" s="123">
        <v>9.9052104574767341</v>
      </c>
      <c r="O148" s="123">
        <v>10.628639883371964</v>
      </c>
      <c r="P148" s="123">
        <v>10.189328910103448</v>
      </c>
      <c r="Q148" s="123">
        <v>10.756186836243495</v>
      </c>
      <c r="R148" s="123">
        <v>10.739118719530371</v>
      </c>
      <c r="S148" s="123">
        <v>10.223660704649808</v>
      </c>
      <c r="T148" s="123">
        <v>10.243360105771771</v>
      </c>
      <c r="U148" s="123">
        <v>10.364716117843408</v>
      </c>
      <c r="V148" s="123">
        <v>10.187356484570637</v>
      </c>
      <c r="W148" s="123">
        <v>10.014668514035881</v>
      </c>
      <c r="X148" s="123">
        <v>6.7181552077429361</v>
      </c>
      <c r="Y148" s="123">
        <v>6.5138295984995436</v>
      </c>
      <c r="DA148" s="130" t="s">
        <v>3054</v>
      </c>
    </row>
    <row r="149" spans="1:105" ht="12" customHeight="1" x14ac:dyDescent="0.25">
      <c r="A149" s="97" t="s">
        <v>124</v>
      </c>
      <c r="B149" s="99">
        <v>8.8736326773076115</v>
      </c>
      <c r="C149" s="99">
        <v>8.6748982989933285</v>
      </c>
      <c r="D149" s="99">
        <v>7.9960426194692786</v>
      </c>
      <c r="E149" s="99">
        <v>8.2777290188362436</v>
      </c>
      <c r="F149" s="99">
        <v>8.511813882204871</v>
      </c>
      <c r="G149" s="99">
        <v>8.4300863515493685</v>
      </c>
      <c r="H149" s="99">
        <v>8.9264917841588129</v>
      </c>
      <c r="I149" s="99">
        <v>8.9831766435675924</v>
      </c>
      <c r="J149" s="99">
        <v>8.4801798337075383</v>
      </c>
      <c r="K149" s="99">
        <v>8.1383414482977638</v>
      </c>
      <c r="L149" s="99">
        <v>9.0659713968527296</v>
      </c>
      <c r="M149" s="99">
        <v>10.316703693346474</v>
      </c>
      <c r="N149" s="99">
        <v>10.368977247283038</v>
      </c>
      <c r="O149" s="99">
        <v>10.273578774390662</v>
      </c>
      <c r="P149" s="99">
        <v>9.0891334843385714</v>
      </c>
      <c r="Q149" s="99">
        <v>10.620062028298653</v>
      </c>
      <c r="R149" s="99">
        <v>10.73328217800375</v>
      </c>
      <c r="S149" s="99">
        <v>10.570499439382225</v>
      </c>
      <c r="T149" s="99">
        <v>10.006751635281521</v>
      </c>
      <c r="U149" s="99">
        <v>10.344474733917954</v>
      </c>
      <c r="V149" s="99">
        <v>9.6956509487473657</v>
      </c>
      <c r="W149" s="99">
        <v>9.5559571085863801</v>
      </c>
      <c r="X149" s="99">
        <v>7.2273999142927901</v>
      </c>
      <c r="Y149" s="99">
        <v>6.3620855779673642</v>
      </c>
      <c r="DA149" s="63" t="s">
        <v>3055</v>
      </c>
    </row>
    <row r="150" spans="1:105" ht="12" customHeight="1" x14ac:dyDescent="0.25">
      <c r="A150" s="97" t="s">
        <v>123</v>
      </c>
      <c r="B150" s="99">
        <v>8.8736326773076115</v>
      </c>
      <c r="C150" s="99">
        <v>8.6748880287391739</v>
      </c>
      <c r="D150" s="99">
        <v>7.9959400337904079</v>
      </c>
      <c r="E150" s="99">
        <v>8.2777626336963746</v>
      </c>
      <c r="F150" s="99">
        <v>8.5118845018404166</v>
      </c>
      <c r="G150" s="99">
        <v>8.4306481439350929</v>
      </c>
      <c r="H150" s="99">
        <v>8.9269902344619272</v>
      </c>
      <c r="I150" s="99">
        <v>8.9822648285476543</v>
      </c>
      <c r="J150" s="99">
        <v>8.4801629995929257</v>
      </c>
      <c r="K150" s="99">
        <v>8.1357428728048067</v>
      </c>
      <c r="L150" s="99">
        <v>9.0655072750005985</v>
      </c>
      <c r="M150" s="99">
        <v>10.317698685359323</v>
      </c>
      <c r="N150" s="99">
        <v>10.369557610943806</v>
      </c>
      <c r="O150" s="99">
        <v>10.278538338852806</v>
      </c>
      <c r="P150" s="99">
        <v>9.0918984265204728</v>
      </c>
      <c r="Q150" s="99">
        <v>10.622846905967755</v>
      </c>
      <c r="R150" s="99">
        <v>10.728417536796949</v>
      </c>
      <c r="S150" s="99">
        <v>10.565424255554381</v>
      </c>
      <c r="T150" s="99">
        <v>10.006742537650888</v>
      </c>
      <c r="U150" s="99">
        <v>10.338713435585067</v>
      </c>
      <c r="V150" s="99">
        <v>9.6998641267526722</v>
      </c>
      <c r="W150" s="99">
        <v>9.5602633688414915</v>
      </c>
      <c r="X150" s="99">
        <v>7.209460356605395</v>
      </c>
      <c r="Y150" s="99">
        <v>6.3469780956022115</v>
      </c>
      <c r="DA150" s="63" t="s">
        <v>3056</v>
      </c>
    </row>
    <row r="151" spans="1:105" ht="12" customHeight="1" x14ac:dyDescent="0.25">
      <c r="A151" s="100" t="s">
        <v>50</v>
      </c>
      <c r="B151" s="102">
        <v>5.0636078479368045</v>
      </c>
      <c r="C151" s="102">
        <v>4.857271373001482</v>
      </c>
      <c r="D151" s="102">
        <v>4.5214966397624226</v>
      </c>
      <c r="E151" s="102">
        <v>4.6169829361870161</v>
      </c>
      <c r="F151" s="102">
        <v>4.7250050233943375</v>
      </c>
      <c r="G151" s="102">
        <v>4.7483968451640015</v>
      </c>
      <c r="H151" s="102">
        <v>5.0353870981999362</v>
      </c>
      <c r="I151" s="102">
        <v>4.9850770358767162</v>
      </c>
      <c r="J151" s="102">
        <v>4.5527502385579561</v>
      </c>
      <c r="K151" s="102">
        <v>3.9803266246497144</v>
      </c>
      <c r="L151" s="102">
        <v>5.1060759513263614</v>
      </c>
      <c r="M151" s="102">
        <v>5.7555585999157737</v>
      </c>
      <c r="N151" s="102">
        <v>5.6608595946501632</v>
      </c>
      <c r="O151" s="102">
        <v>5.9026032429486692</v>
      </c>
      <c r="P151" s="102">
        <v>5.0080489963767443</v>
      </c>
      <c r="Q151" s="102">
        <v>5.999184001716884</v>
      </c>
      <c r="R151" s="102">
        <v>6.0659660479036157</v>
      </c>
      <c r="S151" s="102">
        <v>5.7240624916363032</v>
      </c>
      <c r="T151" s="102">
        <v>5.4525182115402488</v>
      </c>
      <c r="U151" s="102">
        <v>5.7375386472301928</v>
      </c>
      <c r="V151" s="102">
        <v>5.377320937747216</v>
      </c>
      <c r="W151" s="102">
        <v>5.6186496263897725</v>
      </c>
      <c r="X151" s="102">
        <v>3.0075532980301514</v>
      </c>
      <c r="Y151" s="102">
        <v>3.2849207027553802</v>
      </c>
      <c r="DA151" s="131" t="s">
        <v>3057</v>
      </c>
    </row>
    <row r="152" spans="1:105" ht="12" customHeight="1" x14ac:dyDescent="0.25">
      <c r="A152" s="103" t="s">
        <v>52</v>
      </c>
      <c r="B152" s="105">
        <v>3.810024829370807</v>
      </c>
      <c r="C152" s="105">
        <v>3.8176166557376923</v>
      </c>
      <c r="D152" s="105">
        <v>3.4744433940279853</v>
      </c>
      <c r="E152" s="105">
        <v>3.6607796975093581</v>
      </c>
      <c r="F152" s="105">
        <v>3.7868794784460786</v>
      </c>
      <c r="G152" s="105">
        <v>3.6822512987710923</v>
      </c>
      <c r="H152" s="105">
        <v>3.8916031362619901</v>
      </c>
      <c r="I152" s="105">
        <v>3.9971877926709376</v>
      </c>
      <c r="J152" s="105">
        <v>3.9274127610349705</v>
      </c>
      <c r="K152" s="105">
        <v>4.1554162481550918</v>
      </c>
      <c r="L152" s="105">
        <v>3.959431323674238</v>
      </c>
      <c r="M152" s="105">
        <v>4.5621400854435494</v>
      </c>
      <c r="N152" s="105">
        <v>4.7086980162936429</v>
      </c>
      <c r="O152" s="105">
        <v>4.3759350959041381</v>
      </c>
      <c r="P152" s="105">
        <v>4.0838494301437285</v>
      </c>
      <c r="Q152" s="105">
        <v>4.6236629042508701</v>
      </c>
      <c r="R152" s="105">
        <v>4.6624514888933328</v>
      </c>
      <c r="S152" s="105">
        <v>4.841361763918079</v>
      </c>
      <c r="T152" s="105">
        <v>4.5542243261106385</v>
      </c>
      <c r="U152" s="105">
        <v>4.6011747883548741</v>
      </c>
      <c r="V152" s="105">
        <v>4.322543189005458</v>
      </c>
      <c r="W152" s="105">
        <v>3.9416137424517199</v>
      </c>
      <c r="X152" s="105">
        <v>4.2019070585752436</v>
      </c>
      <c r="Y152" s="105">
        <v>3.0620573928468318</v>
      </c>
      <c r="DA152" s="132" t="s">
        <v>3058</v>
      </c>
    </row>
    <row r="153" spans="1:105" ht="12" customHeight="1" x14ac:dyDescent="0.25">
      <c r="A153" s="106" t="s">
        <v>122</v>
      </c>
      <c r="B153" s="102">
        <v>8.9905565012492143</v>
      </c>
      <c r="C153" s="102">
        <v>8.4079282738450232</v>
      </c>
      <c r="D153" s="102">
        <v>8.5274058757413247</v>
      </c>
      <c r="E153" s="102">
        <v>8.2597223648071534</v>
      </c>
      <c r="F153" s="102">
        <v>8.4700577843737292</v>
      </c>
      <c r="G153" s="102">
        <v>8.6484430924530908</v>
      </c>
      <c r="H153" s="102">
        <v>8.7621492519110706</v>
      </c>
      <c r="I153" s="102">
        <v>8.2998462569455462</v>
      </c>
      <c r="J153" s="102">
        <v>8.5123506397483979</v>
      </c>
      <c r="K153" s="102">
        <v>8.0943710831479567</v>
      </c>
      <c r="L153" s="102">
        <v>9.525420656775287</v>
      </c>
      <c r="M153" s="102">
        <v>9.8735474469890345</v>
      </c>
      <c r="N153" s="102">
        <v>9.8629612558367317</v>
      </c>
      <c r="O153" s="102">
        <v>10.656908745676114</v>
      </c>
      <c r="P153" s="102">
        <v>10.277296117968646</v>
      </c>
      <c r="Q153" s="102">
        <v>10.767122729244425</v>
      </c>
      <c r="R153" s="102">
        <v>10.740314738266729</v>
      </c>
      <c r="S153" s="102">
        <v>10.1867672832793</v>
      </c>
      <c r="T153" s="102">
        <v>10.271929172447193</v>
      </c>
      <c r="U153" s="102">
        <v>10.368357470464463</v>
      </c>
      <c r="V153" s="102">
        <v>10.256557307723481</v>
      </c>
      <c r="W153" s="102">
        <v>10.085877393029495</v>
      </c>
      <c r="X153" s="102">
        <v>6.6354873827659189</v>
      </c>
      <c r="Y153" s="102">
        <v>6.5686854299152024</v>
      </c>
      <c r="DA153" s="131" t="s">
        <v>3059</v>
      </c>
    </row>
    <row r="154" spans="1:105" ht="12" customHeight="1" x14ac:dyDescent="0.25">
      <c r="A154" s="107" t="s">
        <v>121</v>
      </c>
      <c r="B154" s="105">
        <v>8.9905565012492126</v>
      </c>
      <c r="C154" s="105">
        <v>8.4090473800542362</v>
      </c>
      <c r="D154" s="105">
        <v>8.5288178862858857</v>
      </c>
      <c r="E154" s="105">
        <v>8.2614140073929878</v>
      </c>
      <c r="F154" s="105">
        <v>8.4715637669539703</v>
      </c>
      <c r="G154" s="105">
        <v>8.6495438095226209</v>
      </c>
      <c r="H154" s="105">
        <v>8.7625558042712726</v>
      </c>
      <c r="I154" s="105">
        <v>8.2972406717250813</v>
      </c>
      <c r="J154" s="105">
        <v>8.5077677558492173</v>
      </c>
      <c r="K154" s="105">
        <v>8.0893609023469324</v>
      </c>
      <c r="L154" s="105">
        <v>9.520495312419186</v>
      </c>
      <c r="M154" s="105">
        <v>9.8723606947965159</v>
      </c>
      <c r="N154" s="105">
        <v>9.8645307557181887</v>
      </c>
      <c r="O154" s="105">
        <v>10.659651275606217</v>
      </c>
      <c r="P154" s="105">
        <v>10.280708961969749</v>
      </c>
      <c r="Q154" s="105">
        <v>10.769127272834528</v>
      </c>
      <c r="R154" s="105">
        <v>10.739045350880355</v>
      </c>
      <c r="S154" s="105">
        <v>10.18462124958339</v>
      </c>
      <c r="T154" s="105">
        <v>10.270345214029049</v>
      </c>
      <c r="U154" s="105">
        <v>10.366439174523377</v>
      </c>
      <c r="V154" s="105">
        <v>10.257597921314556</v>
      </c>
      <c r="W154" s="105">
        <v>10.090282747751814</v>
      </c>
      <c r="X154" s="105">
        <v>6.6162711802212888</v>
      </c>
      <c r="Y154" s="105">
        <v>6.531510576388726</v>
      </c>
      <c r="DA154" s="132" t="s">
        <v>3060</v>
      </c>
    </row>
    <row r="155" spans="1:105" ht="12" customHeight="1" x14ac:dyDescent="0.25">
      <c r="A155" s="108" t="s">
        <v>53</v>
      </c>
      <c r="B155" s="99">
        <v>5.1326408992956338</v>
      </c>
      <c r="C155" s="99">
        <v>4.7063181233070202</v>
      </c>
      <c r="D155" s="99">
        <v>4.825835432839984</v>
      </c>
      <c r="E155" s="99">
        <v>4.6063858596449823</v>
      </c>
      <c r="F155" s="99">
        <v>4.7001251936224122</v>
      </c>
      <c r="G155" s="99">
        <v>4.8739779745019431</v>
      </c>
      <c r="H155" s="99">
        <v>4.9440919664596885</v>
      </c>
      <c r="I155" s="99">
        <v>4.6060280557575544</v>
      </c>
      <c r="J155" s="99">
        <v>4.5720130975112196</v>
      </c>
      <c r="K155" s="99">
        <v>3.9503067547490254</v>
      </c>
      <c r="L155" s="99">
        <v>5.3566851357047263</v>
      </c>
      <c r="M155" s="99">
        <v>5.4994571941175421</v>
      </c>
      <c r="N155" s="99">
        <v>5.3729021020004097</v>
      </c>
      <c r="O155" s="99">
        <v>6.1223435987362169</v>
      </c>
      <c r="P155" s="99">
        <v>5.665311617459353</v>
      </c>
      <c r="Q155" s="99">
        <v>6.0864724987241399</v>
      </c>
      <c r="R155" s="99">
        <v>6.0772330154975593</v>
      </c>
      <c r="S155" s="99">
        <v>5.5131130837908726</v>
      </c>
      <c r="T155" s="99">
        <v>5.6049243252251664</v>
      </c>
      <c r="U155" s="99">
        <v>5.7557132599239376</v>
      </c>
      <c r="V155" s="99">
        <v>5.6901404833501159</v>
      </c>
      <c r="W155" s="99">
        <v>5.9246123460613092</v>
      </c>
      <c r="X155" s="99">
        <v>2.7111639914397259</v>
      </c>
      <c r="Y155" s="99">
        <v>3.3776697313405903</v>
      </c>
      <c r="DA155" s="63" t="s">
        <v>3061</v>
      </c>
    </row>
    <row r="156" spans="1:105" ht="12" customHeight="1" x14ac:dyDescent="0.25">
      <c r="A156" s="108" t="s">
        <v>52</v>
      </c>
      <c r="B156" s="99">
        <v>3.8579156019535796</v>
      </c>
      <c r="C156" s="99">
        <v>3.7027292567472161</v>
      </c>
      <c r="D156" s="99">
        <v>3.7029824534459022</v>
      </c>
      <c r="E156" s="99">
        <v>3.6550281477480051</v>
      </c>
      <c r="F156" s="99">
        <v>3.7714385733315585</v>
      </c>
      <c r="G156" s="99">
        <v>3.7755658350206778</v>
      </c>
      <c r="H156" s="99">
        <v>3.818463837811584</v>
      </c>
      <c r="I156" s="99">
        <v>3.6912126159675269</v>
      </c>
      <c r="J156" s="99">
        <v>3.9357546583379981</v>
      </c>
      <c r="K156" s="99">
        <v>4.1390541475979061</v>
      </c>
      <c r="L156" s="99">
        <v>4.1638101767144597</v>
      </c>
      <c r="M156" s="99">
        <v>4.3729035006789747</v>
      </c>
      <c r="N156" s="99">
        <v>4.4916286537177808</v>
      </c>
      <c r="O156" s="99">
        <v>4.5373076768700003</v>
      </c>
      <c r="P156" s="99">
        <v>4.6153973445103968</v>
      </c>
      <c r="Q156" s="99">
        <v>4.6826547741103877</v>
      </c>
      <c r="R156" s="99">
        <v>4.6618123353827947</v>
      </c>
      <c r="S156" s="99">
        <v>4.6715081657925177</v>
      </c>
      <c r="T156" s="99">
        <v>4.6654208888038839</v>
      </c>
      <c r="U156" s="99">
        <v>4.6107259145994384</v>
      </c>
      <c r="V156" s="99">
        <v>4.567457437964439</v>
      </c>
      <c r="W156" s="99">
        <v>4.1656704016905062</v>
      </c>
      <c r="X156" s="99">
        <v>3.9051071887815634</v>
      </c>
      <c r="Y156" s="99">
        <v>3.1538408450481352</v>
      </c>
      <c r="DA156" s="63" t="s">
        <v>3062</v>
      </c>
    </row>
    <row r="157" spans="1:105" ht="12" customHeight="1" x14ac:dyDescent="0.25">
      <c r="A157" s="121" t="s">
        <v>54</v>
      </c>
      <c r="B157" s="123">
        <v>2.0125039305413441</v>
      </c>
      <c r="C157" s="123">
        <v>1.9730396939414334</v>
      </c>
      <c r="D157" s="123">
        <v>2.0019549424439353</v>
      </c>
      <c r="E157" s="123">
        <v>1.9888624895108955</v>
      </c>
      <c r="F157" s="123">
        <v>1.9996504738692178</v>
      </c>
      <c r="G157" s="123">
        <v>2.0310274867934845</v>
      </c>
      <c r="H157" s="123">
        <v>2.0963922699236877</v>
      </c>
      <c r="I157" s="123">
        <v>2.0729917142815135</v>
      </c>
      <c r="J157" s="123">
        <v>2.1148124613399437</v>
      </c>
      <c r="K157" s="123">
        <v>2.1259544950762681</v>
      </c>
      <c r="L157" s="123">
        <v>2.3683652364754533</v>
      </c>
      <c r="M157" s="123">
        <v>2.3168893479317418</v>
      </c>
      <c r="N157" s="123">
        <v>2.3056524897922475</v>
      </c>
      <c r="O157" s="123">
        <v>2.468491398147477</v>
      </c>
      <c r="P157" s="123">
        <v>2.5021567483822302</v>
      </c>
      <c r="Q157" s="123">
        <v>2.5459284031672529</v>
      </c>
      <c r="R157" s="123">
        <v>2.6208511226340474</v>
      </c>
      <c r="S157" s="123">
        <v>2.551917698006815</v>
      </c>
      <c r="T157" s="123">
        <v>2.5616652311720234</v>
      </c>
      <c r="U157" s="123">
        <v>2.5664700947543477</v>
      </c>
      <c r="V157" s="123">
        <v>2.7088566752055838</v>
      </c>
      <c r="W157" s="123">
        <v>2.7934405874237163</v>
      </c>
      <c r="X157" s="123">
        <v>1.7627688853323973</v>
      </c>
      <c r="Y157" s="123">
        <v>1.9560877260231713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3064</v>
      </c>
    </row>
    <row r="159" spans="1:105" ht="12" customHeight="1" x14ac:dyDescent="0.25">
      <c r="A159" s="109" t="s">
        <v>120</v>
      </c>
      <c r="B159" s="110">
        <v>2.0125039305413441</v>
      </c>
      <c r="C159" s="110">
        <v>1.9730396939414334</v>
      </c>
      <c r="D159" s="110">
        <v>2.0019549424439353</v>
      </c>
      <c r="E159" s="110">
        <v>1.9888624895108955</v>
      </c>
      <c r="F159" s="110">
        <v>1.9996504738692178</v>
      </c>
      <c r="G159" s="110">
        <v>2.0310274867934845</v>
      </c>
      <c r="H159" s="110">
        <v>2.0963922699236877</v>
      </c>
      <c r="I159" s="110">
        <v>2.0729917142815135</v>
      </c>
      <c r="J159" s="110">
        <v>2.1148124613399437</v>
      </c>
      <c r="K159" s="110">
        <v>2.1259544950762681</v>
      </c>
      <c r="L159" s="110">
        <v>2.3683652364754533</v>
      </c>
      <c r="M159" s="110">
        <v>2.3168893479317418</v>
      </c>
      <c r="N159" s="110">
        <v>2.3056524897922475</v>
      </c>
      <c r="O159" s="110">
        <v>2.468491398147477</v>
      </c>
      <c r="P159" s="110">
        <v>2.5021567483822302</v>
      </c>
      <c r="Q159" s="110">
        <v>2.5459284031672529</v>
      </c>
      <c r="R159" s="110">
        <v>2.6208511226340474</v>
      </c>
      <c r="S159" s="110">
        <v>2.551917698006815</v>
      </c>
      <c r="T159" s="110">
        <v>2.5616652311720234</v>
      </c>
      <c r="U159" s="110">
        <v>2.5664700947543477</v>
      </c>
      <c r="V159" s="110">
        <v>2.7088566752055838</v>
      </c>
      <c r="W159" s="110">
        <v>2.7934405874237163</v>
      </c>
      <c r="X159" s="110">
        <v>1.7627688853323973</v>
      </c>
      <c r="Y159" s="110">
        <v>1.9560877260231713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109.25472751323603</v>
      </c>
      <c r="C161" s="118">
        <f t="shared" si="54"/>
        <v>103.13238052084698</v>
      </c>
      <c r="D161" s="118">
        <f t="shared" si="54"/>
        <v>102.83992142651734</v>
      </c>
      <c r="E161" s="118">
        <f t="shared" si="54"/>
        <v>97.643953647574946</v>
      </c>
      <c r="F161" s="118">
        <f t="shared" si="54"/>
        <v>107.91980339932832</v>
      </c>
      <c r="G161" s="118">
        <f t="shared" si="54"/>
        <v>119.11517145192079</v>
      </c>
      <c r="H161" s="118">
        <f t="shared" si="54"/>
        <v>117.58573518968404</v>
      </c>
      <c r="I161" s="118">
        <f t="shared" si="54"/>
        <v>88.283299454227489</v>
      </c>
      <c r="J161" s="118">
        <f t="shared" si="54"/>
        <v>62.803304257504692</v>
      </c>
      <c r="K161" s="118">
        <f t="shared" si="54"/>
        <v>52.774225667580588</v>
      </c>
      <c r="L161" s="118">
        <f t="shared" si="54"/>
        <v>101.84481068154255</v>
      </c>
      <c r="M161" s="118">
        <f t="shared" si="54"/>
        <v>80.674494008648438</v>
      </c>
      <c r="N161" s="118">
        <f t="shared" si="54"/>
        <v>89.729677520680298</v>
      </c>
      <c r="O161" s="118">
        <f t="shared" si="54"/>
        <v>144.04733462122124</v>
      </c>
      <c r="P161" s="118">
        <f t="shared" si="54"/>
        <v>89.363727249175739</v>
      </c>
      <c r="Q161" s="118">
        <f t="shared" si="54"/>
        <v>158.5253991848754</v>
      </c>
      <c r="R161" s="118">
        <f t="shared" ref="R161:V161" si="55">R162+R164+R166+R175</f>
        <v>137.88094990274712</v>
      </c>
      <c r="S161" s="118">
        <f t="shared" si="55"/>
        <v>108.22559650006686</v>
      </c>
      <c r="T161" s="118">
        <f t="shared" si="55"/>
        <v>89.886034121037298</v>
      </c>
      <c r="U161" s="118">
        <f t="shared" si="55"/>
        <v>154.97894345061511</v>
      </c>
      <c r="V161" s="118">
        <f t="shared" si="55"/>
        <v>24.727261331959795</v>
      </c>
      <c r="W161" s="118">
        <f t="shared" ref="W161:Y161" si="56">W162+W164+W166+W175</f>
        <v>208.95378729828633</v>
      </c>
      <c r="X161" s="118">
        <f t="shared" si="56"/>
        <v>41.453962380519833</v>
      </c>
      <c r="Y161" s="118">
        <f t="shared" si="56"/>
        <v>108.38727588058137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98.1874416098929</v>
      </c>
      <c r="C162" s="123">
        <f t="shared" si="57"/>
        <v>92.623664495651937</v>
      </c>
      <c r="D162" s="123">
        <f t="shared" si="57"/>
        <v>92.251902445503376</v>
      </c>
      <c r="E162" s="123">
        <f t="shared" si="57"/>
        <v>87.271765644692877</v>
      </c>
      <c r="F162" s="123">
        <f t="shared" si="57"/>
        <v>97.3248530745729</v>
      </c>
      <c r="G162" s="123">
        <f t="shared" si="57"/>
        <v>108.34046944158656</v>
      </c>
      <c r="H162" s="123">
        <f t="shared" si="57"/>
        <v>106.59310853681292</v>
      </c>
      <c r="I162" s="123">
        <f t="shared" si="57"/>
        <v>77.708169769181438</v>
      </c>
      <c r="J162" s="123">
        <f t="shared" si="57"/>
        <v>52.016464981183439</v>
      </c>
      <c r="K162" s="123">
        <f t="shared" si="57"/>
        <v>42.343612344636036</v>
      </c>
      <c r="L162" s="123">
        <f t="shared" si="57"/>
        <v>89.714398359957684</v>
      </c>
      <c r="M162" s="123">
        <f t="shared" si="57"/>
        <v>68.070057643824171</v>
      </c>
      <c r="N162" s="123">
        <f t="shared" si="57"/>
        <v>77.024383683054623</v>
      </c>
      <c r="O162" s="123">
        <f t="shared" si="57"/>
        <v>130.47340959263147</v>
      </c>
      <c r="P162" s="123">
        <f t="shared" si="57"/>
        <v>76.032838594038253</v>
      </c>
      <c r="Q162" s="123">
        <f t="shared" si="57"/>
        <v>144.45947876324863</v>
      </c>
      <c r="R162" s="123">
        <f t="shared" si="57"/>
        <v>123.67956479227699</v>
      </c>
      <c r="S162" s="123">
        <f t="shared" si="57"/>
        <v>94.559507375330398</v>
      </c>
      <c r="T162" s="123">
        <f t="shared" si="57"/>
        <v>76.016922251336425</v>
      </c>
      <c r="U162" s="123">
        <f t="shared" si="57"/>
        <v>141.19975223173071</v>
      </c>
      <c r="V162" s="123">
        <f t="shared" si="57"/>
        <v>11.091846800977835</v>
      </c>
      <c r="W162" s="123">
        <f t="shared" si="57"/>
        <v>195.5279660891552</v>
      </c>
      <c r="X162" s="123">
        <f t="shared" si="57"/>
        <v>32.333001924358385</v>
      </c>
      <c r="Y162" s="123">
        <f t="shared" si="57"/>
        <v>98.858167210868586</v>
      </c>
      <c r="DA162" s="130" t="s">
        <v>3067</v>
      </c>
    </row>
    <row r="163" spans="1:105" ht="12" customHeight="1" x14ac:dyDescent="0.25">
      <c r="A163" s="97" t="s">
        <v>53</v>
      </c>
      <c r="B163" s="110">
        <v>98.1874416098929</v>
      </c>
      <c r="C163" s="110">
        <v>92.623664495651937</v>
      </c>
      <c r="D163" s="110">
        <v>92.251902445503376</v>
      </c>
      <c r="E163" s="110">
        <v>87.271765644692877</v>
      </c>
      <c r="F163" s="110">
        <v>97.3248530745729</v>
      </c>
      <c r="G163" s="110">
        <v>108.34046944158656</v>
      </c>
      <c r="H163" s="110">
        <v>106.59310853681292</v>
      </c>
      <c r="I163" s="110">
        <v>77.708169769181438</v>
      </c>
      <c r="J163" s="110">
        <v>52.016464981183439</v>
      </c>
      <c r="K163" s="110">
        <v>42.343612344636036</v>
      </c>
      <c r="L163" s="110">
        <v>89.714398359957684</v>
      </c>
      <c r="M163" s="110">
        <v>68.070057643824171</v>
      </c>
      <c r="N163" s="110">
        <v>77.024383683054623</v>
      </c>
      <c r="O163" s="110">
        <v>130.47340959263147</v>
      </c>
      <c r="P163" s="110">
        <v>76.032838594038253</v>
      </c>
      <c r="Q163" s="110">
        <v>144.45947876324863</v>
      </c>
      <c r="R163" s="110">
        <v>123.67956479227699</v>
      </c>
      <c r="S163" s="110">
        <v>94.559507375330398</v>
      </c>
      <c r="T163" s="110">
        <v>76.016922251336425</v>
      </c>
      <c r="U163" s="110">
        <v>141.19975223173071</v>
      </c>
      <c r="V163" s="110">
        <v>11.091846800977835</v>
      </c>
      <c r="W163" s="110">
        <v>195.5279660891552</v>
      </c>
      <c r="X163" s="110">
        <v>32.333001924358385</v>
      </c>
      <c r="Y163" s="110">
        <v>98.858167210868586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7.7125231111519921E-2</v>
      </c>
      <c r="C164" s="123">
        <f t="shared" si="58"/>
        <v>9.7805587322635501E-2</v>
      </c>
      <c r="D164" s="123">
        <f t="shared" si="58"/>
        <v>0.11442184172095209</v>
      </c>
      <c r="E164" s="123">
        <f t="shared" si="58"/>
        <v>0.11849342361102985</v>
      </c>
      <c r="F164" s="123">
        <f t="shared" si="58"/>
        <v>0.11508971759641876</v>
      </c>
      <c r="G164" s="123">
        <f t="shared" si="58"/>
        <v>0.10992815144390705</v>
      </c>
      <c r="H164" s="123">
        <f t="shared" si="58"/>
        <v>0.10406704406530677</v>
      </c>
      <c r="I164" s="123">
        <f t="shared" si="58"/>
        <v>0.11743751119365345</v>
      </c>
      <c r="J164" s="123">
        <f t="shared" si="58"/>
        <v>0.15153173156001701</v>
      </c>
      <c r="K164" s="123">
        <f t="shared" si="58"/>
        <v>0.19609594395629612</v>
      </c>
      <c r="L164" s="123">
        <f t="shared" si="58"/>
        <v>0.27196298796063284</v>
      </c>
      <c r="M164" s="123">
        <f t="shared" si="58"/>
        <v>0.37024561785339227</v>
      </c>
      <c r="N164" s="123">
        <f t="shared" si="58"/>
        <v>0.5005698754098028</v>
      </c>
      <c r="O164" s="123">
        <f t="shared" si="58"/>
        <v>0.50661496339552803</v>
      </c>
      <c r="P164" s="123">
        <f t="shared" si="58"/>
        <v>0.65085020018760131</v>
      </c>
      <c r="Q164" s="123">
        <f t="shared" si="58"/>
        <v>0.75929728995416812</v>
      </c>
      <c r="R164" s="123">
        <f t="shared" si="58"/>
        <v>0.81606003393877558</v>
      </c>
      <c r="S164" s="123">
        <f t="shared" si="58"/>
        <v>0.85059335232577871</v>
      </c>
      <c r="T164" s="123">
        <f t="shared" si="58"/>
        <v>0.9869769915863309</v>
      </c>
      <c r="U164" s="123">
        <f t="shared" si="58"/>
        <v>0.73662930868923016</v>
      </c>
      <c r="V164" s="123">
        <f t="shared" si="58"/>
        <v>0.60259153274936395</v>
      </c>
      <c r="W164" s="123">
        <f t="shared" si="58"/>
        <v>0.46021955267051617</v>
      </c>
      <c r="X164" s="123">
        <f t="shared" si="58"/>
        <v>0.51165136653567267</v>
      </c>
      <c r="Y164" s="123">
        <f t="shared" si="58"/>
        <v>0.90112370827061106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7.7125231111519921E-2</v>
      </c>
      <c r="C165" s="99">
        <f>RES_hhdet_tesh!C165/RES_summary!C$19</f>
        <v>9.7805587322635501E-2</v>
      </c>
      <c r="D165" s="99">
        <f>RES_hhdet_tesh!D165/RES_summary!D$19</f>
        <v>0.11442184172095209</v>
      </c>
      <c r="E165" s="99">
        <f>RES_hhdet_tesh!E165/RES_summary!E$19</f>
        <v>0.11849342361102985</v>
      </c>
      <c r="F165" s="99">
        <f>RES_hhdet_tesh!F165/RES_summary!F$19</f>
        <v>0.11508971759641876</v>
      </c>
      <c r="G165" s="99">
        <f>RES_hhdet_tesh!G165/RES_summary!G$19</f>
        <v>0.10992815144390705</v>
      </c>
      <c r="H165" s="99">
        <f>RES_hhdet_tesh!H165/RES_summary!H$19</f>
        <v>0.10406704406530677</v>
      </c>
      <c r="I165" s="99">
        <f>RES_hhdet_tesh!I165/RES_summary!I$19</f>
        <v>0.11743751119365345</v>
      </c>
      <c r="J165" s="99">
        <f>RES_hhdet_tesh!J165/RES_summary!J$19</f>
        <v>0.15153173156001701</v>
      </c>
      <c r="K165" s="99">
        <f>RES_hhdet_tesh!K165/RES_summary!K$19</f>
        <v>0.19609594395629612</v>
      </c>
      <c r="L165" s="99">
        <f>RES_hhdet_tesh!L165/RES_summary!L$19</f>
        <v>0.27196298796063284</v>
      </c>
      <c r="M165" s="99">
        <f>RES_hhdet_tesh!M165/RES_summary!M$19</f>
        <v>0.37024561785339227</v>
      </c>
      <c r="N165" s="99">
        <f>RES_hhdet_tesh!N165/RES_summary!N$19</f>
        <v>0.5005698754098028</v>
      </c>
      <c r="O165" s="99">
        <f>RES_hhdet_tesh!O165/RES_summary!O$19</f>
        <v>0.50661496339552803</v>
      </c>
      <c r="P165" s="99">
        <f>RES_hhdet_tesh!P165/RES_summary!P$19</f>
        <v>0.65085020018760131</v>
      </c>
      <c r="Q165" s="99">
        <f>RES_hhdet_tesh!Q165/RES_summary!Q$19</f>
        <v>0.75929728995416812</v>
      </c>
      <c r="R165" s="99">
        <f>RES_hhdet_tesh!R165/RES_summary!R$19</f>
        <v>0.81606003393877558</v>
      </c>
      <c r="S165" s="99">
        <f>RES_hhdet_tesh!S165/RES_summary!S$19</f>
        <v>0.85059335232577871</v>
      </c>
      <c r="T165" s="99">
        <f>RES_hhdet_tesh!T165/RES_summary!T$19</f>
        <v>0.9869769915863309</v>
      </c>
      <c r="U165" s="99">
        <f>RES_hhdet_tesh!U165/RES_summary!U$19</f>
        <v>0.73662930868923016</v>
      </c>
      <c r="V165" s="99">
        <f>RES_hhdet_tesh!V165/RES_summary!V$19</f>
        <v>0.60259153274936395</v>
      </c>
      <c r="W165" s="99">
        <f>RES_hhdet_tesh!W165/RES_summary!W$19</f>
        <v>0.46021955267051617</v>
      </c>
      <c r="X165" s="99">
        <f>RES_hhdet_tesh!X165/RES_summary!X$19</f>
        <v>0.51165136653567267</v>
      </c>
      <c r="Y165" s="99">
        <f>RES_hhdet_tesh!Y165/RES_summary!Y$19</f>
        <v>0.90112370827061106</v>
      </c>
      <c r="DA165" s="63" t="s">
        <v>3070</v>
      </c>
    </row>
    <row r="166" spans="1:105" ht="12" customHeight="1" x14ac:dyDescent="0.25">
      <c r="A166" s="121" t="s">
        <v>55</v>
      </c>
      <c r="B166" s="123">
        <v>8.9776567416902608</v>
      </c>
      <c r="C166" s="123">
        <v>8.4378707439309775</v>
      </c>
      <c r="D166" s="123">
        <v>8.4716421968490678</v>
      </c>
      <c r="E166" s="123">
        <v>8.2648320897601533</v>
      </c>
      <c r="F166" s="123">
        <v>8.4802101332897806</v>
      </c>
      <c r="G166" s="123">
        <v>8.6337463720968213</v>
      </c>
      <c r="H166" s="123">
        <v>8.7921673388821411</v>
      </c>
      <c r="I166" s="123">
        <v>8.3847004595708743</v>
      </c>
      <c r="J166" s="123">
        <v>8.5204950834212898</v>
      </c>
      <c r="K166" s="123">
        <v>8.1085628839119845</v>
      </c>
      <c r="L166" s="123">
        <v>9.4900840971487828</v>
      </c>
      <c r="M166" s="123">
        <v>9.9173013990391183</v>
      </c>
      <c r="N166" s="123">
        <v>9.8990714724236177</v>
      </c>
      <c r="O166" s="123">
        <v>10.598818667046775</v>
      </c>
      <c r="P166" s="123">
        <v>10.177881706567652</v>
      </c>
      <c r="Q166" s="123">
        <v>10.76069472850536</v>
      </c>
      <c r="R166" s="123">
        <v>10.764473953897298</v>
      </c>
      <c r="S166" s="123">
        <v>10.263578074403858</v>
      </c>
      <c r="T166" s="123">
        <v>10.320469646942508</v>
      </c>
      <c r="U166" s="123">
        <v>10.476091815440816</v>
      </c>
      <c r="V166" s="123">
        <v>10.323966323027008</v>
      </c>
      <c r="W166" s="123">
        <v>10.172161069036905</v>
      </c>
      <c r="X166" s="123">
        <v>6.8465402042933965</v>
      </c>
      <c r="Y166" s="123">
        <v>6.6718972354190056</v>
      </c>
      <c r="DA166" s="130" t="s">
        <v>3071</v>
      </c>
    </row>
    <row r="167" spans="1:105" ht="12" customHeight="1" x14ac:dyDescent="0.25">
      <c r="A167" s="97" t="s">
        <v>124</v>
      </c>
      <c r="B167" s="99">
        <v>8.8736326773076097</v>
      </c>
      <c r="C167" s="99">
        <v>8.6752265446690799</v>
      </c>
      <c r="D167" s="99">
        <v>7.9971046647330297</v>
      </c>
      <c r="E167" s="99">
        <v>8.2802997703720465</v>
      </c>
      <c r="F167" s="99">
        <v>8.5170746733257516</v>
      </c>
      <c r="G167" s="99">
        <v>8.4388575104751453</v>
      </c>
      <c r="H167" s="99">
        <v>8.9390712146090578</v>
      </c>
      <c r="I167" s="99">
        <v>8.9973075148098545</v>
      </c>
      <c r="J167" s="99">
        <v>8.4943839291159087</v>
      </c>
      <c r="K167" s="99">
        <v>8.1524270548346962</v>
      </c>
      <c r="L167" s="99">
        <v>9.0798978647378288</v>
      </c>
      <c r="M167" s="99">
        <v>10.325758805612207</v>
      </c>
      <c r="N167" s="99">
        <v>10.365070137846105</v>
      </c>
      <c r="O167" s="99">
        <v>10.244697915506913</v>
      </c>
      <c r="P167" s="99">
        <v>9.0780981574443285</v>
      </c>
      <c r="Q167" s="99">
        <v>10.628669720396609</v>
      </c>
      <c r="R167" s="99">
        <v>10.768108901587958</v>
      </c>
      <c r="S167" s="99">
        <v>10.629620174756793</v>
      </c>
      <c r="T167" s="99">
        <v>10.090051895041132</v>
      </c>
      <c r="U167" s="99">
        <v>10.467823160469626</v>
      </c>
      <c r="V167" s="99">
        <v>9.8278411455838857</v>
      </c>
      <c r="W167" s="99">
        <v>9.7125860602912955</v>
      </c>
      <c r="X167" s="99">
        <v>7.3890978193026573</v>
      </c>
      <c r="Y167" s="99">
        <v>6.5242416952720284</v>
      </c>
      <c r="DA167" s="63" t="s">
        <v>3072</v>
      </c>
    </row>
    <row r="168" spans="1:105" ht="12" customHeight="1" x14ac:dyDescent="0.25">
      <c r="A168" s="97" t="s">
        <v>123</v>
      </c>
      <c r="B168" s="99">
        <v>8.8736326773076097</v>
      </c>
      <c r="C168" s="99">
        <v>8.6754761966169109</v>
      </c>
      <c r="D168" s="99">
        <v>7.9971606670802258</v>
      </c>
      <c r="E168" s="99">
        <v>8.2807589034301596</v>
      </c>
      <c r="F168" s="99">
        <v>8.517383911993047</v>
      </c>
      <c r="G168" s="99">
        <v>8.4387986956935652</v>
      </c>
      <c r="H168" s="99">
        <v>8.9399484366074997</v>
      </c>
      <c r="I168" s="99">
        <v>8.9934065827416667</v>
      </c>
      <c r="J168" s="99">
        <v>8.4930038525031701</v>
      </c>
      <c r="K168" s="99">
        <v>8.1435001764203534</v>
      </c>
      <c r="L168" s="99">
        <v>9.0723986861561734</v>
      </c>
      <c r="M168" s="99">
        <v>10.311730376482032</v>
      </c>
      <c r="N168" s="99">
        <v>10.366626959649954</v>
      </c>
      <c r="O168" s="99">
        <v>10.268121907129533</v>
      </c>
      <c r="P168" s="99">
        <v>9.1053425883963985</v>
      </c>
      <c r="Q168" s="99">
        <v>10.659429186961628</v>
      </c>
      <c r="R168" s="99">
        <v>10.834613981310044</v>
      </c>
      <c r="S168" s="99">
        <v>10.663113633329694</v>
      </c>
      <c r="T168" s="99">
        <v>10.213291676018599</v>
      </c>
      <c r="U168" s="99">
        <v>10.498730320204137</v>
      </c>
      <c r="V168" s="99">
        <v>9.8790748175411984</v>
      </c>
      <c r="W168" s="99">
        <v>9.7525715752373827</v>
      </c>
      <c r="X168" s="99">
        <v>7.4435566530162678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5.0636078479368036</v>
      </c>
      <c r="C169" s="102">
        <v>4.8576007018626255</v>
      </c>
      <c r="D169" s="102">
        <v>4.5221868762192976</v>
      </c>
      <c r="E169" s="102">
        <v>4.618654127648437</v>
      </c>
      <c r="F169" s="102">
        <v>4.7280577834019804</v>
      </c>
      <c r="G169" s="102">
        <v>4.7529874832259296</v>
      </c>
      <c r="H169" s="102">
        <v>5.0426963437783394</v>
      </c>
      <c r="I169" s="102">
        <v>4.991260610290535</v>
      </c>
      <c r="J169" s="102">
        <v>4.5596441150262743</v>
      </c>
      <c r="K169" s="102">
        <v>3.9841218038483666</v>
      </c>
      <c r="L169" s="102">
        <v>5.1099574846708018</v>
      </c>
      <c r="M169" s="102">
        <v>5.7522292769210654</v>
      </c>
      <c r="N169" s="102">
        <v>5.6592597187328089</v>
      </c>
      <c r="O169" s="102">
        <v>5.8966214523824618</v>
      </c>
      <c r="P169" s="102">
        <v>5.0154543828242515</v>
      </c>
      <c r="Q169" s="102">
        <v>6.0198436080189834</v>
      </c>
      <c r="R169" s="102">
        <v>6.1260106933152114</v>
      </c>
      <c r="S169" s="102">
        <v>5.7769879671902986</v>
      </c>
      <c r="T169" s="102">
        <v>5.5650636212268152</v>
      </c>
      <c r="U169" s="102">
        <v>5.8263410949845937</v>
      </c>
      <c r="V169" s="102">
        <v>5.4766701025656594</v>
      </c>
      <c r="W169" s="102">
        <v>5.7316708257365958</v>
      </c>
      <c r="X169" s="102">
        <v>3.1052106889445916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3.8100248293708066</v>
      </c>
      <c r="C170" s="105">
        <v>3.8178754947542868</v>
      </c>
      <c r="D170" s="105">
        <v>3.4749737908609299</v>
      </c>
      <c r="E170" s="105">
        <v>3.6621047757817218</v>
      </c>
      <c r="F170" s="105">
        <v>3.7893261285910667</v>
      </c>
      <c r="G170" s="105">
        <v>3.6858112124676357</v>
      </c>
      <c r="H170" s="105">
        <v>3.8972520928291599</v>
      </c>
      <c r="I170" s="105">
        <v>4.0021459724511326</v>
      </c>
      <c r="J170" s="105">
        <v>3.9333597374768958</v>
      </c>
      <c r="K170" s="105">
        <v>4.1593783725719859</v>
      </c>
      <c r="L170" s="105">
        <v>3.9624412014853716</v>
      </c>
      <c r="M170" s="105">
        <v>4.5595010995609657</v>
      </c>
      <c r="N170" s="105">
        <v>4.7073672409171463</v>
      </c>
      <c r="O170" s="105">
        <v>4.3715004547470713</v>
      </c>
      <c r="P170" s="105">
        <v>4.0898882055721488</v>
      </c>
      <c r="Q170" s="105">
        <v>4.6395855789426461</v>
      </c>
      <c r="R170" s="105">
        <v>4.7086032879948325</v>
      </c>
      <c r="S170" s="105">
        <v>4.886125666139395</v>
      </c>
      <c r="T170" s="105">
        <v>4.6482280547917849</v>
      </c>
      <c r="U170" s="105">
        <v>4.6723892252195434</v>
      </c>
      <c r="V170" s="105">
        <v>4.4024047149755399</v>
      </c>
      <c r="W170" s="105">
        <v>4.020900749500786</v>
      </c>
      <c r="X170" s="105">
        <v>4.3383459640716771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8.9905565012492143</v>
      </c>
      <c r="C171" s="102">
        <v>8.4082138777341751</v>
      </c>
      <c r="D171" s="102">
        <v>8.5285876268504204</v>
      </c>
      <c r="E171" s="102">
        <v>8.2621648469339615</v>
      </c>
      <c r="F171" s="102">
        <v>8.4751204672716973</v>
      </c>
      <c r="G171" s="102">
        <v>8.6568906012054008</v>
      </c>
      <c r="H171" s="102">
        <v>8.7739803897356232</v>
      </c>
      <c r="I171" s="102">
        <v>8.3124240226300863</v>
      </c>
      <c r="J171" s="102">
        <v>8.5264046821288328</v>
      </c>
      <c r="K171" s="102">
        <v>8.1083222346121104</v>
      </c>
      <c r="L171" s="102">
        <v>9.5396982645404442</v>
      </c>
      <c r="M171" s="102">
        <v>9.8809617509882255</v>
      </c>
      <c r="N171" s="102">
        <v>9.8567892752964816</v>
      </c>
      <c r="O171" s="102">
        <v>10.626357736620378</v>
      </c>
      <c r="P171" s="102">
        <v>10.267098945249675</v>
      </c>
      <c r="Q171" s="102">
        <v>10.77085659687029</v>
      </c>
      <c r="R171" s="102">
        <v>10.761657330599366</v>
      </c>
      <c r="S171" s="102">
        <v>10.22559811704245</v>
      </c>
      <c r="T171" s="102">
        <v>10.339357349348523</v>
      </c>
      <c r="U171" s="102">
        <v>10.47351359380065</v>
      </c>
      <c r="V171" s="102">
        <v>10.386672911483602</v>
      </c>
      <c r="W171" s="102">
        <v>10.243765315625687</v>
      </c>
      <c r="X171" s="102">
        <v>6.7436528068234436</v>
      </c>
      <c r="Y171" s="102">
        <v>6.680858954440513</v>
      </c>
      <c r="DA171" s="131" t="s">
        <v>3076</v>
      </c>
    </row>
    <row r="172" spans="1:105" ht="12" customHeight="1" x14ac:dyDescent="0.25">
      <c r="A172" s="107" t="s">
        <v>121</v>
      </c>
      <c r="B172" s="105">
        <v>8.9905565012492108</v>
      </c>
      <c r="C172" s="105">
        <v>8.4095981159839486</v>
      </c>
      <c r="D172" s="105">
        <v>8.5304855159966397</v>
      </c>
      <c r="E172" s="105">
        <v>8.2646070730086656</v>
      </c>
      <c r="F172" s="105">
        <v>8.4770160290744112</v>
      </c>
      <c r="G172" s="105">
        <v>8.6585746799251808</v>
      </c>
      <c r="H172" s="105">
        <v>8.774469898336557</v>
      </c>
      <c r="I172" s="105">
        <v>8.3096128657737953</v>
      </c>
      <c r="J172" s="105">
        <v>8.5201579844958371</v>
      </c>
      <c r="K172" s="105">
        <v>8.0988629564957986</v>
      </c>
      <c r="L172" s="105">
        <v>9.526797084544766</v>
      </c>
      <c r="M172" s="105">
        <v>9.8718300900318425</v>
      </c>
      <c r="N172" s="105">
        <v>9.8551018383615947</v>
      </c>
      <c r="O172" s="105">
        <v>10.628927420613737</v>
      </c>
      <c r="P172" s="105">
        <v>10.266443394702103</v>
      </c>
      <c r="Q172" s="105">
        <v>10.772899534867573</v>
      </c>
      <c r="R172" s="105">
        <v>10.766825358476426</v>
      </c>
      <c r="S172" s="105">
        <v>10.233165521716181</v>
      </c>
      <c r="T172" s="105">
        <v>10.347193138372267</v>
      </c>
      <c r="U172" s="105">
        <v>10.480431220681233</v>
      </c>
      <c r="V172" s="105">
        <v>10.390862997952681</v>
      </c>
      <c r="W172" s="105">
        <v>10.246902274908857</v>
      </c>
      <c r="X172" s="105">
        <v>6.768090902528729</v>
      </c>
      <c r="Y172" s="105">
        <v>6.7089038611532539</v>
      </c>
      <c r="DA172" s="132" t="s">
        <v>3077</v>
      </c>
    </row>
    <row r="173" spans="1:105" ht="12" customHeight="1" x14ac:dyDescent="0.25">
      <c r="A173" s="108" t="s">
        <v>53</v>
      </c>
      <c r="B173" s="99">
        <v>5.1326408992956347</v>
      </c>
      <c r="C173" s="99">
        <v>4.7066263554253593</v>
      </c>
      <c r="D173" s="99">
        <v>4.8267790227552956</v>
      </c>
      <c r="E173" s="99">
        <v>4.6081662440062807</v>
      </c>
      <c r="F173" s="99">
        <v>4.7031501740462698</v>
      </c>
      <c r="G173" s="99">
        <v>4.8790668282498357</v>
      </c>
      <c r="H173" s="99">
        <v>4.95081424909863</v>
      </c>
      <c r="I173" s="99">
        <v>4.6128962032724079</v>
      </c>
      <c r="J173" s="99">
        <v>4.5786715171201218</v>
      </c>
      <c r="K173" s="99">
        <v>3.9549469270866657</v>
      </c>
      <c r="L173" s="99">
        <v>5.3602308135256758</v>
      </c>
      <c r="M173" s="99">
        <v>5.499161617580123</v>
      </c>
      <c r="N173" s="99">
        <v>5.3677664649245687</v>
      </c>
      <c r="O173" s="99">
        <v>6.1046974307633342</v>
      </c>
      <c r="P173" s="99">
        <v>5.6574504004683854</v>
      </c>
      <c r="Q173" s="99">
        <v>6.0886044977748011</v>
      </c>
      <c r="R173" s="99">
        <v>6.0929537405543543</v>
      </c>
      <c r="S173" s="99">
        <v>5.5393909448207381</v>
      </c>
      <c r="T173" s="99">
        <v>5.6468632076598109</v>
      </c>
      <c r="U173" s="99">
        <v>5.8190045714872296</v>
      </c>
      <c r="V173" s="99">
        <v>5.7640658812270926</v>
      </c>
      <c r="W173" s="99">
        <v>6.0165730975512233</v>
      </c>
      <c r="X173" s="99">
        <v>2.7733754929181957</v>
      </c>
      <c r="Y173" s="99">
        <v>3.4694059264343009</v>
      </c>
      <c r="DA173" s="63" t="s">
        <v>3078</v>
      </c>
    </row>
    <row r="174" spans="1:105" ht="12" customHeight="1" x14ac:dyDescent="0.25">
      <c r="A174" s="115" t="s">
        <v>52</v>
      </c>
      <c r="B174" s="110">
        <v>3.8579156019535761</v>
      </c>
      <c r="C174" s="110">
        <v>3.7029717605585897</v>
      </c>
      <c r="D174" s="110">
        <v>3.703706493241345</v>
      </c>
      <c r="E174" s="110">
        <v>3.6564408290023844</v>
      </c>
      <c r="F174" s="110">
        <v>3.7738658550281405</v>
      </c>
      <c r="G174" s="110">
        <v>3.7795078516753446</v>
      </c>
      <c r="H174" s="110">
        <v>3.8236556492379257</v>
      </c>
      <c r="I174" s="110">
        <v>3.696716662501387</v>
      </c>
      <c r="J174" s="110">
        <v>3.941486467375714</v>
      </c>
      <c r="K174" s="110">
        <v>4.1439160294091328</v>
      </c>
      <c r="L174" s="110">
        <v>4.1665662710190903</v>
      </c>
      <c r="M174" s="110">
        <v>4.3726684724517195</v>
      </c>
      <c r="N174" s="110">
        <v>4.487335373437026</v>
      </c>
      <c r="O174" s="110">
        <v>4.5242299898504044</v>
      </c>
      <c r="P174" s="110">
        <v>4.6089929942337164</v>
      </c>
      <c r="Q174" s="110">
        <v>4.684295037092773</v>
      </c>
      <c r="R174" s="110">
        <v>4.6738716179220745</v>
      </c>
      <c r="S174" s="110">
        <v>4.6937745768954438</v>
      </c>
      <c r="T174" s="110">
        <v>4.7003299307124546</v>
      </c>
      <c r="U174" s="110">
        <v>4.6614266491940022</v>
      </c>
      <c r="V174" s="110">
        <v>4.6267971167255881</v>
      </c>
      <c r="W174" s="110">
        <v>4.2303291773576355</v>
      </c>
      <c r="X174" s="110">
        <v>3.9947154096105337</v>
      </c>
      <c r="Y174" s="110">
        <v>3.2394979347189521</v>
      </c>
      <c r="DA174" s="60" t="s">
        <v>3079</v>
      </c>
    </row>
    <row r="175" spans="1:105" ht="12" customHeight="1" x14ac:dyDescent="0.25">
      <c r="A175" s="121" t="s">
        <v>54</v>
      </c>
      <c r="B175" s="123">
        <v>2.0125039305413441</v>
      </c>
      <c r="C175" s="123">
        <v>1.9730396939414325</v>
      </c>
      <c r="D175" s="123">
        <v>2.0019549424439353</v>
      </c>
      <c r="E175" s="123">
        <v>1.9888624895108951</v>
      </c>
      <c r="F175" s="123">
        <v>1.999650473869218</v>
      </c>
      <c r="G175" s="123">
        <v>2.031027486793485</v>
      </c>
      <c r="H175" s="123">
        <v>2.0963922699236868</v>
      </c>
      <c r="I175" s="123">
        <v>2.0729917142815126</v>
      </c>
      <c r="J175" s="123">
        <v>2.1148124613399437</v>
      </c>
      <c r="K175" s="123">
        <v>2.1259544950762685</v>
      </c>
      <c r="L175" s="123">
        <v>2.3683652364754488</v>
      </c>
      <c r="M175" s="123">
        <v>2.3168893479317427</v>
      </c>
      <c r="N175" s="123">
        <v>2.3056524897922586</v>
      </c>
      <c r="O175" s="123">
        <v>2.4684913981474721</v>
      </c>
      <c r="P175" s="123">
        <v>2.5021567483822365</v>
      </c>
      <c r="Q175" s="123">
        <v>2.5459284031672422</v>
      </c>
      <c r="R175" s="123">
        <v>2.6208511226340554</v>
      </c>
      <c r="S175" s="123">
        <v>2.5519176980068257</v>
      </c>
      <c r="T175" s="123">
        <v>2.5616652311720221</v>
      </c>
      <c r="U175" s="123">
        <v>2.5664700947543451</v>
      </c>
      <c r="V175" s="123">
        <v>2.7088566752055874</v>
      </c>
      <c r="W175" s="123">
        <v>2.7934405874237145</v>
      </c>
      <c r="X175" s="123">
        <v>1.76276888533238</v>
      </c>
      <c r="Y175" s="123">
        <v>1.9560877260231588</v>
      </c>
      <c r="DA175" s="130" t="s">
        <v>3080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3081</v>
      </c>
    </row>
    <row r="177" spans="1:105" ht="12" customHeight="1" x14ac:dyDescent="0.25">
      <c r="A177" s="109" t="s">
        <v>120</v>
      </c>
      <c r="B177" s="110">
        <v>2.0125039305413441</v>
      </c>
      <c r="C177" s="110">
        <v>1.9730396939414325</v>
      </c>
      <c r="D177" s="110">
        <v>2.0019549424439353</v>
      </c>
      <c r="E177" s="110">
        <v>1.9888624895108951</v>
      </c>
      <c r="F177" s="110">
        <v>1.999650473869218</v>
      </c>
      <c r="G177" s="110">
        <v>2.031027486793485</v>
      </c>
      <c r="H177" s="110">
        <v>2.0963922699236868</v>
      </c>
      <c r="I177" s="110">
        <v>2.0729917142815126</v>
      </c>
      <c r="J177" s="110">
        <v>2.1148124613399437</v>
      </c>
      <c r="K177" s="110">
        <v>2.1259544950762685</v>
      </c>
      <c r="L177" s="110">
        <v>2.3683652364754488</v>
      </c>
      <c r="M177" s="110">
        <v>2.3168893479317427</v>
      </c>
      <c r="N177" s="110">
        <v>2.3056524897922586</v>
      </c>
      <c r="O177" s="110">
        <v>2.4684913981474721</v>
      </c>
      <c r="P177" s="110">
        <v>2.5021567483822365</v>
      </c>
      <c r="Q177" s="110">
        <v>2.5459284031672422</v>
      </c>
      <c r="R177" s="110">
        <v>2.6208511226340554</v>
      </c>
      <c r="S177" s="110">
        <v>2.5519176980068257</v>
      </c>
      <c r="T177" s="110">
        <v>2.5616652311720221</v>
      </c>
      <c r="U177" s="110">
        <v>2.5664700947543451</v>
      </c>
      <c r="V177" s="110">
        <v>2.7088566752055874</v>
      </c>
      <c r="W177" s="110">
        <v>2.7934405874237145</v>
      </c>
      <c r="X177" s="110">
        <v>1.76276888533238</v>
      </c>
      <c r="Y177" s="110">
        <v>1.9560877260231588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3085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39.922951556073535</v>
      </c>
      <c r="C24" s="118">
        <f t="shared" si="7"/>
        <v>42.447101490790565</v>
      </c>
      <c r="D24" s="118">
        <f t="shared" si="7"/>
        <v>37.527424856061494</v>
      </c>
      <c r="E24" s="118">
        <f t="shared" si="7"/>
        <v>39.403211884550721</v>
      </c>
      <c r="F24" s="118">
        <f t="shared" si="7"/>
        <v>39.320366517311719</v>
      </c>
      <c r="G24" s="118">
        <f t="shared" si="7"/>
        <v>38.855410527615888</v>
      </c>
      <c r="H24" s="118">
        <f t="shared" si="7"/>
        <v>40.944343394451465</v>
      </c>
      <c r="I24" s="118">
        <f t="shared" si="7"/>
        <v>40.912345002176274</v>
      </c>
      <c r="J24" s="118">
        <f t="shared" si="7"/>
        <v>38.209065036879373</v>
      </c>
      <c r="K24" s="118">
        <f t="shared" si="7"/>
        <v>35.440193289827924</v>
      </c>
      <c r="L24" s="118">
        <f t="shared" si="7"/>
        <v>41.709275349861002</v>
      </c>
      <c r="M24" s="118">
        <f t="shared" si="7"/>
        <v>40.140252534450866</v>
      </c>
      <c r="N24" s="118">
        <f t="shared" si="7"/>
        <v>37.279389321845251</v>
      </c>
      <c r="O24" s="118">
        <f t="shared" si="7"/>
        <v>34.350420733948212</v>
      </c>
      <c r="P24" s="118">
        <f t="shared" si="7"/>
        <v>26.124961565867185</v>
      </c>
      <c r="Q24" s="118">
        <f t="shared" si="7"/>
        <v>35.537076248720062</v>
      </c>
      <c r="R24" s="118">
        <f t="shared" ref="R24:V24" si="8">R25+R28+R30+R39</f>
        <v>35.765663402926037</v>
      </c>
      <c r="S24" s="118">
        <f t="shared" si="8"/>
        <v>35.415246737129223</v>
      </c>
      <c r="T24" s="118">
        <f t="shared" si="8"/>
        <v>34.545058100415019</v>
      </c>
      <c r="U24" s="118">
        <f t="shared" si="8"/>
        <v>31.7264611808457</v>
      </c>
      <c r="V24" s="118">
        <f t="shared" si="8"/>
        <v>29.919761526556751</v>
      </c>
      <c r="W24" s="118">
        <f t="shared" ref="W24:Y24" si="9">W25+W28+W30+W39</f>
        <v>29.914414591244945</v>
      </c>
      <c r="X24" s="118">
        <f t="shared" si="9"/>
        <v>30.329242077373824</v>
      </c>
      <c r="Y24" s="118">
        <f t="shared" si="9"/>
        <v>30.309612360316056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39.574440301148492</v>
      </c>
      <c r="C25" s="123">
        <f t="shared" si="10"/>
        <v>42.11399298664449</v>
      </c>
      <c r="D25" s="123">
        <f t="shared" si="10"/>
        <v>37.231189286163499</v>
      </c>
      <c r="E25" s="123">
        <f t="shared" si="10"/>
        <v>39.099754793412394</v>
      </c>
      <c r="F25" s="123">
        <f t="shared" si="10"/>
        <v>39.00883583145778</v>
      </c>
      <c r="G25" s="123">
        <f t="shared" si="10"/>
        <v>38.544971503083204</v>
      </c>
      <c r="H25" s="123">
        <f t="shared" si="10"/>
        <v>40.615825708233807</v>
      </c>
      <c r="I25" s="123">
        <f t="shared" si="10"/>
        <v>40.591037108753071</v>
      </c>
      <c r="J25" s="123">
        <f t="shared" si="10"/>
        <v>37.911768775004951</v>
      </c>
      <c r="K25" s="123">
        <f t="shared" si="10"/>
        <v>35.166610346108669</v>
      </c>
      <c r="L25" s="123">
        <f t="shared" si="10"/>
        <v>41.423931884103126</v>
      </c>
      <c r="M25" s="123">
        <f t="shared" si="10"/>
        <v>39.825579970209446</v>
      </c>
      <c r="N25" s="123">
        <f t="shared" si="10"/>
        <v>36.985218122179177</v>
      </c>
      <c r="O25" s="123">
        <f t="shared" si="10"/>
        <v>34.086232774504971</v>
      </c>
      <c r="P25" s="123">
        <f t="shared" si="10"/>
        <v>25.903002715493411</v>
      </c>
      <c r="Q25" s="123">
        <f t="shared" si="10"/>
        <v>35.269776527722968</v>
      </c>
      <c r="R25" s="123">
        <f t="shared" ref="R25:V25" si="11">SUM(R26:R27)</f>
        <v>35.477259624810173</v>
      </c>
      <c r="S25" s="123">
        <f t="shared" si="11"/>
        <v>35.107509043609831</v>
      </c>
      <c r="T25" s="123">
        <f t="shared" si="11"/>
        <v>34.246685118359395</v>
      </c>
      <c r="U25" s="123">
        <f t="shared" si="11"/>
        <v>31.402556877840386</v>
      </c>
      <c r="V25" s="123">
        <f t="shared" si="11"/>
        <v>29.600530372463894</v>
      </c>
      <c r="W25" s="123">
        <f t="shared" ref="W25:Y25" si="12">SUM(W26:W27)</f>
        <v>29.570510223628123</v>
      </c>
      <c r="X25" s="123">
        <f t="shared" si="12"/>
        <v>30.038353313819201</v>
      </c>
      <c r="Y25" s="123">
        <f t="shared" si="12"/>
        <v>30.043640190971491</v>
      </c>
      <c r="DA25" s="130" t="s">
        <v>3105</v>
      </c>
    </row>
    <row r="26" spans="1:105" ht="12" customHeight="1" x14ac:dyDescent="0.25">
      <c r="A26" s="97" t="s">
        <v>74</v>
      </c>
      <c r="B26" s="99">
        <v>39.574440301148492</v>
      </c>
      <c r="C26" s="99">
        <v>42.11399298664449</v>
      </c>
      <c r="D26" s="99">
        <v>37.231189286163499</v>
      </c>
      <c r="E26" s="99">
        <v>39.099754793412394</v>
      </c>
      <c r="F26" s="99">
        <v>39.00883583145778</v>
      </c>
      <c r="G26" s="99">
        <v>38.544971503083204</v>
      </c>
      <c r="H26" s="99">
        <v>40.615825708233807</v>
      </c>
      <c r="I26" s="99">
        <v>40.591037108753071</v>
      </c>
      <c r="J26" s="99">
        <v>37.911768775004951</v>
      </c>
      <c r="K26" s="99">
        <v>35.166610346108669</v>
      </c>
      <c r="L26" s="99">
        <v>41.423931884103126</v>
      </c>
      <c r="M26" s="99">
        <v>39.825579970209446</v>
      </c>
      <c r="N26" s="99">
        <v>36.985218122179177</v>
      </c>
      <c r="O26" s="99">
        <v>34.086232774504971</v>
      </c>
      <c r="P26" s="99">
        <v>25.903002715493411</v>
      </c>
      <c r="Q26" s="99">
        <v>35.269776527722968</v>
      </c>
      <c r="R26" s="99">
        <v>35.477259624810173</v>
      </c>
      <c r="S26" s="99">
        <v>35.107509043609831</v>
      </c>
      <c r="T26" s="99">
        <v>34.246685118359395</v>
      </c>
      <c r="U26" s="99">
        <v>31.402556877840386</v>
      </c>
      <c r="V26" s="99">
        <v>29.600530372463894</v>
      </c>
      <c r="W26" s="99">
        <v>29.570510223628123</v>
      </c>
      <c r="X26" s="99">
        <v>30.038353313819201</v>
      </c>
      <c r="Y26" s="99">
        <v>30.043640190971491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0.34851125492504265</v>
      </c>
      <c r="C30" s="123">
        <v>0.33310850414607679</v>
      </c>
      <c r="D30" s="123">
        <v>0.29623556989799155</v>
      </c>
      <c r="E30" s="123">
        <v>0.30345709113832481</v>
      </c>
      <c r="F30" s="123">
        <v>0.31153068585393701</v>
      </c>
      <c r="G30" s="123">
        <v>0.31043902453268257</v>
      </c>
      <c r="H30" s="123">
        <v>0.32851768621766181</v>
      </c>
      <c r="I30" s="123">
        <v>0.32130789342320565</v>
      </c>
      <c r="J30" s="123">
        <v>0.29729626187442071</v>
      </c>
      <c r="K30" s="123">
        <v>0.27358294371925695</v>
      </c>
      <c r="L30" s="123">
        <v>0.28534346575787739</v>
      </c>
      <c r="M30" s="123">
        <v>0.31467256424141654</v>
      </c>
      <c r="N30" s="123">
        <v>0.29417119966607269</v>
      </c>
      <c r="O30" s="123">
        <v>0.26418795944323925</v>
      </c>
      <c r="P30" s="123">
        <v>0.2219588503737725</v>
      </c>
      <c r="Q30" s="123">
        <v>0.26729972099709348</v>
      </c>
      <c r="R30" s="123">
        <v>0.28840377811586387</v>
      </c>
      <c r="S30" s="123">
        <v>0.30773769351939306</v>
      </c>
      <c r="T30" s="123">
        <v>0.29837298205562268</v>
      </c>
      <c r="U30" s="123">
        <v>0.3239043030053127</v>
      </c>
      <c r="V30" s="123">
        <v>0.31923115409285907</v>
      </c>
      <c r="W30" s="123">
        <v>0.34390436761682136</v>
      </c>
      <c r="X30" s="123">
        <v>0.2908887635546219</v>
      </c>
      <c r="Y30" s="123">
        <v>0.26597216934456513</v>
      </c>
      <c r="DA30" s="130" t="s">
        <v>3110</v>
      </c>
    </row>
    <row r="31" spans="1:105" ht="12" customHeight="1" x14ac:dyDescent="0.25">
      <c r="A31" s="97" t="s">
        <v>141</v>
      </c>
      <c r="B31" s="99">
        <v>3.1651650484549423</v>
      </c>
      <c r="C31" s="99">
        <v>3.0823907082256454</v>
      </c>
      <c r="D31" s="99">
        <v>2.82719712692588</v>
      </c>
      <c r="E31" s="99">
        <v>2.9024972409718366</v>
      </c>
      <c r="F31" s="99">
        <v>2.9557145583960507</v>
      </c>
      <c r="G31" s="99">
        <v>2.8986764654540336</v>
      </c>
      <c r="H31" s="99">
        <v>3.0413668419481881</v>
      </c>
      <c r="I31" s="99">
        <v>3.049264541797962</v>
      </c>
      <c r="J31" s="99">
        <v>2.8759429315411893</v>
      </c>
      <c r="K31" s="99">
        <v>2.7555707996121037</v>
      </c>
      <c r="L31" s="99">
        <v>3.0564756512484026</v>
      </c>
      <c r="M31" s="99">
        <v>3.4489089762975262</v>
      </c>
      <c r="N31" s="99">
        <v>3.4208421033464602</v>
      </c>
      <c r="O31" s="99">
        <v>3.3313559119683029</v>
      </c>
      <c r="P31" s="99">
        <v>2.9086008307937679</v>
      </c>
      <c r="Q31" s="99">
        <v>3.321008677515612</v>
      </c>
      <c r="R31" s="99">
        <v>3.2485630025690244</v>
      </c>
      <c r="S31" s="99">
        <v>3.099459661694675</v>
      </c>
      <c r="T31" s="99">
        <v>2.8625946320407301</v>
      </c>
      <c r="U31" s="99">
        <v>2.8979868916164673</v>
      </c>
      <c r="V31" s="99">
        <v>2.6664126260580652</v>
      </c>
      <c r="W31" s="99">
        <v>2.5919971325397038</v>
      </c>
      <c r="X31" s="99">
        <v>1.9351266663701849</v>
      </c>
      <c r="Y31" s="99">
        <v>1.6891733399541287</v>
      </c>
      <c r="DA31" s="63" t="s">
        <v>3111</v>
      </c>
    </row>
    <row r="32" spans="1:105" ht="12" customHeight="1" x14ac:dyDescent="0.25">
      <c r="A32" s="97" t="s">
        <v>140</v>
      </c>
      <c r="B32" s="99">
        <v>1.8061548367172879</v>
      </c>
      <c r="C32" s="99">
        <v>1.7326734743262791</v>
      </c>
      <c r="D32" s="99">
        <v>1.6130336203564681</v>
      </c>
      <c r="E32" s="99">
        <v>1.6474428396297491</v>
      </c>
      <c r="F32" s="99">
        <v>1.6864663872518915</v>
      </c>
      <c r="G32" s="99">
        <v>1.6953586433797596</v>
      </c>
      <c r="H32" s="99">
        <v>1.7025304586005554</v>
      </c>
      <c r="I32" s="99">
        <v>1.6868848381070156</v>
      </c>
      <c r="J32" s="99">
        <v>1.5411975009145766</v>
      </c>
      <c r="K32" s="99">
        <v>1.3488471615367426</v>
      </c>
      <c r="L32" s="99">
        <v>1.7310299413901908</v>
      </c>
      <c r="M32" s="99">
        <v>1.9537639542524197</v>
      </c>
      <c r="N32" s="99">
        <v>1.9241149933612516</v>
      </c>
      <c r="O32" s="99">
        <v>0</v>
      </c>
      <c r="P32" s="99">
        <v>0</v>
      </c>
      <c r="Q32" s="99">
        <v>0</v>
      </c>
      <c r="R32" s="99">
        <v>0</v>
      </c>
      <c r="S32" s="99">
        <v>1.5441785716627181</v>
      </c>
      <c r="T32" s="99">
        <v>1.4738261088087867</v>
      </c>
      <c r="U32" s="99">
        <v>1.5578854876208805</v>
      </c>
      <c r="V32" s="99">
        <v>1.4620408595736401</v>
      </c>
      <c r="W32" s="99">
        <v>1.5342140380111238</v>
      </c>
      <c r="X32" s="99">
        <v>0.77880788268467971</v>
      </c>
      <c r="Y32" s="99">
        <v>0.85219422535983624</v>
      </c>
      <c r="DA32" s="63" t="s">
        <v>3112</v>
      </c>
    </row>
    <row r="33" spans="1:105" ht="12" customHeight="1" x14ac:dyDescent="0.25">
      <c r="A33" s="100" t="s">
        <v>50</v>
      </c>
      <c r="B33" s="102">
        <v>1.8061548367172879</v>
      </c>
      <c r="C33" s="102">
        <v>1.7326734743262791</v>
      </c>
      <c r="D33" s="102">
        <v>1.6130336203564681</v>
      </c>
      <c r="E33" s="102">
        <v>1.6474428396297491</v>
      </c>
      <c r="F33" s="102">
        <v>1.6864663872518915</v>
      </c>
      <c r="G33" s="102">
        <v>1.6953586433797596</v>
      </c>
      <c r="H33" s="102">
        <v>1.7025304586005554</v>
      </c>
      <c r="I33" s="102">
        <v>1.6868848381070156</v>
      </c>
      <c r="J33" s="102">
        <v>1.5411975009145766</v>
      </c>
      <c r="K33" s="102">
        <v>1.3488471615367426</v>
      </c>
      <c r="L33" s="102">
        <v>1.7310299413901908</v>
      </c>
      <c r="M33" s="102">
        <v>1.9537639542524197</v>
      </c>
      <c r="N33" s="102">
        <v>1.9241149933612516</v>
      </c>
      <c r="O33" s="102">
        <v>0</v>
      </c>
      <c r="P33" s="102">
        <v>0</v>
      </c>
      <c r="Q33" s="102">
        <v>0</v>
      </c>
      <c r="R33" s="102">
        <v>0</v>
      </c>
      <c r="S33" s="102">
        <v>1.5441785716627181</v>
      </c>
      <c r="T33" s="102">
        <v>1.4738261088087867</v>
      </c>
      <c r="U33" s="102">
        <v>1.5578854876208805</v>
      </c>
      <c r="V33" s="102">
        <v>1.4620408595736401</v>
      </c>
      <c r="W33" s="102">
        <v>1.5342140380111238</v>
      </c>
      <c r="X33" s="102">
        <v>0.77880788268467971</v>
      </c>
      <c r="Y33" s="102">
        <v>0.85219422535983624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3119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50.689090995642147</v>
      </c>
      <c r="C43" s="118">
        <f t="shared" si="14"/>
        <v>53.565991614940891</v>
      </c>
      <c r="D43" s="118">
        <f t="shared" si="14"/>
        <v>52.172956727359789</v>
      </c>
      <c r="E43" s="118">
        <f t="shared" si="14"/>
        <v>51.843624168526894</v>
      </c>
      <c r="F43" s="118">
        <f t="shared" si="14"/>
        <v>51.845882081489911</v>
      </c>
      <c r="G43" s="118">
        <f t="shared" si="14"/>
        <v>53.197869920343983</v>
      </c>
      <c r="H43" s="118">
        <f t="shared" si="14"/>
        <v>51.898022651706292</v>
      </c>
      <c r="I43" s="118">
        <f t="shared" si="14"/>
        <v>51.251648382875032</v>
      </c>
      <c r="J43" s="118">
        <f t="shared" si="14"/>
        <v>51.446717738011252</v>
      </c>
      <c r="K43" s="118">
        <f t="shared" si="14"/>
        <v>51.587477120841221</v>
      </c>
      <c r="L43" s="118">
        <f t="shared" si="14"/>
        <v>57.350586086939316</v>
      </c>
      <c r="M43" s="118">
        <f t="shared" si="14"/>
        <v>50.994278242689546</v>
      </c>
      <c r="N43" s="118">
        <f t="shared" si="14"/>
        <v>47.072375820529523</v>
      </c>
      <c r="O43" s="118">
        <f t="shared" si="14"/>
        <v>49.03965885609545</v>
      </c>
      <c r="P43" s="118">
        <f t="shared" si="14"/>
        <v>40.909035190552466</v>
      </c>
      <c r="Q43" s="118">
        <f t="shared" si="14"/>
        <v>45.792546298906672</v>
      </c>
      <c r="R43" s="118">
        <f t="shared" ref="R43:V43" si="15">R44+R47+R49+R58</f>
        <v>47.634971698994683</v>
      </c>
      <c r="S43" s="118">
        <f t="shared" si="15"/>
        <v>46.083950591016468</v>
      </c>
      <c r="T43" s="118">
        <f t="shared" si="15"/>
        <v>48.322740352201336</v>
      </c>
      <c r="U43" s="118">
        <f t="shared" si="15"/>
        <v>46.913367643409678</v>
      </c>
      <c r="V43" s="118">
        <f t="shared" si="15"/>
        <v>43.416428074667969</v>
      </c>
      <c r="W43" s="118">
        <f t="shared" ref="W43:Y43" si="16">W44+W47+W49+W58</f>
        <v>41.69697186578248</v>
      </c>
      <c r="X43" s="118">
        <f t="shared" si="16"/>
        <v>43.566206398717213</v>
      </c>
      <c r="Y43" s="118">
        <f t="shared" si="16"/>
        <v>39.504162387601184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48.436890431357241</v>
      </c>
      <c r="C44" s="123">
        <f t="shared" si="17"/>
        <v>51.298241093595117</v>
      </c>
      <c r="D44" s="123">
        <f t="shared" si="17"/>
        <v>49.764667734065732</v>
      </c>
      <c r="E44" s="123">
        <f t="shared" si="17"/>
        <v>49.407346309344135</v>
      </c>
      <c r="F44" s="123">
        <f t="shared" si="17"/>
        <v>49.186955016760038</v>
      </c>
      <c r="G44" s="123">
        <f t="shared" si="17"/>
        <v>50.362280840279183</v>
      </c>
      <c r="H44" s="123">
        <f t="shared" si="17"/>
        <v>48.973870296729629</v>
      </c>
      <c r="I44" s="123">
        <f t="shared" si="17"/>
        <v>48.407974657828937</v>
      </c>
      <c r="J44" s="123">
        <f t="shared" si="17"/>
        <v>48.322036074204277</v>
      </c>
      <c r="K44" s="123">
        <f t="shared" si="17"/>
        <v>48.3219573565693</v>
      </c>
      <c r="L44" s="123">
        <f t="shared" si="17"/>
        <v>53.362675191434292</v>
      </c>
      <c r="M44" s="123">
        <f t="shared" si="17"/>
        <v>46.709876272547362</v>
      </c>
      <c r="N44" s="123">
        <f t="shared" si="17"/>
        <v>43.019732145418459</v>
      </c>
      <c r="O44" s="123">
        <f t="shared" si="17"/>
        <v>44.648192251653079</v>
      </c>
      <c r="P44" s="123">
        <f t="shared" si="17"/>
        <v>37.026125108628577</v>
      </c>
      <c r="Q44" s="123">
        <f t="shared" si="17"/>
        <v>41.812485577500929</v>
      </c>
      <c r="R44" s="123">
        <f t="shared" ref="R44:V44" si="18">SUM(R45:R46)</f>
        <v>43.643781074236998</v>
      </c>
      <c r="S44" s="123">
        <f t="shared" si="18"/>
        <v>42.296763315499092</v>
      </c>
      <c r="T44" s="123">
        <f t="shared" si="18"/>
        <v>44.424514924749687</v>
      </c>
      <c r="U44" s="123">
        <f t="shared" si="18"/>
        <v>43.00852391309806</v>
      </c>
      <c r="V44" s="123">
        <f t="shared" si="18"/>
        <v>39.731698467231283</v>
      </c>
      <c r="W44" s="123">
        <f t="shared" ref="W44:Y44" si="19">SUM(W45:W46)</f>
        <v>38.4261956810928</v>
      </c>
      <c r="X44" s="123">
        <f t="shared" si="19"/>
        <v>41.131937170175952</v>
      </c>
      <c r="Y44" s="123">
        <f t="shared" si="19"/>
        <v>37.600604234424267</v>
      </c>
      <c r="DA44" s="130" t="s">
        <v>3123</v>
      </c>
    </row>
    <row r="45" spans="1:105" ht="12" customHeight="1" x14ac:dyDescent="0.25">
      <c r="A45" s="97" t="s">
        <v>211</v>
      </c>
      <c r="B45" s="99">
        <v>48.436890431357241</v>
      </c>
      <c r="C45" s="99">
        <v>51.298241093595117</v>
      </c>
      <c r="D45" s="99">
        <v>49.764667734065732</v>
      </c>
      <c r="E45" s="99">
        <v>49.407346309344135</v>
      </c>
      <c r="F45" s="99">
        <v>49.186955016760038</v>
      </c>
      <c r="G45" s="99">
        <v>50.362280840279183</v>
      </c>
      <c r="H45" s="99">
        <v>48.973870296729629</v>
      </c>
      <c r="I45" s="99">
        <v>48.407974657828937</v>
      </c>
      <c r="J45" s="99">
        <v>48.322036074204277</v>
      </c>
      <c r="K45" s="99">
        <v>48.3219573565693</v>
      </c>
      <c r="L45" s="99">
        <v>53.362675191434292</v>
      </c>
      <c r="M45" s="99">
        <v>46.709876272547362</v>
      </c>
      <c r="N45" s="99">
        <v>43.019732145418459</v>
      </c>
      <c r="O45" s="99">
        <v>44.648192251653079</v>
      </c>
      <c r="P45" s="99">
        <v>37.026125108628577</v>
      </c>
      <c r="Q45" s="99">
        <v>41.812485577500929</v>
      </c>
      <c r="R45" s="99">
        <v>43.643781074236998</v>
      </c>
      <c r="S45" s="99">
        <v>42.296763315499092</v>
      </c>
      <c r="T45" s="99">
        <v>44.424514924749687</v>
      </c>
      <c r="U45" s="99">
        <v>43.00852391309806</v>
      </c>
      <c r="V45" s="99">
        <v>39.731698467231283</v>
      </c>
      <c r="W45" s="99">
        <v>38.4261956810928</v>
      </c>
      <c r="X45" s="99">
        <v>41.131937170175952</v>
      </c>
      <c r="Y45" s="99">
        <v>37.600604234424267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2.2522005642849074</v>
      </c>
      <c r="C49" s="123">
        <v>2.2677505213457758</v>
      </c>
      <c r="D49" s="123">
        <v>2.4082889932940552</v>
      </c>
      <c r="E49" s="123">
        <v>2.4362778591827587</v>
      </c>
      <c r="F49" s="123">
        <v>2.6589270647298751</v>
      </c>
      <c r="G49" s="123">
        <v>2.8355890800647989</v>
      </c>
      <c r="H49" s="123">
        <v>2.924152354976663</v>
      </c>
      <c r="I49" s="123">
        <v>2.8436737250460942</v>
      </c>
      <c r="J49" s="123">
        <v>3.1246816638069741</v>
      </c>
      <c r="K49" s="123">
        <v>3.2655197642719247</v>
      </c>
      <c r="L49" s="123">
        <v>3.9879108955050224</v>
      </c>
      <c r="M49" s="123">
        <v>4.2844019701421807</v>
      </c>
      <c r="N49" s="123">
        <v>4.0526436751110628</v>
      </c>
      <c r="O49" s="123">
        <v>4.391466604442372</v>
      </c>
      <c r="P49" s="123">
        <v>3.8829100819238906</v>
      </c>
      <c r="Q49" s="123">
        <v>3.9800607214057431</v>
      </c>
      <c r="R49" s="123">
        <v>3.9911906247576847</v>
      </c>
      <c r="S49" s="123">
        <v>3.7871872755173763</v>
      </c>
      <c r="T49" s="123">
        <v>3.8982254274516506</v>
      </c>
      <c r="U49" s="123">
        <v>3.9048437303116188</v>
      </c>
      <c r="V49" s="123">
        <v>3.6847296074366835</v>
      </c>
      <c r="W49" s="123">
        <v>3.2707761846896806</v>
      </c>
      <c r="X49" s="123">
        <v>2.4342692285412575</v>
      </c>
      <c r="Y49" s="123">
        <v>1.9035581531769143</v>
      </c>
      <c r="DA49" s="130" t="s">
        <v>3128</v>
      </c>
    </row>
    <row r="50" spans="1:105" ht="12" customHeight="1" x14ac:dyDescent="0.25">
      <c r="A50" s="97" t="s">
        <v>138</v>
      </c>
      <c r="B50" s="99">
        <v>4.0547082843750069</v>
      </c>
      <c r="C50" s="99">
        <v>3.9415173164671078</v>
      </c>
      <c r="D50" s="99">
        <v>3.9741168838169352</v>
      </c>
      <c r="E50" s="99">
        <v>3.8129267320906819</v>
      </c>
      <c r="F50" s="99">
        <v>3.9463713447551307</v>
      </c>
      <c r="G50" s="99">
        <v>3.9925559234593724</v>
      </c>
      <c r="H50" s="99">
        <v>3.9046480530374108</v>
      </c>
      <c r="I50" s="99">
        <v>3.5925485342497465</v>
      </c>
      <c r="J50" s="99">
        <v>3.7307356049937836</v>
      </c>
      <c r="K50" s="99">
        <v>3.6916099829949434</v>
      </c>
      <c r="L50" s="99">
        <v>4.3136347480825838</v>
      </c>
      <c r="M50" s="99">
        <v>4.4984227853318961</v>
      </c>
      <c r="N50" s="99">
        <v>4.2043343777622875</v>
      </c>
      <c r="O50" s="99">
        <v>4.5376861812558023</v>
      </c>
      <c r="P50" s="99">
        <v>4.0140871714459152</v>
      </c>
      <c r="Q50" s="99">
        <v>4.1148691000953299</v>
      </c>
      <c r="R50" s="99">
        <v>4.1262947573452484</v>
      </c>
      <c r="S50" s="99">
        <v>3.9154623569055929</v>
      </c>
      <c r="T50" s="99">
        <v>4.030461625122526</v>
      </c>
      <c r="U50" s="99">
        <v>4.036818667504507</v>
      </c>
      <c r="V50" s="99">
        <v>3.8081081988613708</v>
      </c>
      <c r="W50" s="99">
        <v>3.4068884379682536</v>
      </c>
      <c r="X50" s="99">
        <v>2.5787478465586764</v>
      </c>
      <c r="Y50" s="99">
        <v>2.0901426922860646</v>
      </c>
      <c r="DA50" s="63" t="s">
        <v>3129</v>
      </c>
    </row>
    <row r="51" spans="1:105" ht="12" customHeight="1" x14ac:dyDescent="0.25">
      <c r="A51" s="97" t="s">
        <v>137</v>
      </c>
      <c r="B51" s="99">
        <v>2.3136264723262481</v>
      </c>
      <c r="C51" s="99">
        <v>2.1969563794265214</v>
      </c>
      <c r="D51" s="99">
        <v>2.2362228099622103</v>
      </c>
      <c r="E51" s="99">
        <v>2.1124840552108521</v>
      </c>
      <c r="F51" s="99">
        <v>2.1757152166562332</v>
      </c>
      <c r="G51" s="99">
        <v>2.2310949667671829</v>
      </c>
      <c r="H51" s="99">
        <v>2.1839276952826845</v>
      </c>
      <c r="I51" s="99">
        <v>1.9695570514557126</v>
      </c>
      <c r="J51" s="99">
        <v>1.9810832217965271</v>
      </c>
      <c r="K51" s="99">
        <v>1.7849521716016175</v>
      </c>
      <c r="L51" s="99">
        <v>2.4122954666074725</v>
      </c>
      <c r="M51" s="99">
        <v>2.5002594236675049</v>
      </c>
      <c r="N51" s="99">
        <v>2.3133002813834049</v>
      </c>
      <c r="O51" s="99">
        <v>2.6622931903154257</v>
      </c>
      <c r="P51" s="99">
        <v>2.2947333068823621</v>
      </c>
      <c r="Q51" s="99">
        <v>2.446701643334694</v>
      </c>
      <c r="R51" s="99">
        <v>2.4914435610814474</v>
      </c>
      <c r="S51" s="99">
        <v>2.2700097272408808</v>
      </c>
      <c r="T51" s="99">
        <v>2.3184282561599918</v>
      </c>
      <c r="U51" s="99">
        <v>2.3567853325392836</v>
      </c>
      <c r="V51" s="99">
        <v>2.239065437618796</v>
      </c>
      <c r="W51" s="99">
        <v>2.1464763207261655</v>
      </c>
      <c r="X51" s="99">
        <v>1.0519490390435438</v>
      </c>
      <c r="Y51" s="99">
        <v>1.0572767669467609</v>
      </c>
      <c r="DA51" s="63" t="s">
        <v>3130</v>
      </c>
    </row>
    <row r="52" spans="1:105" ht="12" customHeight="1" x14ac:dyDescent="0.25">
      <c r="A52" s="100" t="s">
        <v>211</v>
      </c>
      <c r="B52" s="102">
        <v>2.3136264723262481</v>
      </c>
      <c r="C52" s="102">
        <v>2.1969563794265214</v>
      </c>
      <c r="D52" s="102">
        <v>2.2362228099622103</v>
      </c>
      <c r="E52" s="102">
        <v>2.1124840552108521</v>
      </c>
      <c r="F52" s="102">
        <v>2.1757152166562332</v>
      </c>
      <c r="G52" s="102">
        <v>2.2310949667671829</v>
      </c>
      <c r="H52" s="102">
        <v>2.1839276952826845</v>
      </c>
      <c r="I52" s="102">
        <v>1.9695570514557126</v>
      </c>
      <c r="J52" s="102">
        <v>1.9810832217965271</v>
      </c>
      <c r="K52" s="102">
        <v>1.7849521716016175</v>
      </c>
      <c r="L52" s="102">
        <v>2.4122954666074725</v>
      </c>
      <c r="M52" s="102">
        <v>2.5002594236675049</v>
      </c>
      <c r="N52" s="102">
        <v>2.3133002813834049</v>
      </c>
      <c r="O52" s="102">
        <v>2.6622931903154257</v>
      </c>
      <c r="P52" s="102">
        <v>2.2947333068823621</v>
      </c>
      <c r="Q52" s="102">
        <v>2.446701643334694</v>
      </c>
      <c r="R52" s="102">
        <v>2.4914435610814474</v>
      </c>
      <c r="S52" s="102">
        <v>2.2700097272408808</v>
      </c>
      <c r="T52" s="102">
        <v>2.3184282561599918</v>
      </c>
      <c r="U52" s="102">
        <v>2.3567853325392836</v>
      </c>
      <c r="V52" s="102">
        <v>2.239065437618796</v>
      </c>
      <c r="W52" s="102">
        <v>2.1464763207261655</v>
      </c>
      <c r="X52" s="102">
        <v>1.0519490390435438</v>
      </c>
      <c r="Y52" s="102">
        <v>1.0572767669467609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3137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36.064338762290518</v>
      </c>
      <c r="C62" s="118">
        <f t="shared" si="21"/>
        <v>38.06559008621354</v>
      </c>
      <c r="D62" s="118">
        <f t="shared" si="21"/>
        <v>35.736247566160344</v>
      </c>
      <c r="E62" s="118">
        <f t="shared" si="21"/>
        <v>37.251572582884883</v>
      </c>
      <c r="F62" s="118">
        <f t="shared" si="21"/>
        <v>36.695984256327556</v>
      </c>
      <c r="G62" s="118">
        <f t="shared" si="21"/>
        <v>36.654119026594962</v>
      </c>
      <c r="H62" s="118">
        <f t="shared" si="21"/>
        <v>36.406720666237277</v>
      </c>
      <c r="I62" s="118">
        <f t="shared" si="21"/>
        <v>34.870646214883429</v>
      </c>
      <c r="J62" s="118">
        <f t="shared" si="21"/>
        <v>34.951612872897982</v>
      </c>
      <c r="K62" s="118">
        <f t="shared" si="21"/>
        <v>34.825115701275827</v>
      </c>
      <c r="L62" s="118">
        <f t="shared" si="21"/>
        <v>40.021994103365529</v>
      </c>
      <c r="M62" s="118">
        <f t="shared" si="21"/>
        <v>34.157209790309039</v>
      </c>
      <c r="N62" s="118">
        <f t="shared" si="21"/>
        <v>33.859344112564479</v>
      </c>
      <c r="O62" s="118">
        <f t="shared" si="21"/>
        <v>34.023126600624039</v>
      </c>
      <c r="P62" s="118">
        <f t="shared" si="21"/>
        <v>30.087321708639358</v>
      </c>
      <c r="Q62" s="118">
        <f t="shared" si="21"/>
        <v>31.599171928541004</v>
      </c>
      <c r="R62" s="118">
        <f t="shared" ref="R62:V62" si="22">R63+R66+R68+R77</f>
        <v>32.094744950420328</v>
      </c>
      <c r="S62" s="118">
        <f t="shared" si="22"/>
        <v>30.503568411709601</v>
      </c>
      <c r="T62" s="118">
        <f t="shared" si="22"/>
        <v>28.711517834087822</v>
      </c>
      <c r="U62" s="118">
        <f t="shared" si="22"/>
        <v>27.301300902682797</v>
      </c>
      <c r="V62" s="118">
        <f t="shared" si="22"/>
        <v>24.422658253855886</v>
      </c>
      <c r="W62" s="118">
        <f t="shared" ref="W62:Y62" si="23">W63+W66+W68+W77</f>
        <v>23.730015017310738</v>
      </c>
      <c r="X62" s="118">
        <f t="shared" si="23"/>
        <v>17.86103484505071</v>
      </c>
      <c r="Y62" s="118">
        <f t="shared" si="23"/>
        <v>16.702413619345702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33.030769315190966</v>
      </c>
      <c r="C63" s="123">
        <f t="shared" si="24"/>
        <v>35.151573108796775</v>
      </c>
      <c r="D63" s="123">
        <f t="shared" si="24"/>
        <v>32.904045097588003</v>
      </c>
      <c r="E63" s="123">
        <f t="shared" si="24"/>
        <v>34.393603062327514</v>
      </c>
      <c r="F63" s="123">
        <f t="shared" si="24"/>
        <v>33.783912400345976</v>
      </c>
      <c r="G63" s="123">
        <f t="shared" si="24"/>
        <v>33.779008701351955</v>
      </c>
      <c r="H63" s="123">
        <f t="shared" si="24"/>
        <v>33.537261625106446</v>
      </c>
      <c r="I63" s="123">
        <f t="shared" si="24"/>
        <v>32.297681827172255</v>
      </c>
      <c r="J63" s="123">
        <f t="shared" si="24"/>
        <v>32.285374508113499</v>
      </c>
      <c r="K63" s="123">
        <f t="shared" si="24"/>
        <v>32.235853279639187</v>
      </c>
      <c r="L63" s="123">
        <f t="shared" si="24"/>
        <v>36.935715666873755</v>
      </c>
      <c r="M63" s="123">
        <f t="shared" si="24"/>
        <v>31.117906472317191</v>
      </c>
      <c r="N63" s="123">
        <f t="shared" si="24"/>
        <v>30.81880417703384</v>
      </c>
      <c r="O63" s="123">
        <f t="shared" si="24"/>
        <v>30.885065315521771</v>
      </c>
      <c r="P63" s="123">
        <f t="shared" si="24"/>
        <v>27.108334848875131</v>
      </c>
      <c r="Q63" s="123">
        <f t="shared" si="24"/>
        <v>28.694527253644036</v>
      </c>
      <c r="R63" s="123">
        <f t="shared" ref="R63:V63" si="25">SUM(R64:R65)</f>
        <v>29.212771943823455</v>
      </c>
      <c r="S63" s="123">
        <f t="shared" si="25"/>
        <v>27.790974813444013</v>
      </c>
      <c r="T63" s="123">
        <f t="shared" si="25"/>
        <v>26.188086673986312</v>
      </c>
      <c r="U63" s="123">
        <f t="shared" si="25"/>
        <v>24.80198446732124</v>
      </c>
      <c r="V63" s="123">
        <f t="shared" si="25"/>
        <v>22.117454590955781</v>
      </c>
      <c r="W63" s="123">
        <f t="shared" ref="W63:Y63" si="26">SUM(W64:W65)</f>
        <v>21.629042215189887</v>
      </c>
      <c r="X63" s="123">
        <f t="shared" si="26"/>
        <v>16.701728454501534</v>
      </c>
      <c r="Y63" s="123">
        <f t="shared" si="26"/>
        <v>15.696286645581496</v>
      </c>
      <c r="DA63" s="130" t="s">
        <v>3141</v>
      </c>
    </row>
    <row r="64" spans="1:105" ht="12" customHeight="1" x14ac:dyDescent="0.25">
      <c r="A64" s="97" t="s">
        <v>212</v>
      </c>
      <c r="B64" s="99">
        <v>33.030769315190966</v>
      </c>
      <c r="C64" s="99">
        <v>35.151573108796775</v>
      </c>
      <c r="D64" s="99">
        <v>32.904045097588003</v>
      </c>
      <c r="E64" s="99">
        <v>34.393603062327514</v>
      </c>
      <c r="F64" s="99">
        <v>33.783912400345976</v>
      </c>
      <c r="G64" s="99">
        <v>33.779008701351955</v>
      </c>
      <c r="H64" s="99">
        <v>33.537261625106446</v>
      </c>
      <c r="I64" s="99">
        <v>32.297681827172255</v>
      </c>
      <c r="J64" s="99">
        <v>32.285374508113499</v>
      </c>
      <c r="K64" s="99">
        <v>32.235853279639187</v>
      </c>
      <c r="L64" s="99">
        <v>36.935715666873755</v>
      </c>
      <c r="M64" s="99">
        <v>31.117906472317191</v>
      </c>
      <c r="N64" s="99">
        <v>30.81880417703384</v>
      </c>
      <c r="O64" s="99">
        <v>30.885065315521771</v>
      </c>
      <c r="P64" s="99">
        <v>27.108334848875131</v>
      </c>
      <c r="Q64" s="99">
        <v>28.694527253644036</v>
      </c>
      <c r="R64" s="99">
        <v>29.212771943823455</v>
      </c>
      <c r="S64" s="99">
        <v>27.790974813444013</v>
      </c>
      <c r="T64" s="99">
        <v>26.188086673986312</v>
      </c>
      <c r="U64" s="99">
        <v>24.80198446732124</v>
      </c>
      <c r="V64" s="99">
        <v>22.117454590955781</v>
      </c>
      <c r="W64" s="99">
        <v>21.629042215189887</v>
      </c>
      <c r="X64" s="99">
        <v>16.701728454501534</v>
      </c>
      <c r="Y64" s="99">
        <v>15.696286645581496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2.9266224057268069</v>
      </c>
      <c r="C68" s="123">
        <v>2.8085200106129595</v>
      </c>
      <c r="D68" s="123">
        <v>2.7266661260084075</v>
      </c>
      <c r="E68" s="123">
        <v>2.7492429276071104</v>
      </c>
      <c r="F68" s="123">
        <v>2.8026538236481344</v>
      </c>
      <c r="G68" s="123">
        <v>2.7641365575319186</v>
      </c>
      <c r="H68" s="123">
        <v>2.7553363163273259</v>
      </c>
      <c r="I68" s="123">
        <v>2.4639580672160752</v>
      </c>
      <c r="J68" s="123">
        <v>2.553202872692081</v>
      </c>
      <c r="K68" s="123">
        <v>2.4749029624202121</v>
      </c>
      <c r="L68" s="123">
        <v>2.9594892394147201</v>
      </c>
      <c r="M68" s="123">
        <v>2.9177220639321235</v>
      </c>
      <c r="N68" s="123">
        <v>2.9187881135092679</v>
      </c>
      <c r="O68" s="123">
        <v>3.008975047561282</v>
      </c>
      <c r="P68" s="123">
        <v>2.8532914346877258</v>
      </c>
      <c r="Q68" s="123">
        <v>2.7796352690796358</v>
      </c>
      <c r="R68" s="123">
        <v>2.7576027635237437</v>
      </c>
      <c r="S68" s="123">
        <v>2.5962032141749387</v>
      </c>
      <c r="T68" s="123">
        <v>2.4160274969903326</v>
      </c>
      <c r="U68" s="123">
        <v>2.4024790963442988</v>
      </c>
      <c r="V68" s="123">
        <v>2.2197484430281462</v>
      </c>
      <c r="W68" s="123">
        <v>2.0155611985995505</v>
      </c>
      <c r="X68" s="123">
        <v>1.0816884149195045</v>
      </c>
      <c r="Y68" s="123">
        <v>0.941498819431978</v>
      </c>
      <c r="DA68" s="130" t="s">
        <v>3146</v>
      </c>
    </row>
    <row r="69" spans="1:105" ht="12" customHeight="1" x14ac:dyDescent="0.25">
      <c r="A69" s="97" t="s">
        <v>134</v>
      </c>
      <c r="B69" s="99">
        <v>2.9943308459599938</v>
      </c>
      <c r="C69" s="99">
        <v>2.8702435900760936</v>
      </c>
      <c r="D69" s="99">
        <v>2.7850191568850238</v>
      </c>
      <c r="E69" s="99">
        <v>2.8077856495147335</v>
      </c>
      <c r="F69" s="99">
        <v>2.8624252628271396</v>
      </c>
      <c r="G69" s="99">
        <v>2.8233121445749569</v>
      </c>
      <c r="H69" s="99">
        <v>2.814877432842819</v>
      </c>
      <c r="I69" s="99">
        <v>2.5181208941570774</v>
      </c>
      <c r="J69" s="99">
        <v>2.6103254384291961</v>
      </c>
      <c r="K69" s="99">
        <v>2.5318669777040164</v>
      </c>
      <c r="L69" s="99">
        <v>3.025424480121127</v>
      </c>
      <c r="M69" s="99">
        <v>2.980341472213087</v>
      </c>
      <c r="N69" s="99">
        <v>2.9804858728463786</v>
      </c>
      <c r="O69" s="99">
        <v>3.0707211141086059</v>
      </c>
      <c r="P69" s="99">
        <v>2.9126346470585558</v>
      </c>
      <c r="Q69" s="99">
        <v>2.8375281411281041</v>
      </c>
      <c r="R69" s="99">
        <v>2.8155774126433251</v>
      </c>
      <c r="S69" s="99">
        <v>2.6520022459661541</v>
      </c>
      <c r="T69" s="99">
        <v>2.4677953139881819</v>
      </c>
      <c r="U69" s="99">
        <v>2.4545236995334601</v>
      </c>
      <c r="V69" s="99">
        <v>2.2683370070437774</v>
      </c>
      <c r="W69" s="99">
        <v>2.0616621529377097</v>
      </c>
      <c r="X69" s="99">
        <v>1.1120190360781279</v>
      </c>
      <c r="Y69" s="99">
        <v>0.97226255885357038</v>
      </c>
      <c r="DA69" s="63" t="s">
        <v>3147</v>
      </c>
    </row>
    <row r="70" spans="1:105" ht="12" customHeight="1" x14ac:dyDescent="0.25">
      <c r="A70" s="97" t="s">
        <v>133</v>
      </c>
      <c r="B70" s="99">
        <v>1.7086332652719771</v>
      </c>
      <c r="C70" s="99">
        <v>1.5903533372601879</v>
      </c>
      <c r="D70" s="99">
        <v>1.559102891334827</v>
      </c>
      <c r="E70" s="99">
        <v>1.539190935557625</v>
      </c>
      <c r="F70" s="99">
        <v>1.562331786868048</v>
      </c>
      <c r="G70" s="99">
        <v>1.5619583340253487</v>
      </c>
      <c r="H70" s="99">
        <v>1.5563060698497024</v>
      </c>
      <c r="I70" s="99">
        <v>1.3624922414792093</v>
      </c>
      <c r="J70" s="99">
        <v>1.3658258729195845</v>
      </c>
      <c r="K70" s="99">
        <v>1.2039466177465494</v>
      </c>
      <c r="L70" s="99">
        <v>1.6682466756197216</v>
      </c>
      <c r="M70" s="99">
        <v>1.6426150829724226</v>
      </c>
      <c r="N70" s="99">
        <v>1.623669490997399</v>
      </c>
      <c r="O70" s="99">
        <v>1.7873766728811924</v>
      </c>
      <c r="P70" s="99">
        <v>1.6346766558468988</v>
      </c>
      <c r="Q70" s="99">
        <v>1.6447552657630078</v>
      </c>
      <c r="R70" s="99">
        <v>1.6341505034120003</v>
      </c>
      <c r="S70" s="99">
        <v>1.4542748358161237</v>
      </c>
      <c r="T70" s="99">
        <v>1.3626245082613426</v>
      </c>
      <c r="U70" s="99">
        <v>1.3613039176507122</v>
      </c>
      <c r="V70" s="99">
        <v>1.2494473469630412</v>
      </c>
      <c r="W70" s="99">
        <v>1.2032883258430154</v>
      </c>
      <c r="X70" s="99">
        <v>0.44167808393342534</v>
      </c>
      <c r="Y70" s="99">
        <v>0.48068457926705949</v>
      </c>
      <c r="DA70" s="63" t="s">
        <v>3148</v>
      </c>
    </row>
    <row r="71" spans="1:105" ht="12" customHeight="1" x14ac:dyDescent="0.25">
      <c r="A71" s="100" t="s">
        <v>212</v>
      </c>
      <c r="B71" s="102">
        <v>1.7086332652719771</v>
      </c>
      <c r="C71" s="102">
        <v>1.5903533372601879</v>
      </c>
      <c r="D71" s="102">
        <v>1.559102891334827</v>
      </c>
      <c r="E71" s="102">
        <v>1.539190935557625</v>
      </c>
      <c r="F71" s="102">
        <v>1.562331786868048</v>
      </c>
      <c r="G71" s="102">
        <v>1.5619583340253487</v>
      </c>
      <c r="H71" s="102">
        <v>1.5563060698497024</v>
      </c>
      <c r="I71" s="102">
        <v>1.3624922414792093</v>
      </c>
      <c r="J71" s="102">
        <v>1.3658258729195845</v>
      </c>
      <c r="K71" s="102">
        <v>1.2039466177465494</v>
      </c>
      <c r="L71" s="102">
        <v>1.6682466756197216</v>
      </c>
      <c r="M71" s="102">
        <v>1.6426150829724226</v>
      </c>
      <c r="N71" s="102">
        <v>1.623669490997399</v>
      </c>
      <c r="O71" s="102">
        <v>1.7873766728811924</v>
      </c>
      <c r="P71" s="102">
        <v>1.6346766558468988</v>
      </c>
      <c r="Q71" s="102">
        <v>1.6447552657630078</v>
      </c>
      <c r="R71" s="102">
        <v>1.6341505034120003</v>
      </c>
      <c r="S71" s="102">
        <v>1.4542748358161237</v>
      </c>
      <c r="T71" s="102">
        <v>1.3626245082613426</v>
      </c>
      <c r="U71" s="102">
        <v>1.3613039176507122</v>
      </c>
      <c r="V71" s="102">
        <v>1.2494473469630412</v>
      </c>
      <c r="W71" s="102">
        <v>1.2032883258430154</v>
      </c>
      <c r="X71" s="102">
        <v>0.44167808393342534</v>
      </c>
      <c r="Y71" s="102">
        <v>0.48068457926705949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0.10694704137275017</v>
      </c>
      <c r="C77" s="123">
        <v>0.10549696680380556</v>
      </c>
      <c r="D77" s="123">
        <v>0.10553634256393229</v>
      </c>
      <c r="E77" s="123">
        <v>0.1087265929502553</v>
      </c>
      <c r="F77" s="123">
        <v>0.10941803233344696</v>
      </c>
      <c r="G77" s="123">
        <v>0.11097376771108847</v>
      </c>
      <c r="H77" s="123">
        <v>0.11412272480351086</v>
      </c>
      <c r="I77" s="123">
        <v>0.10900632049509908</v>
      </c>
      <c r="J77" s="123">
        <v>0.11303549209239908</v>
      </c>
      <c r="K77" s="123">
        <v>0.11435945921643217</v>
      </c>
      <c r="L77" s="123">
        <v>0.1267891970770495</v>
      </c>
      <c r="M77" s="123">
        <v>0.1215812540597291</v>
      </c>
      <c r="N77" s="123">
        <v>0.12175182202137172</v>
      </c>
      <c r="O77" s="123">
        <v>0.12908623754098969</v>
      </c>
      <c r="P77" s="123">
        <v>0.12569542507649928</v>
      </c>
      <c r="Q77" s="123">
        <v>0.12500940581733086</v>
      </c>
      <c r="R77" s="123">
        <v>0.12437024307312851</v>
      </c>
      <c r="S77" s="123">
        <v>0.11639038409065143</v>
      </c>
      <c r="T77" s="123">
        <v>0.10740366311117927</v>
      </c>
      <c r="U77" s="123">
        <v>9.6837339017259536E-2</v>
      </c>
      <c r="V77" s="123">
        <v>8.5455219871960211E-2</v>
      </c>
      <c r="W77" s="123">
        <v>8.5411603521302809E-2</v>
      </c>
      <c r="X77" s="123">
        <v>7.7617975629672264E-2</v>
      </c>
      <c r="Y77" s="123">
        <v>6.4628154332227739E-2</v>
      </c>
      <c r="DA77" s="130" t="s">
        <v>3155</v>
      </c>
    </row>
    <row r="78" spans="1:105" ht="12" customHeight="1" x14ac:dyDescent="0.25">
      <c r="A78" s="97" t="s">
        <v>189</v>
      </c>
      <c r="B78" s="99">
        <v>0.66242862156764315</v>
      </c>
      <c r="C78" s="99">
        <v>0.65144039113055163</v>
      </c>
      <c r="D78" s="99">
        <v>0.64837575137086978</v>
      </c>
      <c r="E78" s="99">
        <v>0.6649639055777643</v>
      </c>
      <c r="F78" s="99">
        <v>0.66647494700079457</v>
      </c>
      <c r="G78" s="99">
        <v>0.673689716291756</v>
      </c>
      <c r="H78" s="99">
        <v>0.69089104945206636</v>
      </c>
      <c r="I78" s="99">
        <v>0.65843290070142202</v>
      </c>
      <c r="J78" s="99">
        <v>0.68362018604481056</v>
      </c>
      <c r="K78" s="99">
        <v>0.69444071912665761</v>
      </c>
      <c r="L78" s="99">
        <v>0.77919652687345109</v>
      </c>
      <c r="M78" s="99">
        <v>0.75309771795236669</v>
      </c>
      <c r="N78" s="99">
        <v>0.7619642542987366</v>
      </c>
      <c r="O78" s="99">
        <v>0.81667548895679187</v>
      </c>
      <c r="P78" s="99">
        <v>0.80458491489359163</v>
      </c>
      <c r="Q78" s="99">
        <v>0.80956629967821747</v>
      </c>
      <c r="R78" s="99">
        <v>0.82491944954686736</v>
      </c>
      <c r="S78" s="99">
        <v>0.80089131762383048</v>
      </c>
      <c r="T78" s="99">
        <v>0.78360232992703061</v>
      </c>
      <c r="U78" s="99">
        <v>0.75486573842379445</v>
      </c>
      <c r="V78" s="99">
        <v>0.66529368482623974</v>
      </c>
      <c r="W78" s="99">
        <v>0.61237995638321274</v>
      </c>
      <c r="X78" s="99">
        <v>0.44862037758887741</v>
      </c>
      <c r="Y78" s="99">
        <v>0.35840270654319029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0.22530576529838156</v>
      </c>
      <c r="C81" s="118">
        <f t="shared" si="28"/>
        <v>0.2081507565563937</v>
      </c>
      <c r="D81" s="118">
        <f t="shared" si="28"/>
        <v>0.17578845317287323</v>
      </c>
      <c r="E81" s="118">
        <f t="shared" si="28"/>
        <v>0.17431420206052251</v>
      </c>
      <c r="F81" s="118">
        <f t="shared" si="28"/>
        <v>0.17262260768006796</v>
      </c>
      <c r="G81" s="118">
        <f t="shared" si="28"/>
        <v>0.1657043930401122</v>
      </c>
      <c r="H81" s="118">
        <f t="shared" si="28"/>
        <v>0.16838747768417103</v>
      </c>
      <c r="I81" s="118">
        <f t="shared" si="28"/>
        <v>0.15500478426649672</v>
      </c>
      <c r="J81" s="118">
        <f t="shared" si="28"/>
        <v>0.13544401917854917</v>
      </c>
      <c r="K81" s="118">
        <f t="shared" si="28"/>
        <v>0.11668197650470817</v>
      </c>
      <c r="L81" s="118">
        <f t="shared" si="28"/>
        <v>0.11762492874618281</v>
      </c>
      <c r="M81" s="118">
        <f t="shared" si="28"/>
        <v>0.12258826313227028</v>
      </c>
      <c r="N81" s="118">
        <f t="shared" si="28"/>
        <v>0.11156352382489924</v>
      </c>
      <c r="O81" s="118">
        <f t="shared" si="28"/>
        <v>9.8493275773001057E-2</v>
      </c>
      <c r="P81" s="118">
        <f t="shared" si="28"/>
        <v>7.859170596983063E-2</v>
      </c>
      <c r="Q81" s="118">
        <f t="shared" si="28"/>
        <v>9.505700508534877E-2</v>
      </c>
      <c r="R81" s="118">
        <f t="shared" ref="R81:V81" si="29">R82+R85+R87+R100</f>
        <v>9.9053106315269923E-2</v>
      </c>
      <c r="S81" s="118">
        <f t="shared" si="29"/>
        <v>9.9900056224445852E-2</v>
      </c>
      <c r="T81" s="118">
        <f t="shared" si="29"/>
        <v>9.0900449377388018E-2</v>
      </c>
      <c r="U81" s="118">
        <f t="shared" si="29"/>
        <v>8.2517256928464344E-2</v>
      </c>
      <c r="V81" s="118">
        <f t="shared" si="29"/>
        <v>6.7981983934953763E-2</v>
      </c>
      <c r="W81" s="118">
        <f t="shared" ref="W81:Y81" si="30">W82+W85+W87+W100</f>
        <v>5.7653211661644541E-2</v>
      </c>
      <c r="X81" s="118">
        <f t="shared" si="30"/>
        <v>4.0114699557717209E-2</v>
      </c>
      <c r="Y81" s="118">
        <f t="shared" si="30"/>
        <v>3.1122692619699414E-2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0.22530576529838156</v>
      </c>
      <c r="C87" s="123">
        <v>0.2081507565563937</v>
      </c>
      <c r="D87" s="123">
        <v>0.17578845317287323</v>
      </c>
      <c r="E87" s="123">
        <v>0.17431420206052251</v>
      </c>
      <c r="F87" s="123">
        <v>0.17262260768006796</v>
      </c>
      <c r="G87" s="123">
        <v>0.1657043930401122</v>
      </c>
      <c r="H87" s="123">
        <v>0.16838747768417103</v>
      </c>
      <c r="I87" s="123">
        <v>0.15500478426649672</v>
      </c>
      <c r="J87" s="123">
        <v>0.13544401917854917</v>
      </c>
      <c r="K87" s="123">
        <v>0.11668197650470817</v>
      </c>
      <c r="L87" s="123">
        <v>0.11762492874618281</v>
      </c>
      <c r="M87" s="123">
        <v>0.12258826313227028</v>
      </c>
      <c r="N87" s="123">
        <v>0.11156352382489924</v>
      </c>
      <c r="O87" s="123">
        <v>9.8493275773001057E-2</v>
      </c>
      <c r="P87" s="123">
        <v>7.859170596983063E-2</v>
      </c>
      <c r="Q87" s="123">
        <v>9.505700508534877E-2</v>
      </c>
      <c r="R87" s="123">
        <v>9.9053106315269923E-2</v>
      </c>
      <c r="S87" s="123">
        <v>9.9900056224445852E-2</v>
      </c>
      <c r="T87" s="123">
        <v>9.0900449377388018E-2</v>
      </c>
      <c r="U87" s="123">
        <v>8.2517256928464344E-2</v>
      </c>
      <c r="V87" s="123">
        <v>6.7981983934953763E-2</v>
      </c>
      <c r="W87" s="123">
        <v>5.7653211661644541E-2</v>
      </c>
      <c r="X87" s="123">
        <v>4.0114699557717209E-2</v>
      </c>
      <c r="Y87" s="123">
        <v>3.1122692619699414E-2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3.1651650484549423</v>
      </c>
      <c r="C92" s="102">
        <v>3.0743183806980556</v>
      </c>
      <c r="D92" s="102">
        <v>2.8130401757342556</v>
      </c>
      <c r="E92" s="102">
        <v>2.8866472575894124</v>
      </c>
      <c r="F92" s="102">
        <v>2.9432944240505536</v>
      </c>
      <c r="G92" s="102">
        <v>2.8901685328980733</v>
      </c>
      <c r="H92" s="102">
        <v>3.0369304120884748</v>
      </c>
      <c r="I92" s="102">
        <v>3.0448832611869312</v>
      </c>
      <c r="J92" s="102">
        <v>2.870881219908449</v>
      </c>
      <c r="K92" s="102">
        <v>2.7494322421505419</v>
      </c>
      <c r="L92" s="102">
        <v>3.0540252528518677</v>
      </c>
      <c r="M92" s="102">
        <v>3.4524646046327065</v>
      </c>
      <c r="N92" s="102">
        <v>3.4302050514517792</v>
      </c>
      <c r="O92" s="102">
        <v>3.3337198924085176</v>
      </c>
      <c r="P92" s="102">
        <v>2.8765281460787011</v>
      </c>
      <c r="Q92" s="102">
        <v>3.2601504037969486</v>
      </c>
      <c r="R92" s="102">
        <v>3.2255214063641597</v>
      </c>
      <c r="S92" s="102">
        <v>3.1166875294479577</v>
      </c>
      <c r="T92" s="102">
        <v>2.9055081533361897</v>
      </c>
      <c r="U92" s="102">
        <v>2.9670040240463846</v>
      </c>
      <c r="V92" s="102">
        <v>2.7366212981604665</v>
      </c>
      <c r="W92" s="102">
        <v>2.657735858487777</v>
      </c>
      <c r="X92" s="102">
        <v>1.9772459881661228</v>
      </c>
      <c r="Y92" s="102">
        <v>1.7034001998356114</v>
      </c>
      <c r="DA92" s="131" t="s">
        <v>3169</v>
      </c>
    </row>
    <row r="93" spans="1:105" ht="12" customHeight="1" x14ac:dyDescent="0.25">
      <c r="A93" s="107" t="s">
        <v>123</v>
      </c>
      <c r="B93" s="105">
        <v>1.8061548367172884</v>
      </c>
      <c r="C93" s="105">
        <v>1.712765102380279</v>
      </c>
      <c r="D93" s="105">
        <v>1.5867437252624355</v>
      </c>
      <c r="E93" s="105">
        <v>1.602600142155866</v>
      </c>
      <c r="F93" s="105">
        <v>1.6288390536126629</v>
      </c>
      <c r="G93" s="105">
        <v>1.6252532185478323</v>
      </c>
      <c r="H93" s="105">
        <v>1.7115479890275092</v>
      </c>
      <c r="I93" s="105">
        <v>1.6859150615374099</v>
      </c>
      <c r="J93" s="105">
        <v>1.5385372111414151</v>
      </c>
      <c r="K93" s="105">
        <v>1.3408733218257778</v>
      </c>
      <c r="L93" s="105">
        <v>1.7182931488619926</v>
      </c>
      <c r="M93" s="105">
        <v>1.9228198648991572</v>
      </c>
      <c r="N93" s="105">
        <v>1.8773073104268541</v>
      </c>
      <c r="O93" s="105">
        <v>1.9414888710800888</v>
      </c>
      <c r="P93" s="105">
        <v>1.6125967270305319</v>
      </c>
      <c r="Q93" s="105">
        <v>1.8341282983261311</v>
      </c>
      <c r="R93" s="105">
        <v>1.8169949612831329</v>
      </c>
      <c r="S93" s="105">
        <v>1.6719891018587147</v>
      </c>
      <c r="T93" s="105">
        <v>1.5759195545038822</v>
      </c>
      <c r="U93" s="105">
        <v>1.6341608468367466</v>
      </c>
      <c r="V93" s="105">
        <v>1.5155547013702806</v>
      </c>
      <c r="W93" s="105">
        <v>1.5726402046674537</v>
      </c>
      <c r="X93" s="105">
        <v>0.81967199570007865</v>
      </c>
      <c r="Y93" s="105">
        <v>0.8755826122770054</v>
      </c>
      <c r="DA93" s="132" t="s">
        <v>3170</v>
      </c>
    </row>
    <row r="94" spans="1:105" ht="12" customHeight="1" x14ac:dyDescent="0.25">
      <c r="A94" s="108" t="s">
        <v>50</v>
      </c>
      <c r="B94" s="99">
        <v>1.8061548367172884</v>
      </c>
      <c r="C94" s="99">
        <v>1.712765102380279</v>
      </c>
      <c r="D94" s="99">
        <v>1.5867437252624355</v>
      </c>
      <c r="E94" s="99">
        <v>1.602600142155866</v>
      </c>
      <c r="F94" s="99">
        <v>1.6288390536126629</v>
      </c>
      <c r="G94" s="99">
        <v>1.6252532185478323</v>
      </c>
      <c r="H94" s="99">
        <v>1.7115479890275092</v>
      </c>
      <c r="I94" s="99">
        <v>1.6859150615374099</v>
      </c>
      <c r="J94" s="99">
        <v>1.5385372111414151</v>
      </c>
      <c r="K94" s="99">
        <v>1.3408733218257778</v>
      </c>
      <c r="L94" s="99">
        <v>1.7182931488619926</v>
      </c>
      <c r="M94" s="99">
        <v>1.9228198648991572</v>
      </c>
      <c r="N94" s="99">
        <v>1.8773073104268541</v>
      </c>
      <c r="O94" s="99">
        <v>1.9414888710800888</v>
      </c>
      <c r="P94" s="99">
        <v>1.6125967270305319</v>
      </c>
      <c r="Q94" s="99">
        <v>1.8341282983261311</v>
      </c>
      <c r="R94" s="99">
        <v>1.8169949612831329</v>
      </c>
      <c r="S94" s="99">
        <v>1.6719891018587147</v>
      </c>
      <c r="T94" s="99">
        <v>1.5759195545038822</v>
      </c>
      <c r="U94" s="99">
        <v>1.6341608468367466</v>
      </c>
      <c r="V94" s="99">
        <v>1.5155547013702806</v>
      </c>
      <c r="W94" s="99">
        <v>1.5726402046674537</v>
      </c>
      <c r="X94" s="99">
        <v>0.81967199570007865</v>
      </c>
      <c r="Y94" s="99">
        <v>0.8755826122770054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0.34870760959939345</v>
      </c>
      <c r="C143" s="118">
        <f t="shared" si="49"/>
        <v>0.33238806971835128</v>
      </c>
      <c r="D143" s="118">
        <f t="shared" si="49"/>
        <v>0.29492380704184279</v>
      </c>
      <c r="E143" s="118">
        <f t="shared" si="49"/>
        <v>0.30204201822361421</v>
      </c>
      <c r="F143" s="118">
        <f t="shared" si="49"/>
        <v>0.30923461366363325</v>
      </c>
      <c r="G143" s="118">
        <f t="shared" si="49"/>
        <v>0.30742721202553652</v>
      </c>
      <c r="H143" s="118">
        <f t="shared" si="49"/>
        <v>0.32538533026653915</v>
      </c>
      <c r="I143" s="118">
        <f t="shared" si="49"/>
        <v>0.31560657306982359</v>
      </c>
      <c r="J143" s="118">
        <f t="shared" si="49"/>
        <v>0.28439697487388244</v>
      </c>
      <c r="K143" s="118">
        <f t="shared" si="49"/>
        <v>0.25241480841338698</v>
      </c>
      <c r="L143" s="118">
        <f t="shared" si="49"/>
        <v>0.26534034572753934</v>
      </c>
      <c r="M143" s="118">
        <f t="shared" si="49"/>
        <v>0.2943124135676527</v>
      </c>
      <c r="N143" s="118">
        <f t="shared" si="49"/>
        <v>0.27878307878401076</v>
      </c>
      <c r="O143" s="118">
        <f t="shared" si="49"/>
        <v>0.25594979998087553</v>
      </c>
      <c r="P143" s="118">
        <f t="shared" si="49"/>
        <v>0.21736496885254536</v>
      </c>
      <c r="Q143" s="118">
        <f t="shared" si="49"/>
        <v>0.26476818580217104</v>
      </c>
      <c r="R143" s="118">
        <f t="shared" ref="R143:V143" si="50">R144+R146+R148+R157</f>
        <v>0.28509956677338616</v>
      </c>
      <c r="S143" s="118">
        <f t="shared" si="50"/>
        <v>0.30451909504729269</v>
      </c>
      <c r="T143" s="118">
        <f t="shared" si="50"/>
        <v>0.29839947117671067</v>
      </c>
      <c r="U143" s="118">
        <f t="shared" si="50"/>
        <v>0.32854490558115518</v>
      </c>
      <c r="V143" s="118">
        <f t="shared" si="50"/>
        <v>0.32652566549450568</v>
      </c>
      <c r="W143" s="118">
        <f t="shared" ref="W143:Y143" si="51">W144+W146+W148+W157</f>
        <v>0.3528290988817871</v>
      </c>
      <c r="X143" s="118">
        <f t="shared" si="51"/>
        <v>0.29837233616509351</v>
      </c>
      <c r="Y143" s="118">
        <f t="shared" si="51"/>
        <v>0.26965182498010287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0.34870760959939345</v>
      </c>
      <c r="C148" s="123">
        <v>0.33238806971835128</v>
      </c>
      <c r="D148" s="123">
        <v>0.29492380704184279</v>
      </c>
      <c r="E148" s="123">
        <v>0.30204201822361421</v>
      </c>
      <c r="F148" s="123">
        <v>0.30923461366363325</v>
      </c>
      <c r="G148" s="123">
        <v>0.30742721202553652</v>
      </c>
      <c r="H148" s="123">
        <v>0.32538533026653915</v>
      </c>
      <c r="I148" s="123">
        <v>0.31560657306982359</v>
      </c>
      <c r="J148" s="123">
        <v>0.28439697487388244</v>
      </c>
      <c r="K148" s="123">
        <v>0.25241480841338698</v>
      </c>
      <c r="L148" s="123">
        <v>0.26534034572753934</v>
      </c>
      <c r="M148" s="123">
        <v>0.2943124135676527</v>
      </c>
      <c r="N148" s="123">
        <v>0.27878307878401076</v>
      </c>
      <c r="O148" s="123">
        <v>0.25594979998087553</v>
      </c>
      <c r="P148" s="123">
        <v>0.21736496885254536</v>
      </c>
      <c r="Q148" s="123">
        <v>0.26476818580217104</v>
      </c>
      <c r="R148" s="123">
        <v>0.28509956677338616</v>
      </c>
      <c r="S148" s="123">
        <v>0.30451909504729269</v>
      </c>
      <c r="T148" s="123">
        <v>0.29839947117671067</v>
      </c>
      <c r="U148" s="123">
        <v>0.32854490558115518</v>
      </c>
      <c r="V148" s="123">
        <v>0.32652566549450568</v>
      </c>
      <c r="W148" s="123">
        <v>0.3528290988817871</v>
      </c>
      <c r="X148" s="123">
        <v>0.29837233616509351</v>
      </c>
      <c r="Y148" s="123">
        <v>0.26965182498010287</v>
      </c>
      <c r="DA148" s="130" t="s">
        <v>3222</v>
      </c>
    </row>
    <row r="149" spans="1:105" ht="12" customHeight="1" x14ac:dyDescent="0.25">
      <c r="A149" s="97" t="s">
        <v>124</v>
      </c>
      <c r="B149" s="99">
        <v>3.1651650484549427</v>
      </c>
      <c r="C149" s="99">
        <v>3.0803332286366532</v>
      </c>
      <c r="D149" s="99">
        <v>2.8242561666293993</v>
      </c>
      <c r="E149" s="99">
        <v>2.9035242658414937</v>
      </c>
      <c r="F149" s="99">
        <v>2.9605931246903849</v>
      </c>
      <c r="G149" s="99">
        <v>2.9048718567830902</v>
      </c>
      <c r="H149" s="99">
        <v>3.0451321557941995</v>
      </c>
      <c r="I149" s="99">
        <v>3.0502620704223533</v>
      </c>
      <c r="J149" s="99">
        <v>2.8732520927048135</v>
      </c>
      <c r="K149" s="99">
        <v>2.7488708761755616</v>
      </c>
      <c r="L149" s="99">
        <v>3.0482138276250939</v>
      </c>
      <c r="M149" s="99">
        <v>3.4368838304824196</v>
      </c>
      <c r="N149" s="99">
        <v>3.4112227027216933</v>
      </c>
      <c r="O149" s="99">
        <v>3.3247523086343937</v>
      </c>
      <c r="P149" s="99">
        <v>2.8909152075535944</v>
      </c>
      <c r="Q149" s="99">
        <v>3.2960321411695275</v>
      </c>
      <c r="R149" s="99">
        <v>3.2379727532916003</v>
      </c>
      <c r="S149" s="99">
        <v>3.095719274545778</v>
      </c>
      <c r="T149" s="99">
        <v>2.8495421251661472</v>
      </c>
      <c r="U149" s="99">
        <v>2.8679930489546299</v>
      </c>
      <c r="V149" s="99">
        <v>2.6357792717715132</v>
      </c>
      <c r="W149" s="99">
        <v>2.5615939793703477</v>
      </c>
      <c r="X149" s="99">
        <v>1.917530089448761</v>
      </c>
      <c r="Y149" s="99">
        <v>1.6785612602124051</v>
      </c>
      <c r="DA149" s="63" t="s">
        <v>3223</v>
      </c>
    </row>
    <row r="150" spans="1:105" ht="12" customHeight="1" x14ac:dyDescent="0.25">
      <c r="A150" s="97" t="s">
        <v>123</v>
      </c>
      <c r="B150" s="99">
        <v>1.8061548367172882</v>
      </c>
      <c r="C150" s="99">
        <v>1.7184716343799573</v>
      </c>
      <c r="D150" s="99">
        <v>1.5937217011504876</v>
      </c>
      <c r="E150" s="99">
        <v>1.6128505834293434</v>
      </c>
      <c r="F150" s="99">
        <v>1.6374481601696429</v>
      </c>
      <c r="G150" s="99">
        <v>1.6327068544269447</v>
      </c>
      <c r="H150" s="99">
        <v>1.7155242078848325</v>
      </c>
      <c r="I150" s="99">
        <v>1.68994492133158</v>
      </c>
      <c r="J150" s="99">
        <v>1.5415484318791388</v>
      </c>
      <c r="K150" s="99">
        <v>1.3400739501531522</v>
      </c>
      <c r="L150" s="99">
        <v>1.7168735974544787</v>
      </c>
      <c r="M150" s="99">
        <v>1.9143555229831986</v>
      </c>
      <c r="N150" s="99">
        <v>1.8671129429496878</v>
      </c>
      <c r="O150" s="99">
        <v>1.9345580970922724</v>
      </c>
      <c r="P150" s="99">
        <v>1.6216672141116852</v>
      </c>
      <c r="Q150" s="99">
        <v>1.8646672869415555</v>
      </c>
      <c r="R150" s="99">
        <v>1.8221231144626684</v>
      </c>
      <c r="S150" s="99">
        <v>1.6551174957714407</v>
      </c>
      <c r="T150" s="99">
        <v>1.5471921476166948</v>
      </c>
      <c r="U150" s="99">
        <v>1.5782122526330062</v>
      </c>
      <c r="V150" s="99">
        <v>1.4652846695744441</v>
      </c>
      <c r="W150" s="99">
        <v>1.5143779921260054</v>
      </c>
      <c r="X150" s="99">
        <v>0.79346801958042945</v>
      </c>
      <c r="Y150" s="99">
        <v>0.86365200458242775</v>
      </c>
      <c r="DA150" s="63" t="s">
        <v>3224</v>
      </c>
    </row>
    <row r="151" spans="1:105" ht="12" customHeight="1" x14ac:dyDescent="0.25">
      <c r="A151" s="100" t="s">
        <v>50</v>
      </c>
      <c r="B151" s="102">
        <v>1.8061548367172882</v>
      </c>
      <c r="C151" s="102">
        <v>1.7184716343799573</v>
      </c>
      <c r="D151" s="102">
        <v>1.5937217011504876</v>
      </c>
      <c r="E151" s="102">
        <v>1.6128505834293434</v>
      </c>
      <c r="F151" s="102">
        <v>1.6374481601696429</v>
      </c>
      <c r="G151" s="102">
        <v>1.6327068544269447</v>
      </c>
      <c r="H151" s="102">
        <v>1.7155242078848325</v>
      </c>
      <c r="I151" s="102">
        <v>1.68994492133158</v>
      </c>
      <c r="J151" s="102">
        <v>1.5415484318791388</v>
      </c>
      <c r="K151" s="102">
        <v>1.3400739501531522</v>
      </c>
      <c r="L151" s="102">
        <v>1.7168735974544787</v>
      </c>
      <c r="M151" s="102">
        <v>1.9143555229831986</v>
      </c>
      <c r="N151" s="102">
        <v>1.8671129429496878</v>
      </c>
      <c r="O151" s="102">
        <v>1.9345580970922724</v>
      </c>
      <c r="P151" s="102">
        <v>1.6216672141116852</v>
      </c>
      <c r="Q151" s="102">
        <v>1.8646672869415555</v>
      </c>
      <c r="R151" s="102">
        <v>1.8221231144626684</v>
      </c>
      <c r="S151" s="102">
        <v>1.6551174957714407</v>
      </c>
      <c r="T151" s="102">
        <v>1.5471921476166948</v>
      </c>
      <c r="U151" s="102">
        <v>1.5782122526330062</v>
      </c>
      <c r="V151" s="102">
        <v>1.4652846695744441</v>
      </c>
      <c r="W151" s="102">
        <v>1.5143779921260054</v>
      </c>
      <c r="X151" s="102">
        <v>0.79346801958042945</v>
      </c>
      <c r="Y151" s="102">
        <v>0.86365200458242775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0.3487047881981411</v>
      </c>
      <c r="C161" s="118">
        <f t="shared" si="54"/>
        <v>0.33835667394266078</v>
      </c>
      <c r="D161" s="118">
        <f t="shared" si="54"/>
        <v>0.30692521332256623</v>
      </c>
      <c r="E161" s="118">
        <f t="shared" si="54"/>
        <v>0.3148022573751259</v>
      </c>
      <c r="F161" s="118">
        <f t="shared" si="54"/>
        <v>0.32116100615160847</v>
      </c>
      <c r="G161" s="118">
        <f t="shared" si="54"/>
        <v>0.3172612216773632</v>
      </c>
      <c r="H161" s="118">
        <f t="shared" si="54"/>
        <v>0.33261633219897691</v>
      </c>
      <c r="I161" s="118">
        <f t="shared" si="54"/>
        <v>0.32633330380023157</v>
      </c>
      <c r="J161" s="118">
        <f t="shared" si="54"/>
        <v>0.29981956132539389</v>
      </c>
      <c r="K161" s="118">
        <f t="shared" si="54"/>
        <v>0.27425350607631521</v>
      </c>
      <c r="L161" s="118">
        <f t="shared" si="54"/>
        <v>0.29001857293263328</v>
      </c>
      <c r="M161" s="118">
        <f t="shared" si="54"/>
        <v>0.31456958323126122</v>
      </c>
      <c r="N161" s="118">
        <f t="shared" si="54"/>
        <v>0.28861103434916457</v>
      </c>
      <c r="O161" s="118">
        <f t="shared" si="54"/>
        <v>0.24595558671429682</v>
      </c>
      <c r="P161" s="118">
        <f t="shared" si="54"/>
        <v>0.21469947682292526</v>
      </c>
      <c r="Q161" s="118">
        <f t="shared" si="54"/>
        <v>0.2578428368391798</v>
      </c>
      <c r="R161" s="118">
        <f t="shared" ref="R161:V161" si="55">R162+R164+R166+R175</f>
        <v>0.26892950923522962</v>
      </c>
      <c r="S161" s="118">
        <f t="shared" si="55"/>
        <v>0.2753840884973538</v>
      </c>
      <c r="T161" s="118">
        <f t="shared" si="55"/>
        <v>0.2672974944006356</v>
      </c>
      <c r="U161" s="118">
        <f t="shared" si="55"/>
        <v>0.29907380448322157</v>
      </c>
      <c r="V161" s="118">
        <f t="shared" si="55"/>
        <v>0.31206528917478027</v>
      </c>
      <c r="W161" s="118">
        <f t="shared" ref="W161:Y161" si="56">W162+W164+W166+W175</f>
        <v>0.35719143322119307</v>
      </c>
      <c r="X161" s="118">
        <f t="shared" si="56"/>
        <v>0.28013965806573443</v>
      </c>
      <c r="Y161" s="118">
        <f t="shared" si="56"/>
        <v>0.23988757388507406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0.3487047881981411</v>
      </c>
      <c r="C166" s="123">
        <v>0.33835667394266078</v>
      </c>
      <c r="D166" s="123">
        <v>0.30692521332256623</v>
      </c>
      <c r="E166" s="123">
        <v>0.3148022573751259</v>
      </c>
      <c r="F166" s="123">
        <v>0.32116100615160847</v>
      </c>
      <c r="G166" s="123">
        <v>0.3172612216773632</v>
      </c>
      <c r="H166" s="123">
        <v>0.33261633219897691</v>
      </c>
      <c r="I166" s="123">
        <v>0.32633330380023157</v>
      </c>
      <c r="J166" s="123">
        <v>0.29981956132539389</v>
      </c>
      <c r="K166" s="123">
        <v>0.27425350607631521</v>
      </c>
      <c r="L166" s="123">
        <v>0.29001857293263328</v>
      </c>
      <c r="M166" s="123">
        <v>0.31456958323126122</v>
      </c>
      <c r="N166" s="123">
        <v>0.28861103434916457</v>
      </c>
      <c r="O166" s="123">
        <v>0.24595558671429682</v>
      </c>
      <c r="P166" s="123">
        <v>0.21469947682292526</v>
      </c>
      <c r="Q166" s="123">
        <v>0.2578428368391798</v>
      </c>
      <c r="R166" s="123">
        <v>0.26892950923522962</v>
      </c>
      <c r="S166" s="123">
        <v>0.2753840884973538</v>
      </c>
      <c r="T166" s="123">
        <v>0.2672974944006356</v>
      </c>
      <c r="U166" s="123">
        <v>0.29907380448322157</v>
      </c>
      <c r="V166" s="123">
        <v>0.31206528917478027</v>
      </c>
      <c r="W166" s="123">
        <v>0.35719143322119307</v>
      </c>
      <c r="X166" s="123">
        <v>0.28013965806573443</v>
      </c>
      <c r="Y166" s="123">
        <v>0.23988757388507406</v>
      </c>
      <c r="DA166" s="130" t="s">
        <v>3239</v>
      </c>
    </row>
    <row r="167" spans="1:105" ht="12" customHeight="1" x14ac:dyDescent="0.25">
      <c r="A167" s="97" t="s">
        <v>124</v>
      </c>
      <c r="B167" s="99">
        <v>3.1651650484549427</v>
      </c>
      <c r="C167" s="99">
        <v>3.0902449537480776</v>
      </c>
      <c r="D167" s="99">
        <v>2.8423449065903879</v>
      </c>
      <c r="E167" s="99">
        <v>2.9287322312486839</v>
      </c>
      <c r="F167" s="99">
        <v>2.9852367697315283</v>
      </c>
      <c r="G167" s="99">
        <v>2.9254506703304064</v>
      </c>
      <c r="H167" s="99">
        <v>3.0545743914358665</v>
      </c>
      <c r="I167" s="99">
        <v>3.0541261242001236</v>
      </c>
      <c r="J167" s="99">
        <v>2.879727586751339</v>
      </c>
      <c r="K167" s="99">
        <v>2.7587350551289731</v>
      </c>
      <c r="L167" s="99">
        <v>3.0623398213524879</v>
      </c>
      <c r="M167" s="99">
        <v>3.4527004277453823</v>
      </c>
      <c r="N167" s="99">
        <v>3.4156166559187042</v>
      </c>
      <c r="O167" s="99">
        <v>3.2729550303030472</v>
      </c>
      <c r="P167" s="99">
        <v>2.8754970783696252</v>
      </c>
      <c r="Q167" s="99">
        <v>3.3141362673807024</v>
      </c>
      <c r="R167" s="99">
        <v>3.3072617886100852</v>
      </c>
      <c r="S167" s="99">
        <v>3.2120618869469957</v>
      </c>
      <c r="T167" s="99">
        <v>2.9825499831156801</v>
      </c>
      <c r="U167" s="99">
        <v>2.9761665669787867</v>
      </c>
      <c r="V167" s="99">
        <v>2.7015008430624796</v>
      </c>
      <c r="W167" s="99">
        <v>2.6020074882246398</v>
      </c>
      <c r="X167" s="99">
        <v>1.9698519008539161</v>
      </c>
      <c r="Y167" s="99">
        <v>1.7340021544408748</v>
      </c>
      <c r="DA167" s="63" t="s">
        <v>3240</v>
      </c>
    </row>
    <row r="168" spans="1:105" ht="12" customHeight="1" x14ac:dyDescent="0.25">
      <c r="A168" s="97" t="s">
        <v>123</v>
      </c>
      <c r="B168" s="99">
        <v>1.8061548367172882</v>
      </c>
      <c r="C168" s="99">
        <v>1.7294764219142456</v>
      </c>
      <c r="D168" s="99">
        <v>1.605764137330949</v>
      </c>
      <c r="E168" s="99">
        <v>1.6275492528930886</v>
      </c>
      <c r="F168" s="99">
        <v>1.6502516432294099</v>
      </c>
      <c r="G168" s="99">
        <v>1.6431738320165046</v>
      </c>
      <c r="H168" s="99">
        <v>1.7183030766458813</v>
      </c>
      <c r="I168" s="99">
        <v>1.6929647711751192</v>
      </c>
      <c r="J168" s="99">
        <v>1.5448068418964955</v>
      </c>
      <c r="K168" s="99">
        <v>1.3444039285507283</v>
      </c>
      <c r="L168" s="99">
        <v>1.7222248274599548</v>
      </c>
      <c r="M168" s="99">
        <v>1.9210353617719842</v>
      </c>
      <c r="N168" s="99">
        <v>1.8752720186952134</v>
      </c>
      <c r="O168" s="99">
        <v>1.9287524777952387</v>
      </c>
      <c r="P168" s="99">
        <v>1.6292129480980346</v>
      </c>
      <c r="Q168" s="99">
        <v>1.9489202354961825</v>
      </c>
      <c r="R168" s="99">
        <v>1.9746556134252775</v>
      </c>
      <c r="S168" s="99">
        <v>1.8430733692466335</v>
      </c>
      <c r="T168" s="99">
        <v>1.7641394503705916</v>
      </c>
      <c r="U168" s="99">
        <v>1.6018563799146752</v>
      </c>
      <c r="V168" s="99">
        <v>1.4549548967337225</v>
      </c>
      <c r="W168" s="99">
        <v>1.5156522876655256</v>
      </c>
      <c r="X168" s="99">
        <v>0.82209905669410543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1.8061548367172882</v>
      </c>
      <c r="C169" s="102">
        <v>1.7294764219142456</v>
      </c>
      <c r="D169" s="102">
        <v>1.605764137330949</v>
      </c>
      <c r="E169" s="102">
        <v>1.6275492528930886</v>
      </c>
      <c r="F169" s="102">
        <v>1.6502516432294099</v>
      </c>
      <c r="G169" s="102">
        <v>1.6431738320165046</v>
      </c>
      <c r="H169" s="102">
        <v>1.7183030766458813</v>
      </c>
      <c r="I169" s="102">
        <v>1.6929647711751192</v>
      </c>
      <c r="J169" s="102">
        <v>1.5448068418964955</v>
      </c>
      <c r="K169" s="102">
        <v>1.3444039285507283</v>
      </c>
      <c r="L169" s="102">
        <v>1.7222248274599548</v>
      </c>
      <c r="M169" s="102">
        <v>1.9210353617719842</v>
      </c>
      <c r="N169" s="102">
        <v>1.8752720186952134</v>
      </c>
      <c r="O169" s="102">
        <v>1.9287524777952387</v>
      </c>
      <c r="P169" s="102">
        <v>1.6292129480980346</v>
      </c>
      <c r="Q169" s="102">
        <v>1.9489202354961825</v>
      </c>
      <c r="R169" s="102">
        <v>1.9746556134252775</v>
      </c>
      <c r="S169" s="102">
        <v>1.8430733692466335</v>
      </c>
      <c r="T169" s="102">
        <v>1.7641394503705916</v>
      </c>
      <c r="U169" s="102">
        <v>1.6018563799146752</v>
      </c>
      <c r="V169" s="102">
        <v>1.4549548967337225</v>
      </c>
      <c r="W169" s="102">
        <v>1.5156522876655256</v>
      </c>
      <c r="X169" s="102">
        <v>0.82209905669410543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3248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0.17693313541871006</v>
      </c>
      <c r="D24" s="117">
        <f t="shared" si="7"/>
        <v>0.23470698490866676</v>
      </c>
      <c r="E24" s="117">
        <f t="shared" si="7"/>
        <v>0.44858920294926957</v>
      </c>
      <c r="F24" s="117">
        <f t="shared" si="7"/>
        <v>0.58879646747112813</v>
      </c>
      <c r="G24" s="117">
        <f t="shared" si="7"/>
        <v>0.62426916873421101</v>
      </c>
      <c r="H24" s="117">
        <f t="shared" si="7"/>
        <v>0.51233672134113473</v>
      </c>
      <c r="I24" s="117">
        <f t="shared" si="7"/>
        <v>0.29571348911079159</v>
      </c>
      <c r="J24" s="117">
        <f t="shared" si="7"/>
        <v>9.5129596998897045E-2</v>
      </c>
      <c r="K24" s="117">
        <f t="shared" si="7"/>
        <v>0.10316888916820596</v>
      </c>
      <c r="L24" s="117">
        <f t="shared" si="7"/>
        <v>0.31819138502343358</v>
      </c>
      <c r="M24" s="117">
        <f t="shared" si="7"/>
        <v>0.31065630059452715</v>
      </c>
      <c r="N24" s="117">
        <f t="shared" si="7"/>
        <v>0.29906891908110278</v>
      </c>
      <c r="O24" s="117">
        <f t="shared" si="7"/>
        <v>0.27698734835559419</v>
      </c>
      <c r="P24" s="117">
        <f t="shared" si="7"/>
        <v>0.17519914710695919</v>
      </c>
      <c r="Q24" s="117">
        <f t="shared" si="7"/>
        <v>0.32690188294164924</v>
      </c>
      <c r="R24" s="117">
        <f t="shared" ref="R24:V24" si="8">R25+R28+R30+R39</f>
        <v>0.5563652225813861</v>
      </c>
      <c r="S24" s="117">
        <f t="shared" si="8"/>
        <v>0.49485690664507365</v>
      </c>
      <c r="T24" s="117">
        <f t="shared" si="8"/>
        <v>0.30502584507273062</v>
      </c>
      <c r="U24" s="117">
        <f t="shared" si="8"/>
        <v>0.19639936935245014</v>
      </c>
      <c r="V24" s="117">
        <f t="shared" si="8"/>
        <v>0.18488521178819034</v>
      </c>
      <c r="W24" s="117">
        <f t="shared" ref="W24:Y24" si="9">W25+W28+W30+W39</f>
        <v>0.22832274563352398</v>
      </c>
      <c r="X24" s="117">
        <f t="shared" si="9"/>
        <v>0.33550923549471218</v>
      </c>
      <c r="Y24" s="117">
        <f t="shared" si="9"/>
        <v>0.20295259203875654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0.16426000798775453</v>
      </c>
      <c r="D25" s="122">
        <f t="shared" si="10"/>
        <v>0.21547784845776916</v>
      </c>
      <c r="E25" s="122">
        <f t="shared" si="10"/>
        <v>0.41397898432440455</v>
      </c>
      <c r="F25" s="122">
        <f t="shared" si="10"/>
        <v>0.54210412321076162</v>
      </c>
      <c r="G25" s="122">
        <f t="shared" si="10"/>
        <v>0.57370975078998487</v>
      </c>
      <c r="H25" s="122">
        <f t="shared" si="10"/>
        <v>0.47213325154998914</v>
      </c>
      <c r="I25" s="122">
        <f t="shared" si="10"/>
        <v>0.27367658860621491</v>
      </c>
      <c r="J25" s="122">
        <f t="shared" si="10"/>
        <v>8.7266075566636375E-2</v>
      </c>
      <c r="K25" s="122">
        <f t="shared" si="10"/>
        <v>9.4274375213414391E-2</v>
      </c>
      <c r="L25" s="122">
        <f t="shared" si="10"/>
        <v>0.29025678235199853</v>
      </c>
      <c r="M25" s="122">
        <f t="shared" si="10"/>
        <v>0.28074899004579318</v>
      </c>
      <c r="N25" s="122">
        <f t="shared" si="10"/>
        <v>0.2676063685663016</v>
      </c>
      <c r="O25" s="122">
        <f t="shared" si="10"/>
        <v>0.24277910868798214</v>
      </c>
      <c r="P25" s="122">
        <f t="shared" si="10"/>
        <v>0.14736106043628505</v>
      </c>
      <c r="Q25" s="122">
        <f t="shared" si="10"/>
        <v>0.2831233598921602</v>
      </c>
      <c r="R25" s="122">
        <f t="shared" ref="R25:V25" si="11">SUM(R26:R27)</f>
        <v>0.48151131617711573</v>
      </c>
      <c r="S25" s="122">
        <f t="shared" si="11"/>
        <v>0.43113161964864927</v>
      </c>
      <c r="T25" s="122">
        <f t="shared" si="11"/>
        <v>0.26324822653070856</v>
      </c>
      <c r="U25" s="122">
        <f t="shared" si="11"/>
        <v>0.16643906719271706</v>
      </c>
      <c r="V25" s="122">
        <f t="shared" si="11"/>
        <v>0.15497096070040808</v>
      </c>
      <c r="W25" s="122">
        <f t="shared" ref="W25:Y25" si="12">SUM(W26:W27)</f>
        <v>0.18627405359253218</v>
      </c>
      <c r="X25" s="122">
        <f t="shared" si="12"/>
        <v>0.28932689722829363</v>
      </c>
      <c r="Y25" s="122">
        <f t="shared" si="12"/>
        <v>0.16909953849542697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0.16252644626064988</v>
      </c>
      <c r="D26" s="98">
        <v>0.21324092657896954</v>
      </c>
      <c r="E26" s="98">
        <v>0.40966736241246499</v>
      </c>
      <c r="F26" s="98">
        <v>0.53647181672964628</v>
      </c>
      <c r="G26" s="98">
        <v>0.5677330135926254</v>
      </c>
      <c r="H26" s="98">
        <v>0.46719859387439872</v>
      </c>
      <c r="I26" s="98">
        <v>0.27080756273182338</v>
      </c>
      <c r="J26" s="98">
        <v>8.6355684711248992E-2</v>
      </c>
      <c r="K26" s="98">
        <v>9.3291830855872129E-2</v>
      </c>
      <c r="L26" s="98">
        <v>0.28712339708505014</v>
      </c>
      <c r="M26" s="98">
        <v>0.27773169938268621</v>
      </c>
      <c r="N26" s="98">
        <v>0.26467473127436586</v>
      </c>
      <c r="O26" s="98">
        <v>0.2400333291869064</v>
      </c>
      <c r="P26" s="98">
        <v>0.14565724254375639</v>
      </c>
      <c r="Q26" s="98">
        <v>0.27967882065854438</v>
      </c>
      <c r="R26" s="98">
        <v>0.47558926192956269</v>
      </c>
      <c r="S26" s="98">
        <v>0.42581551461414369</v>
      </c>
      <c r="T26" s="98">
        <v>0.26001001998430517</v>
      </c>
      <c r="U26" s="98">
        <v>0.16441714138304703</v>
      </c>
      <c r="V26" s="98">
        <v>0.15308603582731722</v>
      </c>
      <c r="W26" s="98">
        <v>0.18400274192224517</v>
      </c>
      <c r="X26" s="98">
        <v>0.28604412376114335</v>
      </c>
      <c r="Y26" s="98">
        <v>0.16715628155521994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1.7335617271046432E-3</v>
      </c>
      <c r="D27" s="98">
        <v>2.2369218787996322E-3</v>
      </c>
      <c r="E27" s="98">
        <v>4.311621911939561E-3</v>
      </c>
      <c r="F27" s="98">
        <v>5.6323064811153985E-3</v>
      </c>
      <c r="G27" s="98">
        <v>5.9767371973594927E-3</v>
      </c>
      <c r="H27" s="98">
        <v>4.9346576755904276E-3</v>
      </c>
      <c r="I27" s="98">
        <v>2.8690258743915053E-3</v>
      </c>
      <c r="J27" s="98">
        <v>9.1039085538737873E-4</v>
      </c>
      <c r="K27" s="98">
        <v>9.8254435754225743E-4</v>
      </c>
      <c r="L27" s="98">
        <v>3.1333852669484172E-3</v>
      </c>
      <c r="M27" s="98">
        <v>3.0172906631069653E-3</v>
      </c>
      <c r="N27" s="98">
        <v>2.9316372919357511E-3</v>
      </c>
      <c r="O27" s="98">
        <v>2.7457795010757302E-3</v>
      </c>
      <c r="P27" s="98">
        <v>1.7038178925286524E-3</v>
      </c>
      <c r="Q27" s="98">
        <v>3.4445392336158319E-3</v>
      </c>
      <c r="R27" s="98">
        <v>5.9220542475530496E-3</v>
      </c>
      <c r="S27" s="98">
        <v>5.3161050345055813E-3</v>
      </c>
      <c r="T27" s="98">
        <v>3.2382065464033939E-3</v>
      </c>
      <c r="U27" s="98">
        <v>2.0219258096700415E-3</v>
      </c>
      <c r="V27" s="98">
        <v>1.8849248730908516E-3</v>
      </c>
      <c r="W27" s="98">
        <v>2.271311670287021E-3</v>
      </c>
      <c r="X27" s="98">
        <v>3.2827734671502695E-3</v>
      </c>
      <c r="Y27" s="98">
        <v>1.9432569402070261E-3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2.5766972249467912E-5</v>
      </c>
      <c r="D28" s="122">
        <f t="shared" si="13"/>
        <v>1.2562771657660868E-5</v>
      </c>
      <c r="E28" s="122">
        <f t="shared" si="13"/>
        <v>7.4489037518146709E-5</v>
      </c>
      <c r="F28" s="122">
        <f t="shared" si="13"/>
        <v>1.4863079421050616E-4</v>
      </c>
      <c r="G28" s="122">
        <f t="shared" si="13"/>
        <v>1.5942576008398334E-4</v>
      </c>
      <c r="H28" s="122">
        <f t="shared" si="13"/>
        <v>1.9677359975427158E-4</v>
      </c>
      <c r="I28" s="122">
        <f t="shared" si="13"/>
        <v>1.0753028346491016E-4</v>
      </c>
      <c r="J28" s="122">
        <f t="shared" si="13"/>
        <v>2.3228919724868088E-5</v>
      </c>
      <c r="K28" s="122">
        <f t="shared" si="13"/>
        <v>2.2745629622238535E-5</v>
      </c>
      <c r="L28" s="122">
        <f t="shared" si="13"/>
        <v>5.6738992437532075E-5</v>
      </c>
      <c r="M28" s="122">
        <f t="shared" si="13"/>
        <v>8.6535984120102871E-5</v>
      </c>
      <c r="N28" s="122">
        <f t="shared" si="13"/>
        <v>8.4017158897295609E-5</v>
      </c>
      <c r="O28" s="122">
        <f t="shared" si="13"/>
        <v>7.1009757482535745E-5</v>
      </c>
      <c r="P28" s="122">
        <f t="shared" si="13"/>
        <v>4.9620327749991734E-5</v>
      </c>
      <c r="Q28" s="122">
        <f t="shared" si="13"/>
        <v>8.3167600262942527E-5</v>
      </c>
      <c r="R28" s="122">
        <f t="shared" si="13"/>
        <v>1.8725560835464278E-4</v>
      </c>
      <c r="S28" s="122">
        <f t="shared" si="13"/>
        <v>1.5030020532560463E-4</v>
      </c>
      <c r="T28" s="122">
        <f t="shared" si="13"/>
        <v>1.259971527927689E-4</v>
      </c>
      <c r="U28" s="122">
        <f t="shared" si="13"/>
        <v>3.5075456839755416E-5</v>
      </c>
      <c r="V28" s="122">
        <f t="shared" si="13"/>
        <v>1.1037104616760287E-4</v>
      </c>
      <c r="W28" s="122">
        <f t="shared" si="13"/>
        <v>5.876213616922528E-5</v>
      </c>
      <c r="X28" s="122">
        <f t="shared" si="13"/>
        <v>2.1456682789586912E-4</v>
      </c>
      <c r="Y28" s="122">
        <f t="shared" si="13"/>
        <v>1.8682473092553631E-4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2.5766972249467912E-5</v>
      </c>
      <c r="D29" s="98">
        <v>1.2562771657660868E-5</v>
      </c>
      <c r="E29" s="98">
        <v>7.4489037518146709E-5</v>
      </c>
      <c r="F29" s="98">
        <v>1.4863079421050616E-4</v>
      </c>
      <c r="G29" s="98">
        <v>1.5942576008398334E-4</v>
      </c>
      <c r="H29" s="98">
        <v>1.9677359975427158E-4</v>
      </c>
      <c r="I29" s="98">
        <v>1.0753028346491016E-4</v>
      </c>
      <c r="J29" s="98">
        <v>2.3228919724868088E-5</v>
      </c>
      <c r="K29" s="98">
        <v>2.2745629622238535E-5</v>
      </c>
      <c r="L29" s="98">
        <v>5.6738992437532075E-5</v>
      </c>
      <c r="M29" s="98">
        <v>8.6535984120102871E-5</v>
      </c>
      <c r="N29" s="98">
        <v>8.4017158897295609E-5</v>
      </c>
      <c r="O29" s="98">
        <v>7.1009757482535745E-5</v>
      </c>
      <c r="P29" s="98">
        <v>4.9620327749991734E-5</v>
      </c>
      <c r="Q29" s="98">
        <v>8.3167600262942527E-5</v>
      </c>
      <c r="R29" s="98">
        <v>1.8725560835464278E-4</v>
      </c>
      <c r="S29" s="98">
        <v>1.5030020532560463E-4</v>
      </c>
      <c r="T29" s="98">
        <v>1.259971527927689E-4</v>
      </c>
      <c r="U29" s="98">
        <v>3.5075456839755416E-5</v>
      </c>
      <c r="V29" s="98">
        <v>1.1037104616760287E-4</v>
      </c>
      <c r="W29" s="98">
        <v>5.876213616922528E-5</v>
      </c>
      <c r="X29" s="98">
        <v>2.1456682789586912E-4</v>
      </c>
      <c r="Y29" s="98">
        <v>1.8682473092553631E-4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1.0247802250536397E-2</v>
      </c>
      <c r="D30" s="122">
        <v>1.5563795180494968E-2</v>
      </c>
      <c r="E30" s="122">
        <v>2.7857795539607759E-2</v>
      </c>
      <c r="F30" s="122">
        <v>3.7736506492566282E-2</v>
      </c>
      <c r="G30" s="122">
        <v>4.078698611846597E-2</v>
      </c>
      <c r="H30" s="122">
        <v>3.2278082810065341E-2</v>
      </c>
      <c r="I30" s="122">
        <v>1.738977421522947E-2</v>
      </c>
      <c r="J30" s="122">
        <v>6.2197413281249152E-3</v>
      </c>
      <c r="K30" s="122">
        <v>6.933161737208501E-3</v>
      </c>
      <c r="L30" s="122">
        <v>2.2151012399380981E-2</v>
      </c>
      <c r="M30" s="122">
        <v>2.4030721908867E-2</v>
      </c>
      <c r="N30" s="122">
        <v>2.5270503935805634E-2</v>
      </c>
      <c r="O30" s="122">
        <v>2.7420143928480637E-2</v>
      </c>
      <c r="P30" s="122">
        <v>2.2012655185366402E-2</v>
      </c>
      <c r="Q30" s="122">
        <v>3.4771467632324804E-2</v>
      </c>
      <c r="R30" s="122">
        <v>5.902312102415911E-2</v>
      </c>
      <c r="S30" s="122">
        <v>5.0053704203043087E-2</v>
      </c>
      <c r="T30" s="122">
        <v>3.2803699048716044E-2</v>
      </c>
      <c r="U30" s="122">
        <v>2.363043025317093E-2</v>
      </c>
      <c r="V30" s="122">
        <v>2.3185040888883131E-2</v>
      </c>
      <c r="W30" s="122">
        <v>3.2270261429093824E-2</v>
      </c>
      <c r="X30" s="122">
        <v>3.5437749343761531E-2</v>
      </c>
      <c r="Y30" s="122">
        <v>2.5052561366913053E-2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1.1055951482600733E-3</v>
      </c>
      <c r="D31" s="98">
        <v>1.4671907068385961E-3</v>
      </c>
      <c r="E31" s="98">
        <v>3.4916630223288435E-3</v>
      </c>
      <c r="F31" s="98">
        <v>4.7679884052812989E-3</v>
      </c>
      <c r="G31" s="98">
        <v>5.2884004134755181E-3</v>
      </c>
      <c r="H31" s="98">
        <v>4.2094340333592899E-3</v>
      </c>
      <c r="I31" s="98">
        <v>1.7341789421698147E-3</v>
      </c>
      <c r="J31" s="98">
        <v>4.6459571063587045E-4</v>
      </c>
      <c r="K31" s="98">
        <v>4.4233084285211547E-4</v>
      </c>
      <c r="L31" s="98">
        <v>1.7089712220864116E-3</v>
      </c>
      <c r="M31" s="98">
        <v>2.5972525704621888E-3</v>
      </c>
      <c r="N31" s="98">
        <v>2.411198646584962E-3</v>
      </c>
      <c r="O31" s="98">
        <v>2.0497235980788072E-3</v>
      </c>
      <c r="P31" s="98">
        <v>1.5232374992439452E-3</v>
      </c>
      <c r="Q31" s="98">
        <v>3.9201687095838543E-3</v>
      </c>
      <c r="R31" s="98">
        <v>7.3649583648464521E-3</v>
      </c>
      <c r="S31" s="98">
        <v>7.0874248887131007E-3</v>
      </c>
      <c r="T31" s="98">
        <v>3.8738782590104952E-3</v>
      </c>
      <c r="U31" s="98">
        <v>3.2751130040020201E-3</v>
      </c>
      <c r="V31" s="98">
        <v>3.1205061418067984E-3</v>
      </c>
      <c r="W31" s="98">
        <v>5.4564447843260221E-3</v>
      </c>
      <c r="X31" s="98">
        <v>8.2234903065271057E-3</v>
      </c>
      <c r="Y31" s="98">
        <v>4.348856998477855E-3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1.0698628125111784E-4</v>
      </c>
      <c r="T32" s="98">
        <v>0</v>
      </c>
      <c r="U32" s="98">
        <v>0</v>
      </c>
      <c r="V32" s="98">
        <v>0</v>
      </c>
      <c r="W32" s="98">
        <v>0</v>
      </c>
      <c r="X32" s="98">
        <v>2.0254442860264749E-4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6.2989828956640313E-5</v>
      </c>
      <c r="T33" s="101">
        <v>0</v>
      </c>
      <c r="U33" s="101">
        <v>0</v>
      </c>
      <c r="V33" s="101">
        <v>0</v>
      </c>
      <c r="W33" s="101">
        <v>0</v>
      </c>
      <c r="X33" s="101">
        <v>9.1438722334530949E-5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4.3996452294477523E-5</v>
      </c>
      <c r="T34" s="104">
        <v>0</v>
      </c>
      <c r="U34" s="104">
        <v>0</v>
      </c>
      <c r="V34" s="104">
        <v>0</v>
      </c>
      <c r="W34" s="104">
        <v>0</v>
      </c>
      <c r="X34" s="104">
        <v>1.1110570626811654E-4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4.9976519839320692E-3</v>
      </c>
      <c r="D35" s="101">
        <v>8.9348354134243246E-3</v>
      </c>
      <c r="E35" s="101">
        <v>1.4774396323154609E-2</v>
      </c>
      <c r="F35" s="101">
        <v>2.2780348128134911E-2</v>
      </c>
      <c r="G35" s="101">
        <v>2.1139509114310891E-2</v>
      </c>
      <c r="H35" s="101">
        <v>1.6864731519603406E-2</v>
      </c>
      <c r="I35" s="101">
        <v>3.7212756892734374E-3</v>
      </c>
      <c r="J35" s="101">
        <v>2.112129901048134E-3</v>
      </c>
      <c r="K35" s="101">
        <v>2.2995191684909554E-3</v>
      </c>
      <c r="L35" s="101">
        <v>1.0303679804532419E-2</v>
      </c>
      <c r="M35" s="101">
        <v>1.2288613623670229E-2</v>
      </c>
      <c r="N35" s="101">
        <v>1.4040627583085464E-2</v>
      </c>
      <c r="O35" s="101">
        <v>1.4162993313504691E-2</v>
      </c>
      <c r="P35" s="101">
        <v>1.1833263291094834E-2</v>
      </c>
      <c r="Q35" s="101">
        <v>1.4709269981310381E-2</v>
      </c>
      <c r="R35" s="101">
        <v>2.3462875770888104E-2</v>
      </c>
      <c r="S35" s="101">
        <v>2.0346606732649663E-2</v>
      </c>
      <c r="T35" s="101">
        <v>1.4397710980903153E-2</v>
      </c>
      <c r="U35" s="101">
        <v>9.4309739583965761E-3</v>
      </c>
      <c r="V35" s="101">
        <v>1.0488211486158047E-2</v>
      </c>
      <c r="W35" s="101">
        <v>1.4476425313423857E-2</v>
      </c>
      <c r="X35" s="101">
        <v>0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4.144555118344254E-3</v>
      </c>
      <c r="D36" s="104">
        <v>5.1617690602320477E-3</v>
      </c>
      <c r="E36" s="104">
        <v>9.5917361941243069E-3</v>
      </c>
      <c r="F36" s="104">
        <v>1.0188169959150072E-2</v>
      </c>
      <c r="G36" s="104">
        <v>1.4359076590679559E-2</v>
      </c>
      <c r="H36" s="104">
        <v>1.1203917257102647E-2</v>
      </c>
      <c r="I36" s="104">
        <v>1.193431958378622E-2</v>
      </c>
      <c r="J36" s="104">
        <v>3.6430157164409104E-3</v>
      </c>
      <c r="K36" s="104">
        <v>4.1913117258654299E-3</v>
      </c>
      <c r="L36" s="104">
        <v>1.013836137276215E-2</v>
      </c>
      <c r="M36" s="104">
        <v>9.1448557147345844E-3</v>
      </c>
      <c r="N36" s="104">
        <v>8.8186777061352081E-3</v>
      </c>
      <c r="O36" s="104">
        <v>1.1207427016897139E-2</v>
      </c>
      <c r="P36" s="104">
        <v>8.6561543950276244E-3</v>
      </c>
      <c r="Q36" s="104">
        <v>1.6142028941430568E-2</v>
      </c>
      <c r="R36" s="104">
        <v>2.8195286888424553E-2</v>
      </c>
      <c r="S36" s="104">
        <v>2.2512686300429206E-2</v>
      </c>
      <c r="T36" s="104">
        <v>1.4532109808802395E-2</v>
      </c>
      <c r="U36" s="104">
        <v>1.0924343290772333E-2</v>
      </c>
      <c r="V36" s="104">
        <v>9.5763232609182864E-3</v>
      </c>
      <c r="W36" s="104">
        <v>1.2337391331343948E-2</v>
      </c>
      <c r="X36" s="104">
        <v>2.701171460863178E-2</v>
      </c>
      <c r="Y36" s="104">
        <v>2.0703704368435199E-2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2.6189475513677661E-3</v>
      </c>
      <c r="D37" s="98">
        <v>3.2898986944812085E-3</v>
      </c>
      <c r="E37" s="98">
        <v>6.03516325050245E-3</v>
      </c>
      <c r="F37" s="98">
        <v>6.3798916763950055E-3</v>
      </c>
      <c r="G37" s="98">
        <v>9.1037724229214301E-3</v>
      </c>
      <c r="H37" s="98">
        <v>7.1062904421116211E-3</v>
      </c>
      <c r="I37" s="98">
        <v>7.4612103329493602E-3</v>
      </c>
      <c r="J37" s="98">
        <v>2.2140016681597694E-3</v>
      </c>
      <c r="K37" s="98">
        <v>2.3445749070318683E-3</v>
      </c>
      <c r="L37" s="98">
        <v>6.3920484274976657E-3</v>
      </c>
      <c r="M37" s="98">
        <v>5.7050356131604371E-3</v>
      </c>
      <c r="N37" s="98">
        <v>5.377893303803164E-3</v>
      </c>
      <c r="O37" s="98">
        <v>7.1150679450857996E-3</v>
      </c>
      <c r="P37" s="98">
        <v>5.2664734459269774E-3</v>
      </c>
      <c r="Q37" s="98">
        <v>9.975390602846225E-3</v>
      </c>
      <c r="R37" s="98">
        <v>1.7368492224979798E-2</v>
      </c>
      <c r="S37" s="98">
        <v>1.3273589196716841E-2</v>
      </c>
      <c r="T37" s="98">
        <v>8.5935534244053948E-3</v>
      </c>
      <c r="U37" s="98">
        <v>6.5333609350989204E-3</v>
      </c>
      <c r="V37" s="98">
        <v>5.6989248725963304E-3</v>
      </c>
      <c r="W37" s="98">
        <v>7.7036328094023795E-3</v>
      </c>
      <c r="X37" s="98">
        <v>1.1999786529330324E-2</v>
      </c>
      <c r="Y37" s="98">
        <v>1.136104664693733E-2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1.5256075669764877E-3</v>
      </c>
      <c r="D38" s="98">
        <v>1.871870365750839E-3</v>
      </c>
      <c r="E38" s="98">
        <v>3.5565729436218569E-3</v>
      </c>
      <c r="F38" s="98">
        <v>3.8082782827550659E-3</v>
      </c>
      <c r="G38" s="98">
        <v>5.2553041677581291E-3</v>
      </c>
      <c r="H38" s="98">
        <v>4.0976268149910261E-3</v>
      </c>
      <c r="I38" s="98">
        <v>4.4731092508368594E-3</v>
      </c>
      <c r="J38" s="98">
        <v>1.4290140482811407E-3</v>
      </c>
      <c r="K38" s="98">
        <v>1.8467368188335616E-3</v>
      </c>
      <c r="L38" s="98">
        <v>3.7463129452644833E-3</v>
      </c>
      <c r="M38" s="98">
        <v>3.4398201015741472E-3</v>
      </c>
      <c r="N38" s="98">
        <v>3.4407844023320441E-3</v>
      </c>
      <c r="O38" s="98">
        <v>4.0923590718113393E-3</v>
      </c>
      <c r="P38" s="98">
        <v>3.3896809491006465E-3</v>
      </c>
      <c r="Q38" s="98">
        <v>6.1666383385843414E-3</v>
      </c>
      <c r="R38" s="98">
        <v>1.0826794663444755E-2</v>
      </c>
      <c r="S38" s="98">
        <v>9.2390971037123668E-3</v>
      </c>
      <c r="T38" s="98">
        <v>5.9385563843969988E-3</v>
      </c>
      <c r="U38" s="98">
        <v>4.3909823556734125E-3</v>
      </c>
      <c r="V38" s="98">
        <v>3.8773983883219564E-3</v>
      </c>
      <c r="W38" s="98">
        <v>4.6337585219415681E-3</v>
      </c>
      <c r="X38" s="98">
        <v>1.5011928079301455E-2</v>
      </c>
      <c r="Y38" s="98">
        <v>9.3426577214978691E-3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2.3995582081696751E-3</v>
      </c>
      <c r="D39" s="122">
        <v>3.6527784987449774E-3</v>
      </c>
      <c r="E39" s="122">
        <v>6.677934047739093E-3</v>
      </c>
      <c r="F39" s="122">
        <v>8.8072069735897155E-3</v>
      </c>
      <c r="G39" s="122">
        <v>9.6130060656761454E-3</v>
      </c>
      <c r="H39" s="122">
        <v>7.7286133813259461E-3</v>
      </c>
      <c r="I39" s="122">
        <v>4.5395960058823553E-3</v>
      </c>
      <c r="J39" s="122">
        <v>1.6205511844108813E-3</v>
      </c>
      <c r="K39" s="122">
        <v>1.9386065879608363E-3</v>
      </c>
      <c r="L39" s="122">
        <v>5.7268512796165372E-3</v>
      </c>
      <c r="M39" s="122">
        <v>5.7900526557468348E-3</v>
      </c>
      <c r="N39" s="122">
        <v>6.1080294200982583E-3</v>
      </c>
      <c r="O39" s="122">
        <v>6.7170859816488597E-3</v>
      </c>
      <c r="P39" s="122">
        <v>5.7758111575577312E-3</v>
      </c>
      <c r="Q39" s="122">
        <v>8.9238878169012811E-3</v>
      </c>
      <c r="R39" s="122">
        <v>1.5643529771756648E-2</v>
      </c>
      <c r="S39" s="122">
        <v>1.3521282588055726E-2</v>
      </c>
      <c r="T39" s="122">
        <v>8.8479223405132437E-3</v>
      </c>
      <c r="U39" s="122">
        <v>6.2947964497224E-3</v>
      </c>
      <c r="V39" s="122">
        <v>6.6188391527315328E-3</v>
      </c>
      <c r="W39" s="122">
        <v>9.7196684757287089E-3</v>
      </c>
      <c r="X39" s="122">
        <v>1.0530022094761135E-2</v>
      </c>
      <c r="Y39" s="122">
        <v>8.6136674454909707E-3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2.3995582081696751E-3</v>
      </c>
      <c r="D41" s="33">
        <v>3.6527784987449774E-3</v>
      </c>
      <c r="E41" s="33">
        <v>6.677934047739093E-3</v>
      </c>
      <c r="F41" s="33">
        <v>8.8072069735897155E-3</v>
      </c>
      <c r="G41" s="33">
        <v>9.6130060656761454E-3</v>
      </c>
      <c r="H41" s="33">
        <v>7.7286133813259461E-3</v>
      </c>
      <c r="I41" s="33">
        <v>4.5395960058823553E-3</v>
      </c>
      <c r="J41" s="33">
        <v>1.6205511844108813E-3</v>
      </c>
      <c r="K41" s="33">
        <v>1.9386065879608363E-3</v>
      </c>
      <c r="L41" s="33">
        <v>5.7268512796165372E-3</v>
      </c>
      <c r="M41" s="33">
        <v>5.7900526557468348E-3</v>
      </c>
      <c r="N41" s="33">
        <v>6.1080294200982583E-3</v>
      </c>
      <c r="O41" s="33">
        <v>6.7170859816488597E-3</v>
      </c>
      <c r="P41" s="33">
        <v>5.7758111575577312E-3</v>
      </c>
      <c r="Q41" s="33">
        <v>8.9238878169012811E-3</v>
      </c>
      <c r="R41" s="33">
        <v>1.5643529771756648E-2</v>
      </c>
      <c r="S41" s="33">
        <v>1.3521282588055726E-2</v>
      </c>
      <c r="T41" s="33">
        <v>8.8479223405132437E-3</v>
      </c>
      <c r="U41" s="33">
        <v>6.2947964497224E-3</v>
      </c>
      <c r="V41" s="33">
        <v>6.6188391527315328E-3</v>
      </c>
      <c r="W41" s="33">
        <v>9.7196684757287089E-3</v>
      </c>
      <c r="X41" s="33">
        <v>1.0530022094761135E-2</v>
      </c>
      <c r="Y41" s="33">
        <v>8.6136674454909707E-3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16.744108502420747</v>
      </c>
      <c r="D43" s="117">
        <f t="shared" si="14"/>
        <v>7.6839713475504645</v>
      </c>
      <c r="E43" s="117">
        <f t="shared" si="14"/>
        <v>5.554259003289026</v>
      </c>
      <c r="F43" s="117">
        <f t="shared" si="14"/>
        <v>4.8080161581849437</v>
      </c>
      <c r="G43" s="117">
        <f t="shared" si="14"/>
        <v>4.4645665710139859</v>
      </c>
      <c r="H43" s="117">
        <f t="shared" si="14"/>
        <v>3.2287462923242716</v>
      </c>
      <c r="I43" s="117">
        <f t="shared" si="14"/>
        <v>5.4843777992931342</v>
      </c>
      <c r="J43" s="117">
        <f t="shared" si="14"/>
        <v>8.3949607876313497</v>
      </c>
      <c r="K43" s="117">
        <f t="shared" si="14"/>
        <v>10.02976175909401</v>
      </c>
      <c r="L43" s="117">
        <f t="shared" si="14"/>
        <v>10.233769907151933</v>
      </c>
      <c r="M43" s="117">
        <f t="shared" si="14"/>
        <v>9.2967630976399001</v>
      </c>
      <c r="N43" s="117">
        <f t="shared" si="14"/>
        <v>6.7074178695166067</v>
      </c>
      <c r="O43" s="117">
        <f t="shared" si="14"/>
        <v>5.4616361622334173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0.95756194100364167</v>
      </c>
      <c r="T43" s="117">
        <f t="shared" si="15"/>
        <v>0.99738864356890156</v>
      </c>
      <c r="U43" s="117">
        <f t="shared" si="15"/>
        <v>3.4678567159011964E-2</v>
      </c>
      <c r="V43" s="117">
        <f t="shared" si="15"/>
        <v>0.12934182091887289</v>
      </c>
      <c r="W43" s="117">
        <f t="shared" ref="W43:Y43" si="16">W44+W47+W49+W58</f>
        <v>0.50501137164969223</v>
      </c>
      <c r="X43" s="117">
        <f t="shared" si="16"/>
        <v>2.3905356811476306</v>
      </c>
      <c r="Y43" s="117">
        <f t="shared" si="16"/>
        <v>2.10386839822635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15.519365981043949</v>
      </c>
      <c r="D44" s="122">
        <f t="shared" si="17"/>
        <v>7.0898733735291595</v>
      </c>
      <c r="E44" s="122">
        <f t="shared" si="17"/>
        <v>5.1396098169539108</v>
      </c>
      <c r="F44" s="122">
        <f t="shared" si="17"/>
        <v>4.4359352232254938</v>
      </c>
      <c r="G44" s="122">
        <f t="shared" si="17"/>
        <v>4.122115219214864</v>
      </c>
      <c r="H44" s="122">
        <f t="shared" si="17"/>
        <v>2.9710440848027218</v>
      </c>
      <c r="I44" s="122">
        <f t="shared" si="17"/>
        <v>4.9888457511334394</v>
      </c>
      <c r="J44" s="122">
        <f t="shared" si="17"/>
        <v>7.5971632132641735</v>
      </c>
      <c r="K44" s="122">
        <f t="shared" si="17"/>
        <v>9.0733574284214633</v>
      </c>
      <c r="L44" s="122">
        <f t="shared" si="17"/>
        <v>9.2047244363926541</v>
      </c>
      <c r="M44" s="122">
        <f t="shared" si="17"/>
        <v>8.2011160233870228</v>
      </c>
      <c r="N44" s="122">
        <f t="shared" si="17"/>
        <v>5.8929796236693379</v>
      </c>
      <c r="O44" s="122">
        <f t="shared" si="17"/>
        <v>4.7824727394856508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0.82206272497073096</v>
      </c>
      <c r="T44" s="122">
        <f t="shared" si="18"/>
        <v>0.85188630200976079</v>
      </c>
      <c r="U44" s="122">
        <f t="shared" si="18"/>
        <v>2.9234095737206679E-2</v>
      </c>
      <c r="V44" s="122">
        <f t="shared" si="18"/>
        <v>0.1075454882501635</v>
      </c>
      <c r="W44" s="122">
        <f t="shared" ref="W44:Y44" si="19">SUM(W45:W46)</f>
        <v>0.40780721881893689</v>
      </c>
      <c r="X44" s="122">
        <f t="shared" si="19"/>
        <v>2.0321866747654407</v>
      </c>
      <c r="Y44" s="122">
        <f t="shared" si="19"/>
        <v>1.7360168046008846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15.363490025750755</v>
      </c>
      <c r="D45" s="98">
        <v>7.0197786706931344</v>
      </c>
      <c r="E45" s="98">
        <v>5.0885937115365731</v>
      </c>
      <c r="F45" s="98">
        <v>4.3919798778935428</v>
      </c>
      <c r="G45" s="98">
        <v>4.0811294873830333</v>
      </c>
      <c r="H45" s="98">
        <v>2.9413844441303971</v>
      </c>
      <c r="I45" s="98">
        <v>4.9388545324508231</v>
      </c>
      <c r="J45" s="98">
        <v>7.5213431871621097</v>
      </c>
      <c r="K45" s="98">
        <v>8.9828127655822971</v>
      </c>
      <c r="L45" s="98">
        <v>9.1094877200038571</v>
      </c>
      <c r="M45" s="98">
        <v>8.1164972332965171</v>
      </c>
      <c r="N45" s="98">
        <v>5.830844679753076</v>
      </c>
      <c r="O45" s="98">
        <v>4.7302436364456657</v>
      </c>
      <c r="P45" s="98">
        <v>0</v>
      </c>
      <c r="Q45" s="98">
        <v>0</v>
      </c>
      <c r="R45" s="98">
        <v>0</v>
      </c>
      <c r="S45" s="98">
        <v>0.8122003528008146</v>
      </c>
      <c r="T45" s="98">
        <v>0.84168779991291909</v>
      </c>
      <c r="U45" s="98">
        <v>2.8888462625390056E-2</v>
      </c>
      <c r="V45" s="98">
        <v>0.10627275389923987</v>
      </c>
      <c r="W45" s="98">
        <v>0.40297233074854494</v>
      </c>
      <c r="X45" s="98">
        <v>2.0097908609954334</v>
      </c>
      <c r="Y45" s="98">
        <v>1.716663104103479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0.15587595529319445</v>
      </c>
      <c r="D46" s="98">
        <v>7.0094702836025355E-2</v>
      </c>
      <c r="E46" s="98">
        <v>5.1016105417337629E-2</v>
      </c>
      <c r="F46" s="98">
        <v>4.3955345331950849E-2</v>
      </c>
      <c r="G46" s="98">
        <v>4.0985731831830706E-2</v>
      </c>
      <c r="H46" s="98">
        <v>2.9659640672324572E-2</v>
      </c>
      <c r="I46" s="98">
        <v>4.9991218682616356E-2</v>
      </c>
      <c r="J46" s="98">
        <v>7.5820026102063537E-2</v>
      </c>
      <c r="K46" s="98">
        <v>9.0544662839166637E-2</v>
      </c>
      <c r="L46" s="98">
        <v>9.5236716388797563E-2</v>
      </c>
      <c r="M46" s="98">
        <v>8.4618790090506352E-2</v>
      </c>
      <c r="N46" s="98">
        <v>6.2134943916262134E-2</v>
      </c>
      <c r="O46" s="98">
        <v>5.2229103039984959E-2</v>
      </c>
      <c r="P46" s="98">
        <v>0</v>
      </c>
      <c r="Q46" s="98">
        <v>0</v>
      </c>
      <c r="R46" s="98">
        <v>0</v>
      </c>
      <c r="S46" s="98">
        <v>9.8623721699163721E-3</v>
      </c>
      <c r="T46" s="98">
        <v>1.0198502096841719E-2</v>
      </c>
      <c r="U46" s="98">
        <v>3.4563311181662169E-4</v>
      </c>
      <c r="V46" s="98">
        <v>1.27273435092362E-3</v>
      </c>
      <c r="W46" s="98">
        <v>4.8348880703919239E-3</v>
      </c>
      <c r="X46" s="98">
        <v>2.2395813770007416E-2</v>
      </c>
      <c r="Y46" s="98">
        <v>1.935370049740559E-2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2.3319109885768458E-3</v>
      </c>
      <c r="D47" s="122">
        <f t="shared" si="20"/>
        <v>5.4019918127941736E-4</v>
      </c>
      <c r="E47" s="122">
        <f t="shared" si="20"/>
        <v>8.3179425228597169E-4</v>
      </c>
      <c r="F47" s="122">
        <f t="shared" si="20"/>
        <v>1.1518886551314229E-3</v>
      </c>
      <c r="G47" s="122">
        <f t="shared" si="20"/>
        <v>1.0423992005491219E-3</v>
      </c>
      <c r="H47" s="122">
        <f t="shared" si="20"/>
        <v>1.2667300484181234E-3</v>
      </c>
      <c r="I47" s="122">
        <f t="shared" si="20"/>
        <v>2.1506056692982031E-3</v>
      </c>
      <c r="J47" s="122">
        <f t="shared" si="20"/>
        <v>2.2996630527619406E-3</v>
      </c>
      <c r="K47" s="122">
        <f t="shared" si="20"/>
        <v>1.8082775549679638E-3</v>
      </c>
      <c r="L47" s="122">
        <f t="shared" si="20"/>
        <v>1.7816043625385068E-3</v>
      </c>
      <c r="M47" s="122">
        <f t="shared" si="20"/>
        <v>2.4770925454379441E-3</v>
      </c>
      <c r="N47" s="122">
        <f t="shared" si="20"/>
        <v>1.8378753508783417E-3</v>
      </c>
      <c r="O47" s="122">
        <f t="shared" si="20"/>
        <v>1.2173101282720415E-3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3.1938793631690983E-4</v>
      </c>
      <c r="T47" s="122">
        <f t="shared" si="20"/>
        <v>4.1999050930922974E-4</v>
      </c>
      <c r="U47" s="122">
        <f t="shared" si="20"/>
        <v>8.768864209938854E-6</v>
      </c>
      <c r="V47" s="122">
        <f t="shared" si="20"/>
        <v>8.4900804744309904E-5</v>
      </c>
      <c r="W47" s="122">
        <f t="shared" si="20"/>
        <v>1.3956007340191004E-4</v>
      </c>
      <c r="X47" s="122">
        <f t="shared" si="20"/>
        <v>1.5080982760681083E-3</v>
      </c>
      <c r="Y47" s="122">
        <f t="shared" si="20"/>
        <v>2.0845706819059848E-3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2.3319109885768458E-3</v>
      </c>
      <c r="D48" s="98">
        <v>5.4019918127941736E-4</v>
      </c>
      <c r="E48" s="98">
        <v>8.3179425228597169E-4</v>
      </c>
      <c r="F48" s="98">
        <v>1.1518886551314229E-3</v>
      </c>
      <c r="G48" s="98">
        <v>1.0423992005491219E-3</v>
      </c>
      <c r="H48" s="98">
        <v>1.2667300484181234E-3</v>
      </c>
      <c r="I48" s="98">
        <v>2.1506056692982031E-3</v>
      </c>
      <c r="J48" s="98">
        <v>2.2996630527619406E-3</v>
      </c>
      <c r="K48" s="98">
        <v>1.8082775549679638E-3</v>
      </c>
      <c r="L48" s="98">
        <v>1.7816043625385068E-3</v>
      </c>
      <c r="M48" s="98">
        <v>2.4770925454379441E-3</v>
      </c>
      <c r="N48" s="98">
        <v>1.8378753508783417E-3</v>
      </c>
      <c r="O48" s="98">
        <v>1.2173101282720415E-3</v>
      </c>
      <c r="P48" s="98">
        <v>0</v>
      </c>
      <c r="Q48" s="98">
        <v>0</v>
      </c>
      <c r="R48" s="98">
        <v>0</v>
      </c>
      <c r="S48" s="98">
        <v>3.1938793631690983E-4</v>
      </c>
      <c r="T48" s="98">
        <v>4.1999050930922974E-4</v>
      </c>
      <c r="U48" s="98">
        <v>8.768864209938854E-6</v>
      </c>
      <c r="V48" s="98">
        <v>8.4900804744309904E-5</v>
      </c>
      <c r="W48" s="98">
        <v>1.3956007340191004E-4</v>
      </c>
      <c r="X48" s="98">
        <v>1.5080982760681083E-3</v>
      </c>
      <c r="Y48" s="98">
        <v>2.0845706819059848E-3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1.0045787162505799</v>
      </c>
      <c r="D49" s="122">
        <v>0.48796812436963793</v>
      </c>
      <c r="E49" s="122">
        <v>0.33610172483160472</v>
      </c>
      <c r="F49" s="122">
        <v>0.30236907599609686</v>
      </c>
      <c r="G49" s="122">
        <v>0.27713278607717523</v>
      </c>
      <c r="H49" s="122">
        <v>0.20690093230304932</v>
      </c>
      <c r="I49" s="122">
        <v>0.40791093769075648</v>
      </c>
      <c r="J49" s="122">
        <v>0.66027191803746266</v>
      </c>
      <c r="K49" s="122">
        <v>0.79033145489769574</v>
      </c>
      <c r="L49" s="122">
        <v>0.85735768571907089</v>
      </c>
      <c r="M49" s="122">
        <v>0.92050836294892935</v>
      </c>
      <c r="N49" s="122">
        <v>0.67822372325422897</v>
      </c>
      <c r="O49" s="122">
        <v>0.56066460251513006</v>
      </c>
      <c r="P49" s="122">
        <v>0</v>
      </c>
      <c r="Q49" s="122">
        <v>0</v>
      </c>
      <c r="R49" s="122">
        <v>0</v>
      </c>
      <c r="S49" s="122">
        <v>0.1075799866316037</v>
      </c>
      <c r="T49" s="122">
        <v>0.11610974260148434</v>
      </c>
      <c r="U49" s="122">
        <v>4.3533393671453379E-3</v>
      </c>
      <c r="V49" s="122">
        <v>1.7021850760236011E-2</v>
      </c>
      <c r="W49" s="122">
        <v>7.4203690267711134E-2</v>
      </c>
      <c r="X49" s="122">
        <v>0.28208723773970956</v>
      </c>
      <c r="Y49" s="122">
        <v>0.27168570375737167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0.36836708291637094</v>
      </c>
      <c r="D50" s="98">
        <v>0.17633443174310129</v>
      </c>
      <c r="E50" s="98">
        <v>7.6910955532972003E-2</v>
      </c>
      <c r="F50" s="98">
        <v>5.9280820217488685E-2</v>
      </c>
      <c r="G50" s="98">
        <v>3.7297255553259218E-2</v>
      </c>
      <c r="H50" s="98">
        <v>2.0754877978205358E-2</v>
      </c>
      <c r="I50" s="98">
        <v>0.4037163531816052</v>
      </c>
      <c r="J50" s="98">
        <v>0.65602711644697465</v>
      </c>
      <c r="K50" s="98">
        <v>0.78267910271578445</v>
      </c>
      <c r="L50" s="98">
        <v>0.85394727143186677</v>
      </c>
      <c r="M50" s="98">
        <v>0.91584123093918379</v>
      </c>
      <c r="N50" s="98">
        <v>0.67774789781271061</v>
      </c>
      <c r="O50" s="98">
        <v>0.47557873267365031</v>
      </c>
      <c r="P50" s="98">
        <v>0</v>
      </c>
      <c r="Q50" s="98">
        <v>0</v>
      </c>
      <c r="R50" s="98">
        <v>0</v>
      </c>
      <c r="S50" s="98">
        <v>0.1071667217509915</v>
      </c>
      <c r="T50" s="98">
        <v>0.11269147720556549</v>
      </c>
      <c r="U50" s="98">
        <v>3.925314412804453E-3</v>
      </c>
      <c r="V50" s="98">
        <v>1.3779785453280357E-2</v>
      </c>
      <c r="W50" s="98">
        <v>4.768985217607824E-2</v>
      </c>
      <c r="X50" s="98">
        <v>0.2360434570966459</v>
      </c>
      <c r="Y50" s="98">
        <v>0.20830701691522308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2.6439090623594447E-3</v>
      </c>
      <c r="D51" s="98">
        <v>7.7986858918054265E-4</v>
      </c>
      <c r="E51" s="98">
        <v>4.259123335149384E-4</v>
      </c>
      <c r="F51" s="98">
        <v>2.2000002654744153E-4</v>
      </c>
      <c r="G51" s="98">
        <v>2.2308653960534191E-4</v>
      </c>
      <c r="H51" s="98">
        <v>1.0903045169009446E-4</v>
      </c>
      <c r="I51" s="98">
        <v>4.1945845091512866E-3</v>
      </c>
      <c r="J51" s="98">
        <v>4.244801590488052E-3</v>
      </c>
      <c r="K51" s="98">
        <v>7.6523521819112997E-3</v>
      </c>
      <c r="L51" s="98">
        <v>3.410414287204103E-3</v>
      </c>
      <c r="M51" s="98">
        <v>4.6671320097455083E-3</v>
      </c>
      <c r="N51" s="98">
        <v>4.7582544151831305E-4</v>
      </c>
      <c r="O51" s="98">
        <v>7.6265013684468828E-4</v>
      </c>
      <c r="P51" s="98">
        <v>0</v>
      </c>
      <c r="Q51" s="98">
        <v>0</v>
      </c>
      <c r="R51" s="98">
        <v>0</v>
      </c>
      <c r="S51" s="98">
        <v>4.1326488061220023E-4</v>
      </c>
      <c r="T51" s="98">
        <v>1.2715176837615691E-3</v>
      </c>
      <c r="U51" s="98">
        <v>0</v>
      </c>
      <c r="V51" s="98">
        <v>0</v>
      </c>
      <c r="W51" s="98">
        <v>0</v>
      </c>
      <c r="X51" s="98">
        <v>1.0663972214901302E-2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1.7999759946780184E-3</v>
      </c>
      <c r="D52" s="101">
        <v>5.3432874961567881E-4</v>
      </c>
      <c r="E52" s="101">
        <v>2.8842714868609578E-4</v>
      </c>
      <c r="F52" s="101">
        <v>1.482641995361677E-4</v>
      </c>
      <c r="G52" s="101">
        <v>1.517335719958047E-4</v>
      </c>
      <c r="H52" s="101">
        <v>7.4083828737756888E-5</v>
      </c>
      <c r="I52" s="101">
        <v>2.808891490190112E-3</v>
      </c>
      <c r="J52" s="101">
        <v>2.7691240092950092E-3</v>
      </c>
      <c r="K52" s="101">
        <v>4.640250307144351E-3</v>
      </c>
      <c r="L52" s="101">
        <v>2.2949001654226082E-3</v>
      </c>
      <c r="M52" s="101">
        <v>3.0970991773318869E-3</v>
      </c>
      <c r="N52" s="101">
        <v>3.072610726497892E-4</v>
      </c>
      <c r="O52" s="101">
        <v>5.054921877188426E-4</v>
      </c>
      <c r="P52" s="101">
        <v>0</v>
      </c>
      <c r="Q52" s="101">
        <v>0</v>
      </c>
      <c r="R52" s="101">
        <v>0</v>
      </c>
      <c r="S52" s="101">
        <v>2.4761577985748276E-4</v>
      </c>
      <c r="T52" s="101">
        <v>7.6007913257280884E-4</v>
      </c>
      <c r="U52" s="101">
        <v>0</v>
      </c>
      <c r="V52" s="101">
        <v>0</v>
      </c>
      <c r="W52" s="101">
        <v>0</v>
      </c>
      <c r="X52" s="101">
        <v>4.9202692252900649E-3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8.4393306768142616E-4</v>
      </c>
      <c r="D53" s="104">
        <v>2.4553983956486378E-4</v>
      </c>
      <c r="E53" s="104">
        <v>1.374851848288426E-4</v>
      </c>
      <c r="F53" s="104">
        <v>7.1735827011273838E-5</v>
      </c>
      <c r="G53" s="104">
        <v>7.1352967609537217E-5</v>
      </c>
      <c r="H53" s="104">
        <v>3.4946622952337576E-5</v>
      </c>
      <c r="I53" s="104">
        <v>1.3856930189611748E-3</v>
      </c>
      <c r="J53" s="104">
        <v>1.4756775811930428E-3</v>
      </c>
      <c r="K53" s="104">
        <v>3.0121018747669491E-3</v>
      </c>
      <c r="L53" s="104">
        <v>1.115514121781495E-3</v>
      </c>
      <c r="M53" s="104">
        <v>1.5700328324136216E-3</v>
      </c>
      <c r="N53" s="104">
        <v>1.6856436886852384E-4</v>
      </c>
      <c r="O53" s="104">
        <v>2.5715794912584562E-4</v>
      </c>
      <c r="P53" s="104">
        <v>0</v>
      </c>
      <c r="Q53" s="104">
        <v>0</v>
      </c>
      <c r="R53" s="104">
        <v>0</v>
      </c>
      <c r="S53" s="104">
        <v>1.6564910075471748E-4</v>
      </c>
      <c r="T53" s="104">
        <v>5.1143855118876023E-4</v>
      </c>
      <c r="U53" s="104">
        <v>0</v>
      </c>
      <c r="V53" s="104">
        <v>0</v>
      </c>
      <c r="W53" s="104">
        <v>0</v>
      </c>
      <c r="X53" s="104">
        <v>5.7437029896112374E-3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0.34834697658215868</v>
      </c>
      <c r="D54" s="101">
        <v>0.19624343323701859</v>
      </c>
      <c r="E54" s="101">
        <v>0.15648374697200376</v>
      </c>
      <c r="F54" s="101">
        <v>0.1678720046638727</v>
      </c>
      <c r="G54" s="101">
        <v>0.14266458458683659</v>
      </c>
      <c r="H54" s="101">
        <v>0.11170146850646413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4.7041370648426291E-2</v>
      </c>
      <c r="P54" s="101">
        <v>0</v>
      </c>
      <c r="Q54" s="101">
        <v>0</v>
      </c>
      <c r="R54" s="101">
        <v>0</v>
      </c>
      <c r="S54" s="101">
        <v>0</v>
      </c>
      <c r="T54" s="101">
        <v>1.1161016264266011E-3</v>
      </c>
      <c r="U54" s="101">
        <v>2.219052696093312E-4</v>
      </c>
      <c r="V54" s="101">
        <v>1.7300142657580286E-3</v>
      </c>
      <c r="W54" s="101">
        <v>1.4372278368722968E-2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0.28522074768969091</v>
      </c>
      <c r="D55" s="104">
        <v>0.11461039080033747</v>
      </c>
      <c r="E55" s="104">
        <v>0.10228110999311399</v>
      </c>
      <c r="F55" s="104">
        <v>7.4996251088188026E-2</v>
      </c>
      <c r="G55" s="104">
        <v>9.6947859397474079E-2</v>
      </c>
      <c r="H55" s="104">
        <v>7.4335555366689732E-2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3.7281849056208849E-2</v>
      </c>
      <c r="P55" s="104">
        <v>0</v>
      </c>
      <c r="Q55" s="104">
        <v>0</v>
      </c>
      <c r="R55" s="104">
        <v>0</v>
      </c>
      <c r="S55" s="104">
        <v>0</v>
      </c>
      <c r="T55" s="104">
        <v>1.0306460857306661E-3</v>
      </c>
      <c r="U55" s="104">
        <v>2.0611968473155344E-4</v>
      </c>
      <c r="V55" s="104">
        <v>1.512051041197624E-3</v>
      </c>
      <c r="W55" s="104">
        <v>1.2141559722909917E-2</v>
      </c>
      <c r="X55" s="104">
        <v>3.5379808428162351E-2</v>
      </c>
      <c r="Y55" s="104">
        <v>6.337868684214859E-2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0.18023120876230897</v>
      </c>
      <c r="D56" s="98">
        <v>7.3047935827462385E-2</v>
      </c>
      <c r="E56" s="98">
        <v>6.4355731200069377E-2</v>
      </c>
      <c r="F56" s="98">
        <v>4.6963091506796562E-2</v>
      </c>
      <c r="G56" s="98">
        <v>6.1465738640664153E-2</v>
      </c>
      <c r="H56" s="98">
        <v>4.7148692237662312E-2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2.3668491327530312E-2</v>
      </c>
      <c r="P56" s="98">
        <v>0</v>
      </c>
      <c r="Q56" s="98">
        <v>0</v>
      </c>
      <c r="R56" s="98">
        <v>0</v>
      </c>
      <c r="S56" s="98">
        <v>0</v>
      </c>
      <c r="T56" s="98">
        <v>6.0947187407130448E-4</v>
      </c>
      <c r="U56" s="98">
        <v>1.2327096103960226E-4</v>
      </c>
      <c r="V56" s="98">
        <v>8.9983024304152582E-4</v>
      </c>
      <c r="W56" s="98">
        <v>7.58135292353885E-3</v>
      </c>
      <c r="X56" s="98">
        <v>1.5717260260512383E-2</v>
      </c>
      <c r="Y56" s="98">
        <v>3.4778714225318356E-2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0.10498953892738193</v>
      </c>
      <c r="D57" s="98">
        <v>4.1562454972875085E-2</v>
      </c>
      <c r="E57" s="98">
        <v>3.7925378793044605E-2</v>
      </c>
      <c r="F57" s="98">
        <v>2.8033159581391461E-2</v>
      </c>
      <c r="G57" s="98">
        <v>3.5482120756809926E-2</v>
      </c>
      <c r="H57" s="98">
        <v>2.7186863129027423E-2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1.3613357728678537E-2</v>
      </c>
      <c r="P57" s="98">
        <v>0</v>
      </c>
      <c r="Q57" s="98">
        <v>0</v>
      </c>
      <c r="R57" s="98">
        <v>0</v>
      </c>
      <c r="S57" s="98">
        <v>0</v>
      </c>
      <c r="T57" s="98">
        <v>4.2117421165936171E-4</v>
      </c>
      <c r="U57" s="98">
        <v>8.2848723691951177E-5</v>
      </c>
      <c r="V57" s="98">
        <v>6.122207981560982E-4</v>
      </c>
      <c r="W57" s="98">
        <v>4.5602067993710674E-3</v>
      </c>
      <c r="X57" s="98">
        <v>1.9662548167649969E-2</v>
      </c>
      <c r="Y57" s="98">
        <v>2.8599972616830227E-2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0.21783189413764309</v>
      </c>
      <c r="D58" s="122">
        <v>0.10558965047038812</v>
      </c>
      <c r="E58" s="122">
        <v>7.7715667251224516E-2</v>
      </c>
      <c r="F58" s="122">
        <v>6.8559970308220489E-2</v>
      </c>
      <c r="G58" s="122">
        <v>6.4276166521397574E-2</v>
      </c>
      <c r="H58" s="122">
        <v>4.9534545170082468E-2</v>
      </c>
      <c r="I58" s="122">
        <v>8.5470504799640551E-2</v>
      </c>
      <c r="J58" s="122">
        <v>0.13522599327695245</v>
      </c>
      <c r="K58" s="122">
        <v>0.16426459821988157</v>
      </c>
      <c r="L58" s="122">
        <v>0.16990618067766852</v>
      </c>
      <c r="M58" s="122">
        <v>0.1726616187585088</v>
      </c>
      <c r="N58" s="122">
        <v>0.1343766472421617</v>
      </c>
      <c r="O58" s="122">
        <v>0.11728151010436463</v>
      </c>
      <c r="P58" s="122">
        <v>0</v>
      </c>
      <c r="Q58" s="122">
        <v>0</v>
      </c>
      <c r="R58" s="122">
        <v>0</v>
      </c>
      <c r="S58" s="122">
        <v>2.7599841464990105E-2</v>
      </c>
      <c r="T58" s="122">
        <v>2.897260844834729E-2</v>
      </c>
      <c r="U58" s="122">
        <v>1.0823631904500054E-3</v>
      </c>
      <c r="V58" s="122">
        <v>4.6895811037290678E-3</v>
      </c>
      <c r="W58" s="122">
        <v>2.2860902489642294E-2</v>
      </c>
      <c r="X58" s="122">
        <v>7.4753670366412395E-2</v>
      </c>
      <c r="Y58" s="122">
        <v>9.4081319186187798E-2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0.21783189413764309</v>
      </c>
      <c r="D60" s="33">
        <v>0.10558965047038812</v>
      </c>
      <c r="E60" s="33">
        <v>7.7715667251224516E-2</v>
      </c>
      <c r="F60" s="33">
        <v>6.8559970308220489E-2</v>
      </c>
      <c r="G60" s="33">
        <v>6.4276166521397574E-2</v>
      </c>
      <c r="H60" s="33">
        <v>4.9534545170082468E-2</v>
      </c>
      <c r="I60" s="33">
        <v>8.5470504799640551E-2</v>
      </c>
      <c r="J60" s="33">
        <v>0.13522599327695245</v>
      </c>
      <c r="K60" s="33">
        <v>0.16426459821988157</v>
      </c>
      <c r="L60" s="33">
        <v>0.16990618067766852</v>
      </c>
      <c r="M60" s="33">
        <v>0.1726616187585088</v>
      </c>
      <c r="N60" s="33">
        <v>0.1343766472421617</v>
      </c>
      <c r="O60" s="33">
        <v>0.11728151010436463</v>
      </c>
      <c r="P60" s="33">
        <v>0</v>
      </c>
      <c r="Q60" s="33">
        <v>0</v>
      </c>
      <c r="R60" s="33">
        <v>0</v>
      </c>
      <c r="S60" s="33">
        <v>2.7599841464990105E-2</v>
      </c>
      <c r="T60" s="33">
        <v>2.897260844834729E-2</v>
      </c>
      <c r="U60" s="33">
        <v>1.0823631904500054E-3</v>
      </c>
      <c r="V60" s="33">
        <v>4.6895811037290678E-3</v>
      </c>
      <c r="W60" s="33">
        <v>2.2860902489642294E-2</v>
      </c>
      <c r="X60" s="33">
        <v>7.4753670366412395E-2</v>
      </c>
      <c r="Y60" s="33">
        <v>9.4081319186187798E-2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19.726135564449791</v>
      </c>
      <c r="D62" s="117">
        <f t="shared" si="21"/>
        <v>22.436131976704068</v>
      </c>
      <c r="E62" s="117">
        <f t="shared" si="21"/>
        <v>24.162314843192092</v>
      </c>
      <c r="F62" s="117">
        <f t="shared" si="21"/>
        <v>18.928976224486536</v>
      </c>
      <c r="G62" s="117">
        <f t="shared" si="21"/>
        <v>14.007945139909513</v>
      </c>
      <c r="H62" s="117">
        <f t="shared" si="21"/>
        <v>9.2243716462615755</v>
      </c>
      <c r="I62" s="117">
        <f t="shared" si="21"/>
        <v>9.1867193905627413</v>
      </c>
      <c r="J62" s="117">
        <f t="shared" si="21"/>
        <v>14.659369698020848</v>
      </c>
      <c r="K62" s="117">
        <f t="shared" si="21"/>
        <v>17.009398088335391</v>
      </c>
      <c r="L62" s="117">
        <f t="shared" si="21"/>
        <v>21.199298270774264</v>
      </c>
      <c r="M62" s="117">
        <f t="shared" si="21"/>
        <v>16.33515854150291</v>
      </c>
      <c r="N62" s="117">
        <f t="shared" si="21"/>
        <v>15.175397501382403</v>
      </c>
      <c r="O62" s="117">
        <f t="shared" si="21"/>
        <v>12.502202071194461</v>
      </c>
      <c r="P62" s="117">
        <f t="shared" si="21"/>
        <v>5.4760227013330089</v>
      </c>
      <c r="Q62" s="117">
        <f t="shared" si="21"/>
        <v>7.8141500285622731</v>
      </c>
      <c r="R62" s="117">
        <f t="shared" ref="R62:V62" si="22">R63+R66+R68+R77</f>
        <v>12.002124608282115</v>
      </c>
      <c r="S62" s="117">
        <f t="shared" si="22"/>
        <v>13.734529251386032</v>
      </c>
      <c r="T62" s="117">
        <f t="shared" si="22"/>
        <v>12.294362970842707</v>
      </c>
      <c r="U62" s="117">
        <f t="shared" si="22"/>
        <v>11.46437974315274</v>
      </c>
      <c r="V62" s="117">
        <f t="shared" si="22"/>
        <v>5.8771891983915348</v>
      </c>
      <c r="W62" s="117">
        <f t="shared" ref="W62:Y62" si="23">W63+W66+W68+W77</f>
        <v>2.2215229036645554</v>
      </c>
      <c r="X62" s="117">
        <f t="shared" si="23"/>
        <v>0.52508109238674938</v>
      </c>
      <c r="Y62" s="117">
        <f t="shared" si="23"/>
        <v>1.8599933814931555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18.046511989029511</v>
      </c>
      <c r="D63" s="122">
        <f t="shared" si="24"/>
        <v>20.432207049795789</v>
      </c>
      <c r="E63" s="122">
        <f t="shared" si="24"/>
        <v>22.063369599071446</v>
      </c>
      <c r="F63" s="122">
        <f t="shared" si="24"/>
        <v>17.221879259732738</v>
      </c>
      <c r="G63" s="122">
        <f t="shared" si="24"/>
        <v>12.743755726558614</v>
      </c>
      <c r="H63" s="122">
        <f t="shared" si="24"/>
        <v>8.3819565264969658</v>
      </c>
      <c r="I63" s="122">
        <f t="shared" si="24"/>
        <v>8.3697740605189654</v>
      </c>
      <c r="J63" s="122">
        <f t="shared" si="24"/>
        <v>13.285763286012413</v>
      </c>
      <c r="K63" s="122">
        <f t="shared" si="24"/>
        <v>15.427125680479639</v>
      </c>
      <c r="L63" s="122">
        <f t="shared" si="24"/>
        <v>19.143710602504225</v>
      </c>
      <c r="M63" s="122">
        <f t="shared" si="24"/>
        <v>14.466661379057962</v>
      </c>
      <c r="N63" s="122">
        <f t="shared" si="24"/>
        <v>13.376622401103482</v>
      </c>
      <c r="O63" s="122">
        <f t="shared" si="24"/>
        <v>10.921561646970259</v>
      </c>
      <c r="P63" s="122">
        <f t="shared" si="24"/>
        <v>4.6987471641905802</v>
      </c>
      <c r="Q63" s="122">
        <f t="shared" si="24"/>
        <v>6.7028044801117472</v>
      </c>
      <c r="R63" s="122">
        <f t="shared" ref="R63:V63" si="25">SUM(R64:R65)</f>
        <v>10.2790619638146</v>
      </c>
      <c r="S63" s="122">
        <f t="shared" si="25"/>
        <v>11.763462100464606</v>
      </c>
      <c r="T63" s="122">
        <f t="shared" si="25"/>
        <v>10.433024305425361</v>
      </c>
      <c r="U63" s="122">
        <f t="shared" si="25"/>
        <v>9.5958259601391749</v>
      </c>
      <c r="V63" s="122">
        <f t="shared" si="25"/>
        <v>4.8552015286372407</v>
      </c>
      <c r="W63" s="122">
        <f t="shared" ref="W63:Y63" si="26">SUM(W64:W65)</f>
        <v>1.7916628248366007</v>
      </c>
      <c r="X63" s="122">
        <f t="shared" si="26"/>
        <v>0.43732446591858753</v>
      </c>
      <c r="Y63" s="122">
        <f t="shared" si="26"/>
        <v>1.4989518661094163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17.848947061729771</v>
      </c>
      <c r="D64" s="98">
        <v>20.212172940321061</v>
      </c>
      <c r="E64" s="98">
        <v>21.824969076716641</v>
      </c>
      <c r="F64" s="98">
        <v>17.03622293081543</v>
      </c>
      <c r="G64" s="98">
        <v>12.605978540552904</v>
      </c>
      <c r="H64" s="98">
        <v>8.2910163614828143</v>
      </c>
      <c r="I64" s="98">
        <v>8.2786626684534834</v>
      </c>
      <c r="J64" s="98">
        <v>13.141771813520377</v>
      </c>
      <c r="K64" s="98">
        <v>15.259978818692282</v>
      </c>
      <c r="L64" s="98">
        <v>18.928690235850684</v>
      </c>
      <c r="M64" s="98">
        <v>14.304572635310251</v>
      </c>
      <c r="N64" s="98">
        <v>13.223338512867114</v>
      </c>
      <c r="O64" s="98">
        <v>10.791707464149606</v>
      </c>
      <c r="P64" s="98">
        <v>4.6412686129625786</v>
      </c>
      <c r="Q64" s="98">
        <v>6.6159380524927451</v>
      </c>
      <c r="R64" s="98">
        <v>10.143364538203267</v>
      </c>
      <c r="S64" s="98">
        <v>11.606276520877344</v>
      </c>
      <c r="T64" s="98">
        <v>10.292484951953455</v>
      </c>
      <c r="U64" s="98">
        <v>9.4668835218886827</v>
      </c>
      <c r="V64" s="98">
        <v>4.7893853745767192</v>
      </c>
      <c r="W64" s="98">
        <v>1.7672164843902003</v>
      </c>
      <c r="X64" s="98">
        <v>0.43176257908941007</v>
      </c>
      <c r="Y64" s="98">
        <v>1.4796302286750271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0.19756492729974245</v>
      </c>
      <c r="D65" s="98">
        <v>0.22003410947472779</v>
      </c>
      <c r="E65" s="98">
        <v>0.23840052235480538</v>
      </c>
      <c r="F65" s="98">
        <v>0.1856563289173081</v>
      </c>
      <c r="G65" s="98">
        <v>0.13777718600570951</v>
      </c>
      <c r="H65" s="98">
        <v>9.0940165014152308E-2</v>
      </c>
      <c r="I65" s="98">
        <v>9.1111392065482272E-2</v>
      </c>
      <c r="J65" s="98">
        <v>0.1439914724920355</v>
      </c>
      <c r="K65" s="98">
        <v>0.16714686178735699</v>
      </c>
      <c r="L65" s="98">
        <v>0.21502036665354018</v>
      </c>
      <c r="M65" s="98">
        <v>0.16208874374771048</v>
      </c>
      <c r="N65" s="98">
        <v>0.15328388823636821</v>
      </c>
      <c r="O65" s="98">
        <v>0.12985418282065314</v>
      </c>
      <c r="P65" s="98">
        <v>5.7478551228001232E-2</v>
      </c>
      <c r="Q65" s="98">
        <v>8.6866427619001971E-2</v>
      </c>
      <c r="R65" s="98">
        <v>0.1356974256113341</v>
      </c>
      <c r="S65" s="98">
        <v>0.15718557958726243</v>
      </c>
      <c r="T65" s="98">
        <v>0.14053935347190694</v>
      </c>
      <c r="U65" s="98">
        <v>0.12894243825049245</v>
      </c>
      <c r="V65" s="98">
        <v>6.5816154060521284E-2</v>
      </c>
      <c r="W65" s="98">
        <v>2.4446340446400334E-2</v>
      </c>
      <c r="X65" s="98">
        <v>5.5618868291774405E-3</v>
      </c>
      <c r="Y65" s="98">
        <v>1.9321637434389263E-2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2.9632018086888094E-3</v>
      </c>
      <c r="D66" s="122">
        <f t="shared" si="27"/>
        <v>1.7587880320725218E-3</v>
      </c>
      <c r="E66" s="122">
        <f t="shared" si="27"/>
        <v>3.7741112342527666E-3</v>
      </c>
      <c r="F66" s="122">
        <f t="shared" si="27"/>
        <v>4.7561854147361972E-3</v>
      </c>
      <c r="G66" s="122">
        <f t="shared" si="27"/>
        <v>3.4951032018411734E-3</v>
      </c>
      <c r="H66" s="122">
        <f t="shared" si="27"/>
        <v>3.8247868452236538E-3</v>
      </c>
      <c r="I66" s="122">
        <f t="shared" si="27"/>
        <v>3.9427770603800384E-3</v>
      </c>
      <c r="J66" s="122">
        <f t="shared" si="27"/>
        <v>4.4134947477249371E-3</v>
      </c>
      <c r="K66" s="122">
        <f t="shared" si="27"/>
        <v>3.3663531840913028E-3</v>
      </c>
      <c r="L66" s="122">
        <f t="shared" si="27"/>
        <v>3.9376860751647261E-3</v>
      </c>
      <c r="M66" s="122">
        <f t="shared" si="27"/>
        <v>4.8568321087407726E-3</v>
      </c>
      <c r="N66" s="122">
        <f t="shared" si="27"/>
        <v>4.4529094215566677E-3</v>
      </c>
      <c r="O66" s="122">
        <f t="shared" si="27"/>
        <v>3.0838523249558385E-3</v>
      </c>
      <c r="P66" s="122">
        <f t="shared" si="27"/>
        <v>1.2603563248497901E-3</v>
      </c>
      <c r="Q66" s="122">
        <f t="shared" si="27"/>
        <v>2.2547660515731087E-3</v>
      </c>
      <c r="R66" s="122">
        <f t="shared" si="27"/>
        <v>4.4005067963341048E-3</v>
      </c>
      <c r="S66" s="122">
        <f t="shared" si="27"/>
        <v>4.8190003332521979E-3</v>
      </c>
      <c r="T66" s="122">
        <f t="shared" si="27"/>
        <v>5.7853692657346394E-3</v>
      </c>
      <c r="U66" s="122">
        <f t="shared" si="27"/>
        <v>2.5605083493021453E-3</v>
      </c>
      <c r="V66" s="122">
        <f t="shared" si="27"/>
        <v>3.9139270987126867E-3</v>
      </c>
      <c r="W66" s="122">
        <f t="shared" si="27"/>
        <v>5.8027609467109953E-4</v>
      </c>
      <c r="X66" s="122">
        <f t="shared" si="27"/>
        <v>3.923507710095892E-4</v>
      </c>
      <c r="Y66" s="122">
        <f t="shared" si="27"/>
        <v>2.0747378013309561E-3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2.9632018086888094E-3</v>
      </c>
      <c r="D67" s="98">
        <v>1.7587880320725218E-3</v>
      </c>
      <c r="E67" s="98">
        <v>3.7741112342527666E-3</v>
      </c>
      <c r="F67" s="98">
        <v>4.7561854147361972E-3</v>
      </c>
      <c r="G67" s="98">
        <v>3.4951032018411734E-3</v>
      </c>
      <c r="H67" s="98">
        <v>3.8247868452236538E-3</v>
      </c>
      <c r="I67" s="98">
        <v>3.9427770603800384E-3</v>
      </c>
      <c r="J67" s="98">
        <v>4.4134947477249371E-3</v>
      </c>
      <c r="K67" s="98">
        <v>3.3663531840913028E-3</v>
      </c>
      <c r="L67" s="98">
        <v>3.9376860751647261E-3</v>
      </c>
      <c r="M67" s="98">
        <v>4.8568321087407726E-3</v>
      </c>
      <c r="N67" s="98">
        <v>4.4529094215566677E-3</v>
      </c>
      <c r="O67" s="98">
        <v>3.0838523249558385E-3</v>
      </c>
      <c r="P67" s="98">
        <v>1.2603563248497901E-3</v>
      </c>
      <c r="Q67" s="98">
        <v>2.2547660515731087E-3</v>
      </c>
      <c r="R67" s="98">
        <v>4.4005067963341048E-3</v>
      </c>
      <c r="S67" s="98">
        <v>4.8190003332521979E-3</v>
      </c>
      <c r="T67" s="98">
        <v>5.7853692657346394E-3</v>
      </c>
      <c r="U67" s="98">
        <v>2.5605083493021453E-3</v>
      </c>
      <c r="V67" s="98">
        <v>3.9139270987126867E-3</v>
      </c>
      <c r="W67" s="98">
        <v>5.8027609467109953E-4</v>
      </c>
      <c r="X67" s="98">
        <v>3.923507710095892E-4</v>
      </c>
      <c r="Y67" s="98">
        <v>2.0747378013309561E-3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1.3977880763824653</v>
      </c>
      <c r="D68" s="122">
        <v>1.6558897559546071</v>
      </c>
      <c r="E68" s="122">
        <v>1.7352206809973649</v>
      </c>
      <c r="F68" s="122">
        <v>1.4130320175773694</v>
      </c>
      <c r="G68" s="122">
        <v>1.040857257408369</v>
      </c>
      <c r="H68" s="122">
        <v>0.68771766536397572</v>
      </c>
      <c r="I68" s="122">
        <v>0.65517234993665541</v>
      </c>
      <c r="J68" s="122">
        <v>1.1029681863738219</v>
      </c>
      <c r="K68" s="122">
        <v>1.2635769565171797</v>
      </c>
      <c r="L68" s="122">
        <v>1.6658109202161744</v>
      </c>
      <c r="M68" s="122">
        <v>1.5158459933292838</v>
      </c>
      <c r="N68" s="122">
        <v>1.4591763852933735</v>
      </c>
      <c r="O68" s="122">
        <v>1.2716121643188358</v>
      </c>
      <c r="P68" s="122">
        <v>0.61539488838944667</v>
      </c>
      <c r="Q68" s="122">
        <v>0.87043991557224287</v>
      </c>
      <c r="R68" s="122">
        <v>1.3443347982106439</v>
      </c>
      <c r="S68" s="122">
        <v>1.5382751827485632</v>
      </c>
      <c r="T68" s="122">
        <v>1.4420033714926068</v>
      </c>
      <c r="U68" s="122">
        <v>1.4645095286994982</v>
      </c>
      <c r="V68" s="122">
        <v>0.79212301508086014</v>
      </c>
      <c r="W68" s="122">
        <v>0.32825917316574088</v>
      </c>
      <c r="X68" s="122">
        <v>6.3003183399351487E-2</v>
      </c>
      <c r="Y68" s="122">
        <v>0.26368217794326793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1.3587152749546985</v>
      </c>
      <c r="D69" s="98">
        <v>1.6041663514789315</v>
      </c>
      <c r="E69" s="98">
        <v>1.6745055731712277</v>
      </c>
      <c r="F69" s="98">
        <v>1.3581742167529975</v>
      </c>
      <c r="G69" s="98">
        <v>0.98917486384941988</v>
      </c>
      <c r="H69" s="98">
        <v>0.64261543372528906</v>
      </c>
      <c r="I69" s="98">
        <v>0.625669634048866</v>
      </c>
      <c r="J69" s="98">
        <v>1.0712405018501301</v>
      </c>
      <c r="K69" s="98">
        <v>1.2168281038761963</v>
      </c>
      <c r="L69" s="98">
        <v>1.6140390841448911</v>
      </c>
      <c r="M69" s="98">
        <v>1.4768924356721684</v>
      </c>
      <c r="N69" s="98">
        <v>1.4188172446916762</v>
      </c>
      <c r="O69" s="98">
        <v>1.2362176123942612</v>
      </c>
      <c r="P69" s="98">
        <v>0.55931792755468024</v>
      </c>
      <c r="Q69" s="98">
        <v>0.82124525351498345</v>
      </c>
      <c r="R69" s="98">
        <v>1.2854623995755972</v>
      </c>
      <c r="S69" s="98">
        <v>1.4745040244431604</v>
      </c>
      <c r="T69" s="98">
        <v>1.3878082211861607</v>
      </c>
      <c r="U69" s="98">
        <v>1.4018786396281844</v>
      </c>
      <c r="V69" s="98">
        <v>0.75273423619003765</v>
      </c>
      <c r="W69" s="98">
        <v>0.28687191403694834</v>
      </c>
      <c r="X69" s="98">
        <v>2.1622765203775596E-2</v>
      </c>
      <c r="Y69" s="98">
        <v>0.21068396791799715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1.0324543780920905E-2</v>
      </c>
      <c r="D70" s="98">
        <v>5.4403200562381203E-3</v>
      </c>
      <c r="E70" s="98">
        <v>1.1994659603472849E-2</v>
      </c>
      <c r="F70" s="98">
        <v>5.6058088253712873E-3</v>
      </c>
      <c r="G70" s="98">
        <v>5.4511173804733587E-3</v>
      </c>
      <c r="H70" s="98">
        <v>4.6181245547766469E-3</v>
      </c>
      <c r="I70" s="98">
        <v>7.1440850998610687E-3</v>
      </c>
      <c r="J70" s="98">
        <v>9.2919576814241185E-3</v>
      </c>
      <c r="K70" s="98">
        <v>1.4581975352054856E-2</v>
      </c>
      <c r="L70" s="98">
        <v>9.5706830382944925E-3</v>
      </c>
      <c r="M70" s="98">
        <v>4.2279757525502098E-3</v>
      </c>
      <c r="N70" s="98">
        <v>6.2295563613505057E-3</v>
      </c>
      <c r="O70" s="98">
        <v>0</v>
      </c>
      <c r="P70" s="98">
        <v>0</v>
      </c>
      <c r="Q70" s="98">
        <v>0</v>
      </c>
      <c r="R70" s="98">
        <v>7.2142359757340485E-3</v>
      </c>
      <c r="S70" s="98">
        <v>1.4900215175394315E-2</v>
      </c>
      <c r="T70" s="98">
        <v>7.6961804933292181E-3</v>
      </c>
      <c r="U70" s="98">
        <v>1.6807633498202044E-2</v>
      </c>
      <c r="V70" s="98">
        <v>8.8704569370634222E-3</v>
      </c>
      <c r="W70" s="98">
        <v>0</v>
      </c>
      <c r="X70" s="98">
        <v>1.7260618362811293E-2</v>
      </c>
      <c r="Y70" s="98">
        <v>7.8624419816742893E-4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6.8166764764555016E-3</v>
      </c>
      <c r="D71" s="101">
        <v>3.6093876659597998E-3</v>
      </c>
      <c r="E71" s="101">
        <v>7.8477629062321721E-3</v>
      </c>
      <c r="F71" s="101">
        <v>3.6422116943584568E-3</v>
      </c>
      <c r="G71" s="101">
        <v>3.5704589174839233E-3</v>
      </c>
      <c r="H71" s="101">
        <v>3.0171450955712334E-3</v>
      </c>
      <c r="I71" s="101">
        <v>4.5862808194612678E-3</v>
      </c>
      <c r="J71" s="101">
        <v>5.7895664989834608E-3</v>
      </c>
      <c r="K71" s="101">
        <v>8.3797304896263483E-3</v>
      </c>
      <c r="L71" s="101">
        <v>6.1535713078182371E-3</v>
      </c>
      <c r="M71" s="101">
        <v>2.6756352418002547E-3</v>
      </c>
      <c r="N71" s="101">
        <v>3.8338998206149063E-3</v>
      </c>
      <c r="O71" s="101">
        <v>0</v>
      </c>
      <c r="P71" s="101">
        <v>0</v>
      </c>
      <c r="Q71" s="101">
        <v>0</v>
      </c>
      <c r="R71" s="101">
        <v>4.3594300999752799E-3</v>
      </c>
      <c r="S71" s="101">
        <v>8.5992491500849304E-3</v>
      </c>
      <c r="T71" s="101">
        <v>4.4414337470794927E-3</v>
      </c>
      <c r="U71" s="101">
        <v>9.8209552542822993E-3</v>
      </c>
      <c r="V71" s="101">
        <v>5.1645152677017633E-3</v>
      </c>
      <c r="W71" s="101">
        <v>0</v>
      </c>
      <c r="X71" s="101">
        <v>7.5996793392432999E-3</v>
      </c>
      <c r="Y71" s="101">
        <v>4.265258823073476E-4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3.5078673044654034E-3</v>
      </c>
      <c r="D72" s="104">
        <v>1.8309323902783205E-3</v>
      </c>
      <c r="E72" s="104">
        <v>4.1468966972406781E-3</v>
      </c>
      <c r="F72" s="104">
        <v>1.96359713101283E-3</v>
      </c>
      <c r="G72" s="104">
        <v>1.8806584629894353E-3</v>
      </c>
      <c r="H72" s="104">
        <v>1.6009794592054133E-3</v>
      </c>
      <c r="I72" s="104">
        <v>2.5578042803998005E-3</v>
      </c>
      <c r="J72" s="104">
        <v>3.5023911824406586E-3</v>
      </c>
      <c r="K72" s="104">
        <v>6.2022448624285079E-3</v>
      </c>
      <c r="L72" s="104">
        <v>3.4171117304762563E-3</v>
      </c>
      <c r="M72" s="104">
        <v>1.5523405107499551E-3</v>
      </c>
      <c r="N72" s="104">
        <v>2.3956565407355994E-3</v>
      </c>
      <c r="O72" s="104">
        <v>0</v>
      </c>
      <c r="P72" s="104">
        <v>0</v>
      </c>
      <c r="Q72" s="104">
        <v>0</v>
      </c>
      <c r="R72" s="104">
        <v>2.8548058757587682E-3</v>
      </c>
      <c r="S72" s="104">
        <v>6.3009660253093838E-3</v>
      </c>
      <c r="T72" s="104">
        <v>3.2547467462497254E-3</v>
      </c>
      <c r="U72" s="104">
        <v>6.9866782439197434E-3</v>
      </c>
      <c r="V72" s="104">
        <v>3.705941669361658E-3</v>
      </c>
      <c r="W72" s="104">
        <v>0</v>
      </c>
      <c r="X72" s="104">
        <v>9.6609390235679916E-3</v>
      </c>
      <c r="Y72" s="104">
        <v>3.5971831586008134E-4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1.5843620119274007E-2</v>
      </c>
      <c r="D73" s="101">
        <v>2.917277586792762E-2</v>
      </c>
      <c r="E73" s="101">
        <v>2.9444747601779963E-2</v>
      </c>
      <c r="F73" s="101">
        <v>3.4064071967304543E-2</v>
      </c>
      <c r="G73" s="101">
        <v>2.7535565718128034E-2</v>
      </c>
      <c r="H73" s="101">
        <v>2.4311496086701016E-2</v>
      </c>
      <c r="I73" s="101">
        <v>5.375175995617187E-3</v>
      </c>
      <c r="J73" s="101">
        <v>8.2373066140877214E-3</v>
      </c>
      <c r="K73" s="101">
        <v>1.1297637653890344E-2</v>
      </c>
      <c r="L73" s="101">
        <v>2.1192795961595089E-2</v>
      </c>
      <c r="M73" s="101">
        <v>1.9878639685348899E-2</v>
      </c>
      <c r="N73" s="101">
        <v>2.1060941374628196E-2</v>
      </c>
      <c r="O73" s="101">
        <v>1.9727026400952963E-2</v>
      </c>
      <c r="P73" s="101">
        <v>3.227253624844046E-2</v>
      </c>
      <c r="Q73" s="101">
        <v>2.3412254720252358E-2</v>
      </c>
      <c r="R73" s="101">
        <v>2.3462875770888104E-2</v>
      </c>
      <c r="S73" s="101">
        <v>2.3156911529976964E-2</v>
      </c>
      <c r="T73" s="101">
        <v>2.3103303667030641E-2</v>
      </c>
      <c r="U73" s="101">
        <v>2.1191953247691131E-2</v>
      </c>
      <c r="V73" s="101">
        <v>1.6002631958261768E-2</v>
      </c>
      <c r="W73" s="101">
        <v>2.2391593110691575E-2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1.2904637527571882E-2</v>
      </c>
      <c r="D74" s="104">
        <v>1.7110308551509933E-2</v>
      </c>
      <c r="E74" s="104">
        <v>1.9275700620884427E-2</v>
      </c>
      <c r="F74" s="104">
        <v>1.518792003169594E-2</v>
      </c>
      <c r="G74" s="104">
        <v>1.8695710460347882E-2</v>
      </c>
      <c r="H74" s="104">
        <v>1.6172610997209038E-2</v>
      </c>
      <c r="I74" s="104">
        <v>1.6983454792311156E-2</v>
      </c>
      <c r="J74" s="104">
        <v>1.4198420228179961E-2</v>
      </c>
      <c r="K74" s="104">
        <v>2.0869239635038287E-2</v>
      </c>
      <c r="L74" s="104">
        <v>2.1008357071393726E-2</v>
      </c>
      <c r="M74" s="104">
        <v>1.4846942219216151E-2</v>
      </c>
      <c r="N74" s="104">
        <v>1.3068642865718443E-2</v>
      </c>
      <c r="O74" s="104">
        <v>1.5667525523621512E-2</v>
      </c>
      <c r="P74" s="104">
        <v>2.3804424586325968E-2</v>
      </c>
      <c r="Q74" s="104">
        <v>2.5782407337007145E-2</v>
      </c>
      <c r="R74" s="104">
        <v>2.8195286888424553E-2</v>
      </c>
      <c r="S74" s="104">
        <v>2.5714031600031537E-2</v>
      </c>
      <c r="T74" s="104">
        <v>2.3395666146086125E-2</v>
      </c>
      <c r="U74" s="104">
        <v>2.4631302325420639E-2</v>
      </c>
      <c r="V74" s="104">
        <v>1.451568999549719E-2</v>
      </c>
      <c r="W74" s="104">
        <v>1.8995666018100998E-2</v>
      </c>
      <c r="X74" s="104">
        <v>2.4119799832764598E-2</v>
      </c>
      <c r="Y74" s="104">
        <v>5.2211965827103357E-2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8.1544503303950903E-3</v>
      </c>
      <c r="D75" s="98">
        <v>1.0905404931706228E-2</v>
      </c>
      <c r="E75" s="98">
        <v>1.2128356916875117E-2</v>
      </c>
      <c r="F75" s="98">
        <v>9.5107644435147767E-3</v>
      </c>
      <c r="G75" s="98">
        <v>1.1853233892931256E-2</v>
      </c>
      <c r="H75" s="98">
        <v>1.0257775768613295E-2</v>
      </c>
      <c r="I75" s="98">
        <v>1.0617876243043318E-2</v>
      </c>
      <c r="J75" s="98">
        <v>8.6289295784688462E-3</v>
      </c>
      <c r="K75" s="98">
        <v>1.1674029224596176E-2</v>
      </c>
      <c r="L75" s="98">
        <v>1.3245378700278667E-2</v>
      </c>
      <c r="M75" s="98">
        <v>9.2622931131310648E-3</v>
      </c>
      <c r="N75" s="98">
        <v>7.9696491128649315E-3</v>
      </c>
      <c r="O75" s="98">
        <v>9.9465745762934137E-3</v>
      </c>
      <c r="P75" s="98">
        <v>1.4482801976299191E-2</v>
      </c>
      <c r="Q75" s="98">
        <v>1.5932915546212716E-2</v>
      </c>
      <c r="R75" s="98">
        <v>1.7368492224979798E-2</v>
      </c>
      <c r="S75" s="98">
        <v>1.5161117935699516E-2</v>
      </c>
      <c r="T75" s="98">
        <v>1.3835011541418614E-2</v>
      </c>
      <c r="U75" s="98">
        <v>1.4730879844232473E-2</v>
      </c>
      <c r="V75" s="98">
        <v>8.6383703331986486E-3</v>
      </c>
      <c r="W75" s="98">
        <v>1.1861148928762392E-2</v>
      </c>
      <c r="X75" s="98">
        <v>1.0715071342818879E-2</v>
      </c>
      <c r="Y75" s="98">
        <v>2.8651036004667028E-2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4.7501871971767926E-3</v>
      </c>
      <c r="D76" s="98">
        <v>6.2049036198037043E-3</v>
      </c>
      <c r="E76" s="98">
        <v>7.1473437040093096E-3</v>
      </c>
      <c r="F76" s="98">
        <v>5.6771555881811632E-3</v>
      </c>
      <c r="G76" s="98">
        <v>6.8424765674166277E-3</v>
      </c>
      <c r="H76" s="98">
        <v>5.9148352285957433E-3</v>
      </c>
      <c r="I76" s="98">
        <v>6.365578549267838E-3</v>
      </c>
      <c r="J76" s="98">
        <v>5.5694906497111138E-3</v>
      </c>
      <c r="K76" s="98">
        <v>9.1952104104421114E-3</v>
      </c>
      <c r="L76" s="98">
        <v>7.7629783711150599E-3</v>
      </c>
      <c r="M76" s="98">
        <v>5.5846491060850866E-3</v>
      </c>
      <c r="N76" s="98">
        <v>5.0989937528535109E-3</v>
      </c>
      <c r="O76" s="98">
        <v>5.7209509473280977E-3</v>
      </c>
      <c r="P76" s="98">
        <v>9.3216226100267773E-3</v>
      </c>
      <c r="Q76" s="98">
        <v>9.8494917907944301E-3</v>
      </c>
      <c r="R76" s="98">
        <v>1.0826794663444755E-2</v>
      </c>
      <c r="S76" s="98">
        <v>1.0552913664332021E-2</v>
      </c>
      <c r="T76" s="98">
        <v>9.5606546046675123E-3</v>
      </c>
      <c r="U76" s="98">
        <v>9.9004224811881664E-3</v>
      </c>
      <c r="V76" s="98">
        <v>5.8773196622985422E-3</v>
      </c>
      <c r="W76" s="98">
        <v>7.1345170893386059E-3</v>
      </c>
      <c r="X76" s="98">
        <v>1.3404728489945717E-2</v>
      </c>
      <c r="Y76" s="98">
        <v>2.3560929822436325E-2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0.27887229722912321</v>
      </c>
      <c r="D77" s="122">
        <v>0.34627638292159968</v>
      </c>
      <c r="E77" s="122">
        <v>0.35995045188902647</v>
      </c>
      <c r="F77" s="122">
        <v>0.28930876176169584</v>
      </c>
      <c r="G77" s="122">
        <v>0.21983705274068804</v>
      </c>
      <c r="H77" s="122">
        <v>0.15087266755540923</v>
      </c>
      <c r="I77" s="122">
        <v>0.15783020304673845</v>
      </c>
      <c r="J77" s="122">
        <v>0.26622473088688869</v>
      </c>
      <c r="K77" s="122">
        <v>0.3153290981544809</v>
      </c>
      <c r="L77" s="122">
        <v>0.38583906197870121</v>
      </c>
      <c r="M77" s="122">
        <v>0.34779433700692375</v>
      </c>
      <c r="N77" s="122">
        <v>0.33514580556399026</v>
      </c>
      <c r="O77" s="122">
        <v>0.30594440758041097</v>
      </c>
      <c r="P77" s="122">
        <v>0.16062029242813242</v>
      </c>
      <c r="Q77" s="122">
        <v>0.2386508668267098</v>
      </c>
      <c r="R77" s="122">
        <v>0.37432733946053676</v>
      </c>
      <c r="S77" s="122">
        <v>0.42797296783961036</v>
      </c>
      <c r="T77" s="122">
        <v>0.41354992465900481</v>
      </c>
      <c r="U77" s="122">
        <v>0.40148374596476405</v>
      </c>
      <c r="V77" s="122">
        <v>0.22595072757472182</v>
      </c>
      <c r="W77" s="122">
        <v>0.10102062956754256</v>
      </c>
      <c r="X77" s="122">
        <v>2.4361092297800833E-2</v>
      </c>
      <c r="Y77" s="122">
        <v>9.5284599639140169E-2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9.08996788460667E-3</v>
      </c>
      <c r="D78" s="98">
        <v>1.8183818164325849E-2</v>
      </c>
      <c r="E78" s="98">
        <v>2.4505243056219286E-2</v>
      </c>
      <c r="F78" s="98">
        <v>1.9618459821800823E-2</v>
      </c>
      <c r="G78" s="98">
        <v>1.3985277606800366E-2</v>
      </c>
      <c r="H78" s="98">
        <v>9.0538873568209027E-3</v>
      </c>
      <c r="I78" s="98">
        <v>5.9302766943527627E-3</v>
      </c>
      <c r="J78" s="98">
        <v>3.662092339400734E-2</v>
      </c>
      <c r="K78" s="98">
        <v>3.8315140778797108E-2</v>
      </c>
      <c r="L78" s="98">
        <v>4.8069949069860528E-2</v>
      </c>
      <c r="M78" s="98">
        <v>4.4378713614753408E-2</v>
      </c>
      <c r="N78" s="98">
        <v>4.2573985395813425E-2</v>
      </c>
      <c r="O78" s="98">
        <v>3.4407692853225182E-2</v>
      </c>
      <c r="P78" s="98">
        <v>1.062876122772124E-2</v>
      </c>
      <c r="Q78" s="98">
        <v>1.489040947184053E-2</v>
      </c>
      <c r="R78" s="98">
        <v>2.7138941923370047E-2</v>
      </c>
      <c r="S78" s="98">
        <v>3.7087646687726065E-2</v>
      </c>
      <c r="T78" s="98">
        <v>3.534461677039951E-2</v>
      </c>
      <c r="U78" s="98">
        <v>3.3822060114009629E-2</v>
      </c>
      <c r="V78" s="98">
        <v>2.5070443333972896E-2</v>
      </c>
      <c r="W78" s="98">
        <v>1.7843279714499682E-2</v>
      </c>
      <c r="X78" s="98">
        <v>1.2427067257071545E-2</v>
      </c>
      <c r="Y78" s="98">
        <v>7.9353215147196128E-3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0.26978232934451657</v>
      </c>
      <c r="D79" s="33">
        <v>0.32809256475727383</v>
      </c>
      <c r="E79" s="33">
        <v>0.33544520883280721</v>
      </c>
      <c r="F79" s="33">
        <v>0.26969030193989502</v>
      </c>
      <c r="G79" s="33">
        <v>0.20585177513388767</v>
      </c>
      <c r="H79" s="33">
        <v>0.14181878019858832</v>
      </c>
      <c r="I79" s="33">
        <v>0.15189992635238569</v>
      </c>
      <c r="J79" s="33">
        <v>0.22960380749288137</v>
      </c>
      <c r="K79" s="33">
        <v>0.27701395737568379</v>
      </c>
      <c r="L79" s="33">
        <v>0.33776911290884071</v>
      </c>
      <c r="M79" s="33">
        <v>0.30341562339217032</v>
      </c>
      <c r="N79" s="33">
        <v>0.29257182016817684</v>
      </c>
      <c r="O79" s="33">
        <v>0.27153671472718577</v>
      </c>
      <c r="P79" s="33">
        <v>0.14999153120041117</v>
      </c>
      <c r="Q79" s="33">
        <v>0.22376045735486927</v>
      </c>
      <c r="R79" s="33">
        <v>0.34718839753716674</v>
      </c>
      <c r="S79" s="33">
        <v>0.39088532115188429</v>
      </c>
      <c r="T79" s="33">
        <v>0.37820530788860529</v>
      </c>
      <c r="U79" s="33">
        <v>0.36766168585075443</v>
      </c>
      <c r="V79" s="33">
        <v>0.20088028424074891</v>
      </c>
      <c r="W79" s="33">
        <v>8.317734985304287E-2</v>
      </c>
      <c r="X79" s="33">
        <v>1.1934025040729287E-2</v>
      </c>
      <c r="Y79" s="33">
        <v>8.734927812442056E-2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21.783827596493929</v>
      </c>
      <c r="D81" s="117">
        <f t="shared" si="28"/>
        <v>28.747697453418485</v>
      </c>
      <c r="E81" s="117">
        <f t="shared" si="28"/>
        <v>32.413910621686718</v>
      </c>
      <c r="F81" s="117">
        <f t="shared" si="28"/>
        <v>31.681426375228746</v>
      </c>
      <c r="G81" s="117">
        <f t="shared" si="28"/>
        <v>38.96369103143936</v>
      </c>
      <c r="H81" s="117">
        <f t="shared" si="28"/>
        <v>32.316098240671231</v>
      </c>
      <c r="I81" s="117">
        <f t="shared" si="28"/>
        <v>36.837705792751983</v>
      </c>
      <c r="J81" s="117">
        <f t="shared" si="28"/>
        <v>19.428604577593077</v>
      </c>
      <c r="K81" s="117">
        <f t="shared" si="28"/>
        <v>12.587282523696992</v>
      </c>
      <c r="L81" s="117">
        <f t="shared" si="28"/>
        <v>7.7828781934537403</v>
      </c>
      <c r="M81" s="117">
        <f t="shared" si="28"/>
        <v>12.04513672053556</v>
      </c>
      <c r="N81" s="117">
        <f t="shared" si="28"/>
        <v>13.313587325074314</v>
      </c>
      <c r="O81" s="117">
        <f t="shared" si="28"/>
        <v>19.999845990816834</v>
      </c>
      <c r="P81" s="117">
        <f t="shared" si="28"/>
        <v>31.358608895738897</v>
      </c>
      <c r="Q81" s="117">
        <f t="shared" si="28"/>
        <v>33.067626867099946</v>
      </c>
      <c r="R81" s="117">
        <f t="shared" ref="R81:V81" si="29">R82+R85+R87+R100</f>
        <v>25.379587901390725</v>
      </c>
      <c r="S81" s="117">
        <f t="shared" si="29"/>
        <v>16.13835799893927</v>
      </c>
      <c r="T81" s="117">
        <f t="shared" si="29"/>
        <v>11.096070303570155</v>
      </c>
      <c r="U81" s="117">
        <f t="shared" si="29"/>
        <v>9.7043867202829865</v>
      </c>
      <c r="V81" s="117">
        <f t="shared" si="29"/>
        <v>7.7464857543684982</v>
      </c>
      <c r="W81" s="117">
        <f t="shared" ref="W81:Y81" si="30">W82+W85+W87+W100</f>
        <v>8.4275405924895193</v>
      </c>
      <c r="X81" s="117">
        <f t="shared" si="30"/>
        <v>4.6965455984398377</v>
      </c>
      <c r="Y81" s="117">
        <f t="shared" si="30"/>
        <v>6.6873094562115192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20.060620681745124</v>
      </c>
      <c r="D82" s="122">
        <f t="shared" si="31"/>
        <v>26.250564084574883</v>
      </c>
      <c r="E82" s="122">
        <f t="shared" si="31"/>
        <v>29.660477201369972</v>
      </c>
      <c r="F82" s="122">
        <f t="shared" si="31"/>
        <v>28.787142369776983</v>
      </c>
      <c r="G82" s="122">
        <f t="shared" si="31"/>
        <v>35.399744213884603</v>
      </c>
      <c r="H82" s="122">
        <f t="shared" si="31"/>
        <v>29.263373915439431</v>
      </c>
      <c r="I82" s="122">
        <f t="shared" si="31"/>
        <v>33.61298850038348</v>
      </c>
      <c r="J82" s="122">
        <f t="shared" si="31"/>
        <v>17.573002222207403</v>
      </c>
      <c r="K82" s="122">
        <f t="shared" si="31"/>
        <v>11.397024687885471</v>
      </c>
      <c r="L82" s="122">
        <f t="shared" si="31"/>
        <v>6.9878399503663626</v>
      </c>
      <c r="M82" s="122">
        <f t="shared" si="31"/>
        <v>10.601741065671025</v>
      </c>
      <c r="N82" s="122">
        <f t="shared" si="31"/>
        <v>11.649572992498827</v>
      </c>
      <c r="O82" s="122">
        <f t="shared" si="31"/>
        <v>17.360075000490767</v>
      </c>
      <c r="P82" s="122">
        <f t="shared" si="31"/>
        <v>26.88809125503893</v>
      </c>
      <c r="Q82" s="122">
        <f t="shared" si="31"/>
        <v>28.475462026199008</v>
      </c>
      <c r="R82" s="122">
        <f t="shared" ref="R82:V82" si="32">SUM(R83:R84)</f>
        <v>21.818384845047738</v>
      </c>
      <c r="S82" s="122">
        <f t="shared" si="32"/>
        <v>13.867544299457743</v>
      </c>
      <c r="T82" s="122">
        <f t="shared" si="32"/>
        <v>9.45134617712921</v>
      </c>
      <c r="U82" s="122">
        <f t="shared" si="32"/>
        <v>8.1053412868947348</v>
      </c>
      <c r="V82" s="122">
        <f t="shared" si="32"/>
        <v>6.3888922445930092</v>
      </c>
      <c r="W82" s="122">
        <f t="shared" ref="W82:Y82" si="33">SUM(W83:W84)</f>
        <v>6.7932513409908415</v>
      </c>
      <c r="X82" s="122">
        <f t="shared" si="33"/>
        <v>3.9413583628775783</v>
      </c>
      <c r="Y82" s="122">
        <f t="shared" si="33"/>
        <v>5.4117485660109104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19.968456459886962</v>
      </c>
      <c r="D83" s="98">
        <v>26.130513758476507</v>
      </c>
      <c r="E83" s="98">
        <v>29.522819499387939</v>
      </c>
      <c r="F83" s="98">
        <v>28.652343847664994</v>
      </c>
      <c r="G83" s="98">
        <v>35.231720692698616</v>
      </c>
      <c r="H83" s="98">
        <v>29.122565209862049</v>
      </c>
      <c r="I83" s="98">
        <v>33.449162066506062</v>
      </c>
      <c r="J83" s="98">
        <v>17.487015624001753</v>
      </c>
      <c r="K83" s="98">
        <v>11.340893247475204</v>
      </c>
      <c r="L83" s="98">
        <v>6.9519679641362861</v>
      </c>
      <c r="M83" s="98">
        <v>10.547796247002454</v>
      </c>
      <c r="N83" s="98">
        <v>11.590171938405293</v>
      </c>
      <c r="O83" s="98">
        <v>17.271409388033405</v>
      </c>
      <c r="P83" s="98">
        <v>26.752674403423512</v>
      </c>
      <c r="Q83" s="98">
        <v>28.328083141668397</v>
      </c>
      <c r="R83" s="98">
        <v>21.703855320028026</v>
      </c>
      <c r="S83" s="98">
        <v>13.793686813166712</v>
      </c>
      <c r="T83" s="98">
        <v>9.4003330940214536</v>
      </c>
      <c r="U83" s="98">
        <v>8.0614710685476556</v>
      </c>
      <c r="V83" s="98">
        <v>6.3538808262930004</v>
      </c>
      <c r="W83" s="98">
        <v>6.7556559111056647</v>
      </c>
      <c r="X83" s="98">
        <v>3.9209989769230904</v>
      </c>
      <c r="Y83" s="98">
        <v>5.3833333384921325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9.2164221858163864E-2</v>
      </c>
      <c r="D84" s="98">
        <v>0.12005032609837527</v>
      </c>
      <c r="E84" s="98">
        <v>0.13765770198203359</v>
      </c>
      <c r="F84" s="98">
        <v>0.13479852211198978</v>
      </c>
      <c r="G84" s="98">
        <v>0.16802352118598385</v>
      </c>
      <c r="H84" s="98">
        <v>0.14080870557738218</v>
      </c>
      <c r="I84" s="98">
        <v>0.16382643387741702</v>
      </c>
      <c r="J84" s="98">
        <v>8.5986598205651785E-2</v>
      </c>
      <c r="K84" s="98">
        <v>5.6131440410266908E-2</v>
      </c>
      <c r="L84" s="98">
        <v>3.5871986230076675E-2</v>
      </c>
      <c r="M84" s="98">
        <v>5.3944818668570808E-2</v>
      </c>
      <c r="N84" s="98">
        <v>5.9401054093534154E-2</v>
      </c>
      <c r="O84" s="98">
        <v>8.8665612457363041E-2</v>
      </c>
      <c r="P84" s="98">
        <v>0.1354168516154188</v>
      </c>
      <c r="Q84" s="98">
        <v>0.14737888453061002</v>
      </c>
      <c r="R84" s="98">
        <v>0.11452952501971074</v>
      </c>
      <c r="S84" s="98">
        <v>7.3857486291030353E-2</v>
      </c>
      <c r="T84" s="98">
        <v>5.1013083107756929E-2</v>
      </c>
      <c r="U84" s="98">
        <v>4.3870218347079444E-2</v>
      </c>
      <c r="V84" s="98">
        <v>3.5011418300008354E-2</v>
      </c>
      <c r="W84" s="98">
        <v>3.7595429885176924E-2</v>
      </c>
      <c r="X84" s="98">
        <v>2.0359385954488156E-2</v>
      </c>
      <c r="Y84" s="98">
        <v>2.8415227518778029E-2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3.439890795303966E-3</v>
      </c>
      <c r="D85" s="122">
        <f t="shared" si="34"/>
        <v>2.3743638432979042E-3</v>
      </c>
      <c r="E85" s="122">
        <f t="shared" si="34"/>
        <v>5.4997739367564982E-3</v>
      </c>
      <c r="F85" s="122">
        <f t="shared" si="34"/>
        <v>8.9550053511829961E-3</v>
      </c>
      <c r="G85" s="122">
        <f t="shared" si="34"/>
        <v>1.0755107045665645E-2</v>
      </c>
      <c r="H85" s="122">
        <f t="shared" si="34"/>
        <v>1.4942495231339998E-2</v>
      </c>
      <c r="I85" s="122">
        <f t="shared" si="34"/>
        <v>1.5914481952806699E-2</v>
      </c>
      <c r="J85" s="122">
        <f t="shared" si="34"/>
        <v>6.3066517053016859E-3</v>
      </c>
      <c r="K85" s="122">
        <f t="shared" si="34"/>
        <v>2.7408483694797438E-3</v>
      </c>
      <c r="L85" s="122">
        <f t="shared" si="34"/>
        <v>1.7021697731259627E-3</v>
      </c>
      <c r="M85" s="122">
        <f t="shared" si="34"/>
        <v>3.9806552695247311E-3</v>
      </c>
      <c r="N85" s="122">
        <f t="shared" si="34"/>
        <v>4.4214029869701814E-3</v>
      </c>
      <c r="O85" s="122">
        <f t="shared" si="34"/>
        <v>5.4373185729484526E-3</v>
      </c>
      <c r="P85" s="122">
        <f t="shared" si="34"/>
        <v>7.3239603758987791E-3</v>
      </c>
      <c r="Q85" s="122">
        <f t="shared" si="34"/>
        <v>8.9636191394504728E-3</v>
      </c>
      <c r="R85" s="122">
        <f t="shared" si="34"/>
        <v>8.8197391535036751E-3</v>
      </c>
      <c r="S85" s="122">
        <f t="shared" si="34"/>
        <v>5.5141387828831186E-3</v>
      </c>
      <c r="T85" s="122">
        <f t="shared" si="34"/>
        <v>5.1448837390380637E-3</v>
      </c>
      <c r="U85" s="122">
        <f t="shared" si="34"/>
        <v>2.2272915093244686E-3</v>
      </c>
      <c r="V85" s="122">
        <f t="shared" si="34"/>
        <v>5.3147903769938006E-3</v>
      </c>
      <c r="W85" s="122">
        <f t="shared" si="34"/>
        <v>2.1888895723036418E-3</v>
      </c>
      <c r="X85" s="122">
        <f t="shared" si="34"/>
        <v>3.5985922278535757E-3</v>
      </c>
      <c r="Y85" s="122">
        <f t="shared" si="34"/>
        <v>7.0501753722952386E-3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3.439890795303966E-3</v>
      </c>
      <c r="D86" s="98">
        <v>2.3743638432979042E-3</v>
      </c>
      <c r="E86" s="98">
        <v>5.4997739367564982E-3</v>
      </c>
      <c r="F86" s="98">
        <v>8.9550053511829961E-3</v>
      </c>
      <c r="G86" s="98">
        <v>1.0755107045665645E-2</v>
      </c>
      <c r="H86" s="98">
        <v>1.4942495231339998E-2</v>
      </c>
      <c r="I86" s="98">
        <v>1.5914481952806699E-2</v>
      </c>
      <c r="J86" s="98">
        <v>6.3066517053016859E-3</v>
      </c>
      <c r="K86" s="98">
        <v>2.7408483694797438E-3</v>
      </c>
      <c r="L86" s="98">
        <v>1.7021697731259627E-3</v>
      </c>
      <c r="M86" s="98">
        <v>3.9806552695247311E-3</v>
      </c>
      <c r="N86" s="98">
        <v>4.4214029869701814E-3</v>
      </c>
      <c r="O86" s="98">
        <v>5.4373185729484526E-3</v>
      </c>
      <c r="P86" s="98">
        <v>7.3239603758987791E-3</v>
      </c>
      <c r="Q86" s="98">
        <v>8.9636191394504728E-3</v>
      </c>
      <c r="R86" s="98">
        <v>8.8197391535036751E-3</v>
      </c>
      <c r="S86" s="98">
        <v>5.5141387828831186E-3</v>
      </c>
      <c r="T86" s="98">
        <v>5.1448837390380637E-3</v>
      </c>
      <c r="U86" s="98">
        <v>2.2272915093244686E-3</v>
      </c>
      <c r="V86" s="98">
        <v>5.3147903769938006E-3</v>
      </c>
      <c r="W86" s="98">
        <v>2.1888895723036418E-3</v>
      </c>
      <c r="X86" s="98">
        <v>3.5985922278535757E-3</v>
      </c>
      <c r="Y86" s="98">
        <v>7.0501753722952386E-3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1.398850109192888</v>
      </c>
      <c r="D87" s="122">
        <v>2.0307343763764014</v>
      </c>
      <c r="E87" s="122">
        <v>2.2303695622669966</v>
      </c>
      <c r="F87" s="122">
        <v>2.3479433989054135</v>
      </c>
      <c r="G87" s="122">
        <v>2.88655815876698</v>
      </c>
      <c r="H87" s="122">
        <v>2.4550749894183106</v>
      </c>
      <c r="I87" s="122">
        <v>2.5760083471735071</v>
      </c>
      <c r="J87" s="122">
        <v>1.4795270802532876</v>
      </c>
      <c r="K87" s="122">
        <v>0.93733334524373424</v>
      </c>
      <c r="L87" s="122">
        <v>0.63166044271683608</v>
      </c>
      <c r="M87" s="122">
        <v>1.1626729682916923</v>
      </c>
      <c r="N87" s="122">
        <v>1.3360347135950923</v>
      </c>
      <c r="O87" s="122">
        <v>2.1087662761181782</v>
      </c>
      <c r="P87" s="122">
        <v>3.5466652217159673</v>
      </c>
      <c r="Q87" s="122">
        <v>3.6473687835032718</v>
      </c>
      <c r="R87" s="122">
        <v>2.8157291941018485</v>
      </c>
      <c r="S87" s="122">
        <v>1.7864232465659196</v>
      </c>
      <c r="T87" s="122">
        <v>1.2808914105644322</v>
      </c>
      <c r="U87" s="122">
        <v>1.2557598039197597</v>
      </c>
      <c r="V87" s="122">
        <v>1.0531546791239284</v>
      </c>
      <c r="W87" s="122">
        <v>1.2649027930629413</v>
      </c>
      <c r="X87" s="122">
        <v>0.57295772797913314</v>
      </c>
      <c r="Y87" s="122">
        <v>0.95045313509954166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0.18161436901987565</v>
      </c>
      <c r="D88" s="98">
        <v>0.54628473845590386</v>
      </c>
      <c r="E88" s="98">
        <v>0.67673556970679227</v>
      </c>
      <c r="F88" s="98">
        <v>0.75103607627283286</v>
      </c>
      <c r="G88" s="98">
        <v>1.0121947752245186</v>
      </c>
      <c r="H88" s="98">
        <v>0.82053989938171668</v>
      </c>
      <c r="I88" s="98">
        <v>1.3089753232762535</v>
      </c>
      <c r="J88" s="98">
        <v>0.87934451610076159</v>
      </c>
      <c r="K88" s="98">
        <v>0.45154346660642275</v>
      </c>
      <c r="L88" s="98">
        <v>0.24568928934583079</v>
      </c>
      <c r="M88" s="98">
        <v>0.42342329220646824</v>
      </c>
      <c r="N88" s="98">
        <v>0.45309354819547054</v>
      </c>
      <c r="O88" s="98">
        <v>0.73976951910843258</v>
      </c>
      <c r="P88" s="98">
        <v>1.4787328214761504</v>
      </c>
      <c r="Q88" s="98">
        <v>1.6649309956529883</v>
      </c>
      <c r="R88" s="98">
        <v>1.5569536149126506</v>
      </c>
      <c r="S88" s="98">
        <v>1.0470750068287948</v>
      </c>
      <c r="T88" s="98">
        <v>0.87173432206385693</v>
      </c>
      <c r="U88" s="98">
        <v>1.1720007040615033</v>
      </c>
      <c r="V88" s="98">
        <v>0.88899818673283559</v>
      </c>
      <c r="W88" s="98">
        <v>1.0967067185041675</v>
      </c>
      <c r="X88" s="98">
        <v>0.40581150871735788</v>
      </c>
      <c r="Y88" s="98">
        <v>0.72471498621863373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1.0214616739595088E-3</v>
      </c>
      <c r="D89" s="98">
        <v>1.7759227218910037E-3</v>
      </c>
      <c r="E89" s="98">
        <v>3.2056017642503386E-3</v>
      </c>
      <c r="F89" s="98">
        <v>2.5908774058155644E-3</v>
      </c>
      <c r="G89" s="98">
        <v>4.8590623044442172E-3</v>
      </c>
      <c r="H89" s="98">
        <v>4.1382305235890173E-3</v>
      </c>
      <c r="I89" s="98">
        <v>1.2919792453427132E-2</v>
      </c>
      <c r="J89" s="98">
        <v>5.0576437387847058E-3</v>
      </c>
      <c r="K89" s="98">
        <v>5.3826807878354687E-3</v>
      </c>
      <c r="L89" s="98">
        <v>7.2165947449648153E-4</v>
      </c>
      <c r="M89" s="98">
        <v>3.3898788372385743E-3</v>
      </c>
      <c r="N89" s="98">
        <v>1.1468767236903186E-3</v>
      </c>
      <c r="O89" s="98">
        <v>7.4253548766081939E-4</v>
      </c>
      <c r="P89" s="98">
        <v>1.1937978120607852E-2</v>
      </c>
      <c r="Q89" s="98">
        <v>4.4473978988702461E-3</v>
      </c>
      <c r="R89" s="98">
        <v>1.2307011683461492E-2</v>
      </c>
      <c r="S89" s="98">
        <v>8.6143992121447896E-3</v>
      </c>
      <c r="T89" s="98">
        <v>3.1462753222932394E-3</v>
      </c>
      <c r="U89" s="98">
        <v>1.1808436480418159E-2</v>
      </c>
      <c r="V89" s="98">
        <v>7.4710324126456137E-3</v>
      </c>
      <c r="W89" s="98">
        <v>7.4477399175179142E-3</v>
      </c>
      <c r="X89" s="98">
        <v>1.3842239985776017E-2</v>
      </c>
      <c r="Y89" s="98">
        <v>1.3223865650253666E-2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6.7337587772736619E-4</v>
      </c>
      <c r="D90" s="101">
        <v>1.172383926946119E-3</v>
      </c>
      <c r="E90" s="101">
        <v>2.0793232104596424E-3</v>
      </c>
      <c r="F90" s="101">
        <v>1.6628044213526235E-3</v>
      </c>
      <c r="G90" s="101">
        <v>3.1349741946197873E-3</v>
      </c>
      <c r="H90" s="101">
        <v>2.6547648691732525E-3</v>
      </c>
      <c r="I90" s="101">
        <v>8.123839076781816E-3</v>
      </c>
      <c r="J90" s="101">
        <v>3.0729798647700451E-3</v>
      </c>
      <c r="K90" s="101">
        <v>2.9991312551839746E-3</v>
      </c>
      <c r="L90" s="101">
        <v>4.5090963621757996E-4</v>
      </c>
      <c r="M90" s="101">
        <v>2.0874456131712384E-3</v>
      </c>
      <c r="N90" s="101">
        <v>6.8913233419129472E-4</v>
      </c>
      <c r="O90" s="101">
        <v>4.6470907600713201E-4</v>
      </c>
      <c r="P90" s="101">
        <v>7.1854274116576996E-3</v>
      </c>
      <c r="Q90" s="101">
        <v>2.7228915476525985E-3</v>
      </c>
      <c r="R90" s="101">
        <v>7.4964100375833429E-3</v>
      </c>
      <c r="S90" s="101">
        <v>5.0104446376026115E-3</v>
      </c>
      <c r="T90" s="101">
        <v>1.826250227617025E-3</v>
      </c>
      <c r="U90" s="101">
        <v>6.9261462588313758E-3</v>
      </c>
      <c r="V90" s="101">
        <v>4.3586202041936495E-3</v>
      </c>
      <c r="W90" s="101">
        <v>4.5703325894024026E-3</v>
      </c>
      <c r="X90" s="101">
        <v>6.068069148441331E-3</v>
      </c>
      <c r="Y90" s="101">
        <v>7.1778364030826297E-3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3.480857962321427E-4</v>
      </c>
      <c r="D91" s="104">
        <v>6.035387949448848E-4</v>
      </c>
      <c r="E91" s="104">
        <v>1.1262785537906961E-3</v>
      </c>
      <c r="F91" s="104">
        <v>9.2807298446294069E-4</v>
      </c>
      <c r="G91" s="104">
        <v>1.7240881098244299E-3</v>
      </c>
      <c r="H91" s="104">
        <v>1.4834656544157644E-3</v>
      </c>
      <c r="I91" s="104">
        <v>4.7959533766453169E-3</v>
      </c>
      <c r="J91" s="104">
        <v>1.9846638740146612E-3</v>
      </c>
      <c r="K91" s="104">
        <v>2.3835495326514941E-3</v>
      </c>
      <c r="L91" s="104">
        <v>2.7074983827890162E-4</v>
      </c>
      <c r="M91" s="104">
        <v>1.3024332240673358E-3</v>
      </c>
      <c r="N91" s="104">
        <v>4.5774438949902385E-4</v>
      </c>
      <c r="O91" s="104">
        <v>2.7782641165368733E-4</v>
      </c>
      <c r="P91" s="104">
        <v>4.7525507089501533E-3</v>
      </c>
      <c r="Q91" s="104">
        <v>1.7245063512176476E-3</v>
      </c>
      <c r="R91" s="104">
        <v>4.8106016458781499E-3</v>
      </c>
      <c r="S91" s="104">
        <v>3.6039545745421789E-3</v>
      </c>
      <c r="T91" s="104">
        <v>1.3200250946762144E-3</v>
      </c>
      <c r="U91" s="104">
        <v>4.882290221586782E-3</v>
      </c>
      <c r="V91" s="104">
        <v>3.1124122084519642E-3</v>
      </c>
      <c r="W91" s="104">
        <v>2.8774073281155111E-3</v>
      </c>
      <c r="X91" s="104">
        <v>7.7741708373346863E-3</v>
      </c>
      <c r="Y91" s="104">
        <v>6.0460292471710367E-3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0.13647957885743794</v>
      </c>
      <c r="D92" s="101">
        <v>0.14096316868010816</v>
      </c>
      <c r="E92" s="101">
        <v>0.1920414662280864</v>
      </c>
      <c r="F92" s="101">
        <v>0.20275870693458725</v>
      </c>
      <c r="G92" s="101">
        <v>0.24091601883610697</v>
      </c>
      <c r="H92" s="101">
        <v>0.2112145429679691</v>
      </c>
      <c r="I92" s="101">
        <v>0.12572797330731156</v>
      </c>
      <c r="J92" s="101">
        <v>4.8201804978471562E-2</v>
      </c>
      <c r="K92" s="101">
        <v>3.2290151528204428E-2</v>
      </c>
      <c r="L92" s="101">
        <v>3.063941262454924E-2</v>
      </c>
      <c r="M92" s="101">
        <v>8.0651527188036379E-2</v>
      </c>
      <c r="N92" s="101">
        <v>8.2248664944620367E-2</v>
      </c>
      <c r="O92" s="101">
        <v>0.10107699493026119</v>
      </c>
      <c r="P92" s="101">
        <v>0.13774419100305962</v>
      </c>
      <c r="Q92" s="101">
        <v>0.21965195300887039</v>
      </c>
      <c r="R92" s="101">
        <v>0.15418117757227734</v>
      </c>
      <c r="S92" s="101">
        <v>0.1035228782925143</v>
      </c>
      <c r="T92" s="101">
        <v>4.7670224131712492E-2</v>
      </c>
      <c r="U92" s="101">
        <v>9.9345094454727952E-3</v>
      </c>
      <c r="V92" s="101">
        <v>2.1138912573529928E-2</v>
      </c>
      <c r="W92" s="101">
        <v>2.6795041351601E-2</v>
      </c>
      <c r="X92" s="101">
        <v>3.5586608494617297E-2</v>
      </c>
      <c r="Y92" s="101">
        <v>3.6807717204508227E-2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8.3627152444466345E-4</v>
      </c>
      <c r="D93" s="104">
        <v>2.8903137712953618E-4</v>
      </c>
      <c r="E93" s="104">
        <v>9.9171080140648743E-4</v>
      </c>
      <c r="F93" s="104">
        <v>7.1104085397481222E-4</v>
      </c>
      <c r="G93" s="104">
        <v>9.0527842129502266E-4</v>
      </c>
      <c r="H93" s="104">
        <v>1.1676279242074331E-3</v>
      </c>
      <c r="I93" s="104">
        <v>1.6963302093896565E-3</v>
      </c>
      <c r="J93" s="104">
        <v>9.891092421525336E-5</v>
      </c>
      <c r="K93" s="104">
        <v>4.6363460490333802E-4</v>
      </c>
      <c r="L93" s="104">
        <v>0</v>
      </c>
      <c r="M93" s="104">
        <v>7.1080234477023121E-4</v>
      </c>
      <c r="N93" s="104">
        <v>3.4974532734219365E-4</v>
      </c>
      <c r="O93" s="104">
        <v>2.275661548609728E-4</v>
      </c>
      <c r="P93" s="104">
        <v>5.8421260764271866E-4</v>
      </c>
      <c r="Q93" s="104">
        <v>2.0071283470317401E-3</v>
      </c>
      <c r="R93" s="104">
        <v>1.1082722627898218E-3</v>
      </c>
      <c r="S93" s="104">
        <v>8.5589025000894269E-4</v>
      </c>
      <c r="T93" s="104">
        <v>1.9962606208468505E-4</v>
      </c>
      <c r="U93" s="104">
        <v>1.0204506861607112E-4</v>
      </c>
      <c r="V93" s="104">
        <v>9.4462262209282937E-5</v>
      </c>
      <c r="W93" s="104">
        <v>1.8418861895086328E-4</v>
      </c>
      <c r="X93" s="104">
        <v>8.1017771441058996E-4</v>
      </c>
      <c r="Y93" s="104">
        <v>1.777838004620978E-4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5.5028109095207813E-4</v>
      </c>
      <c r="D94" s="98">
        <v>1.914609437040619E-4</v>
      </c>
      <c r="E94" s="98">
        <v>6.4920289835158679E-4</v>
      </c>
      <c r="F94" s="98">
        <v>4.6319681019570483E-4</v>
      </c>
      <c r="G94" s="98">
        <v>5.9571336381340865E-4</v>
      </c>
      <c r="H94" s="98">
        <v>7.6818103114720249E-4</v>
      </c>
      <c r="I94" s="98">
        <v>1.1001702135087451E-3</v>
      </c>
      <c r="J94" s="98">
        <v>6.2366158302010557E-5</v>
      </c>
      <c r="K94" s="98">
        <v>2.7058230966060966E-4</v>
      </c>
      <c r="L94" s="98">
        <v>0</v>
      </c>
      <c r="M94" s="98">
        <v>4.575819010773445E-4</v>
      </c>
      <c r="N94" s="98">
        <v>2.1937480799044239E-4</v>
      </c>
      <c r="O94" s="98">
        <v>1.4706968259774707E-4</v>
      </c>
      <c r="P94" s="98">
        <v>3.5938010332796128E-4</v>
      </c>
      <c r="Q94" s="98">
        <v>1.2456247881167425E-3</v>
      </c>
      <c r="R94" s="98">
        <v>6.8299674248851908E-4</v>
      </c>
      <c r="S94" s="98">
        <v>5.039186316531225E-4</v>
      </c>
      <c r="T94" s="98">
        <v>1.1732106112713956E-4</v>
      </c>
      <c r="U94" s="98">
        <v>6.0626174591562858E-5</v>
      </c>
      <c r="V94" s="98">
        <v>5.5815466358669191E-5</v>
      </c>
      <c r="W94" s="98">
        <v>1.1452097902595909E-4</v>
      </c>
      <c r="X94" s="98">
        <v>3.657548893381238E-4</v>
      </c>
      <c r="Y94" s="98">
        <v>9.8120068227340555E-5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2.8599043349258527E-4</v>
      </c>
      <c r="D95" s="98">
        <v>9.7570433425474292E-5</v>
      </c>
      <c r="E95" s="98">
        <v>3.4250790305490059E-4</v>
      </c>
      <c r="F95" s="98">
        <v>2.4784404377910739E-4</v>
      </c>
      <c r="G95" s="98">
        <v>3.0956505748161401E-4</v>
      </c>
      <c r="H95" s="98">
        <v>3.9944689306023066E-4</v>
      </c>
      <c r="I95" s="98">
        <v>5.9615999588091123E-4</v>
      </c>
      <c r="J95" s="98">
        <v>3.6544765913242809E-5</v>
      </c>
      <c r="K95" s="98">
        <v>1.9305229524272838E-4</v>
      </c>
      <c r="L95" s="98">
        <v>0</v>
      </c>
      <c r="M95" s="98">
        <v>2.532204436928867E-4</v>
      </c>
      <c r="N95" s="98">
        <v>1.3037051935175129E-4</v>
      </c>
      <c r="O95" s="98">
        <v>8.0496472263225728E-5</v>
      </c>
      <c r="P95" s="98">
        <v>2.2483250431475741E-4</v>
      </c>
      <c r="Q95" s="98">
        <v>7.6150355891499758E-4</v>
      </c>
      <c r="R95" s="98">
        <v>4.2527552030130272E-4</v>
      </c>
      <c r="S95" s="98">
        <v>3.5197161835582018E-4</v>
      </c>
      <c r="T95" s="98">
        <v>8.2305000957545477E-5</v>
      </c>
      <c r="U95" s="98">
        <v>4.1418894024508256E-5</v>
      </c>
      <c r="V95" s="98">
        <v>3.8646795850613746E-5</v>
      </c>
      <c r="W95" s="98">
        <v>6.9667639924904186E-5</v>
      </c>
      <c r="X95" s="98">
        <v>4.4442282507246617E-4</v>
      </c>
      <c r="Y95" s="98">
        <v>7.9663732234757257E-5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0.59323192379483003</v>
      </c>
      <c r="D96" s="101">
        <v>0.84665639188653385</v>
      </c>
      <c r="E96" s="101">
        <v>0.82081135629131496</v>
      </c>
      <c r="F96" s="101">
        <v>0.96124553082737507</v>
      </c>
      <c r="G96" s="101">
        <v>0.96938200256496398</v>
      </c>
      <c r="H96" s="101">
        <v>0.85177845298360588</v>
      </c>
      <c r="I96" s="101">
        <v>0.27072280639464252</v>
      </c>
      <c r="J96" s="101">
        <v>0.20139158606493951</v>
      </c>
      <c r="K96" s="101">
        <v>0.15766703168305374</v>
      </c>
      <c r="L96" s="101">
        <v>0.17797265116919633</v>
      </c>
      <c r="M96" s="101">
        <v>0.37552557514686374</v>
      </c>
      <c r="N96" s="101">
        <v>0.49213589562408033</v>
      </c>
      <c r="O96" s="101">
        <v>0.70726447859314046</v>
      </c>
      <c r="P96" s="101">
        <v>1.1053941304651014</v>
      </c>
      <c r="Q96" s="101">
        <v>0.83769292543562623</v>
      </c>
      <c r="R96" s="101">
        <v>0.49476587266611211</v>
      </c>
      <c r="S96" s="101">
        <v>0.2974426597491216</v>
      </c>
      <c r="T96" s="101">
        <v>0.17757176876447223</v>
      </c>
      <c r="U96" s="101">
        <v>2.8625779779603726E-2</v>
      </c>
      <c r="V96" s="101">
        <v>7.1038710787689044E-2</v>
      </c>
      <c r="W96" s="101">
        <v>7.2277979622418387E-2</v>
      </c>
      <c r="X96" s="101">
        <v>0</v>
      </c>
      <c r="Y96" s="101">
        <v>0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0.48566650432234021</v>
      </c>
      <c r="D97" s="104">
        <v>0.49476512325483474</v>
      </c>
      <c r="E97" s="104">
        <v>0.53658385747514636</v>
      </c>
      <c r="F97" s="104">
        <v>0.42960116661082798</v>
      </c>
      <c r="G97" s="104">
        <v>0.6583010214156515</v>
      </c>
      <c r="H97" s="104">
        <v>0.56623623563722247</v>
      </c>
      <c r="I97" s="104">
        <v>0.85596612153248242</v>
      </c>
      <c r="J97" s="104">
        <v>0.34543261844611506</v>
      </c>
      <c r="K97" s="104">
        <v>0.28998638003331439</v>
      </c>
      <c r="L97" s="104">
        <v>0.17663743010276323</v>
      </c>
      <c r="M97" s="104">
        <v>0.27897189256831512</v>
      </c>
      <c r="N97" s="104">
        <v>0.30705998277988855</v>
      </c>
      <c r="O97" s="104">
        <v>0.55968518184382243</v>
      </c>
      <c r="P97" s="104">
        <v>0.81227188804340478</v>
      </c>
      <c r="Q97" s="104">
        <v>0.91863838315988522</v>
      </c>
      <c r="R97" s="104">
        <v>0.59641324500455695</v>
      </c>
      <c r="S97" s="104">
        <v>0.32891241223333512</v>
      </c>
      <c r="T97" s="104">
        <v>0.18056919422001277</v>
      </c>
      <c r="U97" s="104">
        <v>3.3288329084145883E-2</v>
      </c>
      <c r="V97" s="104">
        <v>6.4413374355018788E-2</v>
      </c>
      <c r="W97" s="104">
        <v>6.1491125048285702E-2</v>
      </c>
      <c r="X97" s="104">
        <v>0.11690719306697128</v>
      </c>
      <c r="Y97" s="104">
        <v>0.17552878222568391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0.30689303579209543</v>
      </c>
      <c r="D98" s="98">
        <v>0.31534288227101359</v>
      </c>
      <c r="E98" s="98">
        <v>0.33762095953291593</v>
      </c>
      <c r="F98" s="98">
        <v>0.26901876568798933</v>
      </c>
      <c r="G98" s="98">
        <v>0.41736825114749188</v>
      </c>
      <c r="H98" s="98">
        <v>0.35914573956132817</v>
      </c>
      <c r="I98" s="98">
        <v>0.53514096264938338</v>
      </c>
      <c r="J98" s="98">
        <v>0.20993277356038018</v>
      </c>
      <c r="K98" s="98">
        <v>0.16221527638026736</v>
      </c>
      <c r="L98" s="98">
        <v>0.11136661693269129</v>
      </c>
      <c r="M98" s="98">
        <v>0.17403714523441197</v>
      </c>
      <c r="N98" s="98">
        <v>0.18725435720471256</v>
      </c>
      <c r="O98" s="98">
        <v>0.35531778084948878</v>
      </c>
      <c r="P98" s="98">
        <v>0.4941927019821728</v>
      </c>
      <c r="Q98" s="98">
        <v>0.56769670826614438</v>
      </c>
      <c r="R98" s="98">
        <v>0.36739469435898442</v>
      </c>
      <c r="S98" s="98">
        <v>0.19392835592450985</v>
      </c>
      <c r="T98" s="98">
        <v>0.10677947233729258</v>
      </c>
      <c r="U98" s="98">
        <v>1.9908260207895771E-2</v>
      </c>
      <c r="V98" s="98">
        <v>3.8332768353569004E-2</v>
      </c>
      <c r="W98" s="98">
        <v>3.8395884161148364E-2</v>
      </c>
      <c r="X98" s="98">
        <v>5.1935294773867012E-2</v>
      </c>
      <c r="Y98" s="98">
        <v>9.6320477111643613E-2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0.17877346853024478</v>
      </c>
      <c r="D99" s="98">
        <v>0.17942224098382115</v>
      </c>
      <c r="E99" s="98">
        <v>0.1989628979422304</v>
      </c>
      <c r="F99" s="98">
        <v>0.16058240092283865</v>
      </c>
      <c r="G99" s="98">
        <v>0.24093277026815957</v>
      </c>
      <c r="H99" s="98">
        <v>0.2070904960758943</v>
      </c>
      <c r="I99" s="98">
        <v>0.32082515888309904</v>
      </c>
      <c r="J99" s="98">
        <v>0.13549984488573485</v>
      </c>
      <c r="K99" s="98">
        <v>0.12777110365304703</v>
      </c>
      <c r="L99" s="98">
        <v>6.527081317007194E-2</v>
      </c>
      <c r="M99" s="98">
        <v>0.10493474733390312</v>
      </c>
      <c r="N99" s="98">
        <v>0.119805625575176</v>
      </c>
      <c r="O99" s="98">
        <v>0.20436740099433368</v>
      </c>
      <c r="P99" s="98">
        <v>0.31807918606123198</v>
      </c>
      <c r="Q99" s="98">
        <v>0.35094167489374078</v>
      </c>
      <c r="R99" s="98">
        <v>0.22901855064557256</v>
      </c>
      <c r="S99" s="98">
        <v>0.13498405630882523</v>
      </c>
      <c r="T99" s="98">
        <v>7.3789721882720191E-2</v>
      </c>
      <c r="U99" s="98">
        <v>1.3380068876250114E-2</v>
      </c>
      <c r="V99" s="98">
        <v>2.6080606001449784E-2</v>
      </c>
      <c r="W99" s="98">
        <v>2.3095240887137339E-2</v>
      </c>
      <c r="X99" s="98">
        <v>6.4971898293104263E-2</v>
      </c>
      <c r="Y99" s="98">
        <v>7.9208305114040284E-2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0.32091691476061235</v>
      </c>
      <c r="D100" s="122">
        <v>0.46402462862390353</v>
      </c>
      <c r="E100" s="122">
        <v>0.51756408411299604</v>
      </c>
      <c r="F100" s="122">
        <v>0.53738560119516476</v>
      </c>
      <c r="G100" s="122">
        <v>0.66663355174210714</v>
      </c>
      <c r="H100" s="122">
        <v>0.58270684058214928</v>
      </c>
      <c r="I100" s="122">
        <v>0.63279446324218991</v>
      </c>
      <c r="J100" s="122">
        <v>0.369768623427086</v>
      </c>
      <c r="K100" s="122">
        <v>0.2501836421983058</v>
      </c>
      <c r="L100" s="122">
        <v>0.1616756305974156</v>
      </c>
      <c r="M100" s="122">
        <v>0.27674203130331715</v>
      </c>
      <c r="N100" s="122">
        <v>0.32355821599342421</v>
      </c>
      <c r="O100" s="122">
        <v>0.52556739563494159</v>
      </c>
      <c r="P100" s="122">
        <v>0.91652845860809884</v>
      </c>
      <c r="Q100" s="122">
        <v>0.93583243825821827</v>
      </c>
      <c r="R100" s="122">
        <v>0.73665412308763256</v>
      </c>
      <c r="S100" s="122">
        <v>0.47887631413272413</v>
      </c>
      <c r="T100" s="122">
        <v>0.35868783213747313</v>
      </c>
      <c r="U100" s="122">
        <v>0.34105833795916746</v>
      </c>
      <c r="V100" s="122">
        <v>0.29912404027456674</v>
      </c>
      <c r="W100" s="122">
        <v>0.36719756886343313</v>
      </c>
      <c r="X100" s="122">
        <v>0.17863091535527223</v>
      </c>
      <c r="Y100" s="122">
        <v>0.31805757972877224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0.32091691476061235</v>
      </c>
      <c r="D103" s="33">
        <v>0.46402462862390353</v>
      </c>
      <c r="E103" s="33">
        <v>0.51756408411299604</v>
      </c>
      <c r="F103" s="33">
        <v>0.53738560119516476</v>
      </c>
      <c r="G103" s="33">
        <v>0.66663355174210714</v>
      </c>
      <c r="H103" s="33">
        <v>0.58270684058214928</v>
      </c>
      <c r="I103" s="33">
        <v>0.63279446324218991</v>
      </c>
      <c r="J103" s="33">
        <v>0.369768623427086</v>
      </c>
      <c r="K103" s="33">
        <v>0.2501836421983058</v>
      </c>
      <c r="L103" s="33">
        <v>0.1616756305974156</v>
      </c>
      <c r="M103" s="33">
        <v>0.27674203130331715</v>
      </c>
      <c r="N103" s="33">
        <v>0.32355821599342421</v>
      </c>
      <c r="O103" s="33">
        <v>0.52556739563494159</v>
      </c>
      <c r="P103" s="33">
        <v>0.91652845860809884</v>
      </c>
      <c r="Q103" s="33">
        <v>0.93583243825821827</v>
      </c>
      <c r="R103" s="33">
        <v>0.73665412308763256</v>
      </c>
      <c r="S103" s="33">
        <v>0.47887631413272413</v>
      </c>
      <c r="T103" s="33">
        <v>0.35868783213747313</v>
      </c>
      <c r="U103" s="33">
        <v>0.34105833795916746</v>
      </c>
      <c r="V103" s="33">
        <v>0.29912404027456674</v>
      </c>
      <c r="W103" s="33">
        <v>0.36719756886343313</v>
      </c>
      <c r="X103" s="33">
        <v>0.17863091535527223</v>
      </c>
      <c r="Y103" s="33">
        <v>0.31805757972877224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55.445856873749349</v>
      </c>
      <c r="D124" s="117">
        <f t="shared" si="42"/>
        <v>49.473932531044696</v>
      </c>
      <c r="E124" s="117">
        <f t="shared" si="42"/>
        <v>46.808479496899153</v>
      </c>
      <c r="F124" s="117">
        <f t="shared" si="42"/>
        <v>39.157572591057317</v>
      </c>
      <c r="G124" s="117">
        <f t="shared" si="42"/>
        <v>33.769024181542378</v>
      </c>
      <c r="H124" s="117">
        <f t="shared" si="42"/>
        <v>26.276385399583351</v>
      </c>
      <c r="I124" s="117">
        <f t="shared" si="42"/>
        <v>33.068738837554676</v>
      </c>
      <c r="J124" s="117">
        <f t="shared" si="42"/>
        <v>45.481241598057707</v>
      </c>
      <c r="K124" s="117">
        <f t="shared" si="42"/>
        <v>47.064423336244751</v>
      </c>
      <c r="L124" s="117">
        <f t="shared" si="42"/>
        <v>51.994021794328958</v>
      </c>
      <c r="M124" s="117">
        <f t="shared" si="42"/>
        <v>41.81362748478076</v>
      </c>
      <c r="N124" s="117">
        <f t="shared" si="42"/>
        <v>41.433035880714165</v>
      </c>
      <c r="O124" s="117">
        <f t="shared" si="42"/>
        <v>34.968331248563665</v>
      </c>
      <c r="P124" s="117">
        <f t="shared" si="42"/>
        <v>22.439031485410517</v>
      </c>
      <c r="Q124" s="117">
        <f t="shared" si="42"/>
        <v>28.161783299897269</v>
      </c>
      <c r="R124" s="117">
        <f t="shared" ref="R124:V124" si="43">R125+R128+R130+R139</f>
        <v>31.297122602661485</v>
      </c>
      <c r="S124" s="117">
        <f t="shared" si="43"/>
        <v>35.82650834144679</v>
      </c>
      <c r="T124" s="117">
        <f t="shared" si="43"/>
        <v>29.121802356942844</v>
      </c>
      <c r="U124" s="117">
        <f t="shared" si="43"/>
        <v>33.14322985247189</v>
      </c>
      <c r="V124" s="117">
        <f t="shared" si="43"/>
        <v>20.499340226833205</v>
      </c>
      <c r="W124" s="117">
        <f t="shared" ref="W124:Y124" si="44">W125+W128+W130+W139</f>
        <v>30.764256282803849</v>
      </c>
      <c r="X124" s="117">
        <f t="shared" si="44"/>
        <v>27.963704498362564</v>
      </c>
      <c r="Y124" s="117">
        <f t="shared" si="44"/>
        <v>19.651280045682611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50.107814996778338</v>
      </c>
      <c r="D125" s="122">
        <f t="shared" si="45"/>
        <v>44.494254224225386</v>
      </c>
      <c r="E125" s="122">
        <f t="shared" si="45"/>
        <v>42.194908309468737</v>
      </c>
      <c r="F125" s="122">
        <f t="shared" si="45"/>
        <v>35.148827374081961</v>
      </c>
      <c r="G125" s="122">
        <f t="shared" si="45"/>
        <v>30.288806028382691</v>
      </c>
      <c r="H125" s="122">
        <f t="shared" si="45"/>
        <v>23.544600664881695</v>
      </c>
      <c r="I125" s="122">
        <f t="shared" si="45"/>
        <v>29.762480322054891</v>
      </c>
      <c r="J125" s="122">
        <f t="shared" si="45"/>
        <v>40.740045807042584</v>
      </c>
      <c r="K125" s="122">
        <f t="shared" si="45"/>
        <v>42.165390491750493</v>
      </c>
      <c r="L125" s="122">
        <f t="shared" si="45"/>
        <v>46.362321464000985</v>
      </c>
      <c r="M125" s="122">
        <f t="shared" si="45"/>
        <v>36.509322845029111</v>
      </c>
      <c r="N125" s="122">
        <f t="shared" si="45"/>
        <v>36.042581609387476</v>
      </c>
      <c r="O125" s="122">
        <f t="shared" si="45"/>
        <v>30.172864343209074</v>
      </c>
      <c r="P125" s="122">
        <f t="shared" si="45"/>
        <v>19.052440270335861</v>
      </c>
      <c r="Q125" s="122">
        <f t="shared" si="45"/>
        <v>23.95577157054668</v>
      </c>
      <c r="R125" s="122">
        <f t="shared" ref="R125:V125" si="46">SUM(R126:R127)</f>
        <v>26.605279726699912</v>
      </c>
      <c r="S125" s="122">
        <f t="shared" si="46"/>
        <v>30.467929606810184</v>
      </c>
      <c r="T125" s="122">
        <f t="shared" si="46"/>
        <v>24.539592358849216</v>
      </c>
      <c r="U125" s="122">
        <f t="shared" si="46"/>
        <v>27.492562749258639</v>
      </c>
      <c r="V125" s="122">
        <f t="shared" si="46"/>
        <v>16.798506292458626</v>
      </c>
      <c r="W125" s="122">
        <f t="shared" ref="W125:Y125" si="47">SUM(W126:W127)</f>
        <v>24.656904140170418</v>
      </c>
      <c r="X125" s="122">
        <f t="shared" si="47"/>
        <v>23.379200104141141</v>
      </c>
      <c r="Y125" s="122">
        <f t="shared" si="47"/>
        <v>15.844645433867004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49.94770205093841</v>
      </c>
      <c r="D126" s="98">
        <v>44.355209873100492</v>
      </c>
      <c r="E126" s="98">
        <v>42.063401878933838</v>
      </c>
      <c r="F126" s="98">
        <v>35.040187042051137</v>
      </c>
      <c r="G126" s="98">
        <v>30.195503259547589</v>
      </c>
      <c r="H126" s="98">
        <v>23.472288936319352</v>
      </c>
      <c r="I126" s="98">
        <v>29.671392194282323</v>
      </c>
      <c r="J126" s="98">
        <v>40.616851153215563</v>
      </c>
      <c r="K126" s="98">
        <v>42.039020417187068</v>
      </c>
      <c r="L126" s="98">
        <v>46.21962538101748</v>
      </c>
      <c r="M126" s="98">
        <v>36.399306704773053</v>
      </c>
      <c r="N126" s="98">
        <v>35.934703568228187</v>
      </c>
      <c r="O126" s="98">
        <v>30.082847815698145</v>
      </c>
      <c r="P126" s="98">
        <v>18.99652753428477</v>
      </c>
      <c r="Q126" s="98">
        <v>23.883844273177157</v>
      </c>
      <c r="R126" s="98">
        <v>26.525163644857862</v>
      </c>
      <c r="S126" s="98">
        <v>30.376049488459497</v>
      </c>
      <c r="T126" s="98">
        <v>24.465571326655528</v>
      </c>
      <c r="U126" s="98">
        <v>27.410370719617671</v>
      </c>
      <c r="V126" s="98">
        <v>16.748121456065071</v>
      </c>
      <c r="W126" s="98">
        <v>24.582720458718587</v>
      </c>
      <c r="X126" s="98">
        <v>23.313735040222777</v>
      </c>
      <c r="Y126" s="98">
        <v>15.79965689126794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0.16011294583992985</v>
      </c>
      <c r="D127" s="98">
        <v>0.13904435112489136</v>
      </c>
      <c r="E127" s="98">
        <v>0.13150643053489569</v>
      </c>
      <c r="F127" s="98">
        <v>0.10864033203082481</v>
      </c>
      <c r="G127" s="98">
        <v>9.330276883510201E-2</v>
      </c>
      <c r="H127" s="98">
        <v>7.2311728562345065E-2</v>
      </c>
      <c r="I127" s="98">
        <v>9.108812777256875E-2</v>
      </c>
      <c r="J127" s="98">
        <v>0.12319465382702104</v>
      </c>
      <c r="K127" s="98">
        <v>0.12637007456342877</v>
      </c>
      <c r="L127" s="98">
        <v>0.142696082983503</v>
      </c>
      <c r="M127" s="98">
        <v>0.11001614025605996</v>
      </c>
      <c r="N127" s="98">
        <v>0.10787804115928634</v>
      </c>
      <c r="O127" s="98">
        <v>9.0016527510930089E-2</v>
      </c>
      <c r="P127" s="98">
        <v>5.5912736051091344E-2</v>
      </c>
      <c r="Q127" s="98">
        <v>7.1927297369524273E-2</v>
      </c>
      <c r="R127" s="98">
        <v>8.0116081842049561E-2</v>
      </c>
      <c r="S127" s="98">
        <v>9.188011835068631E-2</v>
      </c>
      <c r="T127" s="98">
        <v>7.4021032193687372E-2</v>
      </c>
      <c r="U127" s="98">
        <v>8.2192029640969139E-2</v>
      </c>
      <c r="V127" s="98">
        <v>5.0384836393553012E-2</v>
      </c>
      <c r="W127" s="98">
        <v>7.4183681451832351E-2</v>
      </c>
      <c r="X127" s="98">
        <v>6.5465063918365179E-2</v>
      </c>
      <c r="Y127" s="98">
        <v>4.4988542599064735E-2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1.1827040262505771E-2</v>
      </c>
      <c r="D128" s="122">
        <f t="shared" si="48"/>
        <v>5.3643034978211922E-3</v>
      </c>
      <c r="E128" s="122">
        <f t="shared" si="48"/>
        <v>1.0403635573367823E-2</v>
      </c>
      <c r="F128" s="122">
        <f t="shared" si="48"/>
        <v>1.3847435660612157E-2</v>
      </c>
      <c r="G128" s="122">
        <f t="shared" si="48"/>
        <v>1.190787792627291E-2</v>
      </c>
      <c r="H128" s="122">
        <f t="shared" si="48"/>
        <v>1.5077777081171058E-2</v>
      </c>
      <c r="I128" s="122">
        <f t="shared" si="48"/>
        <v>1.9116494838206245E-2</v>
      </c>
      <c r="J128" s="122">
        <f t="shared" si="48"/>
        <v>1.8316003203058488E-2</v>
      </c>
      <c r="K128" s="122">
        <f t="shared" si="48"/>
        <v>1.2350876884875525E-2</v>
      </c>
      <c r="L128" s="122">
        <f t="shared" si="48"/>
        <v>1.2868403484832274E-2</v>
      </c>
      <c r="M128" s="122">
        <f t="shared" si="48"/>
        <v>1.6225497022519283E-2</v>
      </c>
      <c r="N128" s="122">
        <f t="shared" si="48"/>
        <v>1.5396144367929424E-2</v>
      </c>
      <c r="O128" s="122">
        <f t="shared" si="48"/>
        <v>1.0773194635207567E-2</v>
      </c>
      <c r="P128" s="122">
        <f t="shared" si="48"/>
        <v>5.9941355921990002E-3</v>
      </c>
      <c r="Q128" s="122">
        <f t="shared" si="48"/>
        <v>9.0190642062924348E-3</v>
      </c>
      <c r="R128" s="122">
        <f t="shared" si="48"/>
        <v>1.290191141563489E-2</v>
      </c>
      <c r="S128" s="122">
        <f t="shared" si="48"/>
        <v>1.3912162755451277E-2</v>
      </c>
      <c r="T128" s="122">
        <f t="shared" si="48"/>
        <v>1.4951662131408578E-2</v>
      </c>
      <c r="U128" s="122">
        <f t="shared" si="48"/>
        <v>8.295345542602155E-3</v>
      </c>
      <c r="V128" s="122">
        <f t="shared" si="48"/>
        <v>1.5468926624413263E-2</v>
      </c>
      <c r="W128" s="122">
        <f t="shared" si="48"/>
        <v>8.6894508860241877E-3</v>
      </c>
      <c r="X128" s="122">
        <f t="shared" si="48"/>
        <v>2.1996165099725091E-2</v>
      </c>
      <c r="Y128" s="122">
        <f t="shared" si="48"/>
        <v>2.2409134830489334E-2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1.1827040262505771E-2</v>
      </c>
      <c r="D129" s="98">
        <v>5.3643034978211922E-3</v>
      </c>
      <c r="E129" s="98">
        <v>1.0403635573367823E-2</v>
      </c>
      <c r="F129" s="98">
        <v>1.3847435660612157E-2</v>
      </c>
      <c r="G129" s="98">
        <v>1.190787792627291E-2</v>
      </c>
      <c r="H129" s="98">
        <v>1.5077777081171058E-2</v>
      </c>
      <c r="I129" s="98">
        <v>1.9116494838206245E-2</v>
      </c>
      <c r="J129" s="98">
        <v>1.8316003203058488E-2</v>
      </c>
      <c r="K129" s="98">
        <v>1.2350876884875525E-2</v>
      </c>
      <c r="L129" s="98">
        <v>1.2868403484832274E-2</v>
      </c>
      <c r="M129" s="98">
        <v>1.6225497022519283E-2</v>
      </c>
      <c r="N129" s="98">
        <v>1.5396144367929424E-2</v>
      </c>
      <c r="O129" s="98">
        <v>1.0773194635207567E-2</v>
      </c>
      <c r="P129" s="98">
        <v>5.9941355921990002E-3</v>
      </c>
      <c r="Q129" s="98">
        <v>9.0190642062924348E-3</v>
      </c>
      <c r="R129" s="98">
        <v>1.290191141563489E-2</v>
      </c>
      <c r="S129" s="98">
        <v>1.3912162755451277E-2</v>
      </c>
      <c r="T129" s="98">
        <v>1.4951662131408578E-2</v>
      </c>
      <c r="U129" s="98">
        <v>8.295345542602155E-3</v>
      </c>
      <c r="V129" s="98">
        <v>1.5468926624413263E-2</v>
      </c>
      <c r="W129" s="98">
        <v>8.6894508860241877E-3</v>
      </c>
      <c r="X129" s="98">
        <v>2.1996165099725091E-2</v>
      </c>
      <c r="Y129" s="98">
        <v>2.2409134830489334E-2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4.2210743083538844</v>
      </c>
      <c r="D130" s="122">
        <v>3.9272328707279156</v>
      </c>
      <c r="E130" s="122">
        <v>3.6247050413839741</v>
      </c>
      <c r="F130" s="122">
        <v>3.1644900784899743</v>
      </c>
      <c r="G130" s="122">
        <v>2.730283472787614</v>
      </c>
      <c r="H130" s="122">
        <v>2.1284140895449006</v>
      </c>
      <c r="I130" s="122">
        <v>2.5272640892324927</v>
      </c>
      <c r="J130" s="122">
        <v>3.649354658761212</v>
      </c>
      <c r="K130" s="122">
        <v>3.7605583247068588</v>
      </c>
      <c r="L130" s="122">
        <v>4.3899762660848216</v>
      </c>
      <c r="M130" s="122">
        <v>4.158512947927413</v>
      </c>
      <c r="N130" s="122">
        <v>4.2487542362198214</v>
      </c>
      <c r="O130" s="122">
        <v>3.7440209294740159</v>
      </c>
      <c r="P130" s="122">
        <v>2.6296817760345865</v>
      </c>
      <c r="Q130" s="122">
        <v>3.2546783489109647</v>
      </c>
      <c r="R130" s="122">
        <v>3.6007925663038112</v>
      </c>
      <c r="S130" s="122">
        <v>4.1363742562682573</v>
      </c>
      <c r="T130" s="122">
        <v>3.5249962160728705</v>
      </c>
      <c r="U130" s="122">
        <v>4.3701107937803725</v>
      </c>
      <c r="V130" s="122">
        <v>2.8147056906818837</v>
      </c>
      <c r="W130" s="122">
        <v>4.6442248239494228</v>
      </c>
      <c r="X130" s="122">
        <v>3.4699852340178596</v>
      </c>
      <c r="Y130" s="122">
        <v>2.7737712019656424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3.9733881719636237</v>
      </c>
      <c r="D131" s="98">
        <v>3.722370123109271</v>
      </c>
      <c r="E131" s="98">
        <v>3.4305207112829148</v>
      </c>
      <c r="F131" s="98">
        <v>2.9413145516430168</v>
      </c>
      <c r="G131" s="98">
        <v>2.4892270622999155</v>
      </c>
      <c r="H131" s="98">
        <v>1.9713813224373506</v>
      </c>
      <c r="I131" s="98">
        <v>2.4996819342687266</v>
      </c>
      <c r="J131" s="98">
        <v>3.618219997248898</v>
      </c>
      <c r="K131" s="98">
        <v>3.7111544678028641</v>
      </c>
      <c r="L131" s="98">
        <v>4.0395398652825225</v>
      </c>
      <c r="M131" s="98">
        <v>3.8522712393980583</v>
      </c>
      <c r="N131" s="98">
        <v>3.9341513410297813</v>
      </c>
      <c r="O131" s="98">
        <v>3.5823702709928336</v>
      </c>
      <c r="P131" s="98">
        <v>2.4224248843631693</v>
      </c>
      <c r="Q131" s="98">
        <v>2.9244244537031516</v>
      </c>
      <c r="R131" s="98">
        <v>3.525488189554439</v>
      </c>
      <c r="S131" s="98">
        <v>3.9143547562633181</v>
      </c>
      <c r="T131" s="98">
        <v>3.3065213182762783</v>
      </c>
      <c r="U131" s="98">
        <v>4.0183870477932242</v>
      </c>
      <c r="V131" s="98">
        <v>2.7893613129816472</v>
      </c>
      <c r="W131" s="98">
        <v>4.4618398482774024</v>
      </c>
      <c r="X131" s="98">
        <v>3.260098931757669</v>
      </c>
      <c r="Y131" s="98">
        <v>2.5103972962850549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2.9992942929623179E-2</v>
      </c>
      <c r="D132" s="98">
        <v>1.6932439947623536E-2</v>
      </c>
      <c r="E132" s="98">
        <v>2.4742264346141539E-2</v>
      </c>
      <c r="F132" s="98">
        <v>1.4303945477554101E-2</v>
      </c>
      <c r="G132" s="98">
        <v>1.3308951618900415E-2</v>
      </c>
      <c r="H132" s="98">
        <v>1.5654840168585434E-2</v>
      </c>
      <c r="I132" s="98">
        <v>2.7582154963765832E-2</v>
      </c>
      <c r="J132" s="98">
        <v>3.113466151231422E-2</v>
      </c>
      <c r="K132" s="98">
        <v>4.9403856903994812E-2</v>
      </c>
      <c r="L132" s="98">
        <v>2.0687921824856632E-2</v>
      </c>
      <c r="M132" s="98">
        <v>1.3148398721395217E-2</v>
      </c>
      <c r="N132" s="98">
        <v>2.0109297929507244E-2</v>
      </c>
      <c r="O132" s="98">
        <v>0</v>
      </c>
      <c r="P132" s="98">
        <v>1.7021772484724013E-3</v>
      </c>
      <c r="Q132" s="98">
        <v>0</v>
      </c>
      <c r="R132" s="98">
        <v>2.1356797541210292E-2</v>
      </c>
      <c r="S132" s="98">
        <v>4.4777216182120036E-2</v>
      </c>
      <c r="T132" s="98">
        <v>2.0817698506181315E-2</v>
      </c>
      <c r="U132" s="98">
        <v>3.861804939886837E-2</v>
      </c>
      <c r="V132" s="98">
        <v>2.5344377700236627E-2</v>
      </c>
      <c r="W132" s="98">
        <v>3.5358951955499832E-2</v>
      </c>
      <c r="X132" s="98">
        <v>0.1260823038616567</v>
      </c>
      <c r="Y132" s="98">
        <v>2.6337616890951741E-2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1.7780311255664854E-2</v>
      </c>
      <c r="D133" s="101">
        <v>1.0124986262391548E-2</v>
      </c>
      <c r="E133" s="101">
        <v>1.4589982531417148E-2</v>
      </c>
      <c r="F133" s="101">
        <v>8.3897613542554209E-3</v>
      </c>
      <c r="G133" s="101">
        <v>7.9037548866429542E-3</v>
      </c>
      <c r="H133" s="101">
        <v>9.2976772649403672E-3</v>
      </c>
      <c r="I133" s="101">
        <v>1.6102940122147608E-2</v>
      </c>
      <c r="J133" s="101">
        <v>1.7619664997835963E-2</v>
      </c>
      <c r="K133" s="101">
        <v>2.5598981301395835E-2</v>
      </c>
      <c r="L133" s="101">
        <v>1.2228152104528819E-2</v>
      </c>
      <c r="M133" s="101">
        <v>7.6795331883959123E-3</v>
      </c>
      <c r="N133" s="101">
        <v>1.148444878314662E-2</v>
      </c>
      <c r="O133" s="101">
        <v>0</v>
      </c>
      <c r="P133" s="101">
        <v>9.751236776943151E-4</v>
      </c>
      <c r="Q133" s="101">
        <v>0</v>
      </c>
      <c r="R133" s="101">
        <v>1.2457495058407484E-2</v>
      </c>
      <c r="S133" s="101">
        <v>2.5003759109752652E-2</v>
      </c>
      <c r="T133" s="101">
        <v>1.1666600617952928E-2</v>
      </c>
      <c r="U133" s="101">
        <v>2.197017302308097E-2</v>
      </c>
      <c r="V133" s="101">
        <v>1.4384863197451537E-2</v>
      </c>
      <c r="W133" s="101">
        <v>2.1201297562704158E-2</v>
      </c>
      <c r="X133" s="101">
        <v>5.3755423131902576E-2</v>
      </c>
      <c r="Y133" s="101">
        <v>1.3915321431063835E-2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1.2212631673958323E-2</v>
      </c>
      <c r="D134" s="104">
        <v>6.8074536852319872E-3</v>
      </c>
      <c r="E134" s="104">
        <v>1.0152281814724391E-2</v>
      </c>
      <c r="F134" s="104">
        <v>5.9141841232986797E-3</v>
      </c>
      <c r="G134" s="104">
        <v>5.4051967322574605E-3</v>
      </c>
      <c r="H134" s="104">
        <v>6.3571629036450654E-3</v>
      </c>
      <c r="I134" s="104">
        <v>1.1479214841618225E-2</v>
      </c>
      <c r="J134" s="104">
        <v>1.3514996514478258E-2</v>
      </c>
      <c r="K134" s="104">
        <v>2.3804875602598977E-2</v>
      </c>
      <c r="L134" s="104">
        <v>8.4597697203278154E-3</v>
      </c>
      <c r="M134" s="104">
        <v>5.4688655329993034E-3</v>
      </c>
      <c r="N134" s="104">
        <v>8.6248491463606237E-3</v>
      </c>
      <c r="O134" s="104">
        <v>0</v>
      </c>
      <c r="P134" s="104">
        <v>7.2705357077808622E-4</v>
      </c>
      <c r="Q134" s="104">
        <v>0</v>
      </c>
      <c r="R134" s="104">
        <v>8.8993024828028077E-3</v>
      </c>
      <c r="S134" s="104">
        <v>1.9773457072367381E-2</v>
      </c>
      <c r="T134" s="104">
        <v>9.1510978882283871E-3</v>
      </c>
      <c r="U134" s="104">
        <v>1.6647876375787404E-2</v>
      </c>
      <c r="V134" s="104">
        <v>1.0959514502785091E-2</v>
      </c>
      <c r="W134" s="104">
        <v>1.4157654392795671E-2</v>
      </c>
      <c r="X134" s="104">
        <v>7.2326880729754114E-2</v>
      </c>
      <c r="Y134" s="104">
        <v>1.2422295459887905E-2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0.11973098157250021</v>
      </c>
      <c r="D135" s="101">
        <v>0.11862877862160971</v>
      </c>
      <c r="E135" s="101">
        <v>0.10248436886131895</v>
      </c>
      <c r="F135" s="101">
        <v>0.14434650496145299</v>
      </c>
      <c r="G135" s="101">
        <v>0.13561808154873292</v>
      </c>
      <c r="H135" s="101">
        <v>8.4871213816185967E-2</v>
      </c>
      <c r="I135" s="101">
        <v>0</v>
      </c>
      <c r="J135" s="101">
        <v>0</v>
      </c>
      <c r="K135" s="101">
        <v>0</v>
      </c>
      <c r="L135" s="101">
        <v>0.16544431322504899</v>
      </c>
      <c r="M135" s="101">
        <v>0.16818533939846705</v>
      </c>
      <c r="N135" s="101">
        <v>0.18133827488662924</v>
      </c>
      <c r="O135" s="101">
        <v>9.0289082373592386E-2</v>
      </c>
      <c r="P135" s="101">
        <v>0.1184521608229796</v>
      </c>
      <c r="Q135" s="101">
        <v>0.15751176604986536</v>
      </c>
      <c r="R135" s="101">
        <v>2.4425455289693768E-2</v>
      </c>
      <c r="S135" s="101">
        <v>8.4196731727925939E-2</v>
      </c>
      <c r="T135" s="101">
        <v>9.7993722800255575E-2</v>
      </c>
      <c r="U135" s="101">
        <v>0.14501509368969795</v>
      </c>
      <c r="V135" s="101">
        <v>0</v>
      </c>
      <c r="W135" s="101">
        <v>7.9464118806779865E-2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9.7962211888136919E-2</v>
      </c>
      <c r="D136" s="104">
        <v>6.9301529049411725E-2</v>
      </c>
      <c r="E136" s="104">
        <v>6.6957696893598539E-2</v>
      </c>
      <c r="F136" s="104">
        <v>6.4525076407950452E-2</v>
      </c>
      <c r="G136" s="104">
        <v>9.212937732006482E-2</v>
      </c>
      <c r="H136" s="104">
        <v>5.6506713122778565E-2</v>
      </c>
      <c r="I136" s="104">
        <v>0</v>
      </c>
      <c r="J136" s="104">
        <v>0</v>
      </c>
      <c r="K136" s="104">
        <v>0</v>
      </c>
      <c r="L136" s="104">
        <v>0.16430416575239276</v>
      </c>
      <c r="M136" s="104">
        <v>0.12490797040949236</v>
      </c>
      <c r="N136" s="104">
        <v>0.11315532237390358</v>
      </c>
      <c r="O136" s="104">
        <v>7.1361576107589947E-2</v>
      </c>
      <c r="P136" s="104">
        <v>8.7102553599965465E-2</v>
      </c>
      <c r="Q136" s="104">
        <v>0.1727421291579479</v>
      </c>
      <c r="R136" s="104">
        <v>2.9522123918468056E-2</v>
      </c>
      <c r="S136" s="104">
        <v>9.3045552094893208E-2</v>
      </c>
      <c r="T136" s="104">
        <v>9.9663476490155445E-2</v>
      </c>
      <c r="U136" s="104">
        <v>0.16809060289858185</v>
      </c>
      <c r="V136" s="104">
        <v>0</v>
      </c>
      <c r="W136" s="104">
        <v>6.7561904909740664E-2</v>
      </c>
      <c r="X136" s="104">
        <v>8.3803998398534141E-2</v>
      </c>
      <c r="Y136" s="104">
        <v>0.2370362887896357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6.1902396668692641E-2</v>
      </c>
      <c r="D137" s="98">
        <v>4.416993617590511E-2</v>
      </c>
      <c r="E137" s="98">
        <v>4.2130081921776724E-2</v>
      </c>
      <c r="F137" s="98">
        <v>4.0405980617168359E-2</v>
      </c>
      <c r="G137" s="98">
        <v>5.8410781451764343E-2</v>
      </c>
      <c r="H137" s="98">
        <v>3.5840421360215133E-2</v>
      </c>
      <c r="I137" s="98">
        <v>0</v>
      </c>
      <c r="J137" s="98">
        <v>0</v>
      </c>
      <c r="K137" s="98">
        <v>0</v>
      </c>
      <c r="L137" s="98">
        <v>0.10359072296934362</v>
      </c>
      <c r="M137" s="98">
        <v>7.7924074669167856E-2</v>
      </c>
      <c r="N137" s="98">
        <v>6.9005498416269517E-2</v>
      </c>
      <c r="O137" s="98">
        <v>4.5304106099321825E-2</v>
      </c>
      <c r="P137" s="98">
        <v>5.2993889049640211E-2</v>
      </c>
      <c r="Q137" s="98">
        <v>0.10675053415962521</v>
      </c>
      <c r="R137" s="98">
        <v>1.8185833035567079E-2</v>
      </c>
      <c r="S137" s="98">
        <v>5.4860109478173755E-2</v>
      </c>
      <c r="T137" s="98">
        <v>5.8935930222695158E-2</v>
      </c>
      <c r="U137" s="98">
        <v>0.10052746872779567</v>
      </c>
      <c r="V137" s="98">
        <v>0</v>
      </c>
      <c r="W137" s="98">
        <v>4.2186560622917792E-2</v>
      </c>
      <c r="X137" s="98">
        <v>3.7229406043161516E-2</v>
      </c>
      <c r="Y137" s="98">
        <v>0.13007239120269068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3.605981521944427E-2</v>
      </c>
      <c r="D138" s="98">
        <v>2.5131592873506622E-2</v>
      </c>
      <c r="E138" s="98">
        <v>2.4827614971821819E-2</v>
      </c>
      <c r="F138" s="98">
        <v>2.4119095790782089E-2</v>
      </c>
      <c r="G138" s="98">
        <v>3.3718595868300477E-2</v>
      </c>
      <c r="H138" s="98">
        <v>2.0666291762563432E-2</v>
      </c>
      <c r="I138" s="98">
        <v>0</v>
      </c>
      <c r="J138" s="98">
        <v>0</v>
      </c>
      <c r="K138" s="98">
        <v>0</v>
      </c>
      <c r="L138" s="98">
        <v>6.0713442783049146E-2</v>
      </c>
      <c r="M138" s="98">
        <v>4.6983895740324515E-2</v>
      </c>
      <c r="N138" s="98">
        <v>4.414982395763406E-2</v>
      </c>
      <c r="O138" s="98">
        <v>2.6057470008268128E-2</v>
      </c>
      <c r="P138" s="98">
        <v>3.4108664550325254E-2</v>
      </c>
      <c r="Q138" s="98">
        <v>6.5991594998322675E-2</v>
      </c>
      <c r="R138" s="98">
        <v>1.1336290882900975E-2</v>
      </c>
      <c r="S138" s="98">
        <v>3.818544261671946E-2</v>
      </c>
      <c r="T138" s="98">
        <v>4.072754626746028E-2</v>
      </c>
      <c r="U138" s="98">
        <v>6.7563134170786188E-2</v>
      </c>
      <c r="V138" s="98">
        <v>0</v>
      </c>
      <c r="W138" s="98">
        <v>2.5375344286822872E-2</v>
      </c>
      <c r="X138" s="98">
        <v>4.6574592355372618E-2</v>
      </c>
      <c r="Y138" s="98">
        <v>0.10696389758694502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1.1051405283546254</v>
      </c>
      <c r="D139" s="122">
        <v>1.0470811325935767</v>
      </c>
      <c r="E139" s="122">
        <v>0.97846251047307575</v>
      </c>
      <c r="F139" s="122">
        <v>0.83040770282476295</v>
      </c>
      <c r="G139" s="122">
        <v>0.73802680244580487</v>
      </c>
      <c r="H139" s="122">
        <v>0.58829286807558301</v>
      </c>
      <c r="I139" s="122">
        <v>0.75987793142908533</v>
      </c>
      <c r="J139" s="122">
        <v>1.0735251290508527</v>
      </c>
      <c r="K139" s="122">
        <v>1.1261236429025303</v>
      </c>
      <c r="L139" s="122">
        <v>1.2288556607583205</v>
      </c>
      <c r="M139" s="122">
        <v>1.1295661948017175</v>
      </c>
      <c r="N139" s="122">
        <v>1.1263038907389404</v>
      </c>
      <c r="O139" s="122">
        <v>1.040672781245368</v>
      </c>
      <c r="P139" s="122">
        <v>0.75091530344786839</v>
      </c>
      <c r="Q139" s="122">
        <v>0.94231431623333251</v>
      </c>
      <c r="R139" s="122">
        <v>1.0781483982421245</v>
      </c>
      <c r="S139" s="122">
        <v>1.2082923156128929</v>
      </c>
      <c r="T139" s="122">
        <v>1.0422621198893476</v>
      </c>
      <c r="U139" s="122">
        <v>1.2722609638902733</v>
      </c>
      <c r="V139" s="122">
        <v>0.87065931706828126</v>
      </c>
      <c r="W139" s="122">
        <v>1.4544378677979839</v>
      </c>
      <c r="X139" s="122">
        <v>1.0925229951038389</v>
      </c>
      <c r="Y139" s="122">
        <v>1.010454275019476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1.1051405283546254</v>
      </c>
      <c r="D141" s="33">
        <v>1.0470811325935767</v>
      </c>
      <c r="E141" s="33">
        <v>0.97846251047307575</v>
      </c>
      <c r="F141" s="33">
        <v>0.83040770282476295</v>
      </c>
      <c r="G141" s="33">
        <v>0.73802680244580487</v>
      </c>
      <c r="H141" s="33">
        <v>0.58829286807558301</v>
      </c>
      <c r="I141" s="33">
        <v>0.75987793142908533</v>
      </c>
      <c r="J141" s="33">
        <v>1.0735251290508527</v>
      </c>
      <c r="K141" s="33">
        <v>1.1261236429025303</v>
      </c>
      <c r="L141" s="33">
        <v>1.2288556607583205</v>
      </c>
      <c r="M141" s="33">
        <v>1.1295661948017175</v>
      </c>
      <c r="N141" s="33">
        <v>1.1263038907389404</v>
      </c>
      <c r="O141" s="33">
        <v>1.040672781245368</v>
      </c>
      <c r="P141" s="33">
        <v>0.75091530344786839</v>
      </c>
      <c r="Q141" s="33">
        <v>0.94231431623333251</v>
      </c>
      <c r="R141" s="33">
        <v>1.0781483982421245</v>
      </c>
      <c r="S141" s="33">
        <v>1.2082923156128929</v>
      </c>
      <c r="T141" s="33">
        <v>1.0422621198893476</v>
      </c>
      <c r="U141" s="33">
        <v>1.2722609638902733</v>
      </c>
      <c r="V141" s="33">
        <v>0.87065931706828126</v>
      </c>
      <c r="W141" s="33">
        <v>1.4544378677979839</v>
      </c>
      <c r="X141" s="33">
        <v>1.0925229951038389</v>
      </c>
      <c r="Y141" s="33">
        <v>1.010454275019476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1.7123048956474716</v>
      </c>
      <c r="D143" s="117">
        <f t="shared" si="49"/>
        <v>1.9798244346455824</v>
      </c>
      <c r="E143" s="117">
        <f t="shared" si="49"/>
        <v>1.7995064630667605</v>
      </c>
      <c r="F143" s="117">
        <f t="shared" si="49"/>
        <v>2.1397172296790048</v>
      </c>
      <c r="G143" s="117">
        <f t="shared" si="49"/>
        <v>2.2395217093256017</v>
      </c>
      <c r="H143" s="117">
        <f t="shared" si="49"/>
        <v>2.2224586780403843</v>
      </c>
      <c r="I143" s="117">
        <f t="shared" si="49"/>
        <v>1.9333552893911745</v>
      </c>
      <c r="J143" s="117">
        <f t="shared" si="49"/>
        <v>2.2235677057283261</v>
      </c>
      <c r="K143" s="117">
        <f t="shared" si="49"/>
        <v>2.2180906627138337</v>
      </c>
      <c r="L143" s="117">
        <f t="shared" si="49"/>
        <v>2.1059160714773193</v>
      </c>
      <c r="M143" s="117">
        <f t="shared" si="49"/>
        <v>2.9210287874842447</v>
      </c>
      <c r="N143" s="117">
        <f t="shared" si="49"/>
        <v>2.6361271681856295</v>
      </c>
      <c r="O143" s="117">
        <f t="shared" si="49"/>
        <v>2.6630338931385142</v>
      </c>
      <c r="P143" s="117">
        <f t="shared" si="49"/>
        <v>3.3668081040090594</v>
      </c>
      <c r="Q143" s="117">
        <f t="shared" si="49"/>
        <v>2.6536219954349605</v>
      </c>
      <c r="R143" s="117">
        <f t="shared" ref="R143:V143" si="50">R144+R146+R148+R157</f>
        <v>2.9821219178124716</v>
      </c>
      <c r="S143" s="117">
        <f t="shared" si="50"/>
        <v>2.9098018697535442</v>
      </c>
      <c r="T143" s="117">
        <f t="shared" si="50"/>
        <v>3.9996209642166098</v>
      </c>
      <c r="U143" s="117">
        <f t="shared" si="50"/>
        <v>5.1653245156612764</v>
      </c>
      <c r="V143" s="117">
        <f t="shared" si="50"/>
        <v>5.1390561243183335</v>
      </c>
      <c r="W143" s="117">
        <f t="shared" ref="W143:Y143" si="51">W144+W146+W148+W157</f>
        <v>5.6804511997460239</v>
      </c>
      <c r="X143" s="117">
        <f t="shared" si="51"/>
        <v>5.6711822421619988</v>
      </c>
      <c r="Y143" s="117">
        <f t="shared" si="51"/>
        <v>3.119904333086045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1.3200352100054376</v>
      </c>
      <c r="D144" s="122">
        <f t="shared" si="52"/>
        <v>1.5041782653965208</v>
      </c>
      <c r="E144" s="122">
        <f t="shared" si="52"/>
        <v>1.359982546441282</v>
      </c>
      <c r="F144" s="122">
        <f t="shared" si="52"/>
        <v>1.5835677625744942</v>
      </c>
      <c r="G144" s="122">
        <f t="shared" si="52"/>
        <v>1.6433956420434792</v>
      </c>
      <c r="H144" s="122">
        <f t="shared" si="52"/>
        <v>1.6260168875366789</v>
      </c>
      <c r="I144" s="122">
        <f t="shared" si="52"/>
        <v>1.4017782165968873</v>
      </c>
      <c r="J144" s="122">
        <f t="shared" si="52"/>
        <v>1.5948089590309986</v>
      </c>
      <c r="K144" s="122">
        <f t="shared" si="52"/>
        <v>1.602179171637641</v>
      </c>
      <c r="L144" s="122">
        <f t="shared" si="52"/>
        <v>1.4365895033094622</v>
      </c>
      <c r="M144" s="122">
        <f t="shared" si="52"/>
        <v>1.9135678808188017</v>
      </c>
      <c r="N144" s="122">
        <f t="shared" si="52"/>
        <v>1.6780463972463087</v>
      </c>
      <c r="O144" s="122">
        <f t="shared" si="52"/>
        <v>1.5974627942907629</v>
      </c>
      <c r="P144" s="122">
        <f t="shared" si="52"/>
        <v>1.969695821033556</v>
      </c>
      <c r="Q144" s="122">
        <f t="shared" si="52"/>
        <v>1.5062117910007535</v>
      </c>
      <c r="R144" s="122">
        <f t="shared" si="52"/>
        <v>1.7027690476160933</v>
      </c>
      <c r="S144" s="122">
        <f t="shared" si="52"/>
        <v>1.6493361603908014</v>
      </c>
      <c r="T144" s="122">
        <f t="shared" si="52"/>
        <v>2.21258889487346</v>
      </c>
      <c r="U144" s="122">
        <f t="shared" si="52"/>
        <v>2.7889425873250135</v>
      </c>
      <c r="V144" s="122">
        <f t="shared" si="52"/>
        <v>2.7202387813628186</v>
      </c>
      <c r="W144" s="122">
        <f t="shared" si="52"/>
        <v>2.7870894968061011</v>
      </c>
      <c r="X144" s="122">
        <f t="shared" si="52"/>
        <v>3.19415181791714</v>
      </c>
      <c r="Y144" s="122">
        <f t="shared" si="52"/>
        <v>1.5736848639367214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1.3200352100054376</v>
      </c>
      <c r="D145" s="98">
        <v>1.5041782653965208</v>
      </c>
      <c r="E145" s="98">
        <v>1.359982546441282</v>
      </c>
      <c r="F145" s="98">
        <v>1.5835677625744942</v>
      </c>
      <c r="G145" s="98">
        <v>1.6433956420434792</v>
      </c>
      <c r="H145" s="98">
        <v>1.6260168875366789</v>
      </c>
      <c r="I145" s="98">
        <v>1.4017782165968873</v>
      </c>
      <c r="J145" s="98">
        <v>1.5948089590309986</v>
      </c>
      <c r="K145" s="98">
        <v>1.602179171637641</v>
      </c>
      <c r="L145" s="98">
        <v>1.4365895033094622</v>
      </c>
      <c r="M145" s="98">
        <v>1.9135678808188017</v>
      </c>
      <c r="N145" s="98">
        <v>1.6780463972463087</v>
      </c>
      <c r="O145" s="98">
        <v>1.5974627942907629</v>
      </c>
      <c r="P145" s="98">
        <v>1.969695821033556</v>
      </c>
      <c r="Q145" s="98">
        <v>1.5062117910007535</v>
      </c>
      <c r="R145" s="98">
        <v>1.7027690476160933</v>
      </c>
      <c r="S145" s="98">
        <v>1.6493361603908014</v>
      </c>
      <c r="T145" s="98">
        <v>2.21258889487346</v>
      </c>
      <c r="U145" s="98">
        <v>2.7889425873250135</v>
      </c>
      <c r="V145" s="98">
        <v>2.7202387813628186</v>
      </c>
      <c r="W145" s="98">
        <v>2.7870894968061011</v>
      </c>
      <c r="X145" s="98">
        <v>3.19415181791714</v>
      </c>
      <c r="Y145" s="98">
        <v>1.5736848639367214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1.5975522794670104E-3</v>
      </c>
      <c r="D146" s="122">
        <f t="shared" si="53"/>
        <v>1.9849179219104175E-3</v>
      </c>
      <c r="E146" s="122">
        <f t="shared" si="53"/>
        <v>2.1974266067853279E-3</v>
      </c>
      <c r="F146" s="122">
        <f t="shared" si="53"/>
        <v>3.2327197740785094E-3</v>
      </c>
      <c r="G146" s="122">
        <f t="shared" si="53"/>
        <v>3.9365899220737428E-3</v>
      </c>
      <c r="H146" s="122">
        <f t="shared" si="53"/>
        <v>4.7225663941025181E-3</v>
      </c>
      <c r="I146" s="122">
        <f t="shared" si="53"/>
        <v>5.1614536063156876E-3</v>
      </c>
      <c r="J146" s="122">
        <f t="shared" si="53"/>
        <v>6.4227963039260256E-3</v>
      </c>
      <c r="K146" s="122">
        <f t="shared" si="53"/>
        <v>6.8919257755382761E-3</v>
      </c>
      <c r="L146" s="122">
        <f t="shared" si="53"/>
        <v>6.7065489061162919E-3</v>
      </c>
      <c r="M146" s="122">
        <f t="shared" si="53"/>
        <v>1.0384318094412343E-2</v>
      </c>
      <c r="N146" s="122">
        <f t="shared" si="53"/>
        <v>1.0544153441610601E-2</v>
      </c>
      <c r="O146" s="122">
        <f t="shared" si="53"/>
        <v>1.1594878971791196E-2</v>
      </c>
      <c r="P146" s="122">
        <f t="shared" si="53"/>
        <v>1.607698619099732E-2</v>
      </c>
      <c r="Q146" s="122">
        <f t="shared" si="53"/>
        <v>1.276160621812485E-2</v>
      </c>
      <c r="R146" s="122">
        <f t="shared" si="53"/>
        <v>1.5720108321372259E-2</v>
      </c>
      <c r="S146" s="122">
        <f t="shared" si="53"/>
        <v>1.7491186394767239E-2</v>
      </c>
      <c r="T146" s="122">
        <f t="shared" si="53"/>
        <v>3.0407312873988231E-2</v>
      </c>
      <c r="U146" s="122">
        <f t="shared" si="53"/>
        <v>3.1892359131547615E-2</v>
      </c>
      <c r="V146" s="122">
        <f t="shared" si="53"/>
        <v>4.0862757323436354E-2</v>
      </c>
      <c r="W146" s="122">
        <f t="shared" si="53"/>
        <v>3.920169009189442E-2</v>
      </c>
      <c r="X146" s="122">
        <f t="shared" si="53"/>
        <v>5.9343054115200362E-2</v>
      </c>
      <c r="Y146" s="122">
        <f t="shared" si="53"/>
        <v>3.4557658780936709E-2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1.5975522794670104E-3</v>
      </c>
      <c r="D147" s="98">
        <v>1.9849179219104175E-3</v>
      </c>
      <c r="E147" s="98">
        <v>2.1974266067853279E-3</v>
      </c>
      <c r="F147" s="98">
        <v>3.2327197740785094E-3</v>
      </c>
      <c r="G147" s="98">
        <v>3.9365899220737428E-3</v>
      </c>
      <c r="H147" s="98">
        <v>4.7225663941025181E-3</v>
      </c>
      <c r="I147" s="98">
        <v>5.1614536063156876E-3</v>
      </c>
      <c r="J147" s="98">
        <v>6.4227963039260256E-3</v>
      </c>
      <c r="K147" s="98">
        <v>6.8919257755382761E-3</v>
      </c>
      <c r="L147" s="98">
        <v>6.7065489061162919E-3</v>
      </c>
      <c r="M147" s="98">
        <v>1.0384318094412343E-2</v>
      </c>
      <c r="N147" s="98">
        <v>1.0544153441610601E-2</v>
      </c>
      <c r="O147" s="98">
        <v>1.1594878971791196E-2</v>
      </c>
      <c r="P147" s="98">
        <v>1.607698619099732E-2</v>
      </c>
      <c r="Q147" s="98">
        <v>1.276160621812485E-2</v>
      </c>
      <c r="R147" s="98">
        <v>1.5720108321372259E-2</v>
      </c>
      <c r="S147" s="98">
        <v>1.7491186394767239E-2</v>
      </c>
      <c r="T147" s="98">
        <v>3.0407312873988231E-2</v>
      </c>
      <c r="U147" s="98">
        <v>3.1892359131547615E-2</v>
      </c>
      <c r="V147" s="98">
        <v>4.0862757323436354E-2</v>
      </c>
      <c r="W147" s="98">
        <v>3.920169009189442E-2</v>
      </c>
      <c r="X147" s="98">
        <v>5.9343054115200362E-2</v>
      </c>
      <c r="Y147" s="98">
        <v>3.4557658780936709E-2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0.31662176705845074</v>
      </c>
      <c r="D148" s="122">
        <v>0.38360808540475844</v>
      </c>
      <c r="E148" s="122">
        <v>0.35273932541399805</v>
      </c>
      <c r="F148" s="122">
        <v>0.44830075289276394</v>
      </c>
      <c r="G148" s="122">
        <v>0.47923047806389002</v>
      </c>
      <c r="H148" s="122">
        <v>0.47739696280563293</v>
      </c>
      <c r="I148" s="122">
        <v>0.41749053502460576</v>
      </c>
      <c r="J148" s="122">
        <v>0.49382366916615139</v>
      </c>
      <c r="K148" s="122">
        <v>0.47597945719086188</v>
      </c>
      <c r="L148" s="122">
        <v>0.52649938331909651</v>
      </c>
      <c r="M148" s="122">
        <v>0.80353143037941543</v>
      </c>
      <c r="N148" s="122">
        <v>0.76306855090168335</v>
      </c>
      <c r="O148" s="122">
        <v>0.84657875978770458</v>
      </c>
      <c r="P148" s="122">
        <v>1.0939804749021551</v>
      </c>
      <c r="Q148" s="122">
        <v>0.90289884940351395</v>
      </c>
      <c r="R148" s="122">
        <v>0.99885607108063545</v>
      </c>
      <c r="S148" s="122">
        <v>0.9786202497225388</v>
      </c>
      <c r="T148" s="122">
        <v>1.3834217053286242</v>
      </c>
      <c r="U148" s="122">
        <v>1.851302236503614</v>
      </c>
      <c r="V148" s="122">
        <v>1.8498721362805119</v>
      </c>
      <c r="W148" s="122">
        <v>2.1934950705678888</v>
      </c>
      <c r="X148" s="122">
        <v>1.8638461539707893</v>
      </c>
      <c r="Y148" s="122">
        <v>1.1248830537140593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3.5501888649684579E-2</v>
      </c>
      <c r="D149" s="98">
        <v>3.6454046023758957E-2</v>
      </c>
      <c r="E149" s="98">
        <v>4.3762176546521508E-2</v>
      </c>
      <c r="F149" s="98">
        <v>5.697746144311152E-2</v>
      </c>
      <c r="G149" s="98">
        <v>6.1815524833069395E-2</v>
      </c>
      <c r="H149" s="98">
        <v>6.1903441667048385E-2</v>
      </c>
      <c r="I149" s="98">
        <v>4.1868034460956952E-2</v>
      </c>
      <c r="J149" s="98">
        <v>4.0071380042343827E-2</v>
      </c>
      <c r="K149" s="98">
        <v>3.2068986106778372E-2</v>
      </c>
      <c r="L149" s="98">
        <v>4.1869794941117089E-2</v>
      </c>
      <c r="M149" s="98">
        <v>8.8033192388297349E-2</v>
      </c>
      <c r="N149" s="98">
        <v>7.1130360074256382E-2</v>
      </c>
      <c r="O149" s="98">
        <v>6.2516569741403613E-2</v>
      </c>
      <c r="P149" s="98">
        <v>7.3333005320744216E-2</v>
      </c>
      <c r="Q149" s="98">
        <v>0.10020931263873728</v>
      </c>
      <c r="R149" s="98">
        <v>0.12351397388914623</v>
      </c>
      <c r="S149" s="98">
        <v>0.13861144085630703</v>
      </c>
      <c r="T149" s="98">
        <v>0.16238006369018995</v>
      </c>
      <c r="U149" s="98">
        <v>0.25731471168109199</v>
      </c>
      <c r="V149" s="98">
        <v>0.25024446027521624</v>
      </c>
      <c r="W149" s="98">
        <v>0.36675103871791331</v>
      </c>
      <c r="X149" s="98">
        <v>0.43257014497342577</v>
      </c>
      <c r="Y149" s="98">
        <v>0.19456408049711793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2.0906788111116586E-4</v>
      </c>
      <c r="D150" s="98">
        <v>9.6343792376512056E-5</v>
      </c>
      <c r="E150" s="98">
        <v>1.9834216028129746E-4</v>
      </c>
      <c r="F150" s="98">
        <v>2.0315452970708913E-4</v>
      </c>
      <c r="G150" s="98">
        <v>2.0117298251000505E-4</v>
      </c>
      <c r="H150" s="98">
        <v>3.1844397932929996E-4</v>
      </c>
      <c r="I150" s="98">
        <v>5.3010319043426762E-4</v>
      </c>
      <c r="J150" s="98">
        <v>9.891092421525336E-5</v>
      </c>
      <c r="K150" s="98">
        <v>4.6363460490333802E-4</v>
      </c>
      <c r="L150" s="98">
        <v>0</v>
      </c>
      <c r="M150" s="98">
        <v>7.1080234477023121E-4</v>
      </c>
      <c r="N150" s="98">
        <v>3.4974532734219365E-4</v>
      </c>
      <c r="O150" s="98">
        <v>1.137830774304864E-4</v>
      </c>
      <c r="P150" s="98">
        <v>2.9210630382135933E-4</v>
      </c>
      <c r="Q150" s="98">
        <v>8.9205704312521773E-4</v>
      </c>
      <c r="R150" s="98">
        <v>8.8661781023185722E-4</v>
      </c>
      <c r="S150" s="98">
        <v>1.1768490937622959E-3</v>
      </c>
      <c r="T150" s="98">
        <v>6.9869121729639765E-4</v>
      </c>
      <c r="U150" s="98">
        <v>2.1429464409374933E-3</v>
      </c>
      <c r="V150" s="98">
        <v>1.0390848843021125E-3</v>
      </c>
      <c r="W150" s="98">
        <v>1.9339804989840642E-3</v>
      </c>
      <c r="X150" s="98">
        <v>9.9921918110639461E-3</v>
      </c>
      <c r="Y150" s="98">
        <v>1.066702802772587E-3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1.3757027273801953E-4</v>
      </c>
      <c r="D151" s="101">
        <v>6.3820314568020634E-5</v>
      </c>
      <c r="E151" s="101">
        <v>1.2984057967031735E-4</v>
      </c>
      <c r="F151" s="101">
        <v>1.3234194577020134E-4</v>
      </c>
      <c r="G151" s="101">
        <v>1.3238074751409083E-4</v>
      </c>
      <c r="H151" s="101">
        <v>2.0950391758560067E-4</v>
      </c>
      <c r="I151" s="101">
        <v>3.4380319172148282E-4</v>
      </c>
      <c r="J151" s="101">
        <v>6.2366158302010557E-5</v>
      </c>
      <c r="K151" s="101">
        <v>2.7058230966060966E-4</v>
      </c>
      <c r="L151" s="101">
        <v>0</v>
      </c>
      <c r="M151" s="101">
        <v>4.575819010773445E-4</v>
      </c>
      <c r="N151" s="101">
        <v>2.1937480799044239E-4</v>
      </c>
      <c r="O151" s="101">
        <v>7.3534841298873534E-5</v>
      </c>
      <c r="P151" s="101">
        <v>1.7969005166398064E-4</v>
      </c>
      <c r="Q151" s="101">
        <v>5.5361101694077438E-4</v>
      </c>
      <c r="R151" s="101">
        <v>5.4639739399081513E-4</v>
      </c>
      <c r="S151" s="101">
        <v>6.9288811852304328E-4</v>
      </c>
      <c r="T151" s="101">
        <v>4.1062371394498851E-4</v>
      </c>
      <c r="U151" s="101">
        <v>1.27314966642282E-3</v>
      </c>
      <c r="V151" s="101">
        <v>6.1397012994536114E-4</v>
      </c>
      <c r="W151" s="101">
        <v>1.2024702797725703E-3</v>
      </c>
      <c r="X151" s="101">
        <v>4.5109769685035273E-3</v>
      </c>
      <c r="Y151" s="101">
        <v>5.8872040936404346E-4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7.1497608373146318E-5</v>
      </c>
      <c r="D152" s="104">
        <v>3.2523477808491422E-5</v>
      </c>
      <c r="E152" s="104">
        <v>6.8501580610980125E-5</v>
      </c>
      <c r="F152" s="104">
        <v>7.0812583936887788E-5</v>
      </c>
      <c r="G152" s="104">
        <v>6.8792234995914236E-5</v>
      </c>
      <c r="H152" s="104">
        <v>1.0894006174369928E-4</v>
      </c>
      <c r="I152" s="104">
        <v>1.8629999871278479E-4</v>
      </c>
      <c r="J152" s="104">
        <v>3.6544765913242809E-5</v>
      </c>
      <c r="K152" s="104">
        <v>1.9305229524272838E-4</v>
      </c>
      <c r="L152" s="104">
        <v>0</v>
      </c>
      <c r="M152" s="104">
        <v>2.532204436928867E-4</v>
      </c>
      <c r="N152" s="104">
        <v>1.3037051935175129E-4</v>
      </c>
      <c r="O152" s="104">
        <v>4.0248236131612864E-5</v>
      </c>
      <c r="P152" s="104">
        <v>1.1241625215737871E-4</v>
      </c>
      <c r="Q152" s="104">
        <v>3.3844602618444334E-4</v>
      </c>
      <c r="R152" s="104">
        <v>3.4022041624104209E-4</v>
      </c>
      <c r="S152" s="104">
        <v>4.8396097523925266E-4</v>
      </c>
      <c r="T152" s="104">
        <v>2.8806750335140914E-4</v>
      </c>
      <c r="U152" s="104">
        <v>8.6979677451467325E-4</v>
      </c>
      <c r="V152" s="104">
        <v>4.2511475435675125E-4</v>
      </c>
      <c r="W152" s="104">
        <v>7.31510219211494E-4</v>
      </c>
      <c r="X152" s="104">
        <v>5.481214842560418E-3</v>
      </c>
      <c r="Y152" s="104">
        <v>4.7798239340854354E-4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0.15450187941815527</v>
      </c>
      <c r="D153" s="101">
        <v>0.21906494055805423</v>
      </c>
      <c r="E153" s="101">
        <v>0.18676085493001776</v>
      </c>
      <c r="F153" s="101">
        <v>0.27027712101558199</v>
      </c>
      <c r="G153" s="101">
        <v>0.24847053789743873</v>
      </c>
      <c r="H153" s="101">
        <v>0.24935710175413606</v>
      </c>
      <c r="I153" s="101">
        <v>9.0137566695734347E-2</v>
      </c>
      <c r="J153" s="101">
        <v>0.16706947517290738</v>
      </c>
      <c r="K153" s="101">
        <v>0.15616734526882051</v>
      </c>
      <c r="L153" s="101">
        <v>0.24319026084106632</v>
      </c>
      <c r="M153" s="101">
        <v>0.41010236053895549</v>
      </c>
      <c r="N153" s="101">
        <v>0.42585937389714307</v>
      </c>
      <c r="O153" s="101">
        <v>0.43766178444678328</v>
      </c>
      <c r="P153" s="101">
        <v>0.5881968551058353</v>
      </c>
      <c r="Q153" s="101">
        <v>0.38244101951406989</v>
      </c>
      <c r="R153" s="101">
        <v>0.3964624393080835</v>
      </c>
      <c r="S153" s="101">
        <v>0.39838880806911825</v>
      </c>
      <c r="T153" s="101">
        <v>0.60515030184850305</v>
      </c>
      <c r="U153" s="101">
        <v>0.73716930564219818</v>
      </c>
      <c r="V153" s="101">
        <v>0.83873254121781426</v>
      </c>
      <c r="W153" s="101">
        <v>0.98606327242803671</v>
      </c>
      <c r="X153" s="101">
        <v>0</v>
      </c>
      <c r="Y153" s="101">
        <v>0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0.12640893110949974</v>
      </c>
      <c r="D154" s="104">
        <v>0.1279927550305687</v>
      </c>
      <c r="E154" s="104">
        <v>0.12201795177717749</v>
      </c>
      <c r="F154" s="104">
        <v>0.12084301590436333</v>
      </c>
      <c r="G154" s="104">
        <v>0.1687432423508719</v>
      </c>
      <c r="H154" s="104">
        <v>0.16581797540511917</v>
      </c>
      <c r="I154" s="104">
        <v>0.28495483067748018</v>
      </c>
      <c r="J154" s="104">
        <v>0.28658390302668496</v>
      </c>
      <c r="K154" s="104">
        <v>0.28727949121035967</v>
      </c>
      <c r="L154" s="104">
        <v>0.24143932753691305</v>
      </c>
      <c r="M154" s="104">
        <v>0.30468507510739234</v>
      </c>
      <c r="N154" s="104">
        <v>0.26572907160294168</v>
      </c>
      <c r="O154" s="104">
        <v>0.34628662252208714</v>
      </c>
      <c r="P154" s="104">
        <v>0.43215850817175416</v>
      </c>
      <c r="Q154" s="104">
        <v>0.41935646020758155</v>
      </c>
      <c r="R154" s="104">
        <v>0.47799304007317389</v>
      </c>
      <c r="S154" s="104">
        <v>0.44044315170335124</v>
      </c>
      <c r="T154" s="104">
        <v>0.61519264857263478</v>
      </c>
      <c r="U154" s="104">
        <v>0.85467527273938648</v>
      </c>
      <c r="V154" s="104">
        <v>0.75985604990317923</v>
      </c>
      <c r="W154" s="104">
        <v>0.83874677892295457</v>
      </c>
      <c r="X154" s="104">
        <v>1.4212838171862996</v>
      </c>
      <c r="Y154" s="104">
        <v>0.9292522704141688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7.9877900316716863E-2</v>
      </c>
      <c r="D155" s="98">
        <v>8.1577302813154395E-2</v>
      </c>
      <c r="E155" s="98">
        <v>7.6774240196295598E-2</v>
      </c>
      <c r="F155" s="98">
        <v>7.5672604050574063E-2</v>
      </c>
      <c r="G155" s="98">
        <v>0.10698460075527132</v>
      </c>
      <c r="H155" s="98">
        <v>0.10517309854325198</v>
      </c>
      <c r="I155" s="98">
        <v>0.17815074518057547</v>
      </c>
      <c r="J155" s="98">
        <v>0.17416813122856856</v>
      </c>
      <c r="K155" s="98">
        <v>0.16070107175280929</v>
      </c>
      <c r="L155" s="98">
        <v>0.15222300894350113</v>
      </c>
      <c r="M155" s="98">
        <v>0.19007836301729836</v>
      </c>
      <c r="N155" s="98">
        <v>0.16204953196158692</v>
      </c>
      <c r="O155" s="98">
        <v>0.21984107895632446</v>
      </c>
      <c r="P155" s="98">
        <v>0.26292868678790438</v>
      </c>
      <c r="Q155" s="98">
        <v>0.25915233503644253</v>
      </c>
      <c r="R155" s="98">
        <v>0.29444702701406927</v>
      </c>
      <c r="S155" s="98">
        <v>0.25968742166971254</v>
      </c>
      <c r="T155" s="98">
        <v>0.36379376163316168</v>
      </c>
      <c r="U155" s="98">
        <v>0.51114303995071086</v>
      </c>
      <c r="V155" s="98">
        <v>0.4521946914698014</v>
      </c>
      <c r="W155" s="98">
        <v>0.52372475115349826</v>
      </c>
      <c r="X155" s="98">
        <v>0.63139651262187058</v>
      </c>
      <c r="Y155" s="98">
        <v>0.50992219571312003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4.6531030792782875E-2</v>
      </c>
      <c r="D156" s="98">
        <v>4.6415452217414298E-2</v>
      </c>
      <c r="E156" s="98">
        <v>4.524371158088189E-2</v>
      </c>
      <c r="F156" s="98">
        <v>4.5170411853789262E-2</v>
      </c>
      <c r="G156" s="98">
        <v>6.1758641595600572E-2</v>
      </c>
      <c r="H156" s="98">
        <v>6.0644876861867182E-2</v>
      </c>
      <c r="I156" s="98">
        <v>0.10680408549690469</v>
      </c>
      <c r="J156" s="98">
        <v>0.11241577179811642</v>
      </c>
      <c r="K156" s="98">
        <v>0.12657841945755038</v>
      </c>
      <c r="L156" s="98">
        <v>8.9216318593411933E-2</v>
      </c>
      <c r="M156" s="98">
        <v>0.11460671209009399</v>
      </c>
      <c r="N156" s="98">
        <v>0.10367953964135473</v>
      </c>
      <c r="O156" s="98">
        <v>0.12644554356576268</v>
      </c>
      <c r="P156" s="98">
        <v>0.16922982138384982</v>
      </c>
      <c r="Q156" s="98">
        <v>0.16020412517113899</v>
      </c>
      <c r="R156" s="98">
        <v>0.18354601305910459</v>
      </c>
      <c r="S156" s="98">
        <v>0.18075573003363873</v>
      </c>
      <c r="T156" s="98">
        <v>0.2513988869394731</v>
      </c>
      <c r="U156" s="98">
        <v>0.34353223278867562</v>
      </c>
      <c r="V156" s="98">
        <v>0.30766135843337783</v>
      </c>
      <c r="W156" s="98">
        <v>0.31502202776945626</v>
      </c>
      <c r="X156" s="98">
        <v>0.78988730456442902</v>
      </c>
      <c r="Y156" s="98">
        <v>0.41933007470104883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7.4050366304116169E-2</v>
      </c>
      <c r="D157" s="122">
        <v>9.0053165922392833E-2</v>
      </c>
      <c r="E157" s="122">
        <v>8.4587164604695161E-2</v>
      </c>
      <c r="F157" s="122">
        <v>0.10461599443766791</v>
      </c>
      <c r="G157" s="122">
        <v>0.11295899929615852</v>
      </c>
      <c r="H157" s="122">
        <v>0.11432226130396993</v>
      </c>
      <c r="I157" s="122">
        <v>0.10892508416336606</v>
      </c>
      <c r="J157" s="122">
        <v>0.12851228122725022</v>
      </c>
      <c r="K157" s="122">
        <v>0.13304010810979233</v>
      </c>
      <c r="L157" s="122">
        <v>0.13612063594264431</v>
      </c>
      <c r="M157" s="122">
        <v>0.19354515819161508</v>
      </c>
      <c r="N157" s="122">
        <v>0.18446806659602685</v>
      </c>
      <c r="O157" s="122">
        <v>0.20739746008825549</v>
      </c>
      <c r="P157" s="122">
        <v>0.2870548218823511</v>
      </c>
      <c r="Q157" s="122">
        <v>0.23174974881256807</v>
      </c>
      <c r="R157" s="122">
        <v>0.26477669079437038</v>
      </c>
      <c r="S157" s="122">
        <v>0.26435427324543659</v>
      </c>
      <c r="T157" s="122">
        <v>0.37320305114053737</v>
      </c>
      <c r="U157" s="122">
        <v>0.4931873327011011</v>
      </c>
      <c r="V157" s="122">
        <v>0.5280824493515669</v>
      </c>
      <c r="W157" s="122">
        <v>0.66066494228013928</v>
      </c>
      <c r="X157" s="122">
        <v>0.55384121615886894</v>
      </c>
      <c r="Y157" s="122">
        <v>0.38677875665432759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7.4050366304116169E-2</v>
      </c>
      <c r="D159" s="33">
        <v>9.0053165922392833E-2</v>
      </c>
      <c r="E159" s="33">
        <v>8.4587164604695161E-2</v>
      </c>
      <c r="F159" s="33">
        <v>0.10461599443766791</v>
      </c>
      <c r="G159" s="33">
        <v>0.11295899929615852</v>
      </c>
      <c r="H159" s="33">
        <v>0.11432226130396993</v>
      </c>
      <c r="I159" s="33">
        <v>0.10892508416336606</v>
      </c>
      <c r="J159" s="33">
        <v>0.12851228122725022</v>
      </c>
      <c r="K159" s="33">
        <v>0.13304010810979233</v>
      </c>
      <c r="L159" s="33">
        <v>0.13612063594264431</v>
      </c>
      <c r="M159" s="33">
        <v>0.19354515819161508</v>
      </c>
      <c r="N159" s="33">
        <v>0.18446806659602685</v>
      </c>
      <c r="O159" s="33">
        <v>0.20739746008825549</v>
      </c>
      <c r="P159" s="33">
        <v>0.2870548218823511</v>
      </c>
      <c r="Q159" s="33">
        <v>0.23174974881256807</v>
      </c>
      <c r="R159" s="33">
        <v>0.26477669079437038</v>
      </c>
      <c r="S159" s="33">
        <v>0.26435427324543659</v>
      </c>
      <c r="T159" s="33">
        <v>0.37320305114053737</v>
      </c>
      <c r="U159" s="33">
        <v>0.4931873327011011</v>
      </c>
      <c r="V159" s="33">
        <v>0.5280824493515669</v>
      </c>
      <c r="W159" s="33">
        <v>0.66066494228013928</v>
      </c>
      <c r="X159" s="33">
        <v>0.55384121615886894</v>
      </c>
      <c r="Y159" s="33">
        <v>0.38677875665432759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0.28371120723950516</v>
      </c>
      <c r="I161" s="117">
        <f t="shared" si="54"/>
        <v>0.55513071603205066</v>
      </c>
      <c r="J161" s="117">
        <f t="shared" si="54"/>
        <v>0.47674115869745043</v>
      </c>
      <c r="K161" s="117">
        <f t="shared" si="54"/>
        <v>0.40240771706531303</v>
      </c>
      <c r="L161" s="117">
        <f t="shared" si="54"/>
        <v>0.78797925239599276</v>
      </c>
      <c r="M161" s="117">
        <f t="shared" si="54"/>
        <v>0.87597784340029972</v>
      </c>
      <c r="N161" s="117">
        <f t="shared" si="54"/>
        <v>0.94581485534521881</v>
      </c>
      <c r="O161" s="117">
        <f t="shared" si="54"/>
        <v>3.7824742331422017</v>
      </c>
      <c r="P161" s="117">
        <f t="shared" si="54"/>
        <v>0.28668129657884589</v>
      </c>
      <c r="Q161" s="117">
        <f t="shared" si="54"/>
        <v>0.18425841468542437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3.5864940287281433E-2</v>
      </c>
      <c r="W161" s="117">
        <f t="shared" ref="W161:Y161" si="56">W162+W164+W166+W175</f>
        <v>0.25256452988799966</v>
      </c>
      <c r="X161" s="117">
        <f t="shared" si="56"/>
        <v>0</v>
      </c>
      <c r="Y161" s="117">
        <f t="shared" si="56"/>
        <v>3.7629053548498631E-4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0.25590909965679542</v>
      </c>
      <c r="I162" s="122">
        <f t="shared" si="57"/>
        <v>0.48609182003355295</v>
      </c>
      <c r="J162" s="122">
        <f t="shared" si="57"/>
        <v>0.38991769625034223</v>
      </c>
      <c r="K162" s="122">
        <f t="shared" si="57"/>
        <v>0.31784277763507029</v>
      </c>
      <c r="L162" s="122">
        <f t="shared" si="57"/>
        <v>0.68414062366550732</v>
      </c>
      <c r="M162" s="122">
        <f t="shared" si="57"/>
        <v>0.72268332130126023</v>
      </c>
      <c r="N162" s="122">
        <f t="shared" si="57"/>
        <v>0.79475433829220221</v>
      </c>
      <c r="O162" s="122">
        <f t="shared" si="57"/>
        <v>3.3749452622134974</v>
      </c>
      <c r="P162" s="122">
        <f t="shared" si="57"/>
        <v>0.23804882884333892</v>
      </c>
      <c r="Q162" s="122">
        <f t="shared" si="57"/>
        <v>0.16458554581481477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1.1541611281521475E-2</v>
      </c>
      <c r="W162" s="122">
        <f t="shared" si="57"/>
        <v>0.22068680716180661</v>
      </c>
      <c r="X162" s="122">
        <f t="shared" si="57"/>
        <v>0</v>
      </c>
      <c r="Y162" s="122">
        <f t="shared" si="57"/>
        <v>2.9502292153045387E-4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0.25590909965679542</v>
      </c>
      <c r="I163" s="33">
        <v>0.48609182003355295</v>
      </c>
      <c r="J163" s="33">
        <v>0.38991769625034223</v>
      </c>
      <c r="K163" s="33">
        <v>0.31784277763507029</v>
      </c>
      <c r="L163" s="33">
        <v>0.68414062366550732</v>
      </c>
      <c r="M163" s="33">
        <v>0.72268332130126023</v>
      </c>
      <c r="N163" s="33">
        <v>0.79475433829220221</v>
      </c>
      <c r="O163" s="33">
        <v>3.3749452622134974</v>
      </c>
      <c r="P163" s="33">
        <v>0.23804882884333892</v>
      </c>
      <c r="Q163" s="33">
        <v>0.16458554581481477</v>
      </c>
      <c r="R163" s="33">
        <v>0</v>
      </c>
      <c r="S163" s="33">
        <v>0</v>
      </c>
      <c r="T163" s="33">
        <v>0</v>
      </c>
      <c r="U163" s="33">
        <v>0</v>
      </c>
      <c r="V163" s="33">
        <v>1.1541611281521475E-2</v>
      </c>
      <c r="W163" s="33">
        <v>0.22068680716180661</v>
      </c>
      <c r="X163" s="33">
        <v>0</v>
      </c>
      <c r="Y163" s="33">
        <v>2.9502292153045387E-4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2.2137029972355552E-4</v>
      </c>
      <c r="I164" s="122">
        <f t="shared" si="58"/>
        <v>6.5712951006333988E-4</v>
      </c>
      <c r="J164" s="122">
        <f t="shared" si="58"/>
        <v>8.7108448968255335E-4</v>
      </c>
      <c r="K164" s="122">
        <f t="shared" si="58"/>
        <v>9.211979997006607E-4</v>
      </c>
      <c r="L164" s="122">
        <f t="shared" si="58"/>
        <v>1.0213018638755773E-3</v>
      </c>
      <c r="M164" s="122">
        <f t="shared" si="58"/>
        <v>1.5468307161468388E-3</v>
      </c>
      <c r="N164" s="122">
        <f t="shared" si="58"/>
        <v>1.6278324536351026E-3</v>
      </c>
      <c r="O164" s="122">
        <f t="shared" si="58"/>
        <v>4.0881331807802726E-3</v>
      </c>
      <c r="P164" s="122">
        <f t="shared" si="58"/>
        <v>3.9696262199993387E-4</v>
      </c>
      <c r="Q164" s="122">
        <f t="shared" si="58"/>
        <v>1.8481688947320565E-4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3.9903378229825658E-4</v>
      </c>
      <c r="W164" s="122">
        <f t="shared" si="58"/>
        <v>2.203580106345948E-4</v>
      </c>
      <c r="X164" s="122">
        <f t="shared" si="58"/>
        <v>0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2.2137029972355552E-4</v>
      </c>
      <c r="I165" s="98">
        <v>6.5712951006333988E-4</v>
      </c>
      <c r="J165" s="98">
        <v>8.7108448968255335E-4</v>
      </c>
      <c r="K165" s="98">
        <v>9.211979997006607E-4</v>
      </c>
      <c r="L165" s="98">
        <v>1.0213018638755773E-3</v>
      </c>
      <c r="M165" s="98">
        <v>1.5468307161468388E-3</v>
      </c>
      <c r="N165" s="98">
        <v>1.6278324536351026E-3</v>
      </c>
      <c r="O165" s="98">
        <v>4.0881331807802726E-3</v>
      </c>
      <c r="P165" s="98">
        <v>3.9696262199993387E-4</v>
      </c>
      <c r="Q165" s="98">
        <v>1.8481688947320565E-4</v>
      </c>
      <c r="R165" s="98">
        <v>0</v>
      </c>
      <c r="S165" s="98">
        <v>0</v>
      </c>
      <c r="T165" s="98">
        <v>0</v>
      </c>
      <c r="U165" s="98">
        <v>0</v>
      </c>
      <c r="V165" s="98">
        <v>3.9903378229825658E-4</v>
      </c>
      <c r="W165" s="98">
        <v>2.203580106345948E-4</v>
      </c>
      <c r="X165" s="98">
        <v>0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2.2249779538111112E-2</v>
      </c>
      <c r="I166" s="122">
        <v>5.4233358936767714E-2</v>
      </c>
      <c r="J166" s="122">
        <v>6.8203484032925532E-2</v>
      </c>
      <c r="K166" s="122">
        <v>6.5369143328031259E-2</v>
      </c>
      <c r="L166" s="122">
        <v>8.1694166870436249E-2</v>
      </c>
      <c r="M166" s="122">
        <v>0.12229150117307382</v>
      </c>
      <c r="N166" s="122">
        <v>0.12034284585434743</v>
      </c>
      <c r="O166" s="122">
        <v>0.32405439236303868</v>
      </c>
      <c r="P166" s="122">
        <v>3.8210133415155577E-2</v>
      </c>
      <c r="Q166" s="122">
        <v>1.5508480387112857E-2</v>
      </c>
      <c r="R166" s="122">
        <v>0</v>
      </c>
      <c r="S166" s="122">
        <v>0</v>
      </c>
      <c r="T166" s="122">
        <v>0</v>
      </c>
      <c r="U166" s="122">
        <v>0</v>
      </c>
      <c r="V166" s="122">
        <v>1.8611415365439532E-2</v>
      </c>
      <c r="W166" s="122">
        <v>2.4329764182454545E-2</v>
      </c>
      <c r="X166" s="122">
        <v>0</v>
      </c>
      <c r="Y166" s="122">
        <v>6.0360654135379596E-5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2.8475583166842258E-3</v>
      </c>
      <c r="I167" s="98">
        <v>5.4502766753908461E-3</v>
      </c>
      <c r="J167" s="98">
        <v>5.5751485276304465E-3</v>
      </c>
      <c r="K167" s="98">
        <v>4.3127257178081262E-3</v>
      </c>
      <c r="L167" s="98">
        <v>6.4696767693271304E-3</v>
      </c>
      <c r="M167" s="98">
        <v>1.3396355363436556E-2</v>
      </c>
      <c r="N167" s="98">
        <v>1.1252260350729825E-2</v>
      </c>
      <c r="O167" s="98">
        <v>2.3956144552546056E-2</v>
      </c>
      <c r="P167" s="98">
        <v>2.6112642844181915E-3</v>
      </c>
      <c r="Q167" s="98">
        <v>1.7150738104429364E-3</v>
      </c>
      <c r="R167" s="98">
        <v>0</v>
      </c>
      <c r="S167" s="98">
        <v>0</v>
      </c>
      <c r="T167" s="98">
        <v>0</v>
      </c>
      <c r="U167" s="98">
        <v>0</v>
      </c>
      <c r="V167" s="98">
        <v>2.5165372111345154E-3</v>
      </c>
      <c r="W167" s="98">
        <v>4.0923335882445157E-3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1.0602063808685353E-4</v>
      </c>
      <c r="J168" s="98">
        <v>0</v>
      </c>
      <c r="K168" s="98">
        <v>9.2726920980667604E-5</v>
      </c>
      <c r="L168" s="98">
        <v>0</v>
      </c>
      <c r="M168" s="98">
        <v>1.1846705746170522E-4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6.876063834429657E-5</v>
      </c>
      <c r="J169" s="101">
        <v>0</v>
      </c>
      <c r="K169" s="101">
        <v>5.4116461932121929E-5</v>
      </c>
      <c r="L169" s="101">
        <v>0</v>
      </c>
      <c r="M169" s="101">
        <v>7.6263650179557435E-5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3.7259999742556952E-5</v>
      </c>
      <c r="J170" s="104">
        <v>0</v>
      </c>
      <c r="K170" s="104">
        <v>3.8610459048545674E-5</v>
      </c>
      <c r="L170" s="104">
        <v>0</v>
      </c>
      <c r="M170" s="104">
        <v>4.2203407282147788E-5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1.1608191825181566E-2</v>
      </c>
      <c r="I171" s="101">
        <v>1.1680670913552732E-2</v>
      </c>
      <c r="J171" s="101">
        <v>2.3022215921424657E-2</v>
      </c>
      <c r="K171" s="101">
        <v>2.1495505270676323E-2</v>
      </c>
      <c r="L171" s="101">
        <v>3.7702101102948173E-2</v>
      </c>
      <c r="M171" s="101">
        <v>6.2406880951580181E-2</v>
      </c>
      <c r="N171" s="101">
        <v>6.7228428681722768E-2</v>
      </c>
      <c r="O171" s="101">
        <v>0.16755326911065813</v>
      </c>
      <c r="P171" s="101">
        <v>2.0558800869376885E-2</v>
      </c>
      <c r="Q171" s="101">
        <v>6.619171491589671E-3</v>
      </c>
      <c r="R171" s="101">
        <v>0</v>
      </c>
      <c r="S171" s="101">
        <v>0</v>
      </c>
      <c r="T171" s="101">
        <v>0</v>
      </c>
      <c r="U171" s="101">
        <v>0</v>
      </c>
      <c r="V171" s="101">
        <v>8.4338195455703896E-3</v>
      </c>
      <c r="W171" s="101">
        <v>1.0935429193593561E-2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7.7940293962453205E-3</v>
      </c>
      <c r="I172" s="104">
        <v>3.699639070973728E-2</v>
      </c>
      <c r="J172" s="104">
        <v>3.9606119583870419E-2</v>
      </c>
      <c r="K172" s="104">
        <v>3.9468185418566136E-2</v>
      </c>
      <c r="L172" s="104">
        <v>3.7522388998160947E-2</v>
      </c>
      <c r="M172" s="104">
        <v>4.6369797800595372E-2</v>
      </c>
      <c r="N172" s="104">
        <v>4.1862156821894841E-2</v>
      </c>
      <c r="O172" s="104">
        <v>0.13254497869983453</v>
      </c>
      <c r="P172" s="104">
        <v>1.5040068261360498E-2</v>
      </c>
      <c r="Q172" s="104">
        <v>7.1742350850802494E-3</v>
      </c>
      <c r="R172" s="104">
        <v>0</v>
      </c>
      <c r="S172" s="104">
        <v>0</v>
      </c>
      <c r="T172" s="104">
        <v>0</v>
      </c>
      <c r="U172" s="104">
        <v>0</v>
      </c>
      <c r="V172" s="104">
        <v>7.6610586087346288E-3</v>
      </c>
      <c r="W172" s="104">
        <v>9.3020014006164678E-3</v>
      </c>
      <c r="X172" s="104">
        <v>0</v>
      </c>
      <c r="Y172" s="104">
        <v>6.0360654135379596E-5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4.9435063945124326E-3</v>
      </c>
      <c r="I173" s="98">
        <v>2.312975203214301E-2</v>
      </c>
      <c r="J173" s="98">
        <v>2.4070171982044676E-2</v>
      </c>
      <c r="K173" s="98">
        <v>2.2078080374550092E-2</v>
      </c>
      <c r="L173" s="98">
        <v>2.3657168922388269E-2</v>
      </c>
      <c r="M173" s="98">
        <v>2.8927886462025279E-2</v>
      </c>
      <c r="N173" s="98">
        <v>2.5528794719258393E-2</v>
      </c>
      <c r="O173" s="98">
        <v>8.4146568860759607E-2</v>
      </c>
      <c r="P173" s="98">
        <v>9.1504976122981242E-3</v>
      </c>
      <c r="Q173" s="98">
        <v>4.4335069345983217E-3</v>
      </c>
      <c r="R173" s="98">
        <v>0</v>
      </c>
      <c r="S173" s="98">
        <v>0</v>
      </c>
      <c r="T173" s="98">
        <v>0</v>
      </c>
      <c r="U173" s="98">
        <v>0</v>
      </c>
      <c r="V173" s="98">
        <v>4.5591398980770644E-3</v>
      </c>
      <c r="W173" s="98">
        <v>5.8082945785176664E-3</v>
      </c>
      <c r="X173" s="98">
        <v>0</v>
      </c>
      <c r="Y173" s="98">
        <v>3.3122584976493676E-5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2.8505230017328875E-3</v>
      </c>
      <c r="I174" s="33">
        <v>1.3866638677594268E-2</v>
      </c>
      <c r="J174" s="33">
        <v>1.5535947601825745E-2</v>
      </c>
      <c r="K174" s="33">
        <v>1.7390105044016044E-2</v>
      </c>
      <c r="L174" s="33">
        <v>1.3865220075772674E-2</v>
      </c>
      <c r="M174" s="33">
        <v>1.7441911338570093E-2</v>
      </c>
      <c r="N174" s="33">
        <v>1.6333362102636452E-2</v>
      </c>
      <c r="O174" s="33">
        <v>4.8398409839074931E-2</v>
      </c>
      <c r="P174" s="33">
        <v>5.8895706490623735E-3</v>
      </c>
      <c r="Q174" s="33">
        <v>2.7407281504819281E-3</v>
      </c>
      <c r="R174" s="33">
        <v>0</v>
      </c>
      <c r="S174" s="33">
        <v>0</v>
      </c>
      <c r="T174" s="33">
        <v>0</v>
      </c>
      <c r="U174" s="33">
        <v>0</v>
      </c>
      <c r="V174" s="33">
        <v>3.1019187106575644E-3</v>
      </c>
      <c r="W174" s="33">
        <v>3.4937068220988014E-3</v>
      </c>
      <c r="X174" s="33">
        <v>0</v>
      </c>
      <c r="Y174" s="33">
        <v>2.7238069158885923E-5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5.3309577448749923E-3</v>
      </c>
      <c r="I175" s="122">
        <v>1.4148407551666674E-2</v>
      </c>
      <c r="J175" s="122">
        <v>1.7748893924500127E-2</v>
      </c>
      <c r="K175" s="122">
        <v>1.8274598102510819E-2</v>
      </c>
      <c r="L175" s="122">
        <v>2.1123159996173556E-2</v>
      </c>
      <c r="M175" s="122">
        <v>2.9456190209818853E-2</v>
      </c>
      <c r="N175" s="122">
        <v>2.9089838745034173E-2</v>
      </c>
      <c r="O175" s="122">
        <v>7.9386445384885415E-2</v>
      </c>
      <c r="P175" s="122">
        <v>1.0025371698351503E-2</v>
      </c>
      <c r="Q175" s="122">
        <v>3.9795715940235434E-3</v>
      </c>
      <c r="R175" s="122">
        <v>0</v>
      </c>
      <c r="S175" s="122">
        <v>0</v>
      </c>
      <c r="T175" s="122">
        <v>0</v>
      </c>
      <c r="U175" s="122">
        <v>0</v>
      </c>
      <c r="V175" s="122">
        <v>5.3128798580221711E-3</v>
      </c>
      <c r="W175" s="122">
        <v>7.3276005331038866E-3</v>
      </c>
      <c r="X175" s="122">
        <v>0</v>
      </c>
      <c r="Y175" s="122">
        <v>2.090695981915284E-5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5.3309577448749923E-3</v>
      </c>
      <c r="I177" s="33">
        <v>1.4148407551666674E-2</v>
      </c>
      <c r="J177" s="33">
        <v>1.7748893924500127E-2</v>
      </c>
      <c r="K177" s="33">
        <v>1.8274598102510819E-2</v>
      </c>
      <c r="L177" s="33">
        <v>2.1123159996173556E-2</v>
      </c>
      <c r="M177" s="33">
        <v>2.9456190209818853E-2</v>
      </c>
      <c r="N177" s="33">
        <v>2.9089838745034173E-2</v>
      </c>
      <c r="O177" s="33">
        <v>7.9386445384885415E-2</v>
      </c>
      <c r="P177" s="33">
        <v>1.0025371698351503E-2</v>
      </c>
      <c r="Q177" s="33">
        <v>3.9795715940235434E-3</v>
      </c>
      <c r="R177" s="33">
        <v>0</v>
      </c>
      <c r="S177" s="33">
        <v>0</v>
      </c>
      <c r="T177" s="33">
        <v>0</v>
      </c>
      <c r="U177" s="33">
        <v>0</v>
      </c>
      <c r="V177" s="33">
        <v>5.3128798580221711E-3</v>
      </c>
      <c r="W177" s="33">
        <v>7.3276005331038866E-3</v>
      </c>
      <c r="X177" s="33">
        <v>0</v>
      </c>
      <c r="Y177" s="33">
        <v>2.090695981915284E-5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0.10543712636140655</v>
      </c>
      <c r="D24" s="117">
        <f t="shared" si="7"/>
        <v>0.14112077041456514</v>
      </c>
      <c r="E24" s="117">
        <f t="shared" si="7"/>
        <v>0.27140079598353473</v>
      </c>
      <c r="F24" s="117">
        <f t="shared" si="7"/>
        <v>0.35886623311602767</v>
      </c>
      <c r="G24" s="117">
        <f t="shared" si="7"/>
        <v>0.38378502951625998</v>
      </c>
      <c r="H24" s="117">
        <f t="shared" si="7"/>
        <v>0.31735165084094619</v>
      </c>
      <c r="I24" s="117">
        <f t="shared" si="7"/>
        <v>0.18503976106525363</v>
      </c>
      <c r="J24" s="117">
        <f t="shared" si="7"/>
        <v>6.0110261932560291E-2</v>
      </c>
      <c r="K24" s="117">
        <f t="shared" si="7"/>
        <v>6.5923379292577064E-2</v>
      </c>
      <c r="L24" s="117">
        <f t="shared" si="7"/>
        <v>0.20494495782407474</v>
      </c>
      <c r="M24" s="117">
        <f t="shared" si="7"/>
        <v>0.20408312891319075</v>
      </c>
      <c r="N24" s="117">
        <f t="shared" si="7"/>
        <v>0.20233464904506115</v>
      </c>
      <c r="O24" s="117">
        <f t="shared" si="7"/>
        <v>0.19517716115466013</v>
      </c>
      <c r="P24" s="117">
        <f t="shared" si="7"/>
        <v>0.12922764408426823</v>
      </c>
      <c r="Q24" s="117">
        <f t="shared" si="7"/>
        <v>0.24817073742761164</v>
      </c>
      <c r="R24" s="117">
        <f t="shared" ref="R24:V24" si="8">R25+R28+R30+R39</f>
        <v>0.42798188283346045</v>
      </c>
      <c r="S24" s="117">
        <f t="shared" si="8"/>
        <v>0.38286658084785369</v>
      </c>
      <c r="T24" s="117">
        <f t="shared" si="8"/>
        <v>0.23711723893825434</v>
      </c>
      <c r="U24" s="117">
        <f t="shared" si="8"/>
        <v>0.15312931110581385</v>
      </c>
      <c r="V24" s="117">
        <f t="shared" si="8"/>
        <v>0.14513168788058359</v>
      </c>
      <c r="W24" s="117">
        <f t="shared" ref="W24:Y24" si="9">W25+W28+W30+W39</f>
        <v>0.18008716997504032</v>
      </c>
      <c r="X24" s="117">
        <f t="shared" si="9"/>
        <v>0.26569882949580381</v>
      </c>
      <c r="Y24" s="117">
        <f t="shared" si="9"/>
        <v>0.16219436826195138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9.5612311974070233E-2</v>
      </c>
      <c r="D25" s="122">
        <f t="shared" si="10"/>
        <v>0.12634898042606327</v>
      </c>
      <c r="E25" s="122">
        <f t="shared" si="10"/>
        <v>0.24465033018730001</v>
      </c>
      <c r="F25" s="122">
        <f t="shared" si="10"/>
        <v>0.32283905008136277</v>
      </c>
      <c r="G25" s="122">
        <f t="shared" si="10"/>
        <v>0.34440509048057949</v>
      </c>
      <c r="H25" s="122">
        <f t="shared" si="10"/>
        <v>0.28576836905992886</v>
      </c>
      <c r="I25" s="122">
        <f t="shared" si="10"/>
        <v>0.16706693238552692</v>
      </c>
      <c r="J25" s="122">
        <f t="shared" si="10"/>
        <v>5.3760882975096076E-2</v>
      </c>
      <c r="K25" s="122">
        <f t="shared" si="10"/>
        <v>5.8668480663565281E-2</v>
      </c>
      <c r="L25" s="122">
        <f t="shared" si="10"/>
        <v>0.18268809561871008</v>
      </c>
      <c r="M25" s="122">
        <f t="shared" si="10"/>
        <v>0.1802259086066568</v>
      </c>
      <c r="N25" s="122">
        <f t="shared" si="10"/>
        <v>0.17706935759433598</v>
      </c>
      <c r="O25" s="122">
        <f t="shared" si="10"/>
        <v>0.16734625945401396</v>
      </c>
      <c r="P25" s="122">
        <f t="shared" si="10"/>
        <v>0.106254951922208</v>
      </c>
      <c r="Q25" s="122">
        <f t="shared" si="10"/>
        <v>0.21135218749276272</v>
      </c>
      <c r="R25" s="122">
        <f t="shared" ref="R25:V25" si="11">SUM(R26:R27)</f>
        <v>0.36407039819882187</v>
      </c>
      <c r="S25" s="122">
        <f t="shared" si="11"/>
        <v>0.32787665307654446</v>
      </c>
      <c r="T25" s="122">
        <f t="shared" si="11"/>
        <v>0.20056594630778277</v>
      </c>
      <c r="U25" s="122">
        <f t="shared" si="11"/>
        <v>0.12687991703043425</v>
      </c>
      <c r="V25" s="122">
        <f t="shared" si="11"/>
        <v>0.11837892072389254</v>
      </c>
      <c r="W25" s="122">
        <f t="shared" ref="W25:Y25" si="12">SUM(W26:W27)</f>
        <v>0.14273769097295022</v>
      </c>
      <c r="X25" s="122">
        <f t="shared" si="12"/>
        <v>0.22221201633416229</v>
      </c>
      <c r="Y25" s="122">
        <f t="shared" si="12"/>
        <v>0.13016457350014246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9.3878750246965584E-2</v>
      </c>
      <c r="D26" s="98">
        <v>0.12411205854726365</v>
      </c>
      <c r="E26" s="98">
        <v>0.24033870827536044</v>
      </c>
      <c r="F26" s="98">
        <v>0.31720674360024737</v>
      </c>
      <c r="G26" s="98">
        <v>0.33842835328322002</v>
      </c>
      <c r="H26" s="98">
        <v>0.28083371138433844</v>
      </c>
      <c r="I26" s="98">
        <v>0.16419790651113542</v>
      </c>
      <c r="J26" s="98">
        <v>5.28504921197087E-2</v>
      </c>
      <c r="K26" s="98">
        <v>5.7685936306023027E-2</v>
      </c>
      <c r="L26" s="98">
        <v>0.17955471035176165</v>
      </c>
      <c r="M26" s="98">
        <v>0.17720861794354983</v>
      </c>
      <c r="N26" s="98">
        <v>0.17413772030240024</v>
      </c>
      <c r="O26" s="98">
        <v>0.16460047995293822</v>
      </c>
      <c r="P26" s="98">
        <v>0.10455113402967935</v>
      </c>
      <c r="Q26" s="98">
        <v>0.20790764825914687</v>
      </c>
      <c r="R26" s="98">
        <v>0.35814834395126882</v>
      </c>
      <c r="S26" s="98">
        <v>0.32256054804203887</v>
      </c>
      <c r="T26" s="98">
        <v>0.19732773976137938</v>
      </c>
      <c r="U26" s="98">
        <v>0.12485799122076421</v>
      </c>
      <c r="V26" s="98">
        <v>0.1164939958508017</v>
      </c>
      <c r="W26" s="98">
        <v>0.1404663793026632</v>
      </c>
      <c r="X26" s="98">
        <v>0.21892924286701201</v>
      </c>
      <c r="Y26" s="98">
        <v>0.12822131655993543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1.7335617271046432E-3</v>
      </c>
      <c r="D27" s="98">
        <v>2.2369218787996322E-3</v>
      </c>
      <c r="E27" s="98">
        <v>4.311621911939561E-3</v>
      </c>
      <c r="F27" s="98">
        <v>5.6323064811153985E-3</v>
      </c>
      <c r="G27" s="98">
        <v>5.9767371973594927E-3</v>
      </c>
      <c r="H27" s="98">
        <v>4.9346576755904276E-3</v>
      </c>
      <c r="I27" s="98">
        <v>2.8690258743915053E-3</v>
      </c>
      <c r="J27" s="98">
        <v>9.1039085538737873E-4</v>
      </c>
      <c r="K27" s="98">
        <v>9.8254435754225743E-4</v>
      </c>
      <c r="L27" s="98">
        <v>3.1333852669484172E-3</v>
      </c>
      <c r="M27" s="98">
        <v>3.0172906631069653E-3</v>
      </c>
      <c r="N27" s="98">
        <v>2.9316372919357511E-3</v>
      </c>
      <c r="O27" s="98">
        <v>2.7457795010757302E-3</v>
      </c>
      <c r="P27" s="98">
        <v>1.7038178925286524E-3</v>
      </c>
      <c r="Q27" s="98">
        <v>3.4445392336158319E-3</v>
      </c>
      <c r="R27" s="98">
        <v>5.9220542475530496E-3</v>
      </c>
      <c r="S27" s="98">
        <v>5.3161050345055813E-3</v>
      </c>
      <c r="T27" s="98">
        <v>3.2382065464033939E-3</v>
      </c>
      <c r="U27" s="98">
        <v>2.0219258096700415E-3</v>
      </c>
      <c r="V27" s="98">
        <v>1.8849248730908516E-3</v>
      </c>
      <c r="W27" s="98">
        <v>2.271311670287021E-3</v>
      </c>
      <c r="X27" s="98">
        <v>3.2827734671502695E-3</v>
      </c>
      <c r="Y27" s="98">
        <v>1.9432569402070261E-3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7.7518808034788696E-5</v>
      </c>
      <c r="D28" s="122">
        <f t="shared" si="13"/>
        <v>3.9676611582792016E-5</v>
      </c>
      <c r="E28" s="122">
        <f t="shared" si="13"/>
        <v>2.465831202048196E-4</v>
      </c>
      <c r="F28" s="122">
        <f t="shared" si="13"/>
        <v>5.1479875073069301E-4</v>
      </c>
      <c r="G28" s="122">
        <f t="shared" si="13"/>
        <v>5.7696132424160098E-4</v>
      </c>
      <c r="H28" s="122">
        <f t="shared" si="13"/>
        <v>7.4308712521757591E-4</v>
      </c>
      <c r="I28" s="122">
        <f t="shared" si="13"/>
        <v>4.2322528151282824E-4</v>
      </c>
      <c r="J28" s="122">
        <f t="shared" si="13"/>
        <v>9.5200836102195667E-5</v>
      </c>
      <c r="K28" s="122">
        <f t="shared" si="13"/>
        <v>9.6999451501343797E-5</v>
      </c>
      <c r="L28" s="122">
        <f t="shared" si="13"/>
        <v>2.5160485324669666E-4</v>
      </c>
      <c r="M28" s="122">
        <f t="shared" si="13"/>
        <v>4.0058479031179902E-4</v>
      </c>
      <c r="N28" s="122">
        <f t="shared" si="13"/>
        <v>4.0788992245867985E-4</v>
      </c>
      <c r="O28" s="122">
        <f t="shared" si="13"/>
        <v>3.6294566045869028E-4</v>
      </c>
      <c r="P28" s="122">
        <f t="shared" si="13"/>
        <v>2.6662318882068875E-4</v>
      </c>
      <c r="Q28" s="122">
        <f t="shared" si="13"/>
        <v>4.6360865342738908E-4</v>
      </c>
      <c r="R28" s="122">
        <f t="shared" si="13"/>
        <v>1.0519962990391742E-3</v>
      </c>
      <c r="S28" s="122">
        <f t="shared" si="13"/>
        <v>8.4510974747405295E-4</v>
      </c>
      <c r="T28" s="122">
        <f t="shared" si="13"/>
        <v>7.0913614581828764E-4</v>
      </c>
      <c r="U28" s="122">
        <f t="shared" si="13"/>
        <v>1.9762107933096054E-4</v>
      </c>
      <c r="V28" s="122">
        <f t="shared" si="13"/>
        <v>6.2373459932063557E-4</v>
      </c>
      <c r="W28" s="122">
        <f t="shared" si="13"/>
        <v>3.3537427238405096E-4</v>
      </c>
      <c r="X28" s="122">
        <f t="shared" si="13"/>
        <v>1.2379108517798121E-3</v>
      </c>
      <c r="Y28" s="122">
        <f t="shared" si="13"/>
        <v>1.0909194692894195E-3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7.7518808034788696E-5</v>
      </c>
      <c r="D29" s="98">
        <v>3.9676611582792016E-5</v>
      </c>
      <c r="E29" s="98">
        <v>2.465831202048196E-4</v>
      </c>
      <c r="F29" s="98">
        <v>5.1479875073069301E-4</v>
      </c>
      <c r="G29" s="98">
        <v>5.7696132424160098E-4</v>
      </c>
      <c r="H29" s="98">
        <v>7.4308712521757591E-4</v>
      </c>
      <c r="I29" s="98">
        <v>4.2322528151282824E-4</v>
      </c>
      <c r="J29" s="98">
        <v>9.5200836102195667E-5</v>
      </c>
      <c r="K29" s="98">
        <v>9.6999451501343797E-5</v>
      </c>
      <c r="L29" s="98">
        <v>2.5160485324669666E-4</v>
      </c>
      <c r="M29" s="98">
        <v>4.0058479031179902E-4</v>
      </c>
      <c r="N29" s="98">
        <v>4.0788992245867985E-4</v>
      </c>
      <c r="O29" s="98">
        <v>3.6294566045869028E-4</v>
      </c>
      <c r="P29" s="98">
        <v>2.6662318882068875E-4</v>
      </c>
      <c r="Q29" s="98">
        <v>4.6360865342738908E-4</v>
      </c>
      <c r="R29" s="98">
        <v>1.0519962990391742E-3</v>
      </c>
      <c r="S29" s="98">
        <v>8.4510974747405295E-4</v>
      </c>
      <c r="T29" s="98">
        <v>7.0913614581828764E-4</v>
      </c>
      <c r="U29" s="98">
        <v>1.9762107933096054E-4</v>
      </c>
      <c r="V29" s="98">
        <v>6.2373459932063557E-4</v>
      </c>
      <c r="W29" s="98">
        <v>3.3537427238405096E-4</v>
      </c>
      <c r="X29" s="98">
        <v>1.2379108517798121E-3</v>
      </c>
      <c r="Y29" s="98">
        <v>1.0909194692894195E-3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7.8961309698705115E-3</v>
      </c>
      <c r="D30" s="122">
        <v>1.1909591694526054E-2</v>
      </c>
      <c r="E30" s="122">
        <v>2.1335102279875073E-2</v>
      </c>
      <c r="F30" s="122">
        <v>2.8683977021032061E-2</v>
      </c>
      <c r="G30" s="122">
        <v>3.1336690887179081E-2</v>
      </c>
      <c r="H30" s="122">
        <v>2.4826561130222712E-2</v>
      </c>
      <c r="I30" s="122">
        <v>1.4010653906537466E-2</v>
      </c>
      <c r="J30" s="122">
        <v>4.9882786570889159E-3</v>
      </c>
      <c r="K30" s="122">
        <v>5.6402040268756443E-3</v>
      </c>
      <c r="L30" s="122">
        <v>1.7511045035669123E-2</v>
      </c>
      <c r="M30" s="122">
        <v>1.8897244308107415E-2</v>
      </c>
      <c r="N30" s="122">
        <v>2.0025106795425626E-2</v>
      </c>
      <c r="O30" s="122">
        <v>2.2119416509498037E-2</v>
      </c>
      <c r="P30" s="122">
        <v>1.8067913737014333E-2</v>
      </c>
      <c r="Q30" s="122">
        <v>2.9110581912519289E-2</v>
      </c>
      <c r="R30" s="122">
        <v>4.9973621959139805E-2</v>
      </c>
      <c r="S30" s="122">
        <v>4.2805328944783901E-2</v>
      </c>
      <c r="T30" s="122">
        <v>2.8279803542703503E-2</v>
      </c>
      <c r="U30" s="122">
        <v>2.057495229504766E-2</v>
      </c>
      <c r="V30" s="122">
        <v>2.0285658366551836E-2</v>
      </c>
      <c r="W30" s="122">
        <v>2.8340147445670039E-2</v>
      </c>
      <c r="X30" s="122">
        <v>3.2776785719055408E-2</v>
      </c>
      <c r="Y30" s="122">
        <v>2.3136187681557729E-2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7.3107695078345283E-4</v>
      </c>
      <c r="D31" s="98">
        <v>9.73019577337722E-4</v>
      </c>
      <c r="E31" s="98">
        <v>2.3233099143735256E-3</v>
      </c>
      <c r="F31" s="98">
        <v>3.1832365161236164E-3</v>
      </c>
      <c r="G31" s="98">
        <v>3.5438269348586795E-3</v>
      </c>
      <c r="H31" s="98">
        <v>2.8321972371138228E-3</v>
      </c>
      <c r="I31" s="98">
        <v>1.1719637470730022E-3</v>
      </c>
      <c r="J31" s="98">
        <v>3.1558668129536851E-4</v>
      </c>
      <c r="K31" s="98">
        <v>3.0229222056584913E-4</v>
      </c>
      <c r="L31" s="98">
        <v>1.1762153926526645E-3</v>
      </c>
      <c r="M31" s="98">
        <v>1.8132720831654148E-3</v>
      </c>
      <c r="N31" s="98">
        <v>1.7226901786963264E-3</v>
      </c>
      <c r="O31" s="98">
        <v>1.513288438571553E-3</v>
      </c>
      <c r="P31" s="98">
        <v>1.1686152223049937E-3</v>
      </c>
      <c r="Q31" s="98">
        <v>3.1095351604787311E-3</v>
      </c>
      <c r="R31" s="98">
        <v>5.9663358609032173E-3</v>
      </c>
      <c r="S31" s="98">
        <v>5.8529192029484704E-3</v>
      </c>
      <c r="T31" s="98">
        <v>3.2537105569877367E-3</v>
      </c>
      <c r="U31" s="98">
        <v>2.7901112106416314E-3</v>
      </c>
      <c r="V31" s="98">
        <v>2.6878844399664224E-3</v>
      </c>
      <c r="W31" s="98">
        <v>4.7316618335445978E-3</v>
      </c>
      <c r="X31" s="98">
        <v>7.1520293904627176E-3</v>
      </c>
      <c r="Y31" s="98">
        <v>3.7878214457174784E-3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9.6014552701845899E-5</v>
      </c>
      <c r="T32" s="98">
        <v>0</v>
      </c>
      <c r="U32" s="98">
        <v>0</v>
      </c>
      <c r="V32" s="98">
        <v>0</v>
      </c>
      <c r="W32" s="98">
        <v>0</v>
      </c>
      <c r="X32" s="98">
        <v>1.9063062879935092E-4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5.2018100407368376E-5</v>
      </c>
      <c r="T33" s="101">
        <v>0</v>
      </c>
      <c r="U33" s="101">
        <v>0</v>
      </c>
      <c r="V33" s="101">
        <v>0</v>
      </c>
      <c r="W33" s="101">
        <v>0</v>
      </c>
      <c r="X33" s="101">
        <v>7.9524922531234394E-5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4.3996452294477523E-5</v>
      </c>
      <c r="T34" s="104">
        <v>0</v>
      </c>
      <c r="U34" s="104">
        <v>0</v>
      </c>
      <c r="V34" s="104">
        <v>0</v>
      </c>
      <c r="W34" s="104">
        <v>0</v>
      </c>
      <c r="X34" s="104">
        <v>1.1110570626811654E-4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3.7003377450852905E-3</v>
      </c>
      <c r="D35" s="101">
        <v>6.6252253428152087E-3</v>
      </c>
      <c r="E35" s="101">
        <v>1.0972915413799812E-2</v>
      </c>
      <c r="F35" s="101">
        <v>1.6946425834958433E-2</v>
      </c>
      <c r="G35" s="101">
        <v>1.5753348388915633E-2</v>
      </c>
      <c r="H35" s="101">
        <v>1.2591188910570546E-2</v>
      </c>
      <c r="I35" s="101">
        <v>2.7838740687947585E-3</v>
      </c>
      <c r="J35" s="101">
        <v>1.5836478919949257E-3</v>
      </c>
      <c r="K35" s="101">
        <v>1.7286522782926162E-3</v>
      </c>
      <c r="L35" s="101">
        <v>7.7689360694555678E-3</v>
      </c>
      <c r="M35" s="101">
        <v>9.3181606165498223E-3</v>
      </c>
      <c r="N35" s="101">
        <v>1.0745753727310363E-2</v>
      </c>
      <c r="O35" s="101">
        <v>1.0991809689466132E-2</v>
      </c>
      <c r="P35" s="101">
        <v>9.3488492878218386E-3</v>
      </c>
      <c r="Q35" s="101">
        <v>1.1819067443866566E-2</v>
      </c>
      <c r="R35" s="101">
        <v>1.9066462544931686E-2</v>
      </c>
      <c r="S35" s="101">
        <v>1.6713712922523473E-2</v>
      </c>
      <c r="T35" s="101">
        <v>1.195309794531111E-2</v>
      </c>
      <c r="U35" s="101">
        <v>7.9124582211430941E-3</v>
      </c>
      <c r="V35" s="101">
        <v>8.8899109221990992E-3</v>
      </c>
      <c r="W35" s="101">
        <v>1.2384377806519744E-2</v>
      </c>
      <c r="X35" s="101">
        <v>0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3.464716274001768E-3</v>
      </c>
      <c r="D36" s="104">
        <v>4.3113467743731227E-3</v>
      </c>
      <c r="E36" s="104">
        <v>8.0388769517017351E-3</v>
      </c>
      <c r="F36" s="104">
        <v>8.5543146699500125E-3</v>
      </c>
      <c r="G36" s="104">
        <v>1.2039515563404764E-2</v>
      </c>
      <c r="H36" s="104">
        <v>9.4031749825383409E-3</v>
      </c>
      <c r="I36" s="104">
        <v>1.0054816090669706E-2</v>
      </c>
      <c r="J36" s="104">
        <v>3.0890440837986217E-3</v>
      </c>
      <c r="K36" s="104">
        <v>3.6092595280171791E-3</v>
      </c>
      <c r="L36" s="104">
        <v>8.5658935735608913E-3</v>
      </c>
      <c r="M36" s="104">
        <v>7.7658116083921779E-3</v>
      </c>
      <c r="N36" s="104">
        <v>7.5566628894189374E-3</v>
      </c>
      <c r="O36" s="104">
        <v>9.6143183814603531E-3</v>
      </c>
      <c r="P36" s="104">
        <v>7.5504492268875009E-3</v>
      </c>
      <c r="Q36" s="104">
        <v>1.4181979308173992E-2</v>
      </c>
      <c r="R36" s="104">
        <v>2.4940823553304906E-2</v>
      </c>
      <c r="S36" s="104">
        <v>2.0142682266610111E-2</v>
      </c>
      <c r="T36" s="104">
        <v>1.3072995040404656E-2</v>
      </c>
      <c r="U36" s="104">
        <v>9.8723828632629376E-3</v>
      </c>
      <c r="V36" s="104">
        <v>8.7078630043863157E-3</v>
      </c>
      <c r="W36" s="104">
        <v>1.1224107805605697E-2</v>
      </c>
      <c r="X36" s="104">
        <v>2.543412569979334E-2</v>
      </c>
      <c r="Y36" s="104">
        <v>1.9348366235840252E-2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1.9391087070252805E-3</v>
      </c>
      <c r="D37" s="98">
        <v>2.4394764086222839E-3</v>
      </c>
      <c r="E37" s="98">
        <v>4.4823040080798774E-3</v>
      </c>
      <c r="F37" s="98">
        <v>4.7460363871949466E-3</v>
      </c>
      <c r="G37" s="98">
        <v>6.7842113956466362E-3</v>
      </c>
      <c r="H37" s="98">
        <v>5.3055481675473148E-3</v>
      </c>
      <c r="I37" s="98">
        <v>5.5817068398328453E-3</v>
      </c>
      <c r="J37" s="98">
        <v>1.6600300355174812E-3</v>
      </c>
      <c r="K37" s="98">
        <v>1.7625227091836175E-3</v>
      </c>
      <c r="L37" s="98">
        <v>4.8195806282964075E-3</v>
      </c>
      <c r="M37" s="98">
        <v>4.3259915068180306E-3</v>
      </c>
      <c r="N37" s="98">
        <v>4.1158784870868933E-3</v>
      </c>
      <c r="O37" s="98">
        <v>5.5219593096490147E-3</v>
      </c>
      <c r="P37" s="98">
        <v>4.1607682777868539E-3</v>
      </c>
      <c r="Q37" s="98">
        <v>8.0153409695896509E-3</v>
      </c>
      <c r="R37" s="98">
        <v>1.4114028889860152E-2</v>
      </c>
      <c r="S37" s="98">
        <v>1.0903585162897744E-2</v>
      </c>
      <c r="T37" s="98">
        <v>7.1344386560076569E-3</v>
      </c>
      <c r="U37" s="98">
        <v>5.4814005075895251E-3</v>
      </c>
      <c r="V37" s="98">
        <v>4.8304646160643588E-3</v>
      </c>
      <c r="W37" s="98">
        <v>6.5903492836641283E-3</v>
      </c>
      <c r="X37" s="98">
        <v>1.0422197620491885E-2</v>
      </c>
      <c r="Y37" s="98">
        <v>1.0005708514342383E-2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1.5256075669764877E-3</v>
      </c>
      <c r="D38" s="98">
        <v>1.871870365750839E-3</v>
      </c>
      <c r="E38" s="98">
        <v>3.5565729436218569E-3</v>
      </c>
      <c r="F38" s="98">
        <v>3.8082782827550659E-3</v>
      </c>
      <c r="G38" s="98">
        <v>5.2553041677581291E-3</v>
      </c>
      <c r="H38" s="98">
        <v>4.0976268149910261E-3</v>
      </c>
      <c r="I38" s="98">
        <v>4.4731092508368594E-3</v>
      </c>
      <c r="J38" s="98">
        <v>1.4290140482811407E-3</v>
      </c>
      <c r="K38" s="98">
        <v>1.8467368188335616E-3</v>
      </c>
      <c r="L38" s="98">
        <v>3.7463129452644833E-3</v>
      </c>
      <c r="M38" s="98">
        <v>3.4398201015741472E-3</v>
      </c>
      <c r="N38" s="98">
        <v>3.4407844023320441E-3</v>
      </c>
      <c r="O38" s="98">
        <v>4.0923590718113393E-3</v>
      </c>
      <c r="P38" s="98">
        <v>3.3896809491006465E-3</v>
      </c>
      <c r="Q38" s="98">
        <v>6.1666383385843414E-3</v>
      </c>
      <c r="R38" s="98">
        <v>1.0826794663444755E-2</v>
      </c>
      <c r="S38" s="98">
        <v>9.2390971037123668E-3</v>
      </c>
      <c r="T38" s="98">
        <v>5.9385563843969988E-3</v>
      </c>
      <c r="U38" s="98">
        <v>4.3909823556734125E-3</v>
      </c>
      <c r="V38" s="98">
        <v>3.8773983883219564E-3</v>
      </c>
      <c r="W38" s="98">
        <v>4.6337585219415681E-3</v>
      </c>
      <c r="X38" s="98">
        <v>1.5011928079301455E-2</v>
      </c>
      <c r="Y38" s="98">
        <v>9.3426577214978691E-3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1.8511646094310141E-3</v>
      </c>
      <c r="D39" s="122">
        <v>2.8225216823930346E-3</v>
      </c>
      <c r="E39" s="122">
        <v>5.1687803961548333E-3</v>
      </c>
      <c r="F39" s="122">
        <v>6.8284072629021565E-3</v>
      </c>
      <c r="G39" s="122">
        <v>7.4662868242598391E-3</v>
      </c>
      <c r="H39" s="122">
        <v>6.013633525577048E-3</v>
      </c>
      <c r="I39" s="122">
        <v>3.5389494916764014E-3</v>
      </c>
      <c r="J39" s="122">
        <v>1.2658994642730985E-3</v>
      </c>
      <c r="K39" s="122">
        <v>1.5176951506348023E-3</v>
      </c>
      <c r="L39" s="122">
        <v>4.4942123164488697E-3</v>
      </c>
      <c r="M39" s="122">
        <v>4.5593912081147558E-3</v>
      </c>
      <c r="N39" s="122">
        <v>4.8322947328408618E-3</v>
      </c>
      <c r="O39" s="122">
        <v>5.348539530689438E-3</v>
      </c>
      <c r="P39" s="122">
        <v>4.638155236225198E-3</v>
      </c>
      <c r="Q39" s="122">
        <v>7.2443593689022574E-3</v>
      </c>
      <c r="R39" s="122">
        <v>1.2885866376459632E-2</v>
      </c>
      <c r="S39" s="122">
        <v>1.1339489079051286E-2</v>
      </c>
      <c r="T39" s="122">
        <v>7.56235294194976E-3</v>
      </c>
      <c r="U39" s="122">
        <v>5.4768207010009807E-3</v>
      </c>
      <c r="V39" s="122">
        <v>5.8433741908185651E-3</v>
      </c>
      <c r="W39" s="122">
        <v>8.6739572840359939E-3</v>
      </c>
      <c r="X39" s="122">
        <v>9.4721165908062538E-3</v>
      </c>
      <c r="Y39" s="122">
        <v>7.8026876109617812E-3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1.8511646094310141E-3</v>
      </c>
      <c r="D41" s="33">
        <v>2.8225216823930346E-3</v>
      </c>
      <c r="E41" s="33">
        <v>5.1687803961548333E-3</v>
      </c>
      <c r="F41" s="33">
        <v>6.8284072629021565E-3</v>
      </c>
      <c r="G41" s="33">
        <v>7.4662868242598391E-3</v>
      </c>
      <c r="H41" s="33">
        <v>6.013633525577048E-3</v>
      </c>
      <c r="I41" s="33">
        <v>3.5389494916764014E-3</v>
      </c>
      <c r="J41" s="33">
        <v>1.2658994642730985E-3</v>
      </c>
      <c r="K41" s="33">
        <v>1.5176951506348023E-3</v>
      </c>
      <c r="L41" s="33">
        <v>4.4942123164488697E-3</v>
      </c>
      <c r="M41" s="33">
        <v>4.5593912081147558E-3</v>
      </c>
      <c r="N41" s="33">
        <v>4.8322947328408618E-3</v>
      </c>
      <c r="O41" s="33">
        <v>5.348539530689438E-3</v>
      </c>
      <c r="P41" s="33">
        <v>4.638155236225198E-3</v>
      </c>
      <c r="Q41" s="33">
        <v>7.2443593689022574E-3</v>
      </c>
      <c r="R41" s="33">
        <v>1.2885866376459632E-2</v>
      </c>
      <c r="S41" s="33">
        <v>1.1339489079051286E-2</v>
      </c>
      <c r="T41" s="33">
        <v>7.56235294194976E-3</v>
      </c>
      <c r="U41" s="33">
        <v>5.4768207010009807E-3</v>
      </c>
      <c r="V41" s="33">
        <v>5.8433741908185651E-3</v>
      </c>
      <c r="W41" s="33">
        <v>8.6739572840359939E-3</v>
      </c>
      <c r="X41" s="33">
        <v>9.4721165908062538E-3</v>
      </c>
      <c r="Y41" s="33">
        <v>7.8026876109617812E-3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9.4901856607073309</v>
      </c>
      <c r="D43" s="117">
        <f t="shared" si="14"/>
        <v>4.3898703230663827</v>
      </c>
      <c r="E43" s="117">
        <f t="shared" si="14"/>
        <v>3.2061678247753225</v>
      </c>
      <c r="F43" s="117">
        <f t="shared" si="14"/>
        <v>2.8004445192401053</v>
      </c>
      <c r="G43" s="117">
        <f t="shared" si="14"/>
        <v>2.625868848238448</v>
      </c>
      <c r="H43" s="117">
        <f t="shared" si="14"/>
        <v>1.9194573187767769</v>
      </c>
      <c r="I43" s="117">
        <f t="shared" si="14"/>
        <v>3.2369843701561352</v>
      </c>
      <c r="J43" s="117">
        <f t="shared" si="14"/>
        <v>5.0008451412526016</v>
      </c>
      <c r="K43" s="117">
        <f t="shared" si="14"/>
        <v>6.0359948659059999</v>
      </c>
      <c r="L43" s="117">
        <f t="shared" si="14"/>
        <v>6.2330016119428535</v>
      </c>
      <c r="M43" s="117">
        <f t="shared" si="14"/>
        <v>5.7914770540170464</v>
      </c>
      <c r="N43" s="117">
        <f t="shared" si="14"/>
        <v>4.3153093578946455</v>
      </c>
      <c r="O43" s="117">
        <f t="shared" si="14"/>
        <v>3.6787827519997811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0.71830360145287508</v>
      </c>
      <c r="T43" s="117">
        <f t="shared" si="15"/>
        <v>0.75274274754356918</v>
      </c>
      <c r="U43" s="117">
        <f t="shared" si="15"/>
        <v>2.6276994719965814E-2</v>
      </c>
      <c r="V43" s="117">
        <f t="shared" si="15"/>
        <v>9.8865100316172252E-2</v>
      </c>
      <c r="W43" s="117">
        <f t="shared" ref="W43:Y43" si="16">W44+W47+W49+W58</f>
        <v>0.3884123415584238</v>
      </c>
      <c r="X43" s="117">
        <f t="shared" si="16"/>
        <v>1.8339508586005147</v>
      </c>
      <c r="Y43" s="117">
        <f t="shared" si="16"/>
        <v>1.6287587880633927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8.5971328472052129</v>
      </c>
      <c r="D44" s="122">
        <f t="shared" si="17"/>
        <v>3.9591879897710913</v>
      </c>
      <c r="E44" s="122">
        <f t="shared" si="17"/>
        <v>2.8947591625925271</v>
      </c>
      <c r="F44" s="122">
        <f t="shared" si="17"/>
        <v>2.5194832668543006</v>
      </c>
      <c r="G44" s="122">
        <f t="shared" si="17"/>
        <v>2.3617726886486992</v>
      </c>
      <c r="H44" s="122">
        <f t="shared" si="17"/>
        <v>1.7176038742787978</v>
      </c>
      <c r="I44" s="122">
        <f t="shared" si="17"/>
        <v>2.9110506203748043</v>
      </c>
      <c r="J44" s="122">
        <f t="shared" si="17"/>
        <v>4.4773643389765079</v>
      </c>
      <c r="K44" s="122">
        <f t="shared" si="17"/>
        <v>5.4064915850277231</v>
      </c>
      <c r="L44" s="122">
        <f t="shared" si="17"/>
        <v>5.5526572278145085</v>
      </c>
      <c r="M44" s="122">
        <f t="shared" si="17"/>
        <v>5.054368316492825</v>
      </c>
      <c r="N44" s="122">
        <f t="shared" si="17"/>
        <v>3.7529180822187982</v>
      </c>
      <c r="O44" s="122">
        <f t="shared" si="17"/>
        <v>3.1831926143215421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0.60827270294296942</v>
      </c>
      <c r="T44" s="122">
        <f t="shared" si="18"/>
        <v>0.63166823816313622</v>
      </c>
      <c r="U44" s="122">
        <f t="shared" si="18"/>
        <v>2.1689173925437108E-2</v>
      </c>
      <c r="V44" s="122">
        <f t="shared" si="18"/>
        <v>7.9931524582996016E-2</v>
      </c>
      <c r="W44" s="122">
        <f t="shared" ref="W44:Y44" si="19">SUM(W45:W46)</f>
        <v>0.30384238689408793</v>
      </c>
      <c r="X44" s="122">
        <f t="shared" si="19"/>
        <v>1.5159800044313987</v>
      </c>
      <c r="Y44" s="122">
        <f t="shared" si="19"/>
        <v>1.2963628837604524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8.441256891912019</v>
      </c>
      <c r="D45" s="98">
        <v>3.8890932869350658</v>
      </c>
      <c r="E45" s="98">
        <v>2.8437430571751894</v>
      </c>
      <c r="F45" s="98">
        <v>2.4755279215223496</v>
      </c>
      <c r="G45" s="98">
        <v>2.3207869568168684</v>
      </c>
      <c r="H45" s="98">
        <v>1.6879442336064732</v>
      </c>
      <c r="I45" s="98">
        <v>2.861059401692188</v>
      </c>
      <c r="J45" s="98">
        <v>4.401544312874444</v>
      </c>
      <c r="K45" s="98">
        <v>5.315946922188556</v>
      </c>
      <c r="L45" s="98">
        <v>5.4574205114257106</v>
      </c>
      <c r="M45" s="98">
        <v>4.9697495264023184</v>
      </c>
      <c r="N45" s="98">
        <v>3.6907831383025362</v>
      </c>
      <c r="O45" s="98">
        <v>3.130963511281557</v>
      </c>
      <c r="P45" s="98">
        <v>0</v>
      </c>
      <c r="Q45" s="98">
        <v>0</v>
      </c>
      <c r="R45" s="98">
        <v>0</v>
      </c>
      <c r="S45" s="98">
        <v>0.59841033077305306</v>
      </c>
      <c r="T45" s="98">
        <v>0.62146973606629452</v>
      </c>
      <c r="U45" s="98">
        <v>2.1343540813620485E-2</v>
      </c>
      <c r="V45" s="98">
        <v>7.8658790232072395E-2</v>
      </c>
      <c r="W45" s="98">
        <v>0.29900749882369598</v>
      </c>
      <c r="X45" s="98">
        <v>1.4935841906613914</v>
      </c>
      <c r="Y45" s="98">
        <v>1.2770091832630468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0.15587595529319445</v>
      </c>
      <c r="D46" s="98">
        <v>7.0094702836025355E-2</v>
      </c>
      <c r="E46" s="98">
        <v>5.1016105417337629E-2</v>
      </c>
      <c r="F46" s="98">
        <v>4.3955345331950849E-2</v>
      </c>
      <c r="G46" s="98">
        <v>4.0985731831830706E-2</v>
      </c>
      <c r="H46" s="98">
        <v>2.9659640672324572E-2</v>
      </c>
      <c r="I46" s="98">
        <v>4.9991218682616356E-2</v>
      </c>
      <c r="J46" s="98">
        <v>7.5820026102063537E-2</v>
      </c>
      <c r="K46" s="98">
        <v>9.0544662839166637E-2</v>
      </c>
      <c r="L46" s="98">
        <v>9.5236716388797563E-2</v>
      </c>
      <c r="M46" s="98">
        <v>8.4618790090506352E-2</v>
      </c>
      <c r="N46" s="98">
        <v>6.2134943916262134E-2</v>
      </c>
      <c r="O46" s="98">
        <v>5.2229103039984959E-2</v>
      </c>
      <c r="P46" s="98">
        <v>0</v>
      </c>
      <c r="Q46" s="98">
        <v>0</v>
      </c>
      <c r="R46" s="98">
        <v>0</v>
      </c>
      <c r="S46" s="98">
        <v>9.8623721699163721E-3</v>
      </c>
      <c r="T46" s="98">
        <v>1.0198502096841719E-2</v>
      </c>
      <c r="U46" s="98">
        <v>3.4563311181662169E-4</v>
      </c>
      <c r="V46" s="98">
        <v>1.27273435092362E-3</v>
      </c>
      <c r="W46" s="98">
        <v>4.8348880703919239E-3</v>
      </c>
      <c r="X46" s="98">
        <v>2.2395813770007416E-2</v>
      </c>
      <c r="Y46" s="98">
        <v>1.935370049740559E-2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7.0154521271483762E-3</v>
      </c>
      <c r="D47" s="122">
        <f t="shared" si="20"/>
        <v>1.7060942980600569E-3</v>
      </c>
      <c r="E47" s="122">
        <f t="shared" si="20"/>
        <v>2.7535115089538193E-3</v>
      </c>
      <c r="F47" s="122">
        <f t="shared" si="20"/>
        <v>3.9896903181628716E-3</v>
      </c>
      <c r="G47" s="122">
        <f t="shared" si="20"/>
        <v>3.772439427733545E-3</v>
      </c>
      <c r="H47" s="122">
        <f t="shared" si="20"/>
        <v>4.783623368588146E-3</v>
      </c>
      <c r="I47" s="122">
        <f t="shared" si="20"/>
        <v>8.4645056302565646E-3</v>
      </c>
      <c r="J47" s="122">
        <f t="shared" si="20"/>
        <v>9.4248827741173716E-3</v>
      </c>
      <c r="K47" s="122">
        <f t="shared" si="20"/>
        <v>7.711456394356833E-3</v>
      </c>
      <c r="L47" s="122">
        <f t="shared" si="20"/>
        <v>7.9003923919462732E-3</v>
      </c>
      <c r="M47" s="122">
        <f t="shared" si="20"/>
        <v>1.1466739622675245E-2</v>
      </c>
      <c r="N47" s="122">
        <f t="shared" si="20"/>
        <v>8.9225920537836217E-3</v>
      </c>
      <c r="O47" s="122">
        <f t="shared" si="20"/>
        <v>6.2219256078632629E-3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1.7958582133823623E-3</v>
      </c>
      <c r="T47" s="122">
        <f t="shared" si="20"/>
        <v>2.3637871527276257E-3</v>
      </c>
      <c r="U47" s="122">
        <f t="shared" si="20"/>
        <v>4.9405269832740135E-5</v>
      </c>
      <c r="V47" s="122">
        <f t="shared" si="20"/>
        <v>4.7979584563125814E-4</v>
      </c>
      <c r="W47" s="122">
        <f t="shared" si="20"/>
        <v>7.9651389691212096E-4</v>
      </c>
      <c r="X47" s="122">
        <f t="shared" si="20"/>
        <v>8.700744843938105E-3</v>
      </c>
      <c r="Y47" s="122">
        <f t="shared" si="20"/>
        <v>1.2172364604702999E-2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7.0154521271483762E-3</v>
      </c>
      <c r="D48" s="98">
        <v>1.7060942980600569E-3</v>
      </c>
      <c r="E48" s="98">
        <v>2.7535115089538193E-3</v>
      </c>
      <c r="F48" s="98">
        <v>3.9896903181628716E-3</v>
      </c>
      <c r="G48" s="98">
        <v>3.772439427733545E-3</v>
      </c>
      <c r="H48" s="98">
        <v>4.783623368588146E-3</v>
      </c>
      <c r="I48" s="98">
        <v>8.4645056302565646E-3</v>
      </c>
      <c r="J48" s="98">
        <v>9.4248827741173716E-3</v>
      </c>
      <c r="K48" s="98">
        <v>7.711456394356833E-3</v>
      </c>
      <c r="L48" s="98">
        <v>7.9003923919462732E-3</v>
      </c>
      <c r="M48" s="98">
        <v>1.1466739622675245E-2</v>
      </c>
      <c r="N48" s="98">
        <v>8.9225920537836217E-3</v>
      </c>
      <c r="O48" s="98">
        <v>6.2219256078632629E-3</v>
      </c>
      <c r="P48" s="98">
        <v>0</v>
      </c>
      <c r="Q48" s="98">
        <v>0</v>
      </c>
      <c r="R48" s="98">
        <v>0</v>
      </c>
      <c r="S48" s="98">
        <v>1.7958582133823623E-3</v>
      </c>
      <c r="T48" s="98">
        <v>2.3637871527276257E-3</v>
      </c>
      <c r="U48" s="98">
        <v>4.9405269832740135E-5</v>
      </c>
      <c r="V48" s="98">
        <v>4.7979584563125814E-4</v>
      </c>
      <c r="W48" s="98">
        <v>7.9651389691212096E-4</v>
      </c>
      <c r="X48" s="98">
        <v>8.700744843938105E-3</v>
      </c>
      <c r="Y48" s="98">
        <v>1.2172364604702999E-2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0.71798863813082092</v>
      </c>
      <c r="D49" s="122">
        <v>0.34738654556485665</v>
      </c>
      <c r="E49" s="122">
        <v>0.24850253244032999</v>
      </c>
      <c r="F49" s="122">
        <v>0.2238156182365415</v>
      </c>
      <c r="G49" s="122">
        <v>0.21040132419826257</v>
      </c>
      <c r="H49" s="122">
        <v>0.15852699503476864</v>
      </c>
      <c r="I49" s="122">
        <v>0.25083868955501171</v>
      </c>
      <c r="J49" s="122">
        <v>0.40842364198318815</v>
      </c>
      <c r="K49" s="122">
        <v>0.49319245538679835</v>
      </c>
      <c r="L49" s="122">
        <v>0.53910816502125203</v>
      </c>
      <c r="M49" s="122">
        <v>0.58967918143820197</v>
      </c>
      <c r="N49" s="122">
        <v>0.44715819949956453</v>
      </c>
      <c r="O49" s="122">
        <v>0.39598176522037332</v>
      </c>
      <c r="P49" s="122">
        <v>0</v>
      </c>
      <c r="Q49" s="122">
        <v>0</v>
      </c>
      <c r="R49" s="122">
        <v>0</v>
      </c>
      <c r="S49" s="122">
        <v>8.5088707924750581E-2</v>
      </c>
      <c r="T49" s="122">
        <v>9.3947723378575682E-2</v>
      </c>
      <c r="U49" s="122">
        <v>3.5966997480532605E-3</v>
      </c>
      <c r="V49" s="122">
        <v>1.4313631357727332E-2</v>
      </c>
      <c r="W49" s="122">
        <v>6.3372077061980822E-2</v>
      </c>
      <c r="X49" s="122">
        <v>0.24202661496882363</v>
      </c>
      <c r="Y49" s="122">
        <v>0.23500000996685877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0.21971421285506629</v>
      </c>
      <c r="D50" s="98">
        <v>0.10557772609934456</v>
      </c>
      <c r="E50" s="98">
        <v>4.6249176479157446E-2</v>
      </c>
      <c r="F50" s="98">
        <v>3.5804169284329321E-2</v>
      </c>
      <c r="G50" s="98">
        <v>2.263604712437732E-2</v>
      </c>
      <c r="H50" s="98">
        <v>1.2662641413909222E-2</v>
      </c>
      <c r="I50" s="98">
        <v>0.2477293977968425</v>
      </c>
      <c r="J50" s="98">
        <v>0.40523743645790905</v>
      </c>
      <c r="K50" s="98">
        <v>0.48729136122801459</v>
      </c>
      <c r="L50" s="98">
        <v>0.53655072306117901</v>
      </c>
      <c r="M50" s="98">
        <v>0.58612704349532097</v>
      </c>
      <c r="N50" s="98">
        <v>0.44678708152874513</v>
      </c>
      <c r="O50" s="98">
        <v>0.32688632493778402</v>
      </c>
      <c r="P50" s="98">
        <v>0</v>
      </c>
      <c r="Q50" s="98">
        <v>0</v>
      </c>
      <c r="R50" s="98">
        <v>0</v>
      </c>
      <c r="S50" s="98">
        <v>8.4727290829499341E-2</v>
      </c>
      <c r="T50" s="98">
        <v>9.096895977002728E-2</v>
      </c>
      <c r="U50" s="98">
        <v>3.2242528857184065E-3</v>
      </c>
      <c r="V50" s="98">
        <v>1.1472328560860841E-2</v>
      </c>
      <c r="W50" s="98">
        <v>4.0030848134426575E-2</v>
      </c>
      <c r="X50" s="98">
        <v>0.19882496295261506</v>
      </c>
      <c r="Y50" s="98">
        <v>0.17577031740816412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1.917536891610722E-3</v>
      </c>
      <c r="D51" s="98">
        <v>5.6546155772434876E-4</v>
      </c>
      <c r="E51" s="98">
        <v>3.1092625065001458E-4</v>
      </c>
      <c r="F51" s="98">
        <v>1.612837866974398E-4</v>
      </c>
      <c r="G51" s="98">
        <v>1.6344146675239166E-4</v>
      </c>
      <c r="H51" s="98">
        <v>8.0145489400059973E-5</v>
      </c>
      <c r="I51" s="98">
        <v>3.1092917581691886E-3</v>
      </c>
      <c r="J51" s="98">
        <v>3.1862055252791129E-3</v>
      </c>
      <c r="K51" s="98">
        <v>5.9010941587837361E-3</v>
      </c>
      <c r="L51" s="98">
        <v>2.5574419600730459E-3</v>
      </c>
      <c r="M51" s="98">
        <v>3.5521379428810427E-3</v>
      </c>
      <c r="N51" s="98">
        <v>3.7111797081938844E-4</v>
      </c>
      <c r="O51" s="98">
        <v>6.0460511649437082E-4</v>
      </c>
      <c r="P51" s="98">
        <v>0</v>
      </c>
      <c r="Q51" s="98">
        <v>0</v>
      </c>
      <c r="R51" s="98">
        <v>0</v>
      </c>
      <c r="S51" s="98">
        <v>3.6141709525123778E-4</v>
      </c>
      <c r="T51" s="98">
        <v>1.1250040997787853E-3</v>
      </c>
      <c r="U51" s="98">
        <v>0</v>
      </c>
      <c r="V51" s="98">
        <v>0</v>
      </c>
      <c r="W51" s="98">
        <v>0</v>
      </c>
      <c r="X51" s="98">
        <v>9.8881616349302814E-3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1.0736038239292959E-3</v>
      </c>
      <c r="D52" s="101">
        <v>3.1992171815948498E-4</v>
      </c>
      <c r="E52" s="101">
        <v>1.7344106582117198E-4</v>
      </c>
      <c r="F52" s="101">
        <v>8.9547959686165973E-5</v>
      </c>
      <c r="G52" s="101">
        <v>9.2088499142854439E-5</v>
      </c>
      <c r="H52" s="101">
        <v>4.519886644772239E-5</v>
      </c>
      <c r="I52" s="101">
        <v>1.7235987392080138E-3</v>
      </c>
      <c r="J52" s="101">
        <v>1.7105279440860703E-3</v>
      </c>
      <c r="K52" s="101">
        <v>2.888992284016787E-3</v>
      </c>
      <c r="L52" s="101">
        <v>1.4419278382915507E-3</v>
      </c>
      <c r="M52" s="101">
        <v>1.9821051104674209E-3</v>
      </c>
      <c r="N52" s="101">
        <v>2.0255360195086463E-4</v>
      </c>
      <c r="O52" s="101">
        <v>3.474471673685252E-4</v>
      </c>
      <c r="P52" s="101">
        <v>0</v>
      </c>
      <c r="Q52" s="101">
        <v>0</v>
      </c>
      <c r="R52" s="101">
        <v>0</v>
      </c>
      <c r="S52" s="101">
        <v>1.957679944965203E-4</v>
      </c>
      <c r="T52" s="101">
        <v>6.1356554859002491E-4</v>
      </c>
      <c r="U52" s="101">
        <v>0</v>
      </c>
      <c r="V52" s="101">
        <v>0</v>
      </c>
      <c r="W52" s="101">
        <v>0</v>
      </c>
      <c r="X52" s="101">
        <v>4.1444586453190449E-3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8.4393306768142616E-4</v>
      </c>
      <c r="D53" s="104">
        <v>2.4553983956486378E-4</v>
      </c>
      <c r="E53" s="104">
        <v>1.374851848288426E-4</v>
      </c>
      <c r="F53" s="104">
        <v>7.1735827011273838E-5</v>
      </c>
      <c r="G53" s="104">
        <v>7.1352967609537217E-5</v>
      </c>
      <c r="H53" s="104">
        <v>3.4946622952337576E-5</v>
      </c>
      <c r="I53" s="104">
        <v>1.3856930189611748E-3</v>
      </c>
      <c r="J53" s="104">
        <v>1.4756775811930428E-3</v>
      </c>
      <c r="K53" s="104">
        <v>3.0121018747669491E-3</v>
      </c>
      <c r="L53" s="104">
        <v>1.115514121781495E-3</v>
      </c>
      <c r="M53" s="104">
        <v>1.5700328324136216E-3</v>
      </c>
      <c r="N53" s="104">
        <v>1.6856436886852384E-4</v>
      </c>
      <c r="O53" s="104">
        <v>2.5715794912584562E-4</v>
      </c>
      <c r="P53" s="104">
        <v>0</v>
      </c>
      <c r="Q53" s="104">
        <v>0</v>
      </c>
      <c r="R53" s="104">
        <v>0</v>
      </c>
      <c r="S53" s="104">
        <v>1.6564910075471748E-4</v>
      </c>
      <c r="T53" s="104">
        <v>5.1143855118876023E-4</v>
      </c>
      <c r="U53" s="104">
        <v>0</v>
      </c>
      <c r="V53" s="104">
        <v>0</v>
      </c>
      <c r="W53" s="104">
        <v>0</v>
      </c>
      <c r="X53" s="104">
        <v>5.7437029896112374E-3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0.25792141389147683</v>
      </c>
      <c r="D54" s="101">
        <v>0.14551549156568824</v>
      </c>
      <c r="E54" s="101">
        <v>0.11622017452362618</v>
      </c>
      <c r="F54" s="101">
        <v>0.1248809044006049</v>
      </c>
      <c r="G54" s="101">
        <v>0.10631490502468191</v>
      </c>
      <c r="H54" s="101">
        <v>8.3396186290791929E-2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3.6508510754298222E-2</v>
      </c>
      <c r="P54" s="101">
        <v>0</v>
      </c>
      <c r="Q54" s="101">
        <v>0</v>
      </c>
      <c r="R54" s="101">
        <v>0</v>
      </c>
      <c r="S54" s="101">
        <v>0</v>
      </c>
      <c r="T54" s="101">
        <v>9.2659673994659772E-4</v>
      </c>
      <c r="U54" s="101">
        <v>1.8617548755630811E-4</v>
      </c>
      <c r="V54" s="101">
        <v>1.4663770593318106E-3</v>
      </c>
      <c r="W54" s="101">
        <v>1.2295281563307373E-2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0.23843547449266711</v>
      </c>
      <c r="D55" s="104">
        <v>9.5727866342099496E-2</v>
      </c>
      <c r="E55" s="104">
        <v>8.5722255186896357E-2</v>
      </c>
      <c r="F55" s="104">
        <v>6.2969260764909815E-2</v>
      </c>
      <c r="G55" s="104">
        <v>8.128693058245097E-2</v>
      </c>
      <c r="H55" s="104">
        <v>6.2388021840667426E-2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3.1982324411796687E-2</v>
      </c>
      <c r="P55" s="104">
        <v>0</v>
      </c>
      <c r="Q55" s="104">
        <v>0</v>
      </c>
      <c r="R55" s="104">
        <v>0</v>
      </c>
      <c r="S55" s="104">
        <v>0</v>
      </c>
      <c r="T55" s="104">
        <v>9.2716276882302525E-4</v>
      </c>
      <c r="U55" s="104">
        <v>1.8627137477854599E-4</v>
      </c>
      <c r="V55" s="104">
        <v>1.3749257375346813E-3</v>
      </c>
      <c r="W55" s="104">
        <v>1.1045947364246876E-2</v>
      </c>
      <c r="X55" s="104">
        <v>3.3313490381278288E-2</v>
      </c>
      <c r="Y55" s="104">
        <v>5.922969255869466E-2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0.1334459355652852</v>
      </c>
      <c r="D56" s="98">
        <v>5.4165411369224412E-2</v>
      </c>
      <c r="E56" s="98">
        <v>4.7796876393851752E-2</v>
      </c>
      <c r="F56" s="98">
        <v>3.493610118351835E-2</v>
      </c>
      <c r="G56" s="98">
        <v>4.5804809825641044E-2</v>
      </c>
      <c r="H56" s="98">
        <v>3.5201158711640007E-2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1.8368966683118149E-2</v>
      </c>
      <c r="P56" s="98">
        <v>0</v>
      </c>
      <c r="Q56" s="98">
        <v>0</v>
      </c>
      <c r="R56" s="98">
        <v>0</v>
      </c>
      <c r="S56" s="98">
        <v>0</v>
      </c>
      <c r="T56" s="98">
        <v>5.0598855716366348E-4</v>
      </c>
      <c r="U56" s="98">
        <v>1.0342265108659481E-4</v>
      </c>
      <c r="V56" s="98">
        <v>7.6270493937858296E-4</v>
      </c>
      <c r="W56" s="98">
        <v>6.4857405648758087E-3</v>
      </c>
      <c r="X56" s="98">
        <v>1.3650942213628321E-2</v>
      </c>
      <c r="Y56" s="98">
        <v>3.0629719941864437E-2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0.10498953892738193</v>
      </c>
      <c r="D57" s="98">
        <v>4.1562454972875085E-2</v>
      </c>
      <c r="E57" s="98">
        <v>3.7925378793044605E-2</v>
      </c>
      <c r="F57" s="98">
        <v>2.8033159581391461E-2</v>
      </c>
      <c r="G57" s="98">
        <v>3.5482120756809926E-2</v>
      </c>
      <c r="H57" s="98">
        <v>2.7186863129027423E-2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1.3613357728678537E-2</v>
      </c>
      <c r="P57" s="98">
        <v>0</v>
      </c>
      <c r="Q57" s="98">
        <v>0</v>
      </c>
      <c r="R57" s="98">
        <v>0</v>
      </c>
      <c r="S57" s="98">
        <v>0</v>
      </c>
      <c r="T57" s="98">
        <v>4.2117421165936171E-4</v>
      </c>
      <c r="U57" s="98">
        <v>8.2848723691951177E-5</v>
      </c>
      <c r="V57" s="98">
        <v>6.122207981560982E-4</v>
      </c>
      <c r="W57" s="98">
        <v>4.5602067993710674E-3</v>
      </c>
      <c r="X57" s="98">
        <v>1.9662548167649969E-2</v>
      </c>
      <c r="Y57" s="98">
        <v>2.8599972616830227E-2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0.16804872324414746</v>
      </c>
      <c r="D58" s="122">
        <v>8.1589693432374627E-2</v>
      </c>
      <c r="E58" s="122">
        <v>6.0152618233512048E-2</v>
      </c>
      <c r="F58" s="122">
        <v>5.3155943831100207E-2</v>
      </c>
      <c r="G58" s="122">
        <v>4.9922395963752808E-2</v>
      </c>
      <c r="H58" s="122">
        <v>3.8542826094622534E-2</v>
      </c>
      <c r="I58" s="122">
        <v>6.6630554596062902E-2</v>
      </c>
      <c r="J58" s="122">
        <v>0.10563227751878856</v>
      </c>
      <c r="K58" s="122">
        <v>0.12859936909712227</v>
      </c>
      <c r="L58" s="122">
        <v>0.13333582671514635</v>
      </c>
      <c r="M58" s="122">
        <v>0.1359628164633444</v>
      </c>
      <c r="N58" s="122">
        <v>0.10631048412249897</v>
      </c>
      <c r="O58" s="122">
        <v>9.3386446850002344E-2</v>
      </c>
      <c r="P58" s="122">
        <v>0</v>
      </c>
      <c r="Q58" s="122">
        <v>0</v>
      </c>
      <c r="R58" s="122">
        <v>0</v>
      </c>
      <c r="S58" s="122">
        <v>2.3146332371772799E-2</v>
      </c>
      <c r="T58" s="122">
        <v>2.4762998849129608E-2</v>
      </c>
      <c r="U58" s="122">
        <v>9.4171577664270249E-4</v>
      </c>
      <c r="V58" s="122">
        <v>4.1401485298176383E-3</v>
      </c>
      <c r="W58" s="122">
        <v>2.0401363705442918E-2</v>
      </c>
      <c r="X58" s="122">
        <v>6.7243494356354322E-2</v>
      </c>
      <c r="Y58" s="122">
        <v>8.5223529731378686E-2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0.16804872324414746</v>
      </c>
      <c r="D60" s="33">
        <v>8.1589693432374627E-2</v>
      </c>
      <c r="E60" s="33">
        <v>6.0152618233512048E-2</v>
      </c>
      <c r="F60" s="33">
        <v>5.3155943831100207E-2</v>
      </c>
      <c r="G60" s="33">
        <v>4.9922395963752808E-2</v>
      </c>
      <c r="H60" s="33">
        <v>3.8542826094622534E-2</v>
      </c>
      <c r="I60" s="33">
        <v>6.6630554596062902E-2</v>
      </c>
      <c r="J60" s="33">
        <v>0.10563227751878856</v>
      </c>
      <c r="K60" s="33">
        <v>0.12859936909712227</v>
      </c>
      <c r="L60" s="33">
        <v>0.13333582671514635</v>
      </c>
      <c r="M60" s="33">
        <v>0.1359628164633444</v>
      </c>
      <c r="N60" s="33">
        <v>0.10631048412249897</v>
      </c>
      <c r="O60" s="33">
        <v>9.3386446850002344E-2</v>
      </c>
      <c r="P60" s="33">
        <v>0</v>
      </c>
      <c r="Q60" s="33">
        <v>0</v>
      </c>
      <c r="R60" s="33">
        <v>0</v>
      </c>
      <c r="S60" s="33">
        <v>2.3146332371772799E-2</v>
      </c>
      <c r="T60" s="33">
        <v>2.4762998849129608E-2</v>
      </c>
      <c r="U60" s="33">
        <v>9.4171577664270249E-4</v>
      </c>
      <c r="V60" s="33">
        <v>4.1401485298176383E-3</v>
      </c>
      <c r="W60" s="33">
        <v>2.0401363705442918E-2</v>
      </c>
      <c r="X60" s="33">
        <v>6.7243494356354322E-2</v>
      </c>
      <c r="Y60" s="33">
        <v>8.5223529731378686E-2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12.039007294040072</v>
      </c>
      <c r="D62" s="117">
        <f t="shared" si="21"/>
        <v>13.798434768800602</v>
      </c>
      <c r="E62" s="117">
        <f t="shared" si="21"/>
        <v>14.97867685656772</v>
      </c>
      <c r="F62" s="117">
        <f t="shared" si="21"/>
        <v>11.836148881546226</v>
      </c>
      <c r="G62" s="117">
        <f t="shared" si="21"/>
        <v>8.833356822171794</v>
      </c>
      <c r="H62" s="117">
        <f t="shared" si="21"/>
        <v>5.8733342079553266</v>
      </c>
      <c r="I62" s="117">
        <f t="shared" si="21"/>
        <v>5.9011333510129713</v>
      </c>
      <c r="J62" s="117">
        <f t="shared" si="21"/>
        <v>9.4999558532503823</v>
      </c>
      <c r="K62" s="117">
        <f t="shared" si="21"/>
        <v>11.137006920632146</v>
      </c>
      <c r="L62" s="117">
        <f t="shared" si="21"/>
        <v>14.049271690074866</v>
      </c>
      <c r="M62" s="117">
        <f t="shared" si="21"/>
        <v>11.082342589141231</v>
      </c>
      <c r="N62" s="117">
        <f t="shared" si="21"/>
        <v>10.636234630778993</v>
      </c>
      <c r="O62" s="117">
        <f t="shared" si="21"/>
        <v>9.1578624524636556</v>
      </c>
      <c r="P62" s="117">
        <f t="shared" si="21"/>
        <v>4.2169820468639339</v>
      </c>
      <c r="Q62" s="117">
        <f t="shared" si="21"/>
        <v>6.2614101942971461</v>
      </c>
      <c r="R62" s="117">
        <f t="shared" ref="R62:V62" si="22">R63+R66+R68+R77</f>
        <v>9.816267878931404</v>
      </c>
      <c r="S62" s="117">
        <f t="shared" si="22"/>
        <v>11.406222094704308</v>
      </c>
      <c r="T62" s="117">
        <f t="shared" si="22"/>
        <v>10.349119625342951</v>
      </c>
      <c r="U62" s="117">
        <f t="shared" si="22"/>
        <v>9.7480305978654442</v>
      </c>
      <c r="V62" s="117">
        <f t="shared" si="22"/>
        <v>5.0585174751129589</v>
      </c>
      <c r="W62" s="117">
        <f t="shared" ref="W62:Y62" si="23">W63+W66+W68+W77</f>
        <v>1.9202065631527587</v>
      </c>
      <c r="X62" s="117">
        <f t="shared" si="23"/>
        <v>0.45612196863339949</v>
      </c>
      <c r="Y62" s="117">
        <f t="shared" si="23"/>
        <v>1.6305141447790807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10.896433146148501</v>
      </c>
      <c r="D63" s="122">
        <f t="shared" si="24"/>
        <v>12.4282772923689</v>
      </c>
      <c r="E63" s="122">
        <f t="shared" si="24"/>
        <v>13.527337902569203</v>
      </c>
      <c r="F63" s="122">
        <f t="shared" si="24"/>
        <v>10.641663956004589</v>
      </c>
      <c r="G63" s="122">
        <f t="shared" si="24"/>
        <v>7.9393091323171801</v>
      </c>
      <c r="H63" s="122">
        <f t="shared" si="24"/>
        <v>5.2663881360373566</v>
      </c>
      <c r="I63" s="122">
        <f t="shared" si="24"/>
        <v>5.305529278638363</v>
      </c>
      <c r="J63" s="122">
        <f t="shared" si="24"/>
        <v>8.5030606977726961</v>
      </c>
      <c r="K63" s="122">
        <f t="shared" si="24"/>
        <v>9.9804679081121517</v>
      </c>
      <c r="L63" s="122">
        <f t="shared" si="24"/>
        <v>12.536492629081707</v>
      </c>
      <c r="M63" s="122">
        <f t="shared" si="24"/>
        <v>9.6817291996528709</v>
      </c>
      <c r="N63" s="122">
        <f t="shared" si="24"/>
        <v>9.2582665987489907</v>
      </c>
      <c r="O63" s="122">
        <f t="shared" si="24"/>
        <v>7.9141867586164345</v>
      </c>
      <c r="P63" s="122">
        <f t="shared" si="24"/>
        <v>3.5845266821475965</v>
      </c>
      <c r="Q63" s="122">
        <f t="shared" si="24"/>
        <v>5.3300044655567484</v>
      </c>
      <c r="R63" s="122">
        <f t="shared" ref="R63:V63" si="25">SUM(R64:R65)</f>
        <v>8.3422768032370769</v>
      </c>
      <c r="S63" s="122">
        <f t="shared" si="25"/>
        <v>9.6945943340943774</v>
      </c>
      <c r="T63" s="122">
        <f t="shared" si="25"/>
        <v>8.7046357354456365</v>
      </c>
      <c r="U63" s="122">
        <f t="shared" si="25"/>
        <v>8.0913977103809778</v>
      </c>
      <c r="V63" s="122">
        <f t="shared" si="25"/>
        <v>4.133451361966519</v>
      </c>
      <c r="W63" s="122">
        <f t="shared" ref="W63:Y63" si="26">SUM(W64:W65)</f>
        <v>1.5362991498286429</v>
      </c>
      <c r="X63" s="122">
        <f t="shared" si="26"/>
        <v>0.37648594985350087</v>
      </c>
      <c r="Y63" s="122">
        <f t="shared" si="26"/>
        <v>1.2942152136112934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10.698868218848759</v>
      </c>
      <c r="D64" s="98">
        <v>12.208243182894172</v>
      </c>
      <c r="E64" s="98">
        <v>13.288937380214398</v>
      </c>
      <c r="F64" s="98">
        <v>10.456007627087281</v>
      </c>
      <c r="G64" s="98">
        <v>7.8015319463114707</v>
      </c>
      <c r="H64" s="98">
        <v>5.1754479710232042</v>
      </c>
      <c r="I64" s="98">
        <v>5.214417886572881</v>
      </c>
      <c r="J64" s="98">
        <v>8.3590692252806598</v>
      </c>
      <c r="K64" s="98">
        <v>9.8133210463247948</v>
      </c>
      <c r="L64" s="98">
        <v>12.321472262428166</v>
      </c>
      <c r="M64" s="98">
        <v>9.5196404559051597</v>
      </c>
      <c r="N64" s="98">
        <v>9.1049827105126226</v>
      </c>
      <c r="O64" s="98">
        <v>7.7843325757957818</v>
      </c>
      <c r="P64" s="98">
        <v>3.5270481309195953</v>
      </c>
      <c r="Q64" s="98">
        <v>5.2431380379377464</v>
      </c>
      <c r="R64" s="98">
        <v>8.2065793776257436</v>
      </c>
      <c r="S64" s="98">
        <v>9.5374087545071156</v>
      </c>
      <c r="T64" s="98">
        <v>8.5640963819737301</v>
      </c>
      <c r="U64" s="98">
        <v>7.9624552721304855</v>
      </c>
      <c r="V64" s="98">
        <v>4.0676352079059974</v>
      </c>
      <c r="W64" s="98">
        <v>1.5118528093822425</v>
      </c>
      <c r="X64" s="98">
        <v>0.3709240630243234</v>
      </c>
      <c r="Y64" s="98">
        <v>1.2748935761769042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0.19756492729974245</v>
      </c>
      <c r="D65" s="98">
        <v>0.22003410947472779</v>
      </c>
      <c r="E65" s="98">
        <v>0.23840052235480538</v>
      </c>
      <c r="F65" s="98">
        <v>0.1856563289173081</v>
      </c>
      <c r="G65" s="98">
        <v>0.13777718600570951</v>
      </c>
      <c r="H65" s="98">
        <v>9.0940165014152308E-2</v>
      </c>
      <c r="I65" s="98">
        <v>9.1111392065482272E-2</v>
      </c>
      <c r="J65" s="98">
        <v>0.1439914724920355</v>
      </c>
      <c r="K65" s="98">
        <v>0.16714686178735699</v>
      </c>
      <c r="L65" s="98">
        <v>0.21502036665354018</v>
      </c>
      <c r="M65" s="98">
        <v>0.16208874374771048</v>
      </c>
      <c r="N65" s="98">
        <v>0.15328388823636821</v>
      </c>
      <c r="O65" s="98">
        <v>0.12985418282065314</v>
      </c>
      <c r="P65" s="98">
        <v>5.7478551228001232E-2</v>
      </c>
      <c r="Q65" s="98">
        <v>8.6866427619001971E-2</v>
      </c>
      <c r="R65" s="98">
        <v>0.1356974256113341</v>
      </c>
      <c r="S65" s="98">
        <v>0.15718557958726243</v>
      </c>
      <c r="T65" s="98">
        <v>0.14053935347190694</v>
      </c>
      <c r="U65" s="98">
        <v>0.12894243825049245</v>
      </c>
      <c r="V65" s="98">
        <v>6.5816154060521284E-2</v>
      </c>
      <c r="W65" s="98">
        <v>2.4446340446400334E-2</v>
      </c>
      <c r="X65" s="98">
        <v>5.5618868291774405E-3</v>
      </c>
      <c r="Y65" s="98">
        <v>1.9321637434389263E-2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8.9146629240006992E-3</v>
      </c>
      <c r="D66" s="122">
        <f t="shared" si="27"/>
        <v>5.5547256215908829E-3</v>
      </c>
      <c r="E66" s="122">
        <f t="shared" si="27"/>
        <v>1.2493544757044193E-2</v>
      </c>
      <c r="F66" s="122">
        <f t="shared" si="27"/>
        <v>1.6473560023382176E-2</v>
      </c>
      <c r="G66" s="122">
        <f t="shared" si="27"/>
        <v>1.2648767492988947E-2</v>
      </c>
      <c r="H66" s="122">
        <f t="shared" si="27"/>
        <v>1.4443755996416632E-2</v>
      </c>
      <c r="I66" s="122">
        <f t="shared" si="27"/>
        <v>1.5518260322137031E-2</v>
      </c>
      <c r="J66" s="122">
        <f t="shared" si="27"/>
        <v>1.808815885941718E-2</v>
      </c>
      <c r="K66" s="122">
        <f t="shared" si="27"/>
        <v>1.4355918822198881E-2</v>
      </c>
      <c r="L66" s="122">
        <f t="shared" si="27"/>
        <v>1.7461376815320746E-2</v>
      </c>
      <c r="M66" s="122">
        <f t="shared" si="27"/>
        <v>2.2482821356249717E-2</v>
      </c>
      <c r="N66" s="122">
        <f t="shared" si="27"/>
        <v>2.1618165890310032E-2</v>
      </c>
      <c r="O66" s="122">
        <f t="shared" si="27"/>
        <v>1.5762211539920266E-2</v>
      </c>
      <c r="P66" s="122">
        <f t="shared" si="27"/>
        <v>6.7722289960454943E-3</v>
      </c>
      <c r="Q66" s="122">
        <f t="shared" si="27"/>
        <v>1.2568945715142549E-2</v>
      </c>
      <c r="R66" s="122">
        <f t="shared" si="27"/>
        <v>2.4721913027420588E-2</v>
      </c>
      <c r="S66" s="122">
        <f t="shared" si="27"/>
        <v>2.7096331278386818E-2</v>
      </c>
      <c r="T66" s="122">
        <f t="shared" si="27"/>
        <v>3.2561168028823043E-2</v>
      </c>
      <c r="U66" s="122">
        <f t="shared" si="27"/>
        <v>1.442633879116012E-2</v>
      </c>
      <c r="V66" s="122">
        <f t="shared" si="27"/>
        <v>2.2118588483601001E-2</v>
      </c>
      <c r="W66" s="122">
        <f t="shared" si="27"/>
        <v>3.3118209397925025E-3</v>
      </c>
      <c r="X66" s="122">
        <f t="shared" si="27"/>
        <v>2.2636084146830846E-3</v>
      </c>
      <c r="Y66" s="122">
        <f t="shared" si="27"/>
        <v>1.211494779052987E-2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8.9146629240006992E-3</v>
      </c>
      <c r="D67" s="98">
        <v>5.5547256215908829E-3</v>
      </c>
      <c r="E67" s="98">
        <v>1.2493544757044193E-2</v>
      </c>
      <c r="F67" s="98">
        <v>1.6473560023382176E-2</v>
      </c>
      <c r="G67" s="98">
        <v>1.2648767492988947E-2</v>
      </c>
      <c r="H67" s="98">
        <v>1.4443755996416632E-2</v>
      </c>
      <c r="I67" s="98">
        <v>1.5518260322137031E-2</v>
      </c>
      <c r="J67" s="98">
        <v>1.808815885941718E-2</v>
      </c>
      <c r="K67" s="98">
        <v>1.4355918822198881E-2</v>
      </c>
      <c r="L67" s="98">
        <v>1.7461376815320746E-2</v>
      </c>
      <c r="M67" s="98">
        <v>2.2482821356249717E-2</v>
      </c>
      <c r="N67" s="98">
        <v>2.1618165890310032E-2</v>
      </c>
      <c r="O67" s="98">
        <v>1.5762211539920266E-2</v>
      </c>
      <c r="P67" s="98">
        <v>6.7722289960454943E-3</v>
      </c>
      <c r="Q67" s="98">
        <v>1.2568945715142549E-2</v>
      </c>
      <c r="R67" s="98">
        <v>2.4721913027420588E-2</v>
      </c>
      <c r="S67" s="98">
        <v>2.7096331278386818E-2</v>
      </c>
      <c r="T67" s="98">
        <v>3.2561168028823043E-2</v>
      </c>
      <c r="U67" s="98">
        <v>1.442633879116012E-2</v>
      </c>
      <c r="V67" s="98">
        <v>2.2118588483601001E-2</v>
      </c>
      <c r="W67" s="98">
        <v>3.3118209397925025E-3</v>
      </c>
      <c r="X67" s="98">
        <v>2.2636084146830846E-3</v>
      </c>
      <c r="Y67" s="98">
        <v>1.211494779052987E-2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0.91991950719027626</v>
      </c>
      <c r="D68" s="122">
        <v>1.0998501131750618</v>
      </c>
      <c r="E68" s="122">
        <v>1.1640630497828552</v>
      </c>
      <c r="F68" s="122">
        <v>0.95678573231390285</v>
      </c>
      <c r="G68" s="122">
        <v>0.71286697316435876</v>
      </c>
      <c r="H68" s="122">
        <v>0.47655126454109353</v>
      </c>
      <c r="I68" s="122">
        <v>0.45799802794037048</v>
      </c>
      <c r="J68" s="122">
        <v>0.7767756859280146</v>
      </c>
      <c r="K68" s="122">
        <v>0.90158108051889252</v>
      </c>
      <c r="L68" s="122">
        <v>1.2004623166765167</v>
      </c>
      <c r="M68" s="122">
        <v>1.1116974294790902</v>
      </c>
      <c r="N68" s="122">
        <v>1.0984918014023641</v>
      </c>
      <c r="O68" s="122">
        <v>0.99036717242022043</v>
      </c>
      <c r="P68" s="122">
        <v>0.49864368998443004</v>
      </c>
      <c r="Q68" s="122">
        <v>0.72794477047099415</v>
      </c>
      <c r="R68" s="122">
        <v>1.146386438629216</v>
      </c>
      <c r="S68" s="122">
        <v>1.3335350404090391</v>
      </c>
      <c r="T68" s="122">
        <v>1.2664773874382396</v>
      </c>
      <c r="U68" s="122">
        <v>1.3009999749198862</v>
      </c>
      <c r="V68" s="122">
        <v>0.70975406644962102</v>
      </c>
      <c r="W68" s="122">
        <v>0.29507212138956762</v>
      </c>
      <c r="X68" s="122">
        <v>5.8765887498102014E-2</v>
      </c>
      <c r="Y68" s="122">
        <v>0.24003201923110706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0.8894306405526593</v>
      </c>
      <c r="D69" s="98">
        <v>1.0597117445102793</v>
      </c>
      <c r="E69" s="98">
        <v>1.1166591938058661</v>
      </c>
      <c r="F69" s="98">
        <v>0.91427760445854234</v>
      </c>
      <c r="G69" s="98">
        <v>0.67236403781389908</v>
      </c>
      <c r="H69" s="98">
        <v>0.44115480488140418</v>
      </c>
      <c r="I69" s="98">
        <v>0.4339295073032115</v>
      </c>
      <c r="J69" s="98">
        <v>0.75099890996240848</v>
      </c>
      <c r="K69" s="98">
        <v>0.86297190010208646</v>
      </c>
      <c r="L69" s="98">
        <v>1.1588976403542661</v>
      </c>
      <c r="M69" s="98">
        <v>1.0805060546356049</v>
      </c>
      <c r="N69" s="98">
        <v>1.065898835439119</v>
      </c>
      <c r="O69" s="98">
        <v>0.96161672710519797</v>
      </c>
      <c r="P69" s="98">
        <v>0.45238309291642986</v>
      </c>
      <c r="Q69" s="98">
        <v>0.68648098228339527</v>
      </c>
      <c r="R69" s="98">
        <v>1.0958080973080762</v>
      </c>
      <c r="S69" s="98">
        <v>1.2777530238363479</v>
      </c>
      <c r="T69" s="98">
        <v>1.2190939994798633</v>
      </c>
      <c r="U69" s="98">
        <v>1.2452504226004295</v>
      </c>
      <c r="V69" s="98">
        <v>0.67465602979593464</v>
      </c>
      <c r="W69" s="98">
        <v>0.25863486628710197</v>
      </c>
      <c r="X69" s="98">
        <v>1.9529775207321898E-2</v>
      </c>
      <c r="Y69" s="98">
        <v>0.19049266713400428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7.9701420993787148E-3</v>
      </c>
      <c r="D70" s="98">
        <v>4.2152926510342203E-3</v>
      </c>
      <c r="E70" s="98">
        <v>9.3802484044294733E-3</v>
      </c>
      <c r="F70" s="98">
        <v>4.4154126210830136E-3</v>
      </c>
      <c r="G70" s="98">
        <v>4.3075783760833652E-3</v>
      </c>
      <c r="H70" s="98">
        <v>3.6722463259526768E-3</v>
      </c>
      <c r="I70" s="98">
        <v>5.7385924600408863E-3</v>
      </c>
      <c r="J70" s="98">
        <v>7.5611978858673269E-3</v>
      </c>
      <c r="K70" s="98">
        <v>1.2145131881507407E-2</v>
      </c>
      <c r="L70" s="98">
        <v>7.8354429458943921E-3</v>
      </c>
      <c r="M70" s="98">
        <v>3.5098561760298001E-3</v>
      </c>
      <c r="N70" s="98">
        <v>5.2759072349479645E-3</v>
      </c>
      <c r="O70" s="98">
        <v>0</v>
      </c>
      <c r="P70" s="98">
        <v>0</v>
      </c>
      <c r="Q70" s="98">
        <v>0</v>
      </c>
      <c r="R70" s="98">
        <v>6.5710552229031535E-3</v>
      </c>
      <c r="S70" s="98">
        <v>1.375277112186897E-2</v>
      </c>
      <c r="T70" s="98">
        <v>7.1562405891988437E-3</v>
      </c>
      <c r="U70" s="98">
        <v>1.5710363971793123E-2</v>
      </c>
      <c r="V70" s="98">
        <v>8.3347617745342228E-3</v>
      </c>
      <c r="W70" s="98">
        <v>0</v>
      </c>
      <c r="X70" s="98">
        <v>1.6525002326499956E-2</v>
      </c>
      <c r="Y70" s="98">
        <v>7.4536727494004017E-4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4.4622747949133118E-3</v>
      </c>
      <c r="D71" s="101">
        <v>2.3843602607558994E-3</v>
      </c>
      <c r="E71" s="101">
        <v>5.233351707188796E-3</v>
      </c>
      <c r="F71" s="101">
        <v>2.4518154900701836E-3</v>
      </c>
      <c r="G71" s="101">
        <v>2.4269199130939299E-3</v>
      </c>
      <c r="H71" s="101">
        <v>2.0712668667472634E-3</v>
      </c>
      <c r="I71" s="101">
        <v>3.1807881796410862E-3</v>
      </c>
      <c r="J71" s="101">
        <v>4.0588067034266683E-3</v>
      </c>
      <c r="K71" s="101">
        <v>5.942887019078899E-3</v>
      </c>
      <c r="L71" s="101">
        <v>4.4183312154181358E-3</v>
      </c>
      <c r="M71" s="101">
        <v>1.9575156652798451E-3</v>
      </c>
      <c r="N71" s="101">
        <v>2.8802506942123651E-3</v>
      </c>
      <c r="O71" s="101">
        <v>0</v>
      </c>
      <c r="P71" s="101">
        <v>0</v>
      </c>
      <c r="Q71" s="101">
        <v>0</v>
      </c>
      <c r="R71" s="101">
        <v>3.7162493471443853E-3</v>
      </c>
      <c r="S71" s="101">
        <v>7.4518050965595873E-3</v>
      </c>
      <c r="T71" s="101">
        <v>3.9014938429491187E-3</v>
      </c>
      <c r="U71" s="101">
        <v>8.7236857278733815E-3</v>
      </c>
      <c r="V71" s="101">
        <v>4.6288201051725647E-3</v>
      </c>
      <c r="W71" s="101">
        <v>0</v>
      </c>
      <c r="X71" s="101">
        <v>6.8640633029319643E-3</v>
      </c>
      <c r="Y71" s="101">
        <v>3.8564895907995889E-4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3.5078673044654034E-3</v>
      </c>
      <c r="D72" s="104">
        <v>1.8309323902783205E-3</v>
      </c>
      <c r="E72" s="104">
        <v>4.1468966972406781E-3</v>
      </c>
      <c r="F72" s="104">
        <v>1.96359713101283E-3</v>
      </c>
      <c r="G72" s="104">
        <v>1.8806584629894353E-3</v>
      </c>
      <c r="H72" s="104">
        <v>1.6009794592054133E-3</v>
      </c>
      <c r="I72" s="104">
        <v>2.5578042803998005E-3</v>
      </c>
      <c r="J72" s="104">
        <v>3.5023911824406586E-3</v>
      </c>
      <c r="K72" s="104">
        <v>6.2022448624285079E-3</v>
      </c>
      <c r="L72" s="104">
        <v>3.4171117304762563E-3</v>
      </c>
      <c r="M72" s="104">
        <v>1.5523405107499551E-3</v>
      </c>
      <c r="N72" s="104">
        <v>2.3956565407355994E-3</v>
      </c>
      <c r="O72" s="104">
        <v>0</v>
      </c>
      <c r="P72" s="104">
        <v>0</v>
      </c>
      <c r="Q72" s="104">
        <v>0</v>
      </c>
      <c r="R72" s="104">
        <v>2.8548058757587682E-3</v>
      </c>
      <c r="S72" s="104">
        <v>6.3009660253093838E-3</v>
      </c>
      <c r="T72" s="104">
        <v>3.2547467462497254E-3</v>
      </c>
      <c r="U72" s="104">
        <v>6.9866782439197434E-3</v>
      </c>
      <c r="V72" s="104">
        <v>3.705941669361658E-3</v>
      </c>
      <c r="W72" s="104">
        <v>0</v>
      </c>
      <c r="X72" s="104">
        <v>9.6609390235679916E-3</v>
      </c>
      <c r="Y72" s="104">
        <v>3.5971831586008134E-4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1.1730857957823582E-2</v>
      </c>
      <c r="D73" s="101">
        <v>2.1631759854252069E-2</v>
      </c>
      <c r="E73" s="101">
        <v>2.1868556775389767E-2</v>
      </c>
      <c r="F73" s="101">
        <v>2.5340449846666818E-2</v>
      </c>
      <c r="G73" s="101">
        <v>2.0519746106587543E-2</v>
      </c>
      <c r="H73" s="101">
        <v>1.8150934663290007E-2</v>
      </c>
      <c r="I73" s="101">
        <v>4.0211514327035403E-3</v>
      </c>
      <c r="J73" s="101">
        <v>6.1762267787802087E-3</v>
      </c>
      <c r="K73" s="101">
        <v>8.4929438020463297E-3</v>
      </c>
      <c r="L73" s="101">
        <v>1.5979288961039291E-2</v>
      </c>
      <c r="M73" s="101">
        <v>1.5073495115007066E-2</v>
      </c>
      <c r="N73" s="101">
        <v>1.6118630590965546E-2</v>
      </c>
      <c r="O73" s="101">
        <v>1.5310020638899255E-2</v>
      </c>
      <c r="P73" s="101">
        <v>2.5496861694059566E-2</v>
      </c>
      <c r="Q73" s="101">
        <v>1.8812015681487618E-2</v>
      </c>
      <c r="R73" s="101">
        <v>1.9066462544931686E-2</v>
      </c>
      <c r="S73" s="101">
        <v>1.9022236806849918E-2</v>
      </c>
      <c r="T73" s="101">
        <v>1.9180552516894572E-2</v>
      </c>
      <c r="U73" s="101">
        <v>1.7779759061627425E-2</v>
      </c>
      <c r="V73" s="101">
        <v>1.356398779881925E-2</v>
      </c>
      <c r="W73" s="101">
        <v>1.9155692290660033E-2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1.0787866580414598E-2</v>
      </c>
      <c r="D74" s="104">
        <v>1.429131615949609E-2</v>
      </c>
      <c r="E74" s="104">
        <v>1.6155050797169834E-2</v>
      </c>
      <c r="F74" s="104">
        <v>1.2752265387610668E-2</v>
      </c>
      <c r="G74" s="104">
        <v>1.5675610867788757E-2</v>
      </c>
      <c r="H74" s="104">
        <v>1.3573278670446649E-2</v>
      </c>
      <c r="I74" s="104">
        <v>1.4308776744414577E-2</v>
      </c>
      <c r="J74" s="104">
        <v>1.2039351300958734E-2</v>
      </c>
      <c r="K74" s="104">
        <v>1.7971104733252204E-2</v>
      </c>
      <c r="L74" s="104">
        <v>1.7749944415316892E-2</v>
      </c>
      <c r="M74" s="104">
        <v>1.2608023552448479E-2</v>
      </c>
      <c r="N74" s="104">
        <v>1.1198428137331679E-2</v>
      </c>
      <c r="O74" s="104">
        <v>1.3440424676123148E-2</v>
      </c>
      <c r="P74" s="104">
        <v>2.0763735373940627E-2</v>
      </c>
      <c r="Q74" s="104">
        <v>2.265177250611123E-2</v>
      </c>
      <c r="R74" s="104">
        <v>2.4940823553304906E-2</v>
      </c>
      <c r="S74" s="104">
        <v>2.3007008643972107E-2</v>
      </c>
      <c r="T74" s="104">
        <v>2.1046594852282677E-2</v>
      </c>
      <c r="U74" s="104">
        <v>2.2259429286036247E-2</v>
      </c>
      <c r="V74" s="104">
        <v>1.3199287080332939E-2</v>
      </c>
      <c r="W74" s="104">
        <v>1.7281562811805595E-2</v>
      </c>
      <c r="X74" s="104">
        <v>2.2711109964280156E-2</v>
      </c>
      <c r="Y74" s="104">
        <v>4.8793984822162739E-2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6.0376793832378059E-3</v>
      </c>
      <c r="D75" s="98">
        <v>8.0864125396923857E-3</v>
      </c>
      <c r="E75" s="98">
        <v>9.0077070931605229E-3</v>
      </c>
      <c r="F75" s="98">
        <v>7.0751097994295039E-3</v>
      </c>
      <c r="G75" s="98">
        <v>8.8331343003721294E-3</v>
      </c>
      <c r="H75" s="98">
        <v>7.6584434418509057E-3</v>
      </c>
      <c r="I75" s="98">
        <v>7.9431981951467393E-3</v>
      </c>
      <c r="J75" s="98">
        <v>6.4698606512476192E-3</v>
      </c>
      <c r="K75" s="98">
        <v>8.775894322810094E-3</v>
      </c>
      <c r="L75" s="98">
        <v>9.9869660442018331E-3</v>
      </c>
      <c r="M75" s="98">
        <v>7.0233744463633922E-3</v>
      </c>
      <c r="N75" s="98">
        <v>6.099434384478168E-3</v>
      </c>
      <c r="O75" s="98">
        <v>7.7194737287950505E-3</v>
      </c>
      <c r="P75" s="98">
        <v>1.144211276391385E-2</v>
      </c>
      <c r="Q75" s="98">
        <v>1.28022807153168E-2</v>
      </c>
      <c r="R75" s="98">
        <v>1.4114028889860152E-2</v>
      </c>
      <c r="S75" s="98">
        <v>1.2454094979640088E-2</v>
      </c>
      <c r="T75" s="98">
        <v>1.1485940247615163E-2</v>
      </c>
      <c r="U75" s="98">
        <v>1.2359006804848083E-2</v>
      </c>
      <c r="V75" s="98">
        <v>7.3219674180343966E-3</v>
      </c>
      <c r="W75" s="98">
        <v>1.0147045722466989E-2</v>
      </c>
      <c r="X75" s="98">
        <v>9.3063814743344405E-3</v>
      </c>
      <c r="Y75" s="98">
        <v>2.5233054999726418E-2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4.7501871971767926E-3</v>
      </c>
      <c r="D76" s="98">
        <v>6.2049036198037043E-3</v>
      </c>
      <c r="E76" s="98">
        <v>7.1473437040093096E-3</v>
      </c>
      <c r="F76" s="98">
        <v>5.6771555881811632E-3</v>
      </c>
      <c r="G76" s="98">
        <v>6.8424765674166277E-3</v>
      </c>
      <c r="H76" s="98">
        <v>5.9148352285957433E-3</v>
      </c>
      <c r="I76" s="98">
        <v>6.365578549267838E-3</v>
      </c>
      <c r="J76" s="98">
        <v>5.5694906497111138E-3</v>
      </c>
      <c r="K76" s="98">
        <v>9.1952104104421114E-3</v>
      </c>
      <c r="L76" s="98">
        <v>7.7629783711150599E-3</v>
      </c>
      <c r="M76" s="98">
        <v>5.5846491060850866E-3</v>
      </c>
      <c r="N76" s="98">
        <v>5.0989937528535109E-3</v>
      </c>
      <c r="O76" s="98">
        <v>5.7209509473280977E-3</v>
      </c>
      <c r="P76" s="98">
        <v>9.3216226100267773E-3</v>
      </c>
      <c r="Q76" s="98">
        <v>9.8494917907944301E-3</v>
      </c>
      <c r="R76" s="98">
        <v>1.0826794663444755E-2</v>
      </c>
      <c r="S76" s="98">
        <v>1.0552913664332021E-2</v>
      </c>
      <c r="T76" s="98">
        <v>9.5606546046675123E-3</v>
      </c>
      <c r="U76" s="98">
        <v>9.9004224811881664E-3</v>
      </c>
      <c r="V76" s="98">
        <v>5.8773196622985422E-3</v>
      </c>
      <c r="W76" s="98">
        <v>7.1345170893386059E-3</v>
      </c>
      <c r="X76" s="98">
        <v>1.3404728489945717E-2</v>
      </c>
      <c r="Y76" s="98">
        <v>2.3560929822436325E-2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0.21373997777729331</v>
      </c>
      <c r="D77" s="122">
        <v>0.26475263763504925</v>
      </c>
      <c r="E77" s="122">
        <v>0.27478235945861784</v>
      </c>
      <c r="F77" s="122">
        <v>0.22122563320435149</v>
      </c>
      <c r="G77" s="122">
        <v>0.16853194919726583</v>
      </c>
      <c r="H77" s="122">
        <v>0.11595105138045964</v>
      </c>
      <c r="I77" s="122">
        <v>0.12208778411209996</v>
      </c>
      <c r="J77" s="122">
        <v>0.20203131069025318</v>
      </c>
      <c r="K77" s="122">
        <v>0.24060201317890173</v>
      </c>
      <c r="L77" s="122">
        <v>0.29485536750132246</v>
      </c>
      <c r="M77" s="122">
        <v>0.26643313865302098</v>
      </c>
      <c r="N77" s="122">
        <v>0.25785806473732947</v>
      </c>
      <c r="O77" s="122">
        <v>0.23754630988707928</v>
      </c>
      <c r="P77" s="122">
        <v>0.12703944573586165</v>
      </c>
      <c r="Q77" s="122">
        <v>0.19089201255426094</v>
      </c>
      <c r="R77" s="122">
        <v>0.30288272403769018</v>
      </c>
      <c r="S77" s="122">
        <v>0.3509963889225059</v>
      </c>
      <c r="T77" s="122">
        <v>0.34544533443025138</v>
      </c>
      <c r="U77" s="122">
        <v>0.34120657377341967</v>
      </c>
      <c r="V77" s="122">
        <v>0.19319345821321787</v>
      </c>
      <c r="W77" s="122">
        <v>8.5523470994755699E-2</v>
      </c>
      <c r="X77" s="122">
        <v>1.8606522867113506E-2</v>
      </c>
      <c r="Y77" s="122">
        <v>8.415196414615056E-2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5.6135407389643881E-3</v>
      </c>
      <c r="D78" s="98">
        <v>1.1233740122506952E-2</v>
      </c>
      <c r="E78" s="98">
        <v>1.5144781877854721E-2</v>
      </c>
      <c r="F78" s="98">
        <v>1.2129239532333792E-2</v>
      </c>
      <c r="G78" s="98">
        <v>8.6497660453777239E-3</v>
      </c>
      <c r="H78" s="98">
        <v>5.6018685348874029E-3</v>
      </c>
      <c r="I78" s="98">
        <v>3.6706019545057118E-3</v>
      </c>
      <c r="J78" s="98">
        <v>2.2675459609274189E-2</v>
      </c>
      <c r="K78" s="98">
        <v>2.3733494120859382E-2</v>
      </c>
      <c r="L78" s="98">
        <v>2.9787176756797918E-2</v>
      </c>
      <c r="M78" s="98">
        <v>2.7507759567589954E-2</v>
      </c>
      <c r="N78" s="98">
        <v>2.6393353561527489E-2</v>
      </c>
      <c r="O78" s="98">
        <v>2.1332782664164631E-2</v>
      </c>
      <c r="P78" s="98">
        <v>6.5916009485005042E-3</v>
      </c>
      <c r="Q78" s="98">
        <v>9.2445962164482646E-3</v>
      </c>
      <c r="R78" s="98">
        <v>1.6897184751136871E-2</v>
      </c>
      <c r="S78" s="98">
        <v>2.3184304418131779E-2</v>
      </c>
      <c r="T78" s="98">
        <v>2.2191816519457813E-2</v>
      </c>
      <c r="U78" s="98">
        <v>2.132059364436702E-2</v>
      </c>
      <c r="V78" s="98">
        <v>1.5848361695459834E-2</v>
      </c>
      <c r="W78" s="98">
        <v>1.129493311548195E-2</v>
      </c>
      <c r="X78" s="98">
        <v>7.8714573975330847E-3</v>
      </c>
      <c r="Y78" s="98">
        <v>5.0266514311061074E-3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0.20812643703832892</v>
      </c>
      <c r="D79" s="33">
        <v>0.25351889751254231</v>
      </c>
      <c r="E79" s="33">
        <v>0.25963757758076311</v>
      </c>
      <c r="F79" s="33">
        <v>0.20909639367201768</v>
      </c>
      <c r="G79" s="33">
        <v>0.1598821831518881</v>
      </c>
      <c r="H79" s="33">
        <v>0.11034918284557223</v>
      </c>
      <c r="I79" s="33">
        <v>0.11841718215759425</v>
      </c>
      <c r="J79" s="33">
        <v>0.17935585108097898</v>
      </c>
      <c r="K79" s="33">
        <v>0.21686851905804236</v>
      </c>
      <c r="L79" s="33">
        <v>0.26506819074452453</v>
      </c>
      <c r="M79" s="33">
        <v>0.23892537908543102</v>
      </c>
      <c r="N79" s="33">
        <v>0.231464711175802</v>
      </c>
      <c r="O79" s="33">
        <v>0.21621352722291465</v>
      </c>
      <c r="P79" s="33">
        <v>0.12044784478736113</v>
      </c>
      <c r="Q79" s="33">
        <v>0.18164741633781267</v>
      </c>
      <c r="R79" s="33">
        <v>0.28598553928655329</v>
      </c>
      <c r="S79" s="33">
        <v>0.3278120845043741</v>
      </c>
      <c r="T79" s="33">
        <v>0.3232535179107936</v>
      </c>
      <c r="U79" s="33">
        <v>0.31988598012905267</v>
      </c>
      <c r="V79" s="33">
        <v>0.17734509651775804</v>
      </c>
      <c r="W79" s="33">
        <v>7.4228537879273748E-2</v>
      </c>
      <c r="X79" s="33">
        <v>1.0735065469580423E-2</v>
      </c>
      <c r="Y79" s="33">
        <v>7.9125312715044457E-2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13.88400735406179</v>
      </c>
      <c r="D81" s="117">
        <f t="shared" si="28"/>
        <v>18.640424881568876</v>
      </c>
      <c r="E81" s="117">
        <f t="shared" si="28"/>
        <v>21.392547769094065</v>
      </c>
      <c r="F81" s="117">
        <f t="shared" si="28"/>
        <v>21.298479702943194</v>
      </c>
      <c r="G81" s="117">
        <f t="shared" si="28"/>
        <v>26.668652625099632</v>
      </c>
      <c r="H81" s="117">
        <f t="shared" si="28"/>
        <v>22.534811330577394</v>
      </c>
      <c r="I81" s="117">
        <f t="shared" si="28"/>
        <v>26.143620679061783</v>
      </c>
      <c r="J81" s="117">
        <f t="shared" si="28"/>
        <v>14.019706576687669</v>
      </c>
      <c r="K81" s="117">
        <f t="shared" si="28"/>
        <v>9.2420397693968415</v>
      </c>
      <c r="L81" s="117">
        <f t="shared" si="28"/>
        <v>5.8049465082455223</v>
      </c>
      <c r="M81" s="117">
        <f t="shared" si="28"/>
        <v>9.1258042527523191</v>
      </c>
      <c r="N81" s="117">
        <f t="shared" si="28"/>
        <v>10.219197124860395</v>
      </c>
      <c r="O81" s="117">
        <f t="shared" si="28"/>
        <v>15.524103856848201</v>
      </c>
      <c r="P81" s="117">
        <f t="shared" si="28"/>
        <v>24.586806829302962</v>
      </c>
      <c r="Q81" s="117">
        <f t="shared" si="28"/>
        <v>26.225858375844378</v>
      </c>
      <c r="R81" s="117">
        <f t="shared" ref="R81:V81" si="29">R82+R85+R87+R100</f>
        <v>20.454877477192227</v>
      </c>
      <c r="S81" s="117">
        <f t="shared" si="29"/>
        <v>13.233416979357786</v>
      </c>
      <c r="T81" s="117">
        <f t="shared" si="29"/>
        <v>9.2656518915863391</v>
      </c>
      <c r="U81" s="117">
        <f t="shared" si="29"/>
        <v>8.230224782580347</v>
      </c>
      <c r="V81" s="117">
        <f t="shared" si="29"/>
        <v>6.6748899092292797</v>
      </c>
      <c r="W81" s="117">
        <f t="shared" ref="W81:Y81" si="30">W82+W85+W87+W100</f>
        <v>7.3260165276465958</v>
      </c>
      <c r="X81" s="117">
        <f t="shared" si="30"/>
        <v>4.1182437391794622</v>
      </c>
      <c r="Y81" s="117">
        <f t="shared" si="30"/>
        <v>5.9117469724735097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12.569744094337395</v>
      </c>
      <c r="D82" s="122">
        <f t="shared" si="31"/>
        <v>16.772054630038415</v>
      </c>
      <c r="E82" s="122">
        <f t="shared" si="31"/>
        <v>19.320969083541456</v>
      </c>
      <c r="F82" s="122">
        <f t="shared" si="31"/>
        <v>19.114145786255541</v>
      </c>
      <c r="G82" s="122">
        <f t="shared" si="31"/>
        <v>23.953544663450305</v>
      </c>
      <c r="H82" s="122">
        <f t="shared" si="31"/>
        <v>20.17453443802621</v>
      </c>
      <c r="I82" s="122">
        <f t="shared" si="31"/>
        <v>23.603801055544146</v>
      </c>
      <c r="J82" s="122">
        <f t="shared" si="31"/>
        <v>12.565335451437115</v>
      </c>
      <c r="K82" s="122">
        <f t="shared" si="31"/>
        <v>8.294931733283363</v>
      </c>
      <c r="L82" s="122">
        <f t="shared" si="31"/>
        <v>5.1748698659550865</v>
      </c>
      <c r="M82" s="122">
        <f t="shared" si="31"/>
        <v>7.9745330456818424</v>
      </c>
      <c r="N82" s="122">
        <f t="shared" si="31"/>
        <v>8.8803798394479045</v>
      </c>
      <c r="O82" s="122">
        <f t="shared" si="31"/>
        <v>13.376697626759169</v>
      </c>
      <c r="P82" s="122">
        <f t="shared" si="31"/>
        <v>20.909329171125179</v>
      </c>
      <c r="Q82" s="122">
        <f t="shared" si="31"/>
        <v>22.386345555880261</v>
      </c>
      <c r="R82" s="122">
        <f t="shared" ref="R82:V82" si="32">SUM(R83:R84)</f>
        <v>17.430547753104758</v>
      </c>
      <c r="S82" s="122">
        <f t="shared" si="32"/>
        <v>11.277318996367184</v>
      </c>
      <c r="T82" s="122">
        <f t="shared" si="32"/>
        <v>7.822518887063886</v>
      </c>
      <c r="U82" s="122">
        <f t="shared" si="32"/>
        <v>6.8165560793166025</v>
      </c>
      <c r="V82" s="122">
        <f t="shared" si="32"/>
        <v>5.44453738455754</v>
      </c>
      <c r="W82" s="122">
        <f t="shared" ref="W82:Y82" si="33">SUM(W83:W84)</f>
        <v>5.8501992034908143</v>
      </c>
      <c r="X82" s="122">
        <f t="shared" si="33"/>
        <v>3.41479475962243</v>
      </c>
      <c r="Y82" s="122">
        <f t="shared" si="33"/>
        <v>4.7156979633000695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12.477579872479231</v>
      </c>
      <c r="D83" s="98">
        <v>16.652004303940039</v>
      </c>
      <c r="E83" s="98">
        <v>19.183311381559424</v>
      </c>
      <c r="F83" s="98">
        <v>18.979347264143552</v>
      </c>
      <c r="G83" s="98">
        <v>23.785521142264322</v>
      </c>
      <c r="H83" s="98">
        <v>20.033725732448829</v>
      </c>
      <c r="I83" s="98">
        <v>23.439974621666728</v>
      </c>
      <c r="J83" s="98">
        <v>12.479348853231462</v>
      </c>
      <c r="K83" s="98">
        <v>8.2388002928730959</v>
      </c>
      <c r="L83" s="98">
        <v>5.13899787972501</v>
      </c>
      <c r="M83" s="98">
        <v>7.9205882270132717</v>
      </c>
      <c r="N83" s="98">
        <v>8.8209787853543702</v>
      </c>
      <c r="O83" s="98">
        <v>13.288032014301805</v>
      </c>
      <c r="P83" s="98">
        <v>20.773912319509762</v>
      </c>
      <c r="Q83" s="98">
        <v>22.238966671349651</v>
      </c>
      <c r="R83" s="98">
        <v>17.316018228085046</v>
      </c>
      <c r="S83" s="98">
        <v>11.203461510076153</v>
      </c>
      <c r="T83" s="98">
        <v>7.7715058039561287</v>
      </c>
      <c r="U83" s="98">
        <v>6.7726858609695233</v>
      </c>
      <c r="V83" s="98">
        <v>5.4095259662575312</v>
      </c>
      <c r="W83" s="98">
        <v>5.8126037736056375</v>
      </c>
      <c r="X83" s="98">
        <v>3.394435373667942</v>
      </c>
      <c r="Y83" s="98">
        <v>4.6872827357812916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9.2164221858163864E-2</v>
      </c>
      <c r="D84" s="98">
        <v>0.12005032609837527</v>
      </c>
      <c r="E84" s="98">
        <v>0.13765770198203359</v>
      </c>
      <c r="F84" s="98">
        <v>0.13479852211198978</v>
      </c>
      <c r="G84" s="98">
        <v>0.16802352118598385</v>
      </c>
      <c r="H84" s="98">
        <v>0.14080870557738218</v>
      </c>
      <c r="I84" s="98">
        <v>0.16382643387741702</v>
      </c>
      <c r="J84" s="98">
        <v>8.5986598205651785E-2</v>
      </c>
      <c r="K84" s="98">
        <v>5.6131440410266908E-2</v>
      </c>
      <c r="L84" s="98">
        <v>3.5871986230076675E-2</v>
      </c>
      <c r="M84" s="98">
        <v>5.3944818668570808E-2</v>
      </c>
      <c r="N84" s="98">
        <v>5.9401054093534154E-2</v>
      </c>
      <c r="O84" s="98">
        <v>8.8665612457363041E-2</v>
      </c>
      <c r="P84" s="98">
        <v>0.1354168516154188</v>
      </c>
      <c r="Q84" s="98">
        <v>0.14737888453061002</v>
      </c>
      <c r="R84" s="98">
        <v>0.11452952501971074</v>
      </c>
      <c r="S84" s="98">
        <v>7.3857486291030353E-2</v>
      </c>
      <c r="T84" s="98">
        <v>5.1013083107756929E-2</v>
      </c>
      <c r="U84" s="98">
        <v>4.3870218347079444E-2</v>
      </c>
      <c r="V84" s="98">
        <v>3.5011418300008354E-2</v>
      </c>
      <c r="W84" s="98">
        <v>3.7595429885176924E-2</v>
      </c>
      <c r="X84" s="98">
        <v>2.0359385954488156E-2</v>
      </c>
      <c r="Y84" s="98">
        <v>2.8415227518778029E-2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1.034876087264429E-2</v>
      </c>
      <c r="D85" s="122">
        <f t="shared" si="34"/>
        <v>7.4988795891476915E-3</v>
      </c>
      <c r="E85" s="122">
        <f t="shared" si="34"/>
        <v>1.8206053708455846E-2</v>
      </c>
      <c r="F85" s="122">
        <f t="shared" si="34"/>
        <v>3.1016624731524254E-2</v>
      </c>
      <c r="G85" s="122">
        <f t="shared" si="34"/>
        <v>3.8922698566144928E-2</v>
      </c>
      <c r="H85" s="122">
        <f t="shared" si="34"/>
        <v>5.6428178571209672E-2</v>
      </c>
      <c r="I85" s="122">
        <f t="shared" si="34"/>
        <v>6.263734166389856E-2</v>
      </c>
      <c r="J85" s="122">
        <f t="shared" si="34"/>
        <v>2.5847027001746126E-2</v>
      </c>
      <c r="K85" s="122">
        <f t="shared" si="34"/>
        <v>1.1688433905911929E-2</v>
      </c>
      <c r="L85" s="122">
        <f t="shared" si="34"/>
        <v>7.5481455974009013E-3</v>
      </c>
      <c r="M85" s="122">
        <f t="shared" si="34"/>
        <v>1.8426900354342753E-2</v>
      </c>
      <c r="N85" s="122">
        <f t="shared" si="34"/>
        <v>2.1465207169388028E-2</v>
      </c>
      <c r="O85" s="122">
        <f t="shared" si="34"/>
        <v>2.7791267715122577E-2</v>
      </c>
      <c r="P85" s="122">
        <f t="shared" si="34"/>
        <v>3.9353582669933655E-2</v>
      </c>
      <c r="Q85" s="122">
        <f t="shared" si="34"/>
        <v>4.9966710424951939E-2</v>
      </c>
      <c r="R85" s="122">
        <f t="shared" si="34"/>
        <v>4.9549025684745104E-2</v>
      </c>
      <c r="S85" s="122">
        <f t="shared" si="34"/>
        <v>3.1004963860454308E-2</v>
      </c>
      <c r="T85" s="122">
        <f t="shared" si="34"/>
        <v>2.8956392620913412E-2</v>
      </c>
      <c r="U85" s="122">
        <f t="shared" si="34"/>
        <v>1.2548938537515993E-2</v>
      </c>
      <c r="V85" s="122">
        <f t="shared" si="34"/>
        <v>3.0035219936516762E-2</v>
      </c>
      <c r="W85" s="122">
        <f t="shared" si="34"/>
        <v>1.2492691646305898E-2</v>
      </c>
      <c r="X85" s="122">
        <f t="shared" si="34"/>
        <v>2.0761533428421415E-2</v>
      </c>
      <c r="Y85" s="122">
        <f t="shared" si="34"/>
        <v>4.1167855762132305E-2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1.034876087264429E-2</v>
      </c>
      <c r="D86" s="98">
        <v>7.4988795891476915E-3</v>
      </c>
      <c r="E86" s="98">
        <v>1.8206053708455846E-2</v>
      </c>
      <c r="F86" s="98">
        <v>3.1016624731524254E-2</v>
      </c>
      <c r="G86" s="98">
        <v>3.8922698566144928E-2</v>
      </c>
      <c r="H86" s="98">
        <v>5.6428178571209672E-2</v>
      </c>
      <c r="I86" s="98">
        <v>6.263734166389856E-2</v>
      </c>
      <c r="J86" s="98">
        <v>2.5847027001746126E-2</v>
      </c>
      <c r="K86" s="98">
        <v>1.1688433905911929E-2</v>
      </c>
      <c r="L86" s="98">
        <v>7.5481455974009013E-3</v>
      </c>
      <c r="M86" s="98">
        <v>1.8426900354342753E-2</v>
      </c>
      <c r="N86" s="98">
        <v>2.1465207169388028E-2</v>
      </c>
      <c r="O86" s="98">
        <v>2.7791267715122577E-2</v>
      </c>
      <c r="P86" s="98">
        <v>3.9353582669933655E-2</v>
      </c>
      <c r="Q86" s="98">
        <v>4.9966710424951939E-2</v>
      </c>
      <c r="R86" s="98">
        <v>4.9549025684745104E-2</v>
      </c>
      <c r="S86" s="98">
        <v>3.1004963860454308E-2</v>
      </c>
      <c r="T86" s="98">
        <v>2.8956392620913412E-2</v>
      </c>
      <c r="U86" s="98">
        <v>1.2548938537515993E-2</v>
      </c>
      <c r="V86" s="98">
        <v>3.0035219936516762E-2</v>
      </c>
      <c r="W86" s="98">
        <v>1.2492691646305898E-2</v>
      </c>
      <c r="X86" s="98">
        <v>2.0761533428421415E-2</v>
      </c>
      <c r="Y86" s="98">
        <v>4.1167855762132305E-2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1.0563397439864468</v>
      </c>
      <c r="D87" s="122">
        <v>1.5023170342213195</v>
      </c>
      <c r="E87" s="122">
        <v>1.6527734236769489</v>
      </c>
      <c r="F87" s="122">
        <v>1.7366712708981635</v>
      </c>
      <c r="G87" s="122">
        <v>2.1584203443910637</v>
      </c>
      <c r="H87" s="122">
        <v>1.8504445625218602</v>
      </c>
      <c r="I87" s="122">
        <v>1.9838723835445584</v>
      </c>
      <c r="J87" s="122">
        <v>1.139677990329351</v>
      </c>
      <c r="K87" s="122">
        <v>0.73955598403431122</v>
      </c>
      <c r="L87" s="122">
        <v>0.49565168868394077</v>
      </c>
      <c r="M87" s="122">
        <v>0.91492311334187326</v>
      </c>
      <c r="N87" s="122">
        <v>1.0613728490390519</v>
      </c>
      <c r="O87" s="122">
        <v>1.7011272432536386</v>
      </c>
      <c r="P87" s="122">
        <v>2.9021233383853997</v>
      </c>
      <c r="Q87" s="122">
        <v>3.0298428690996575</v>
      </c>
      <c r="R87" s="122">
        <v>2.3679849985656451</v>
      </c>
      <c r="S87" s="122">
        <v>1.5234881640462654</v>
      </c>
      <c r="T87" s="122">
        <v>1.1076047548921049</v>
      </c>
      <c r="U87" s="122">
        <v>1.1043801671072884</v>
      </c>
      <c r="V87" s="122">
        <v>0.93623871686495663</v>
      </c>
      <c r="W87" s="122">
        <v>1.1356327945546325</v>
      </c>
      <c r="X87" s="122">
        <v>0.52200280161970891</v>
      </c>
      <c r="Y87" s="122">
        <v>0.86676880723276029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0.11941194292679908</v>
      </c>
      <c r="D88" s="98">
        <v>0.3661678494357114</v>
      </c>
      <c r="E88" s="98">
        <v>0.4623417131956522</v>
      </c>
      <c r="F88" s="98">
        <v>0.52287856360524154</v>
      </c>
      <c r="G88" s="98">
        <v>0.71797151259716674</v>
      </c>
      <c r="H88" s="98">
        <v>0.59285194606843084</v>
      </c>
      <c r="I88" s="98">
        <v>0.96310294774582583</v>
      </c>
      <c r="J88" s="98">
        <v>0.65866494191740632</v>
      </c>
      <c r="K88" s="98">
        <v>0.34419990906492726</v>
      </c>
      <c r="L88" s="98">
        <v>0.19051189361619381</v>
      </c>
      <c r="M88" s="98">
        <v>0.33344232162080095</v>
      </c>
      <c r="N88" s="98">
        <v>0.36154991188084606</v>
      </c>
      <c r="O88" s="98">
        <v>0.59663072858389732</v>
      </c>
      <c r="P88" s="98">
        <v>1.2035159285870465</v>
      </c>
      <c r="Q88" s="98">
        <v>1.3697092009265828</v>
      </c>
      <c r="R88" s="98">
        <v>1.3013983537349001</v>
      </c>
      <c r="S88" s="98">
        <v>0.89074212577925438</v>
      </c>
      <c r="T88" s="98">
        <v>0.75462380302822363</v>
      </c>
      <c r="U88" s="98">
        <v>1.0307506037962175</v>
      </c>
      <c r="V88" s="98">
        <v>0.792162536672947</v>
      </c>
      <c r="W88" s="98">
        <v>0.98746033229680441</v>
      </c>
      <c r="X88" s="98">
        <v>0.36694984268951314</v>
      </c>
      <c r="Y88" s="98">
        <v>0.65794385502485453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7.9083227225939796E-4</v>
      </c>
      <c r="D89" s="98">
        <v>1.3893731245954958E-3</v>
      </c>
      <c r="E89" s="98">
        <v>2.5468597947441163E-3</v>
      </c>
      <c r="F89" s="98">
        <v>2.0857334682416943E-3</v>
      </c>
      <c r="G89" s="98">
        <v>3.9477926966861726E-3</v>
      </c>
      <c r="H89" s="98">
        <v>3.4015716724526677E-3</v>
      </c>
      <c r="I89" s="98">
        <v>1.0773219122403043E-2</v>
      </c>
      <c r="J89" s="98">
        <v>4.286451247543001E-3</v>
      </c>
      <c r="K89" s="98">
        <v>4.6697097401424059E-3</v>
      </c>
      <c r="L89" s="98">
        <v>6.2039327969356899E-4</v>
      </c>
      <c r="M89" s="98">
        <v>2.9462792862097369E-3</v>
      </c>
      <c r="N89" s="98">
        <v>1.0076434902331073E-3</v>
      </c>
      <c r="O89" s="98">
        <v>6.526184346229998E-4</v>
      </c>
      <c r="P89" s="98">
        <v>1.060064998560201E-2</v>
      </c>
      <c r="Q89" s="98">
        <v>3.9645809342980379E-3</v>
      </c>
      <c r="R89" s="98">
        <v>1.1076565890663997E-2</v>
      </c>
      <c r="S89" s="98">
        <v>7.866317899509933E-3</v>
      </c>
      <c r="T89" s="98">
        <v>2.9009332419919587E-3</v>
      </c>
      <c r="U89" s="98">
        <v>1.0973693932805638E-2</v>
      </c>
      <c r="V89" s="98">
        <v>6.9962622419792271E-3</v>
      </c>
      <c r="W89" s="98">
        <v>6.9924747944602635E-3</v>
      </c>
      <c r="X89" s="98">
        <v>1.3261144399241439E-2</v>
      </c>
      <c r="Y89" s="98">
        <v>1.2562540487573607E-2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4.4274647602725531E-4</v>
      </c>
      <c r="D90" s="101">
        <v>7.8583432965061097E-4</v>
      </c>
      <c r="E90" s="101">
        <v>1.4205812409534202E-3</v>
      </c>
      <c r="F90" s="101">
        <v>1.1576604837787536E-3</v>
      </c>
      <c r="G90" s="101">
        <v>2.2237045868617432E-3</v>
      </c>
      <c r="H90" s="101">
        <v>1.9181060180369033E-3</v>
      </c>
      <c r="I90" s="101">
        <v>5.9772657457577254E-3</v>
      </c>
      <c r="J90" s="101">
        <v>2.3017873735283398E-3</v>
      </c>
      <c r="K90" s="101">
        <v>2.2861602074909118E-3</v>
      </c>
      <c r="L90" s="101">
        <v>3.4964344141466736E-4</v>
      </c>
      <c r="M90" s="101">
        <v>1.6438460621424013E-3</v>
      </c>
      <c r="N90" s="101">
        <v>5.4989910073408347E-4</v>
      </c>
      <c r="O90" s="101">
        <v>3.7479202296931247E-4</v>
      </c>
      <c r="P90" s="101">
        <v>5.8480992766518566E-3</v>
      </c>
      <c r="Q90" s="101">
        <v>2.2400745830803903E-3</v>
      </c>
      <c r="R90" s="101">
        <v>6.2659642447858484E-3</v>
      </c>
      <c r="S90" s="101">
        <v>4.262363324967754E-3</v>
      </c>
      <c r="T90" s="101">
        <v>1.5809081473157442E-3</v>
      </c>
      <c r="U90" s="101">
        <v>6.0914037112188568E-3</v>
      </c>
      <c r="V90" s="101">
        <v>3.8838500335272629E-3</v>
      </c>
      <c r="W90" s="101">
        <v>4.1150674663447519E-3</v>
      </c>
      <c r="X90" s="101">
        <v>5.4869735619067529E-3</v>
      </c>
      <c r="Y90" s="101">
        <v>6.5165112404025711E-3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3.480857962321427E-4</v>
      </c>
      <c r="D91" s="104">
        <v>6.035387949448848E-4</v>
      </c>
      <c r="E91" s="104">
        <v>1.1262785537906961E-3</v>
      </c>
      <c r="F91" s="104">
        <v>9.2807298446294069E-4</v>
      </c>
      <c r="G91" s="104">
        <v>1.7240881098244299E-3</v>
      </c>
      <c r="H91" s="104">
        <v>1.4834656544157644E-3</v>
      </c>
      <c r="I91" s="104">
        <v>4.7959533766453169E-3</v>
      </c>
      <c r="J91" s="104">
        <v>1.9846638740146612E-3</v>
      </c>
      <c r="K91" s="104">
        <v>2.3835495326514941E-3</v>
      </c>
      <c r="L91" s="104">
        <v>2.7074983827890162E-4</v>
      </c>
      <c r="M91" s="104">
        <v>1.3024332240673358E-3</v>
      </c>
      <c r="N91" s="104">
        <v>4.5774438949902385E-4</v>
      </c>
      <c r="O91" s="104">
        <v>2.7782641165368733E-4</v>
      </c>
      <c r="P91" s="104">
        <v>4.7525507089501533E-3</v>
      </c>
      <c r="Q91" s="104">
        <v>1.7245063512176476E-3</v>
      </c>
      <c r="R91" s="104">
        <v>4.8106016458781499E-3</v>
      </c>
      <c r="S91" s="104">
        <v>3.6039545745421789E-3</v>
      </c>
      <c r="T91" s="104">
        <v>1.3200250946762144E-3</v>
      </c>
      <c r="U91" s="104">
        <v>4.882290221586782E-3</v>
      </c>
      <c r="V91" s="104">
        <v>3.1124122084519642E-3</v>
      </c>
      <c r="W91" s="104">
        <v>2.8774073281155111E-3</v>
      </c>
      <c r="X91" s="104">
        <v>7.7741708373346863E-3</v>
      </c>
      <c r="Y91" s="104">
        <v>6.0460292471710367E-3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9.0247388035601783E-2</v>
      </c>
      <c r="D92" s="101">
        <v>9.3484727084216498E-2</v>
      </c>
      <c r="E92" s="101">
        <v>0.12778204529054391</v>
      </c>
      <c r="F92" s="101">
        <v>0.1353671328481568</v>
      </c>
      <c r="G92" s="101">
        <v>0.16144100481022877</v>
      </c>
      <c r="H92" s="101">
        <v>0.142109661368123</v>
      </c>
      <c r="I92" s="101">
        <v>8.4967371662792668E-2</v>
      </c>
      <c r="J92" s="101">
        <v>3.2742118184394479E-2</v>
      </c>
      <c r="K92" s="101">
        <v>2.2067332101306982E-2</v>
      </c>
      <c r="L92" s="101">
        <v>2.1087861682558488E-2</v>
      </c>
      <c r="M92" s="101">
        <v>5.6306869950926028E-2</v>
      </c>
      <c r="N92" s="101">
        <v>5.8762876095530242E-2</v>
      </c>
      <c r="O92" s="101">
        <v>7.4624036127059715E-2</v>
      </c>
      <c r="P92" s="101">
        <v>0.10567620510272301</v>
      </c>
      <c r="Q92" s="101">
        <v>0.17423114196057393</v>
      </c>
      <c r="R92" s="101">
        <v>0.12490181794054765</v>
      </c>
      <c r="S92" s="101">
        <v>8.5491000161099784E-2</v>
      </c>
      <c r="T92" s="101">
        <v>4.0038716020710213E-2</v>
      </c>
      <c r="U92" s="101">
        <v>8.4633373389462821E-3</v>
      </c>
      <c r="V92" s="101">
        <v>1.8208249432030605E-2</v>
      </c>
      <c r="W92" s="101">
        <v>2.3235839361156505E-2</v>
      </c>
      <c r="X92" s="101">
        <v>3.0949932495011226E-2</v>
      </c>
      <c r="Y92" s="101">
        <v>3.2059242381145041E-2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6.4986487946872039E-4</v>
      </c>
      <c r="D93" s="104">
        <v>2.245445518214558E-4</v>
      </c>
      <c r="E93" s="104">
        <v>7.7447957974158027E-4</v>
      </c>
      <c r="F93" s="104">
        <v>5.5708661633522877E-4</v>
      </c>
      <c r="G93" s="104">
        <v>7.0876044721758426E-4</v>
      </c>
      <c r="H93" s="104">
        <v>9.1629551849933995E-4</v>
      </c>
      <c r="I93" s="104">
        <v>1.3396585902235225E-3</v>
      </c>
      <c r="J93" s="104">
        <v>7.8908327334710455E-5</v>
      </c>
      <c r="K93" s="104">
        <v>3.7797027813927359E-4</v>
      </c>
      <c r="L93" s="104">
        <v>0</v>
      </c>
      <c r="M93" s="104">
        <v>5.7268128335918682E-4</v>
      </c>
      <c r="N93" s="104">
        <v>2.871036975632509E-4</v>
      </c>
      <c r="O93" s="104">
        <v>1.8907640496642605E-4</v>
      </c>
      <c r="P93" s="104">
        <v>5.0054594988778955E-4</v>
      </c>
      <c r="Q93" s="104">
        <v>1.7495513605168965E-3</v>
      </c>
      <c r="R93" s="104">
        <v>9.7856961318301986E-4</v>
      </c>
      <c r="S93" s="104">
        <v>7.6811642161476719E-4</v>
      </c>
      <c r="T93" s="104">
        <v>1.8084417788146939E-4</v>
      </c>
      <c r="U93" s="104">
        <v>9.3067117820004521E-5</v>
      </c>
      <c r="V93" s="104">
        <v>8.6724100209986107E-5</v>
      </c>
      <c r="W93" s="104">
        <v>1.6897672615516539E-4</v>
      </c>
      <c r="X93" s="104">
        <v>7.6252251519740369E-4</v>
      </c>
      <c r="Y93" s="104">
        <v>1.6512556710697034E-4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3.6387444597613512E-4</v>
      </c>
      <c r="D94" s="98">
        <v>1.2697411839598152E-4</v>
      </c>
      <c r="E94" s="98">
        <v>4.3197167668667963E-4</v>
      </c>
      <c r="F94" s="98">
        <v>3.0924257255612137E-4</v>
      </c>
      <c r="G94" s="98">
        <v>3.991953897359702E-4</v>
      </c>
      <c r="H94" s="98">
        <v>5.1684862543910923E-4</v>
      </c>
      <c r="I94" s="98">
        <v>7.4349859434261136E-4</v>
      </c>
      <c r="J94" s="98">
        <v>4.2363561421467639E-5</v>
      </c>
      <c r="K94" s="98">
        <v>1.8491798289654518E-4</v>
      </c>
      <c r="L94" s="98">
        <v>0</v>
      </c>
      <c r="M94" s="98">
        <v>3.1946083966630012E-4</v>
      </c>
      <c r="N94" s="98">
        <v>1.5673317821149961E-4</v>
      </c>
      <c r="O94" s="98">
        <v>1.0857993270320034E-4</v>
      </c>
      <c r="P94" s="98">
        <v>2.7571344557303216E-4</v>
      </c>
      <c r="Q94" s="98">
        <v>9.8804780160189894E-4</v>
      </c>
      <c r="R94" s="98">
        <v>5.5329409288171704E-4</v>
      </c>
      <c r="S94" s="98">
        <v>4.1614480325894701E-4</v>
      </c>
      <c r="T94" s="98">
        <v>9.8539176923923916E-5</v>
      </c>
      <c r="U94" s="98">
        <v>5.1648223795496258E-5</v>
      </c>
      <c r="V94" s="98">
        <v>4.8077304359372368E-5</v>
      </c>
      <c r="W94" s="98">
        <v>9.930908623026122E-5</v>
      </c>
      <c r="X94" s="98">
        <v>3.1809969012493758E-4</v>
      </c>
      <c r="Y94" s="98">
        <v>8.5461834872213097E-5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2.8599043349258527E-4</v>
      </c>
      <c r="D95" s="98">
        <v>9.7570433425474292E-5</v>
      </c>
      <c r="E95" s="98">
        <v>3.4250790305490059E-4</v>
      </c>
      <c r="F95" s="98">
        <v>2.4784404377910739E-4</v>
      </c>
      <c r="G95" s="98">
        <v>3.0956505748161401E-4</v>
      </c>
      <c r="H95" s="98">
        <v>3.9944689306023066E-4</v>
      </c>
      <c r="I95" s="98">
        <v>5.9615999588091123E-4</v>
      </c>
      <c r="J95" s="98">
        <v>3.6544765913242809E-5</v>
      </c>
      <c r="K95" s="98">
        <v>1.9305229524272838E-4</v>
      </c>
      <c r="L95" s="98">
        <v>0</v>
      </c>
      <c r="M95" s="98">
        <v>2.532204436928867E-4</v>
      </c>
      <c r="N95" s="98">
        <v>1.3037051935175129E-4</v>
      </c>
      <c r="O95" s="98">
        <v>8.0496472263225728E-5</v>
      </c>
      <c r="P95" s="98">
        <v>2.2483250431475741E-4</v>
      </c>
      <c r="Q95" s="98">
        <v>7.6150355891499758E-4</v>
      </c>
      <c r="R95" s="98">
        <v>4.2527552030130272E-4</v>
      </c>
      <c r="S95" s="98">
        <v>3.5197161835582018E-4</v>
      </c>
      <c r="T95" s="98">
        <v>8.2305000957545477E-5</v>
      </c>
      <c r="U95" s="98">
        <v>4.1418894024508256E-5</v>
      </c>
      <c r="V95" s="98">
        <v>3.8646795850613746E-5</v>
      </c>
      <c r="W95" s="98">
        <v>6.9667639924904186E-5</v>
      </c>
      <c r="X95" s="98">
        <v>4.4442282507246617E-4</v>
      </c>
      <c r="Y95" s="98">
        <v>7.9663732234757257E-5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0.43923796340065607</v>
      </c>
      <c r="D96" s="101">
        <v>0.6277999677258026</v>
      </c>
      <c r="E96" s="101">
        <v>0.60961499788356843</v>
      </c>
      <c r="F96" s="101">
        <v>0.71507581911062923</v>
      </c>
      <c r="G96" s="101">
        <v>0.72239200663427472</v>
      </c>
      <c r="H96" s="101">
        <v>0.63593680095076432</v>
      </c>
      <c r="I96" s="101">
        <v>0.20252683850481865</v>
      </c>
      <c r="J96" s="101">
        <v>0.15100082650171612</v>
      </c>
      <c r="K96" s="101">
        <v>0.11852541925510675</v>
      </c>
      <c r="L96" s="101">
        <v>0.1341907139269598</v>
      </c>
      <c r="M96" s="101">
        <v>0.28475202589986071</v>
      </c>
      <c r="N96" s="101">
        <v>0.37664777471318361</v>
      </c>
      <c r="O96" s="101">
        <v>0.54890349636771485</v>
      </c>
      <c r="P96" s="101">
        <v>0.87331472943208466</v>
      </c>
      <c r="Q96" s="101">
        <v>0.67309589092820088</v>
      </c>
      <c r="R96" s="101">
        <v>0.40205791787055933</v>
      </c>
      <c r="S96" s="101">
        <v>0.2443341679171111</v>
      </c>
      <c r="T96" s="101">
        <v>0.1474215413255037</v>
      </c>
      <c r="U96" s="101">
        <v>2.4016637894763746E-2</v>
      </c>
      <c r="V96" s="101">
        <v>6.0213107998812458E-2</v>
      </c>
      <c r="W96" s="101">
        <v>6.1832792789386339E-2</v>
      </c>
      <c r="X96" s="101">
        <v>0</v>
      </c>
      <c r="Y96" s="101">
        <v>0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0.4060017524716617</v>
      </c>
      <c r="D97" s="104">
        <v>0.41325057229917189</v>
      </c>
      <c r="E97" s="104">
        <v>0.44971332793269891</v>
      </c>
      <c r="F97" s="104">
        <v>0.36070693524955888</v>
      </c>
      <c r="G97" s="104">
        <v>0.5519592672054896</v>
      </c>
      <c r="H97" s="104">
        <v>0.47522828694358993</v>
      </c>
      <c r="I97" s="104">
        <v>0.72116234791849476</v>
      </c>
      <c r="J97" s="104">
        <v>0.29290474415095652</v>
      </c>
      <c r="K97" s="104">
        <v>0.24971564359468854</v>
      </c>
      <c r="L97" s="104">
        <v>0.14924082617853512</v>
      </c>
      <c r="M97" s="104">
        <v>0.23690293530071671</v>
      </c>
      <c r="N97" s="104">
        <v>0.2631175391616955</v>
      </c>
      <c r="O97" s="104">
        <v>0.48012728733537724</v>
      </c>
      <c r="P97" s="104">
        <v>0.70851527932805591</v>
      </c>
      <c r="Q97" s="104">
        <v>0.80709250298948498</v>
      </c>
      <c r="R97" s="104">
        <v>0.52757177351579088</v>
      </c>
      <c r="S97" s="104">
        <v>0.29428643586767533</v>
      </c>
      <c r="T97" s="104">
        <v>0.16243891709779407</v>
      </c>
      <c r="U97" s="104">
        <v>3.0082827026735183E-2</v>
      </c>
      <c r="V97" s="104">
        <v>5.8571836418977424E-2</v>
      </c>
      <c r="W97" s="104">
        <v>5.5942378586669658E-2</v>
      </c>
      <c r="X97" s="104">
        <v>0.11007935952074568</v>
      </c>
      <c r="Y97" s="104">
        <v>0.16403804377208009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0.22722828394141692</v>
      </c>
      <c r="D98" s="98">
        <v>0.23382833131535075</v>
      </c>
      <c r="E98" s="98">
        <v>0.25075042999046854</v>
      </c>
      <c r="F98" s="98">
        <v>0.2001245343267202</v>
      </c>
      <c r="G98" s="98">
        <v>0.31102649693732998</v>
      </c>
      <c r="H98" s="98">
        <v>0.26813779086769562</v>
      </c>
      <c r="I98" s="98">
        <v>0.40033718903539578</v>
      </c>
      <c r="J98" s="98">
        <v>0.15740489926522166</v>
      </c>
      <c r="K98" s="98">
        <v>0.12194453994164151</v>
      </c>
      <c r="L98" s="98">
        <v>8.3970013008463171E-2</v>
      </c>
      <c r="M98" s="98">
        <v>0.13196818796681359</v>
      </c>
      <c r="N98" s="98">
        <v>0.14331191358651951</v>
      </c>
      <c r="O98" s="98">
        <v>0.27575988634104359</v>
      </c>
      <c r="P98" s="98">
        <v>0.39043609326682394</v>
      </c>
      <c r="Q98" s="98">
        <v>0.4561508280957442</v>
      </c>
      <c r="R98" s="98">
        <v>0.29855322287021829</v>
      </c>
      <c r="S98" s="98">
        <v>0.1593023795588501</v>
      </c>
      <c r="T98" s="98">
        <v>8.8649195215073875E-2</v>
      </c>
      <c r="U98" s="98">
        <v>1.6702758150485067E-2</v>
      </c>
      <c r="V98" s="98">
        <v>3.249123041752764E-2</v>
      </c>
      <c r="W98" s="98">
        <v>3.2847137699532319E-2</v>
      </c>
      <c r="X98" s="98">
        <v>4.5107461227641414E-2</v>
      </c>
      <c r="Y98" s="98">
        <v>8.4829738658039805E-2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0.17877346853024478</v>
      </c>
      <c r="D99" s="98">
        <v>0.17942224098382115</v>
      </c>
      <c r="E99" s="98">
        <v>0.1989628979422304</v>
      </c>
      <c r="F99" s="98">
        <v>0.16058240092283865</v>
      </c>
      <c r="G99" s="98">
        <v>0.24093277026815957</v>
      </c>
      <c r="H99" s="98">
        <v>0.2070904960758943</v>
      </c>
      <c r="I99" s="98">
        <v>0.32082515888309904</v>
      </c>
      <c r="J99" s="98">
        <v>0.13549984488573485</v>
      </c>
      <c r="K99" s="98">
        <v>0.12777110365304703</v>
      </c>
      <c r="L99" s="98">
        <v>6.527081317007194E-2</v>
      </c>
      <c r="M99" s="98">
        <v>0.10493474733390312</v>
      </c>
      <c r="N99" s="98">
        <v>0.119805625575176</v>
      </c>
      <c r="O99" s="98">
        <v>0.20436740099433368</v>
      </c>
      <c r="P99" s="98">
        <v>0.31807918606123198</v>
      </c>
      <c r="Q99" s="98">
        <v>0.35094167489374078</v>
      </c>
      <c r="R99" s="98">
        <v>0.22901855064557256</v>
      </c>
      <c r="S99" s="98">
        <v>0.13498405630882523</v>
      </c>
      <c r="T99" s="98">
        <v>7.3789721882720191E-2</v>
      </c>
      <c r="U99" s="98">
        <v>1.3380068876250114E-2</v>
      </c>
      <c r="V99" s="98">
        <v>2.6080606001449784E-2</v>
      </c>
      <c r="W99" s="98">
        <v>2.3095240887137339E-2</v>
      </c>
      <c r="X99" s="98">
        <v>6.4971898293104263E-2</v>
      </c>
      <c r="Y99" s="98">
        <v>7.9208305114040284E-2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0.24757475486530384</v>
      </c>
      <c r="D100" s="122">
        <v>0.35855433771999506</v>
      </c>
      <c r="E100" s="122">
        <v>0.40059920816720296</v>
      </c>
      <c r="F100" s="122">
        <v>0.41664602105796361</v>
      </c>
      <c r="G100" s="122">
        <v>0.51776491869211672</v>
      </c>
      <c r="H100" s="122">
        <v>0.45340415145811108</v>
      </c>
      <c r="I100" s="122">
        <v>0.49330989830918109</v>
      </c>
      <c r="J100" s="122">
        <v>0.28884610791945697</v>
      </c>
      <c r="K100" s="122">
        <v>0.19586361817325668</v>
      </c>
      <c r="L100" s="122">
        <v>0.12687680800909421</v>
      </c>
      <c r="M100" s="122">
        <v>0.21792119337426155</v>
      </c>
      <c r="N100" s="122">
        <v>0.25597922920404953</v>
      </c>
      <c r="O100" s="122">
        <v>0.41848771912027144</v>
      </c>
      <c r="P100" s="122">
        <v>0.7360007371224504</v>
      </c>
      <c r="Q100" s="122">
        <v>0.75970324043950987</v>
      </c>
      <c r="R100" s="122">
        <v>0.60679569983708048</v>
      </c>
      <c r="S100" s="122">
        <v>0.40160485508388355</v>
      </c>
      <c r="T100" s="122">
        <v>0.30657185700943385</v>
      </c>
      <c r="U100" s="122">
        <v>0.29673959761893998</v>
      </c>
      <c r="V100" s="122">
        <v>0.26407858787026683</v>
      </c>
      <c r="W100" s="122">
        <v>0.32769183795484264</v>
      </c>
      <c r="X100" s="122">
        <v>0.16068464450890252</v>
      </c>
      <c r="Y100" s="122">
        <v>0.28811234617854758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0.24757475486530384</v>
      </c>
      <c r="D103" s="33">
        <v>0.35855433771999506</v>
      </c>
      <c r="E103" s="33">
        <v>0.40059920816720296</v>
      </c>
      <c r="F103" s="33">
        <v>0.41664602105796361</v>
      </c>
      <c r="G103" s="33">
        <v>0.51776491869211672</v>
      </c>
      <c r="H103" s="33">
        <v>0.45340415145811108</v>
      </c>
      <c r="I103" s="33">
        <v>0.49330989830918109</v>
      </c>
      <c r="J103" s="33">
        <v>0.28884610791945697</v>
      </c>
      <c r="K103" s="33">
        <v>0.19586361817325668</v>
      </c>
      <c r="L103" s="33">
        <v>0.12687680800909421</v>
      </c>
      <c r="M103" s="33">
        <v>0.21792119337426155</v>
      </c>
      <c r="N103" s="33">
        <v>0.25597922920404953</v>
      </c>
      <c r="O103" s="33">
        <v>0.41848771912027144</v>
      </c>
      <c r="P103" s="33">
        <v>0.7360007371224504</v>
      </c>
      <c r="Q103" s="33">
        <v>0.75970324043950987</v>
      </c>
      <c r="R103" s="33">
        <v>0.60679569983708048</v>
      </c>
      <c r="S103" s="33">
        <v>0.40160485508388355</v>
      </c>
      <c r="T103" s="33">
        <v>0.30657185700943385</v>
      </c>
      <c r="U103" s="33">
        <v>0.29673959761893998</v>
      </c>
      <c r="V103" s="33">
        <v>0.26407858787026683</v>
      </c>
      <c r="W103" s="33">
        <v>0.32769183795484264</v>
      </c>
      <c r="X103" s="33">
        <v>0.16068464450890252</v>
      </c>
      <c r="Y103" s="33">
        <v>0.28811234617854758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48.071834646141092</v>
      </c>
      <c r="D124" s="117">
        <f t="shared" si="42"/>
        <v>42.959972878025567</v>
      </c>
      <c r="E124" s="117">
        <f t="shared" si="42"/>
        <v>40.742446852264081</v>
      </c>
      <c r="F124" s="117">
        <f t="shared" si="42"/>
        <v>34.156482854342855</v>
      </c>
      <c r="G124" s="117">
        <f t="shared" si="42"/>
        <v>29.512397673822434</v>
      </c>
      <c r="H124" s="117">
        <f t="shared" si="42"/>
        <v>23.032459691954109</v>
      </c>
      <c r="I124" s="117">
        <f t="shared" si="42"/>
        <v>29.066478177934652</v>
      </c>
      <c r="J124" s="117">
        <f t="shared" si="42"/>
        <v>40.041890260904175</v>
      </c>
      <c r="K124" s="117">
        <f t="shared" si="42"/>
        <v>41.512749977350992</v>
      </c>
      <c r="L124" s="117">
        <f t="shared" si="42"/>
        <v>45.944800813440125</v>
      </c>
      <c r="M124" s="117">
        <f t="shared" si="42"/>
        <v>37.086764534965425</v>
      </c>
      <c r="N124" s="117">
        <f t="shared" si="42"/>
        <v>36.920499770562259</v>
      </c>
      <c r="O124" s="117">
        <f t="shared" si="42"/>
        <v>31.344362271491214</v>
      </c>
      <c r="P124" s="117">
        <f t="shared" si="42"/>
        <v>20.238953683760094</v>
      </c>
      <c r="Q124" s="117">
        <f t="shared" si="42"/>
        <v>25.575961717699791</v>
      </c>
      <c r="R124" s="117">
        <f t="shared" ref="R124:V124" si="43">R125+R128+R130+R139</f>
        <v>28.611422058627976</v>
      </c>
      <c r="S124" s="117">
        <f t="shared" si="43"/>
        <v>32.914622329540528</v>
      </c>
      <c r="T124" s="117">
        <f t="shared" si="43"/>
        <v>26.902987871732609</v>
      </c>
      <c r="U124" s="117">
        <f t="shared" si="43"/>
        <v>30.723504883674341</v>
      </c>
      <c r="V124" s="117">
        <f t="shared" si="43"/>
        <v>19.150963924157463</v>
      </c>
      <c r="W124" s="117">
        <f t="shared" ref="W124:Y124" si="44">W125+W128+W130+W139</f>
        <v>28.783138281784119</v>
      </c>
      <c r="X124" s="117">
        <f t="shared" si="44"/>
        <v>26.32671203136541</v>
      </c>
      <c r="Y124" s="117">
        <f t="shared" si="44"/>
        <v>18.588721721953441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43.513640595869113</v>
      </c>
      <c r="D125" s="122">
        <f t="shared" si="45"/>
        <v>38.712319553608104</v>
      </c>
      <c r="E125" s="122">
        <f t="shared" si="45"/>
        <v>36.783706333705915</v>
      </c>
      <c r="F125" s="122">
        <f t="shared" si="45"/>
        <v>30.701299008093304</v>
      </c>
      <c r="G125" s="122">
        <f t="shared" si="45"/>
        <v>26.509306493726033</v>
      </c>
      <c r="H125" s="122">
        <f t="shared" si="45"/>
        <v>20.648785765690413</v>
      </c>
      <c r="I125" s="122">
        <f t="shared" si="45"/>
        <v>26.156520339057067</v>
      </c>
      <c r="J125" s="122">
        <f t="shared" si="45"/>
        <v>35.882001120005647</v>
      </c>
      <c r="K125" s="122">
        <f t="shared" si="45"/>
        <v>37.222792318990251</v>
      </c>
      <c r="L125" s="122">
        <f t="shared" si="45"/>
        <v>41.02779584823945</v>
      </c>
      <c r="M125" s="122">
        <f t="shared" si="45"/>
        <v>32.416827685857854</v>
      </c>
      <c r="N125" s="122">
        <f t="shared" si="45"/>
        <v>32.147373871427106</v>
      </c>
      <c r="O125" s="122">
        <f t="shared" si="45"/>
        <v>27.070995200764028</v>
      </c>
      <c r="P125" s="122">
        <f t="shared" si="45"/>
        <v>17.210738925157539</v>
      </c>
      <c r="Q125" s="122">
        <f t="shared" si="45"/>
        <v>21.779090763230563</v>
      </c>
      <c r="R125" s="122">
        <f t="shared" ref="R125:V125" si="46">SUM(R126:R127)</f>
        <v>24.306035700402031</v>
      </c>
      <c r="S125" s="122">
        <f t="shared" si="46"/>
        <v>27.966518727820088</v>
      </c>
      <c r="T125" s="122">
        <f t="shared" si="46"/>
        <v>22.627250371143131</v>
      </c>
      <c r="U125" s="122">
        <f t="shared" si="46"/>
        <v>25.459808919064905</v>
      </c>
      <c r="V125" s="122">
        <f t="shared" si="46"/>
        <v>15.620052905310226</v>
      </c>
      <c r="W125" s="122">
        <f t="shared" ref="W125:Y125" si="47">SUM(W126:W127)</f>
        <v>23.013160470058388</v>
      </c>
      <c r="X125" s="122">
        <f t="shared" si="47"/>
        <v>21.894898348466388</v>
      </c>
      <c r="Y125" s="122">
        <f t="shared" si="47"/>
        <v>14.887313411770183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43.353527650029186</v>
      </c>
      <c r="D126" s="98">
        <v>38.57327520248321</v>
      </c>
      <c r="E126" s="98">
        <v>36.652199903171017</v>
      </c>
      <c r="F126" s="98">
        <v>30.592658676062481</v>
      </c>
      <c r="G126" s="98">
        <v>26.416003724890931</v>
      </c>
      <c r="H126" s="98">
        <v>20.576474037128069</v>
      </c>
      <c r="I126" s="98">
        <v>26.065432211284499</v>
      </c>
      <c r="J126" s="98">
        <v>35.758806466178626</v>
      </c>
      <c r="K126" s="98">
        <v>37.096422244426826</v>
      </c>
      <c r="L126" s="98">
        <v>40.885099765255944</v>
      </c>
      <c r="M126" s="98">
        <v>32.306811545601796</v>
      </c>
      <c r="N126" s="98">
        <v>32.039495830267818</v>
      </c>
      <c r="O126" s="98">
        <v>26.980978673253098</v>
      </c>
      <c r="P126" s="98">
        <v>17.154826189106448</v>
      </c>
      <c r="Q126" s="98">
        <v>21.70716346586104</v>
      </c>
      <c r="R126" s="98">
        <v>24.225919618559981</v>
      </c>
      <c r="S126" s="98">
        <v>27.8746386094694</v>
      </c>
      <c r="T126" s="98">
        <v>22.553229338949443</v>
      </c>
      <c r="U126" s="98">
        <v>25.377616889423937</v>
      </c>
      <c r="V126" s="98">
        <v>15.569668068916673</v>
      </c>
      <c r="W126" s="98">
        <v>22.938976788606556</v>
      </c>
      <c r="X126" s="98">
        <v>21.829433284548024</v>
      </c>
      <c r="Y126" s="98">
        <v>14.842324869171119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0.16011294583992985</v>
      </c>
      <c r="D127" s="98">
        <v>0.13904435112489136</v>
      </c>
      <c r="E127" s="98">
        <v>0.13150643053489569</v>
      </c>
      <c r="F127" s="98">
        <v>0.10864033203082481</v>
      </c>
      <c r="G127" s="98">
        <v>9.330276883510201E-2</v>
      </c>
      <c r="H127" s="98">
        <v>7.2311728562345065E-2</v>
      </c>
      <c r="I127" s="98">
        <v>9.108812777256875E-2</v>
      </c>
      <c r="J127" s="98">
        <v>0.12319465382702104</v>
      </c>
      <c r="K127" s="98">
        <v>0.12637007456342877</v>
      </c>
      <c r="L127" s="98">
        <v>0.142696082983503</v>
      </c>
      <c r="M127" s="98">
        <v>0.11001614025605996</v>
      </c>
      <c r="N127" s="98">
        <v>0.10787804115928634</v>
      </c>
      <c r="O127" s="98">
        <v>9.0016527510930089E-2</v>
      </c>
      <c r="P127" s="98">
        <v>5.5912736051091344E-2</v>
      </c>
      <c r="Q127" s="98">
        <v>7.1927297369524273E-2</v>
      </c>
      <c r="R127" s="98">
        <v>8.0116081842049561E-2</v>
      </c>
      <c r="S127" s="98">
        <v>9.188011835068631E-2</v>
      </c>
      <c r="T127" s="98">
        <v>7.4021032193687372E-2</v>
      </c>
      <c r="U127" s="98">
        <v>8.2192029640969139E-2</v>
      </c>
      <c r="V127" s="98">
        <v>5.0384836393553012E-2</v>
      </c>
      <c r="W127" s="98">
        <v>7.4183681451832351E-2</v>
      </c>
      <c r="X127" s="98">
        <v>6.5465063918365179E-2</v>
      </c>
      <c r="Y127" s="98">
        <v>4.4988542599064735E-2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3.5581132887968006E-2</v>
      </c>
      <c r="D128" s="122">
        <f t="shared" si="48"/>
        <v>1.6941913145852198E-2</v>
      </c>
      <c r="E128" s="122">
        <f t="shared" si="48"/>
        <v>3.4439442455273139E-2</v>
      </c>
      <c r="F128" s="122">
        <f t="shared" si="48"/>
        <v>4.7962083609742898E-2</v>
      </c>
      <c r="G128" s="122">
        <f t="shared" si="48"/>
        <v>4.3094572756814969E-2</v>
      </c>
      <c r="H128" s="122">
        <f t="shared" si="48"/>
        <v>5.6939050969796748E-2</v>
      </c>
      <c r="I128" s="122">
        <f t="shared" si="48"/>
        <v>7.5240050046725002E-2</v>
      </c>
      <c r="J128" s="122">
        <f t="shared" si="48"/>
        <v>7.5065859266581283E-2</v>
      </c>
      <c r="K128" s="122">
        <f t="shared" si="48"/>
        <v>5.2670702165229684E-2</v>
      </c>
      <c r="L128" s="122">
        <f t="shared" si="48"/>
        <v>5.7063980716350791E-2</v>
      </c>
      <c r="M128" s="122">
        <f t="shared" si="48"/>
        <v>7.5109648183462302E-2</v>
      </c>
      <c r="N128" s="122">
        <f t="shared" si="48"/>
        <v>7.4745828290553096E-2</v>
      </c>
      <c r="O128" s="122">
        <f t="shared" si="48"/>
        <v>5.5064041629589874E-2</v>
      </c>
      <c r="P128" s="122">
        <f t="shared" si="48"/>
        <v>3.2208081209539191E-2</v>
      </c>
      <c r="Q128" s="122">
        <f t="shared" si="48"/>
        <v>5.0275782860570196E-2</v>
      </c>
      <c r="R128" s="122">
        <f t="shared" si="48"/>
        <v>7.2482545003799109E-2</v>
      </c>
      <c r="S128" s="122">
        <f t="shared" si="48"/>
        <v>7.822547100056701E-2</v>
      </c>
      <c r="T128" s="122">
        <f t="shared" si="48"/>
        <v>8.4150822637103467E-2</v>
      </c>
      <c r="U128" s="122">
        <f t="shared" si="48"/>
        <v>4.6737385261772166E-2</v>
      </c>
      <c r="V128" s="122">
        <f t="shared" si="48"/>
        <v>8.7418803074015228E-2</v>
      </c>
      <c r="W128" s="122">
        <f t="shared" si="48"/>
        <v>4.9593470528791532E-2</v>
      </c>
      <c r="X128" s="122">
        <f t="shared" si="48"/>
        <v>0.12690354674817039</v>
      </c>
      <c r="Y128" s="122">
        <f t="shared" si="48"/>
        <v>0.13085291950055725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3.5581132887968006E-2</v>
      </c>
      <c r="D129" s="98">
        <v>1.6941913145852198E-2</v>
      </c>
      <c r="E129" s="98">
        <v>3.4439442455273139E-2</v>
      </c>
      <c r="F129" s="98">
        <v>4.7962083609742898E-2</v>
      </c>
      <c r="G129" s="98">
        <v>4.3094572756814969E-2</v>
      </c>
      <c r="H129" s="98">
        <v>5.6939050969796748E-2</v>
      </c>
      <c r="I129" s="98">
        <v>7.5240050046725002E-2</v>
      </c>
      <c r="J129" s="98">
        <v>7.5065859266581283E-2</v>
      </c>
      <c r="K129" s="98">
        <v>5.2670702165229684E-2</v>
      </c>
      <c r="L129" s="98">
        <v>5.7063980716350791E-2</v>
      </c>
      <c r="M129" s="98">
        <v>7.5109648183462302E-2</v>
      </c>
      <c r="N129" s="98">
        <v>7.4745828290553096E-2</v>
      </c>
      <c r="O129" s="98">
        <v>5.5064041629589874E-2</v>
      </c>
      <c r="P129" s="98">
        <v>3.2208081209539191E-2</v>
      </c>
      <c r="Q129" s="98">
        <v>5.0275782860570196E-2</v>
      </c>
      <c r="R129" s="98">
        <v>7.2482545003799109E-2</v>
      </c>
      <c r="S129" s="98">
        <v>7.822547100056701E-2</v>
      </c>
      <c r="T129" s="98">
        <v>8.4150822637103467E-2</v>
      </c>
      <c r="U129" s="98">
        <v>4.6737385261772166E-2</v>
      </c>
      <c r="V129" s="98">
        <v>8.7418803074015228E-2</v>
      </c>
      <c r="W129" s="98">
        <v>4.9593470528791532E-2</v>
      </c>
      <c r="X129" s="98">
        <v>0.12690354674817039</v>
      </c>
      <c r="Y129" s="98">
        <v>0.13085291950055725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3.67004054486446</v>
      </c>
      <c r="D130" s="122">
        <v>3.4216261626080398</v>
      </c>
      <c r="E130" s="122">
        <v>3.1669623832749902</v>
      </c>
      <c r="F130" s="122">
        <v>2.763389727564181</v>
      </c>
      <c r="G130" s="122">
        <v>2.3867815533382499</v>
      </c>
      <c r="H130" s="122">
        <v>1.8689842362380953</v>
      </c>
      <c r="I130" s="122">
        <v>2.2423369655852459</v>
      </c>
      <c r="J130" s="122">
        <v>3.2462352142990305</v>
      </c>
      <c r="K130" s="122">
        <v>3.3556679611594293</v>
      </c>
      <c r="L130" s="122">
        <v>3.8955823908929514</v>
      </c>
      <c r="M130" s="122">
        <v>3.7053475219351952</v>
      </c>
      <c r="N130" s="122">
        <v>3.8073181612723976</v>
      </c>
      <c r="O130" s="122">
        <v>3.3896580595066252</v>
      </c>
      <c r="P130" s="122">
        <v>2.3929984328989113</v>
      </c>
      <c r="Q130" s="122">
        <v>2.9816299809518685</v>
      </c>
      <c r="R130" s="122">
        <v>3.3448129285917059</v>
      </c>
      <c r="S130" s="122">
        <v>3.8565558051220501</v>
      </c>
      <c r="T130" s="122">
        <v>3.3007612722480584</v>
      </c>
      <c r="U130" s="122">
        <v>4.1100212478924103</v>
      </c>
      <c r="V130" s="122">
        <v>2.6748395766993562</v>
      </c>
      <c r="W130" s="122">
        <v>4.4224252627502576</v>
      </c>
      <c r="X130" s="122">
        <v>3.3221481728204094</v>
      </c>
      <c r="Y130" s="122">
        <v>2.6552357428055302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3.4717484254970628</v>
      </c>
      <c r="D131" s="98">
        <v>3.260103447636884</v>
      </c>
      <c r="E131" s="98">
        <v>3.0117685827384419</v>
      </c>
      <c r="F131" s="98">
        <v>2.5885345639452022</v>
      </c>
      <c r="G131" s="98">
        <v>2.1960927436454671</v>
      </c>
      <c r="H131" s="98">
        <v>1.7436141622858035</v>
      </c>
      <c r="I131" s="98">
        <v>2.2165785613157354</v>
      </c>
      <c r="J131" s="98">
        <v>3.2170541124112759</v>
      </c>
      <c r="K131" s="98">
        <v>3.3090378438094987</v>
      </c>
      <c r="L131" s="98">
        <v>3.6126219440182301</v>
      </c>
      <c r="M131" s="98">
        <v>3.4593796013559008</v>
      </c>
      <c r="N131" s="98">
        <v>3.5525766030303711</v>
      </c>
      <c r="O131" s="98">
        <v>3.2583675720216738</v>
      </c>
      <c r="P131" s="98">
        <v>2.2218176870900965</v>
      </c>
      <c r="Q131" s="98">
        <v>2.7033005912828521</v>
      </c>
      <c r="R131" s="98">
        <v>3.2783661637634576</v>
      </c>
      <c r="S131" s="98">
        <v>3.6609834155654348</v>
      </c>
      <c r="T131" s="98">
        <v>3.1096264563665263</v>
      </c>
      <c r="U131" s="98">
        <v>3.7990325126135125</v>
      </c>
      <c r="V131" s="98">
        <v>2.6502127942410469</v>
      </c>
      <c r="W131" s="98">
        <v>4.258586323505722</v>
      </c>
      <c r="X131" s="98">
        <v>3.1194750807948459</v>
      </c>
      <c r="Y131" s="98">
        <v>2.4079469656498249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2.7748180916859547E-2</v>
      </c>
      <c r="D132" s="98">
        <v>1.5675057262956545E-2</v>
      </c>
      <c r="E132" s="98">
        <v>2.2961314235459128E-2</v>
      </c>
      <c r="F132" s="98">
        <v>1.3297681150711357E-2</v>
      </c>
      <c r="G132" s="98">
        <v>1.2378196109048617E-2</v>
      </c>
      <c r="H132" s="98">
        <v>1.4580615957095588E-2</v>
      </c>
      <c r="I132" s="98">
        <v>2.5758404269510524E-2</v>
      </c>
      <c r="J132" s="98">
        <v>2.918110188775469E-2</v>
      </c>
      <c r="K132" s="98">
        <v>4.6630117349930694E-2</v>
      </c>
      <c r="L132" s="98">
        <v>1.939559214091529E-2</v>
      </c>
      <c r="M132" s="98">
        <v>1.2365166133063911E-2</v>
      </c>
      <c r="N132" s="98">
        <v>1.8995417156849992E-2</v>
      </c>
      <c r="O132" s="98">
        <v>0</v>
      </c>
      <c r="P132" s="98">
        <v>1.6214247639517953E-3</v>
      </c>
      <c r="Q132" s="98">
        <v>0</v>
      </c>
      <c r="R132" s="98">
        <v>2.048357906774155E-2</v>
      </c>
      <c r="S132" s="98">
        <v>4.3158753788544696E-2</v>
      </c>
      <c r="T132" s="98">
        <v>2.0122982369034023E-2</v>
      </c>
      <c r="U132" s="98">
        <v>3.7418748028946243E-2</v>
      </c>
      <c r="V132" s="98">
        <v>2.4626782458309383E-2</v>
      </c>
      <c r="W132" s="98">
        <v>3.4393153404703225E-2</v>
      </c>
      <c r="X132" s="98">
        <v>0.12376357220069185</v>
      </c>
      <c r="Y132" s="98">
        <v>2.5769726986187395E-2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1.5535549242901224E-2</v>
      </c>
      <c r="D133" s="101">
        <v>8.8676035777245591E-3</v>
      </c>
      <c r="E133" s="101">
        <v>1.2809032420734737E-2</v>
      </c>
      <c r="F133" s="101">
        <v>7.3834970274126773E-3</v>
      </c>
      <c r="G133" s="101">
        <v>6.9729993767911561E-3</v>
      </c>
      <c r="H133" s="101">
        <v>8.2234530534505221E-3</v>
      </c>
      <c r="I133" s="101">
        <v>1.4279189427892299E-2</v>
      </c>
      <c r="J133" s="101">
        <v>1.5666105373276434E-2</v>
      </c>
      <c r="K133" s="101">
        <v>2.2825241747331713E-2</v>
      </c>
      <c r="L133" s="101">
        <v>1.0935822420587474E-2</v>
      </c>
      <c r="M133" s="101">
        <v>6.8963006000646084E-3</v>
      </c>
      <c r="N133" s="101">
        <v>1.0370568010489368E-2</v>
      </c>
      <c r="O133" s="101">
        <v>0</v>
      </c>
      <c r="P133" s="101">
        <v>8.9437119317370916E-4</v>
      </c>
      <c r="Q133" s="101">
        <v>0</v>
      </c>
      <c r="R133" s="101">
        <v>1.1584276584938744E-2</v>
      </c>
      <c r="S133" s="101">
        <v>2.3385296716177312E-2</v>
      </c>
      <c r="T133" s="101">
        <v>1.0971884480805636E-2</v>
      </c>
      <c r="U133" s="101">
        <v>2.0770871653158839E-2</v>
      </c>
      <c r="V133" s="101">
        <v>1.3667267955524294E-2</v>
      </c>
      <c r="W133" s="101">
        <v>2.0235499011907552E-2</v>
      </c>
      <c r="X133" s="101">
        <v>5.143669147093774E-2</v>
      </c>
      <c r="Y133" s="101">
        <v>1.334743152629949E-2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1.2212631673958323E-2</v>
      </c>
      <c r="D134" s="104">
        <v>6.8074536852319872E-3</v>
      </c>
      <c r="E134" s="104">
        <v>1.0152281814724391E-2</v>
      </c>
      <c r="F134" s="104">
        <v>5.9141841232986797E-3</v>
      </c>
      <c r="G134" s="104">
        <v>5.4051967322574605E-3</v>
      </c>
      <c r="H134" s="104">
        <v>6.3571629036450654E-3</v>
      </c>
      <c r="I134" s="104">
        <v>1.1479214841618225E-2</v>
      </c>
      <c r="J134" s="104">
        <v>1.3514996514478258E-2</v>
      </c>
      <c r="K134" s="104">
        <v>2.3804875602598977E-2</v>
      </c>
      <c r="L134" s="104">
        <v>8.4597697203278154E-3</v>
      </c>
      <c r="M134" s="104">
        <v>5.4688655329993034E-3</v>
      </c>
      <c r="N134" s="104">
        <v>8.6248491463606237E-3</v>
      </c>
      <c r="O134" s="104">
        <v>0</v>
      </c>
      <c r="P134" s="104">
        <v>7.2705357077808622E-4</v>
      </c>
      <c r="Q134" s="104">
        <v>0</v>
      </c>
      <c r="R134" s="104">
        <v>8.8993024828028077E-3</v>
      </c>
      <c r="S134" s="104">
        <v>1.9773457072367381E-2</v>
      </c>
      <c r="T134" s="104">
        <v>9.1510978882283871E-3</v>
      </c>
      <c r="U134" s="104">
        <v>1.6647876375787404E-2</v>
      </c>
      <c r="V134" s="104">
        <v>1.0959514502785091E-2</v>
      </c>
      <c r="W134" s="104">
        <v>1.4157654392795671E-2</v>
      </c>
      <c r="X134" s="104">
        <v>7.2326880729754114E-2</v>
      </c>
      <c r="Y134" s="104">
        <v>1.2422295459887905E-2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8.8650644701405046E-2</v>
      </c>
      <c r="D135" s="101">
        <v>8.7963835274486271E-2</v>
      </c>
      <c r="E135" s="101">
        <v>7.6114941426709964E-2</v>
      </c>
      <c r="F135" s="101">
        <v>0.10738015622525063</v>
      </c>
      <c r="G135" s="101">
        <v>0.10106378889504335</v>
      </c>
      <c r="H135" s="101">
        <v>6.336474938761151E-2</v>
      </c>
      <c r="I135" s="101">
        <v>0</v>
      </c>
      <c r="J135" s="101">
        <v>0</v>
      </c>
      <c r="K135" s="101">
        <v>0</v>
      </c>
      <c r="L135" s="101">
        <v>0.12474439393341727</v>
      </c>
      <c r="M135" s="101">
        <v>0.12753090412454463</v>
      </c>
      <c r="N135" s="101">
        <v>0.13878414135949999</v>
      </c>
      <c r="O135" s="101">
        <v>7.0072786770346576E-2</v>
      </c>
      <c r="P135" s="101">
        <v>9.3582925699307498E-2</v>
      </c>
      <c r="Q135" s="101">
        <v>0.12656251387807116</v>
      </c>
      <c r="R135" s="101">
        <v>1.984867639292888E-2</v>
      </c>
      <c r="S135" s="101">
        <v>6.9163375574420316E-2</v>
      </c>
      <c r="T135" s="101">
        <v>8.1355193767311276E-2</v>
      </c>
      <c r="U135" s="101">
        <v>0.12166568111804736</v>
      </c>
      <c r="V135" s="101">
        <v>0</v>
      </c>
      <c r="W135" s="101">
        <v>6.7980433571040014E-2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8.1893293749132706E-2</v>
      </c>
      <c r="D136" s="104">
        <v>5.7883822433713213E-2</v>
      </c>
      <c r="E136" s="104">
        <v>5.6117544874379421E-2</v>
      </c>
      <c r="F136" s="104">
        <v>5.4177326243016743E-2</v>
      </c>
      <c r="G136" s="104">
        <v>7.7246824688690971E-2</v>
      </c>
      <c r="H136" s="104">
        <v>4.7424708607584673E-2</v>
      </c>
      <c r="I136" s="104">
        <v>0</v>
      </c>
      <c r="J136" s="104">
        <v>0</v>
      </c>
      <c r="K136" s="104">
        <v>0</v>
      </c>
      <c r="L136" s="104">
        <v>0.13882046080038885</v>
      </c>
      <c r="M136" s="104">
        <v>0.10607185032168609</v>
      </c>
      <c r="N136" s="104">
        <v>9.6961999725676734E-2</v>
      </c>
      <c r="O136" s="104">
        <v>6.1217700714604709E-2</v>
      </c>
      <c r="P136" s="104">
        <v>7.5976395345555475E-2</v>
      </c>
      <c r="Q136" s="104">
        <v>0.15176687579094522</v>
      </c>
      <c r="R136" s="104">
        <v>2.6114509367578073E-2</v>
      </c>
      <c r="S136" s="104">
        <v>8.3250260193650061E-2</v>
      </c>
      <c r="T136" s="104">
        <v>8.9656639745186562E-2</v>
      </c>
      <c r="U136" s="104">
        <v>0.15190430613190428</v>
      </c>
      <c r="V136" s="104">
        <v>0</v>
      </c>
      <c r="W136" s="104">
        <v>6.14653522687931E-2</v>
      </c>
      <c r="X136" s="104">
        <v>7.8909519824871363E-2</v>
      </c>
      <c r="Y136" s="104">
        <v>0.22151905016951806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4.5833478529688443E-2</v>
      </c>
      <c r="D137" s="98">
        <v>3.275222956020659E-2</v>
      </c>
      <c r="E137" s="98">
        <v>3.1289929902557606E-2</v>
      </c>
      <c r="F137" s="98">
        <v>3.0058230452234658E-2</v>
      </c>
      <c r="G137" s="98">
        <v>4.3528228820390494E-2</v>
      </c>
      <c r="H137" s="98">
        <v>2.6758416845021241E-2</v>
      </c>
      <c r="I137" s="98">
        <v>0</v>
      </c>
      <c r="J137" s="98">
        <v>0</v>
      </c>
      <c r="K137" s="98">
        <v>0</v>
      </c>
      <c r="L137" s="98">
        <v>7.8107018017339713E-2</v>
      </c>
      <c r="M137" s="98">
        <v>5.9087954581361575E-2</v>
      </c>
      <c r="N137" s="98">
        <v>5.2812175768042667E-2</v>
      </c>
      <c r="O137" s="98">
        <v>3.516023070633658E-2</v>
      </c>
      <c r="P137" s="98">
        <v>4.1867730795230214E-2</v>
      </c>
      <c r="Q137" s="98">
        <v>8.577528079262256E-2</v>
      </c>
      <c r="R137" s="98">
        <v>1.4778218484677098E-2</v>
      </c>
      <c r="S137" s="98">
        <v>4.5064817576930601E-2</v>
      </c>
      <c r="T137" s="98">
        <v>4.8929093477726275E-2</v>
      </c>
      <c r="U137" s="98">
        <v>8.4341171961118094E-2</v>
      </c>
      <c r="V137" s="98">
        <v>0</v>
      </c>
      <c r="W137" s="98">
        <v>3.6090007981970228E-2</v>
      </c>
      <c r="X137" s="98">
        <v>3.2334927469498745E-2</v>
      </c>
      <c r="Y137" s="98">
        <v>0.11455515258257302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3.605981521944427E-2</v>
      </c>
      <c r="D138" s="98">
        <v>2.5131592873506622E-2</v>
      </c>
      <c r="E138" s="98">
        <v>2.4827614971821819E-2</v>
      </c>
      <c r="F138" s="98">
        <v>2.4119095790782089E-2</v>
      </c>
      <c r="G138" s="98">
        <v>3.3718595868300477E-2</v>
      </c>
      <c r="H138" s="98">
        <v>2.0666291762563432E-2</v>
      </c>
      <c r="I138" s="98">
        <v>0</v>
      </c>
      <c r="J138" s="98">
        <v>0</v>
      </c>
      <c r="K138" s="98">
        <v>0</v>
      </c>
      <c r="L138" s="98">
        <v>6.0713442783049146E-2</v>
      </c>
      <c r="M138" s="98">
        <v>4.6983895740324515E-2</v>
      </c>
      <c r="N138" s="98">
        <v>4.414982395763406E-2</v>
      </c>
      <c r="O138" s="98">
        <v>2.6057470008268128E-2</v>
      </c>
      <c r="P138" s="98">
        <v>3.4108664550325254E-2</v>
      </c>
      <c r="Q138" s="98">
        <v>6.5991594998322675E-2</v>
      </c>
      <c r="R138" s="98">
        <v>1.1336290882900975E-2</v>
      </c>
      <c r="S138" s="98">
        <v>3.818544261671946E-2</v>
      </c>
      <c r="T138" s="98">
        <v>4.072754626746028E-2</v>
      </c>
      <c r="U138" s="98">
        <v>6.7563134170786188E-2</v>
      </c>
      <c r="V138" s="98">
        <v>0</v>
      </c>
      <c r="W138" s="98">
        <v>2.5375344286822872E-2</v>
      </c>
      <c r="X138" s="98">
        <v>4.6574592355372618E-2</v>
      </c>
      <c r="Y138" s="98">
        <v>0.10696389758694502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0.85257237251954776</v>
      </c>
      <c r="D139" s="122">
        <v>0.80908524866357112</v>
      </c>
      <c r="E139" s="122">
        <v>0.75733869282790389</v>
      </c>
      <c r="F139" s="122">
        <v>0.64383203507562548</v>
      </c>
      <c r="G139" s="122">
        <v>0.57321505400133699</v>
      </c>
      <c r="H139" s="122">
        <v>0.45775063905580549</v>
      </c>
      <c r="I139" s="122">
        <v>0.59238082324561092</v>
      </c>
      <c r="J139" s="122">
        <v>0.83858806733291247</v>
      </c>
      <c r="K139" s="122">
        <v>0.88161899503608598</v>
      </c>
      <c r="L139" s="122">
        <v>0.96435859359137288</v>
      </c>
      <c r="M139" s="122">
        <v>0.88947967898891167</v>
      </c>
      <c r="N139" s="122">
        <v>0.89106190957220321</v>
      </c>
      <c r="O139" s="122">
        <v>0.82864496959097345</v>
      </c>
      <c r="P139" s="122">
        <v>0.60300824449410717</v>
      </c>
      <c r="Q139" s="122">
        <v>0.76496519065678692</v>
      </c>
      <c r="R139" s="122">
        <v>0.88809088463044084</v>
      </c>
      <c r="S139" s="122">
        <v>1.0133223255978236</v>
      </c>
      <c r="T139" s="122">
        <v>0.89082540570431701</v>
      </c>
      <c r="U139" s="122">
        <v>1.1069373314552522</v>
      </c>
      <c r="V139" s="122">
        <v>0.76865263907386427</v>
      </c>
      <c r="W139" s="122">
        <v>1.2979590784466821</v>
      </c>
      <c r="X139" s="122">
        <v>0.98276196333044452</v>
      </c>
      <c r="Y139" s="122">
        <v>0.91531964787716957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0.85257237251954776</v>
      </c>
      <c r="D141" s="33">
        <v>0.80908524866357112</v>
      </c>
      <c r="E141" s="33">
        <v>0.75733869282790389</v>
      </c>
      <c r="F141" s="33">
        <v>0.64383203507562548</v>
      </c>
      <c r="G141" s="33">
        <v>0.57321505400133699</v>
      </c>
      <c r="H141" s="33">
        <v>0.45775063905580549</v>
      </c>
      <c r="I141" s="33">
        <v>0.59238082324561092</v>
      </c>
      <c r="J141" s="33">
        <v>0.83858806733291247</v>
      </c>
      <c r="K141" s="33">
        <v>0.88161899503608598</v>
      </c>
      <c r="L141" s="33">
        <v>0.96435859359137288</v>
      </c>
      <c r="M141" s="33">
        <v>0.88947967898891167</v>
      </c>
      <c r="N141" s="33">
        <v>0.89106190957220321</v>
      </c>
      <c r="O141" s="33">
        <v>0.82864496959097345</v>
      </c>
      <c r="P141" s="33">
        <v>0.60300824449410717</v>
      </c>
      <c r="Q141" s="33">
        <v>0.76496519065678692</v>
      </c>
      <c r="R141" s="33">
        <v>0.88809088463044084</v>
      </c>
      <c r="S141" s="33">
        <v>1.0133223255978236</v>
      </c>
      <c r="T141" s="33">
        <v>0.89082540570431701</v>
      </c>
      <c r="U141" s="33">
        <v>1.1069373314552522</v>
      </c>
      <c r="V141" s="33">
        <v>0.76865263907386427</v>
      </c>
      <c r="W141" s="33">
        <v>1.2979590784466821</v>
      </c>
      <c r="X141" s="33">
        <v>0.98276196333044452</v>
      </c>
      <c r="Y141" s="33">
        <v>0.91531964787716957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3.1528841764212521</v>
      </c>
      <c r="D143" s="117">
        <f t="shared" si="49"/>
        <v>3.7278195887370638</v>
      </c>
      <c r="E143" s="117">
        <f t="shared" si="49"/>
        <v>3.4841708493458259</v>
      </c>
      <c r="F143" s="117">
        <f t="shared" si="49"/>
        <v>4.213450937567174</v>
      </c>
      <c r="G143" s="117">
        <f t="shared" si="49"/>
        <v>4.5229009674921183</v>
      </c>
      <c r="H143" s="117">
        <f t="shared" si="49"/>
        <v>4.6137731554262391</v>
      </c>
      <c r="I143" s="117">
        <f t="shared" si="49"/>
        <v>4.1241154297048261</v>
      </c>
      <c r="J143" s="117">
        <f t="shared" si="49"/>
        <v>4.8447079350707982</v>
      </c>
      <c r="K143" s="117">
        <f t="shared" si="49"/>
        <v>5.0003977806481261</v>
      </c>
      <c r="L143" s="117">
        <f t="shared" si="49"/>
        <v>4.6966072856075751</v>
      </c>
      <c r="M143" s="117">
        <f t="shared" si="49"/>
        <v>6.5589532865438596</v>
      </c>
      <c r="N143" s="117">
        <f t="shared" si="49"/>
        <v>6.0481810088350851</v>
      </c>
      <c r="O143" s="117">
        <f t="shared" si="49"/>
        <v>6.1594728815962929</v>
      </c>
      <c r="P143" s="117">
        <f t="shared" si="49"/>
        <v>8.0310143784805703</v>
      </c>
      <c r="Q143" s="117">
        <f t="shared" si="49"/>
        <v>6.4295836292211934</v>
      </c>
      <c r="R143" s="117">
        <f t="shared" ref="R143:V143" si="50">R144+R146+R148+R157</f>
        <v>7.2745824916352912</v>
      </c>
      <c r="S143" s="117">
        <f t="shared" si="50"/>
        <v>7.0872721537235108</v>
      </c>
      <c r="T143" s="117">
        <f t="shared" si="50"/>
        <v>9.6387971171596707</v>
      </c>
      <c r="U143" s="117">
        <f t="shared" si="50"/>
        <v>12.249370834714945</v>
      </c>
      <c r="V143" s="117">
        <f t="shared" si="50"/>
        <v>12.125794427916976</v>
      </c>
      <c r="W143" s="117">
        <f t="shared" ref="W143:Y143" si="51">W144+W146+W148+W157</f>
        <v>12.948112463812198</v>
      </c>
      <c r="X143" s="117">
        <f t="shared" si="51"/>
        <v>14.504719280117717</v>
      </c>
      <c r="Y143" s="117">
        <f t="shared" si="51"/>
        <v>7.6099424518800962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2.8472435169653929</v>
      </c>
      <c r="D144" s="122">
        <f t="shared" si="52"/>
        <v>3.3583722879920601</v>
      </c>
      <c r="E144" s="122">
        <f t="shared" si="52"/>
        <v>3.1411810012694663</v>
      </c>
      <c r="F144" s="122">
        <f t="shared" si="52"/>
        <v>3.7804199972332806</v>
      </c>
      <c r="G144" s="122">
        <f t="shared" si="52"/>
        <v>4.0526929490021333</v>
      </c>
      <c r="H144" s="122">
        <f t="shared" si="52"/>
        <v>4.1397483513454629</v>
      </c>
      <c r="I144" s="122">
        <f t="shared" si="52"/>
        <v>3.6826626059082925</v>
      </c>
      <c r="J144" s="122">
        <f t="shared" si="52"/>
        <v>4.3224274579027711</v>
      </c>
      <c r="K144" s="122">
        <f t="shared" si="52"/>
        <v>4.4797757305524994</v>
      </c>
      <c r="L144" s="122">
        <f t="shared" si="52"/>
        <v>4.1438716359711529</v>
      </c>
      <c r="M144" s="122">
        <f t="shared" si="52"/>
        <v>5.7267330971325441</v>
      </c>
      <c r="N144" s="122">
        <f t="shared" si="52"/>
        <v>5.2463190989934301</v>
      </c>
      <c r="O144" s="122">
        <f t="shared" si="52"/>
        <v>5.2520877655011189</v>
      </c>
      <c r="P144" s="122">
        <f t="shared" si="52"/>
        <v>6.8159437143423087</v>
      </c>
      <c r="Q144" s="122">
        <f t="shared" si="52"/>
        <v>5.4143155524754558</v>
      </c>
      <c r="R144" s="122">
        <f t="shared" si="52"/>
        <v>6.1223300328203019</v>
      </c>
      <c r="S144" s="122">
        <f t="shared" si="52"/>
        <v>5.9303683018879259</v>
      </c>
      <c r="T144" s="122">
        <f t="shared" si="52"/>
        <v>7.9558389927173225</v>
      </c>
      <c r="U144" s="122">
        <f t="shared" si="52"/>
        <v>10.028570268002857</v>
      </c>
      <c r="V144" s="122">
        <f t="shared" si="52"/>
        <v>9.8102876207470544</v>
      </c>
      <c r="W144" s="122">
        <f t="shared" si="52"/>
        <v>10.208356075015132</v>
      </c>
      <c r="X144" s="122">
        <f t="shared" si="52"/>
        <v>11.94026013047522</v>
      </c>
      <c r="Y144" s="122">
        <f t="shared" si="52"/>
        <v>6.0189129559631169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2.8472435169653929</v>
      </c>
      <c r="D145" s="98">
        <v>3.3583722879920601</v>
      </c>
      <c r="E145" s="98">
        <v>3.1411810012694663</v>
      </c>
      <c r="F145" s="98">
        <v>3.7804199972332806</v>
      </c>
      <c r="G145" s="98">
        <v>4.0526929490021333</v>
      </c>
      <c r="H145" s="98">
        <v>4.1397483513454629</v>
      </c>
      <c r="I145" s="98">
        <v>3.6826626059082925</v>
      </c>
      <c r="J145" s="98">
        <v>4.3224274579027711</v>
      </c>
      <c r="K145" s="98">
        <v>4.4797757305524994</v>
      </c>
      <c r="L145" s="98">
        <v>4.1438716359711529</v>
      </c>
      <c r="M145" s="98">
        <v>5.7267330971325441</v>
      </c>
      <c r="N145" s="98">
        <v>5.2463190989934301</v>
      </c>
      <c r="O145" s="98">
        <v>5.2520877655011189</v>
      </c>
      <c r="P145" s="98">
        <v>6.8159437143423087</v>
      </c>
      <c r="Q145" s="98">
        <v>5.4143155524754558</v>
      </c>
      <c r="R145" s="98">
        <v>6.1223300328203019</v>
      </c>
      <c r="S145" s="98">
        <v>5.9303683018879259</v>
      </c>
      <c r="T145" s="98">
        <v>7.9558389927173225</v>
      </c>
      <c r="U145" s="98">
        <v>10.028570268002857</v>
      </c>
      <c r="V145" s="98">
        <v>9.8102876207470544</v>
      </c>
      <c r="W145" s="98">
        <v>10.208356075015132</v>
      </c>
      <c r="X145" s="98">
        <v>11.94026013047522</v>
      </c>
      <c r="Y145" s="98">
        <v>6.0189129559631169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4.806166098156899E-3</v>
      </c>
      <c r="D146" s="122">
        <f t="shared" si="53"/>
        <v>6.2689046300811397E-3</v>
      </c>
      <c r="E146" s="122">
        <f t="shared" si="53"/>
        <v>7.2742020460421783E-3</v>
      </c>
      <c r="F146" s="122">
        <f t="shared" si="53"/>
        <v>1.1196872828392575E-2</v>
      </c>
      <c r="G146" s="122">
        <f t="shared" si="53"/>
        <v>1.4246506544734919E-2</v>
      </c>
      <c r="H146" s="122">
        <f t="shared" si="53"/>
        <v>1.7834091005221823E-2</v>
      </c>
      <c r="I146" s="122">
        <f t="shared" si="53"/>
        <v>2.0314813512615756E-2</v>
      </c>
      <c r="J146" s="122">
        <f t="shared" si="53"/>
        <v>2.6323031182257099E-2</v>
      </c>
      <c r="K146" s="122">
        <f t="shared" si="53"/>
        <v>2.939083380490717E-2</v>
      </c>
      <c r="L146" s="122">
        <f t="shared" si="53"/>
        <v>2.9739693653759544E-2</v>
      </c>
      <c r="M146" s="122">
        <f t="shared" si="53"/>
        <v>4.8070174837415873E-2</v>
      </c>
      <c r="N146" s="122">
        <f t="shared" si="53"/>
        <v>5.119018526856433E-2</v>
      </c>
      <c r="O146" s="122">
        <f t="shared" si="53"/>
        <v>5.9263841414897579E-2</v>
      </c>
      <c r="P146" s="122">
        <f t="shared" si="53"/>
        <v>8.6385913177903145E-2</v>
      </c>
      <c r="Q146" s="122">
        <f t="shared" si="53"/>
        <v>7.1138172264802721E-2</v>
      </c>
      <c r="R146" s="122">
        <f t="shared" si="53"/>
        <v>8.8315089304338651E-2</v>
      </c>
      <c r="S146" s="122">
        <f t="shared" si="53"/>
        <v>9.8349646862292903E-2</v>
      </c>
      <c r="T146" s="122">
        <f t="shared" si="53"/>
        <v>0.17113818985748011</v>
      </c>
      <c r="U146" s="122">
        <f t="shared" si="53"/>
        <v>0.17968696638167589</v>
      </c>
      <c r="V146" s="122">
        <f t="shared" si="53"/>
        <v>0.23092574050232453</v>
      </c>
      <c r="W146" s="122">
        <f t="shared" si="53"/>
        <v>0.22373656146421</v>
      </c>
      <c r="X146" s="122">
        <f t="shared" si="53"/>
        <v>0.34237077272081651</v>
      </c>
      <c r="Y146" s="122">
        <f t="shared" si="53"/>
        <v>0.20179139341145608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4.806166098156899E-3</v>
      </c>
      <c r="D147" s="98">
        <v>6.2689046300811397E-3</v>
      </c>
      <c r="E147" s="98">
        <v>7.2742020460421783E-3</v>
      </c>
      <c r="F147" s="98">
        <v>1.1196872828392575E-2</v>
      </c>
      <c r="G147" s="98">
        <v>1.4246506544734919E-2</v>
      </c>
      <c r="H147" s="98">
        <v>1.7834091005221823E-2</v>
      </c>
      <c r="I147" s="98">
        <v>2.0314813512615756E-2</v>
      </c>
      <c r="J147" s="98">
        <v>2.6323031182257099E-2</v>
      </c>
      <c r="K147" s="98">
        <v>2.939083380490717E-2</v>
      </c>
      <c r="L147" s="98">
        <v>2.9739693653759544E-2</v>
      </c>
      <c r="M147" s="98">
        <v>4.8070174837415873E-2</v>
      </c>
      <c r="N147" s="98">
        <v>5.119018526856433E-2</v>
      </c>
      <c r="O147" s="98">
        <v>5.9263841414897579E-2</v>
      </c>
      <c r="P147" s="98">
        <v>8.6385913177903145E-2</v>
      </c>
      <c r="Q147" s="98">
        <v>7.1138172264802721E-2</v>
      </c>
      <c r="R147" s="98">
        <v>8.8315089304338651E-2</v>
      </c>
      <c r="S147" s="98">
        <v>9.8349646862292903E-2</v>
      </c>
      <c r="T147" s="98">
        <v>0.17113818985748011</v>
      </c>
      <c r="U147" s="98">
        <v>0.17968696638167589</v>
      </c>
      <c r="V147" s="98">
        <v>0.23092574050232453</v>
      </c>
      <c r="W147" s="98">
        <v>0.22373656146421</v>
      </c>
      <c r="X147" s="98">
        <v>0.34237077272081651</v>
      </c>
      <c r="Y147" s="98">
        <v>0.20179139341145608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0.24370755351066103</v>
      </c>
      <c r="D148" s="122">
        <v>0.29359382823832614</v>
      </c>
      <c r="E148" s="122">
        <v>0.27024442767902268</v>
      </c>
      <c r="F148" s="122">
        <v>0.34072315250417634</v>
      </c>
      <c r="G148" s="122">
        <v>0.36822784337534797</v>
      </c>
      <c r="H148" s="122">
        <v>0.36723656963781109</v>
      </c>
      <c r="I148" s="122">
        <v>0.33622288331419342</v>
      </c>
      <c r="J148" s="122">
        <v>0.39556960910468375</v>
      </c>
      <c r="K148" s="122">
        <v>0.38707685708648865</v>
      </c>
      <c r="L148" s="122">
        <v>0.41617372353641507</v>
      </c>
      <c r="M148" s="122">
        <v>0.63174240360750045</v>
      </c>
      <c r="N148" s="122">
        <v>0.60473201058674564</v>
      </c>
      <c r="O148" s="122">
        <v>0.68297920014421099</v>
      </c>
      <c r="P148" s="122">
        <v>0.89817083890920779</v>
      </c>
      <c r="Q148" s="122">
        <v>0.75599682857299033</v>
      </c>
      <c r="R148" s="122">
        <v>0.84583588557718725</v>
      </c>
      <c r="S148" s="122">
        <v>0.83685612456225245</v>
      </c>
      <c r="T148" s="122">
        <v>1.1928418645791636</v>
      </c>
      <c r="U148" s="122">
        <v>1.6120133721049275</v>
      </c>
      <c r="V148" s="122">
        <v>1.6183688980440802</v>
      </c>
      <c r="W148" s="122">
        <v>1.926433927082446</v>
      </c>
      <c r="X148" s="122">
        <v>1.7238891779987511</v>
      </c>
      <c r="Y148" s="122">
        <v>1.038874702498743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2.3475693197379764E-2</v>
      </c>
      <c r="D149" s="98">
        <v>2.4175794113852626E-2</v>
      </c>
      <c r="E149" s="98">
        <v>2.9118817593481523E-2</v>
      </c>
      <c r="F149" s="98">
        <v>3.8039676367677216E-2</v>
      </c>
      <c r="G149" s="98">
        <v>4.1423399283014792E-2</v>
      </c>
      <c r="H149" s="98">
        <v>4.1649959369320928E-2</v>
      </c>
      <c r="I149" s="98">
        <v>2.8294553322191055E-2</v>
      </c>
      <c r="J149" s="98">
        <v>2.7219351261725533E-2</v>
      </c>
      <c r="K149" s="98">
        <v>2.1916185991024059E-2</v>
      </c>
      <c r="L149" s="98">
        <v>2.8817277119990284E-2</v>
      </c>
      <c r="M149" s="98">
        <v>6.1460380082027748E-2</v>
      </c>
      <c r="N149" s="98">
        <v>5.081936027154163E-2</v>
      </c>
      <c r="O149" s="98">
        <v>4.6155297376432355E-2</v>
      </c>
      <c r="P149" s="98">
        <v>5.6260475702397554E-2</v>
      </c>
      <c r="Q149" s="98">
        <v>7.9487492539737567E-2</v>
      </c>
      <c r="R149" s="98">
        <v>0.10005838665088509</v>
      </c>
      <c r="S149" s="98">
        <v>0.11446774769045122</v>
      </c>
      <c r="T149" s="98">
        <v>0.13638470084706933</v>
      </c>
      <c r="U149" s="98">
        <v>0.2192097374494108</v>
      </c>
      <c r="V149" s="98">
        <v>0.21555099089537189</v>
      </c>
      <c r="W149" s="98">
        <v>0.31803527038324758</v>
      </c>
      <c r="X149" s="98">
        <v>0.37620940439743705</v>
      </c>
      <c r="Y149" s="98">
        <v>0.16946383772362109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1.624662198671801E-4</v>
      </c>
      <c r="D150" s="98">
        <v>7.4848183940485265E-5</v>
      </c>
      <c r="E150" s="98">
        <v>1.5489591594831605E-4</v>
      </c>
      <c r="F150" s="98">
        <v>1.5916760466720817E-4</v>
      </c>
      <c r="G150" s="98">
        <v>1.5750232160390763E-4</v>
      </c>
      <c r="H150" s="98">
        <v>2.4989877777254724E-4</v>
      </c>
      <c r="I150" s="98">
        <v>4.1864330944485083E-4</v>
      </c>
      <c r="J150" s="98">
        <v>7.8908327334710455E-5</v>
      </c>
      <c r="K150" s="98">
        <v>3.7797027813927359E-4</v>
      </c>
      <c r="L150" s="98">
        <v>0</v>
      </c>
      <c r="M150" s="98">
        <v>5.7268128335918682E-4</v>
      </c>
      <c r="N150" s="98">
        <v>2.871036975632509E-4</v>
      </c>
      <c r="O150" s="98">
        <v>9.4538202483213026E-5</v>
      </c>
      <c r="P150" s="98">
        <v>2.5027297494389477E-4</v>
      </c>
      <c r="Q150" s="98">
        <v>7.7757838245195391E-4</v>
      </c>
      <c r="R150" s="98">
        <v>7.8285569054641557E-4</v>
      </c>
      <c r="S150" s="98">
        <v>1.0561600797203046E-3</v>
      </c>
      <c r="T150" s="98">
        <v>6.3295462258514297E-4</v>
      </c>
      <c r="U150" s="98">
        <v>1.9544094742200945E-3</v>
      </c>
      <c r="V150" s="98">
        <v>9.539651023098472E-4</v>
      </c>
      <c r="W150" s="98">
        <v>1.7742556246292365E-3</v>
      </c>
      <c r="X150" s="98">
        <v>9.4044443541013156E-3</v>
      </c>
      <c r="Y150" s="98">
        <v>9.9075340264182226E-4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9.0968611494033781E-5</v>
      </c>
      <c r="D151" s="101">
        <v>4.2324706131993837E-5</v>
      </c>
      <c r="E151" s="101">
        <v>8.6394335337335916E-5</v>
      </c>
      <c r="F151" s="101">
        <v>8.8355020730320364E-5</v>
      </c>
      <c r="G151" s="101">
        <v>8.8710086607993397E-5</v>
      </c>
      <c r="H151" s="101">
        <v>1.4095871602884795E-4</v>
      </c>
      <c r="I151" s="101">
        <v>2.3234331073206604E-4</v>
      </c>
      <c r="J151" s="101">
        <v>4.2363561421467639E-5</v>
      </c>
      <c r="K151" s="101">
        <v>1.8491798289654518E-4</v>
      </c>
      <c r="L151" s="101">
        <v>0</v>
      </c>
      <c r="M151" s="101">
        <v>3.1946083966630012E-4</v>
      </c>
      <c r="N151" s="101">
        <v>1.5673317821149961E-4</v>
      </c>
      <c r="O151" s="101">
        <v>5.4289966351600168E-5</v>
      </c>
      <c r="P151" s="101">
        <v>1.3785672278651608E-4</v>
      </c>
      <c r="Q151" s="101">
        <v>4.3913235626751057E-4</v>
      </c>
      <c r="R151" s="101">
        <v>4.4263527430537348E-4</v>
      </c>
      <c r="S151" s="101">
        <v>5.7219910448105197E-4</v>
      </c>
      <c r="T151" s="101">
        <v>3.4488711923373377E-4</v>
      </c>
      <c r="U151" s="101">
        <v>1.0846126997054214E-3</v>
      </c>
      <c r="V151" s="101">
        <v>5.28850347953096E-4</v>
      </c>
      <c r="W151" s="101">
        <v>1.0427454054177426E-3</v>
      </c>
      <c r="X151" s="101">
        <v>3.9232295115408967E-3</v>
      </c>
      <c r="Y151" s="101">
        <v>5.1277100923327872E-4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7.1497608373146318E-5</v>
      </c>
      <c r="D152" s="104">
        <v>3.2523477808491422E-5</v>
      </c>
      <c r="E152" s="104">
        <v>6.8501580610980125E-5</v>
      </c>
      <c r="F152" s="104">
        <v>7.0812583936887788E-5</v>
      </c>
      <c r="G152" s="104">
        <v>6.8792234995914236E-5</v>
      </c>
      <c r="H152" s="104">
        <v>1.0894006174369928E-4</v>
      </c>
      <c r="I152" s="104">
        <v>1.8629999871278479E-4</v>
      </c>
      <c r="J152" s="104">
        <v>3.6544765913242809E-5</v>
      </c>
      <c r="K152" s="104">
        <v>1.9305229524272838E-4</v>
      </c>
      <c r="L152" s="104">
        <v>0</v>
      </c>
      <c r="M152" s="104">
        <v>2.532204436928867E-4</v>
      </c>
      <c r="N152" s="104">
        <v>1.3037051935175129E-4</v>
      </c>
      <c r="O152" s="104">
        <v>4.0248236131612864E-5</v>
      </c>
      <c r="P152" s="104">
        <v>1.1241625215737871E-4</v>
      </c>
      <c r="Q152" s="104">
        <v>3.3844602618444334E-4</v>
      </c>
      <c r="R152" s="104">
        <v>3.4022041624104209E-4</v>
      </c>
      <c r="S152" s="104">
        <v>4.8396097523925266E-4</v>
      </c>
      <c r="T152" s="104">
        <v>2.8806750335140914E-4</v>
      </c>
      <c r="U152" s="104">
        <v>8.6979677451467325E-4</v>
      </c>
      <c r="V152" s="104">
        <v>4.2511475435675125E-4</v>
      </c>
      <c r="W152" s="104">
        <v>7.31510219211494E-4</v>
      </c>
      <c r="X152" s="104">
        <v>5.481214842560418E-3</v>
      </c>
      <c r="Y152" s="104">
        <v>4.7798239340854354E-4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0.11439554773636017</v>
      </c>
      <c r="D153" s="101">
        <v>0.16243775388709578</v>
      </c>
      <c r="E153" s="101">
        <v>0.1387069237166948</v>
      </c>
      <c r="F153" s="101">
        <v>0.20106063175214703</v>
      </c>
      <c r="G153" s="101">
        <v>0.18516243337125446</v>
      </c>
      <c r="H153" s="101">
        <v>0.1861697217491502</v>
      </c>
      <c r="I153" s="101">
        <v>6.7431616333028577E-2</v>
      </c>
      <c r="J153" s="101">
        <v>0.12526654825679859</v>
      </c>
      <c r="K153" s="101">
        <v>0.11739803733448113</v>
      </c>
      <c r="L153" s="101">
        <v>0.18336454791203655</v>
      </c>
      <c r="M153" s="101">
        <v>0.31097077194838818</v>
      </c>
      <c r="N153" s="101">
        <v>0.32592417449189659</v>
      </c>
      <c r="O153" s="101">
        <v>0.33966654763609172</v>
      </c>
      <c r="P153" s="101">
        <v>0.46470391257950794</v>
      </c>
      <c r="Q153" s="101">
        <v>0.30729575354053068</v>
      </c>
      <c r="R153" s="101">
        <v>0.32217432864384554</v>
      </c>
      <c r="S153" s="101">
        <v>0.32725634584211705</v>
      </c>
      <c r="T153" s="101">
        <v>0.50240075239904525</v>
      </c>
      <c r="U153" s="101">
        <v>0.61847496966205551</v>
      </c>
      <c r="V153" s="101">
        <v>0.71091792807730336</v>
      </c>
      <c r="W153" s="101">
        <v>0.8435632307347406</v>
      </c>
      <c r="X153" s="101">
        <v>0</v>
      </c>
      <c r="Y153" s="101">
        <v>0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0.10567384635705393</v>
      </c>
      <c r="D154" s="104">
        <v>0.10690543205343722</v>
      </c>
      <c r="E154" s="104">
        <v>0.10226379045289802</v>
      </c>
      <c r="F154" s="104">
        <v>0.10146367677968486</v>
      </c>
      <c r="G154" s="104">
        <v>0.1414845083994748</v>
      </c>
      <c r="H154" s="104">
        <v>0.13916698974156744</v>
      </c>
      <c r="I154" s="104">
        <v>0.24007807034952894</v>
      </c>
      <c r="J154" s="104">
        <v>0.24300480125882495</v>
      </c>
      <c r="K154" s="104">
        <v>0.24738466348284416</v>
      </c>
      <c r="L154" s="104">
        <v>0.20399189850438826</v>
      </c>
      <c r="M154" s="104">
        <v>0.25873857029372532</v>
      </c>
      <c r="N154" s="104">
        <v>0.22770137212574415</v>
      </c>
      <c r="O154" s="104">
        <v>0.29706281692920361</v>
      </c>
      <c r="P154" s="104">
        <v>0.3769561776523585</v>
      </c>
      <c r="Q154" s="104">
        <v>0.36843600411027011</v>
      </c>
      <c r="R154" s="104">
        <v>0.42282031459191022</v>
      </c>
      <c r="S154" s="104">
        <v>0.39407587094996388</v>
      </c>
      <c r="T154" s="104">
        <v>0.55342345671046389</v>
      </c>
      <c r="U154" s="104">
        <v>0.7723742555192411</v>
      </c>
      <c r="V154" s="104">
        <v>0.69094601396909505</v>
      </c>
      <c r="W154" s="104">
        <v>0.76306117033982868</v>
      </c>
      <c r="X154" s="104">
        <v>1.3382753292472127</v>
      </c>
      <c r="Y154" s="104">
        <v>0.86842011137248021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5.9142815564271055E-2</v>
      </c>
      <c r="D155" s="98">
        <v>6.0489979836022917E-2</v>
      </c>
      <c r="E155" s="98">
        <v>5.7020078872016135E-2</v>
      </c>
      <c r="F155" s="98">
        <v>5.6293264925895599E-2</v>
      </c>
      <c r="G155" s="98">
        <v>7.9725866803874237E-2</v>
      </c>
      <c r="H155" s="98">
        <v>7.8522112879700248E-2</v>
      </c>
      <c r="I155" s="98">
        <v>0.13327398485262423</v>
      </c>
      <c r="J155" s="98">
        <v>0.13058902946070852</v>
      </c>
      <c r="K155" s="98">
        <v>0.12080624402529376</v>
      </c>
      <c r="L155" s="98">
        <v>0.11477557991097631</v>
      </c>
      <c r="M155" s="98">
        <v>0.14413185820363134</v>
      </c>
      <c r="N155" s="98">
        <v>0.1240218324843894</v>
      </c>
      <c r="O155" s="98">
        <v>0.17061727336344093</v>
      </c>
      <c r="P155" s="98">
        <v>0.20772635626850869</v>
      </c>
      <c r="Q155" s="98">
        <v>0.20823187893913112</v>
      </c>
      <c r="R155" s="98">
        <v>0.23927430153280563</v>
      </c>
      <c r="S155" s="98">
        <v>0.21332014091632515</v>
      </c>
      <c r="T155" s="98">
        <v>0.30202456977099079</v>
      </c>
      <c r="U155" s="98">
        <v>0.42884202273056549</v>
      </c>
      <c r="V155" s="98">
        <v>0.38328465553571717</v>
      </c>
      <c r="W155" s="98">
        <v>0.44803914257037236</v>
      </c>
      <c r="X155" s="98">
        <v>0.54838802468278369</v>
      </c>
      <c r="Y155" s="98">
        <v>0.44909003667143138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4.6531030792782875E-2</v>
      </c>
      <c r="D156" s="98">
        <v>4.6415452217414298E-2</v>
      </c>
      <c r="E156" s="98">
        <v>4.524371158088189E-2</v>
      </c>
      <c r="F156" s="98">
        <v>4.5170411853789262E-2</v>
      </c>
      <c r="G156" s="98">
        <v>6.1758641595600572E-2</v>
      </c>
      <c r="H156" s="98">
        <v>6.0644876861867182E-2</v>
      </c>
      <c r="I156" s="98">
        <v>0.10680408549690469</v>
      </c>
      <c r="J156" s="98">
        <v>0.11241577179811642</v>
      </c>
      <c r="K156" s="98">
        <v>0.12657841945755038</v>
      </c>
      <c r="L156" s="98">
        <v>8.9216318593411933E-2</v>
      </c>
      <c r="M156" s="98">
        <v>0.11460671209009399</v>
      </c>
      <c r="N156" s="98">
        <v>0.10367953964135473</v>
      </c>
      <c r="O156" s="98">
        <v>0.12644554356576268</v>
      </c>
      <c r="P156" s="98">
        <v>0.16922982138384982</v>
      </c>
      <c r="Q156" s="98">
        <v>0.16020412517113899</v>
      </c>
      <c r="R156" s="98">
        <v>0.18354601305910459</v>
      </c>
      <c r="S156" s="98">
        <v>0.18075573003363873</v>
      </c>
      <c r="T156" s="98">
        <v>0.2513988869394731</v>
      </c>
      <c r="U156" s="98">
        <v>0.34353223278867562</v>
      </c>
      <c r="V156" s="98">
        <v>0.30766135843337783</v>
      </c>
      <c r="W156" s="98">
        <v>0.31502202776945626</v>
      </c>
      <c r="X156" s="98">
        <v>0.78988730456442902</v>
      </c>
      <c r="Y156" s="98">
        <v>0.41933007470104883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5.7126939847041092E-2</v>
      </c>
      <c r="D157" s="122">
        <v>6.9584567876596268E-2</v>
      </c>
      <c r="E157" s="122">
        <v>6.5471218351294547E-2</v>
      </c>
      <c r="F157" s="122">
        <v>8.111091500132396E-2</v>
      </c>
      <c r="G157" s="122">
        <v>8.7733668569901613E-2</v>
      </c>
      <c r="H157" s="122">
        <v>8.8954143437743646E-2</v>
      </c>
      <c r="I157" s="122">
        <v>8.4915126969724308E-2</v>
      </c>
      <c r="J157" s="122">
        <v>0.10038783688108573</v>
      </c>
      <c r="K157" s="122">
        <v>0.10415435920423104</v>
      </c>
      <c r="L157" s="122">
        <v>0.10682223244624699</v>
      </c>
      <c r="M157" s="122">
        <v>0.15240761096639907</v>
      </c>
      <c r="N157" s="122">
        <v>0.14593971398634456</v>
      </c>
      <c r="O157" s="122">
        <v>0.16514207453606591</v>
      </c>
      <c r="P157" s="122">
        <v>0.23051391205115082</v>
      </c>
      <c r="Q157" s="122">
        <v>0.18813307590794479</v>
      </c>
      <c r="R157" s="122">
        <v>0.21810148393346254</v>
      </c>
      <c r="S157" s="122">
        <v>0.22169808041103956</v>
      </c>
      <c r="T157" s="122">
        <v>0.31897807000570438</v>
      </c>
      <c r="U157" s="122">
        <v>0.42910022822548399</v>
      </c>
      <c r="V157" s="122">
        <v>0.46621216862351528</v>
      </c>
      <c r="W157" s="122">
        <v>0.58958590025040924</v>
      </c>
      <c r="X157" s="122">
        <v>0.49819919892292858</v>
      </c>
      <c r="Y157" s="122">
        <v>0.35036340000677901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5.7126939847041092E-2</v>
      </c>
      <c r="D159" s="33">
        <v>6.9584567876596268E-2</v>
      </c>
      <c r="E159" s="33">
        <v>6.5471218351294547E-2</v>
      </c>
      <c r="F159" s="33">
        <v>8.111091500132396E-2</v>
      </c>
      <c r="G159" s="33">
        <v>8.7733668569901613E-2</v>
      </c>
      <c r="H159" s="33">
        <v>8.8954143437743646E-2</v>
      </c>
      <c r="I159" s="33">
        <v>8.4915126969724308E-2</v>
      </c>
      <c r="J159" s="33">
        <v>0.10038783688108573</v>
      </c>
      <c r="K159" s="33">
        <v>0.10415435920423104</v>
      </c>
      <c r="L159" s="33">
        <v>0.10682223244624699</v>
      </c>
      <c r="M159" s="33">
        <v>0.15240761096639907</v>
      </c>
      <c r="N159" s="33">
        <v>0.14593971398634456</v>
      </c>
      <c r="O159" s="33">
        <v>0.16514207453606591</v>
      </c>
      <c r="P159" s="33">
        <v>0.23051391205115082</v>
      </c>
      <c r="Q159" s="33">
        <v>0.18813307590794479</v>
      </c>
      <c r="R159" s="33">
        <v>0.21810148393346254</v>
      </c>
      <c r="S159" s="33">
        <v>0.22169808041103956</v>
      </c>
      <c r="T159" s="33">
        <v>0.31897807000570438</v>
      </c>
      <c r="U159" s="33">
        <v>0.42910022822548399</v>
      </c>
      <c r="V159" s="33">
        <v>0.46621216862351528</v>
      </c>
      <c r="W159" s="33">
        <v>0.58958590025040924</v>
      </c>
      <c r="X159" s="33">
        <v>0.49819919892292858</v>
      </c>
      <c r="Y159" s="33">
        <v>0.35036340000677901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0.22966438338548004</v>
      </c>
      <c r="I161" s="117">
        <f t="shared" si="54"/>
        <v>0.45319642672451671</v>
      </c>
      <c r="J161" s="117">
        <f t="shared" si="54"/>
        <v>0.39096453533228392</v>
      </c>
      <c r="K161" s="117">
        <f t="shared" si="54"/>
        <v>0.3324262998699784</v>
      </c>
      <c r="L161" s="117">
        <f t="shared" si="54"/>
        <v>0.64981338829130586</v>
      </c>
      <c r="M161" s="117">
        <f t="shared" si="54"/>
        <v>0.72436467386502634</v>
      </c>
      <c r="N161" s="117">
        <f t="shared" si="54"/>
        <v>0.78522947944704768</v>
      </c>
      <c r="O161" s="117">
        <f t="shared" si="54"/>
        <v>3.1480856954834882</v>
      </c>
      <c r="P161" s="117">
        <f t="shared" si="54"/>
        <v>0.23969914282952262</v>
      </c>
      <c r="Q161" s="117">
        <f t="shared" si="54"/>
        <v>0.15526737658518483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3.4021781249434238E-2</v>
      </c>
      <c r="W161" s="117">
        <f t="shared" ref="W161:Y161" si="56">W162+W164+W166+W175</f>
        <v>0.23890162951730975</v>
      </c>
      <c r="X161" s="117">
        <f t="shared" si="56"/>
        <v>0</v>
      </c>
      <c r="Y161" s="117">
        <f t="shared" si="56"/>
        <v>3.6001271726048239E-4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0.20755649277907282</v>
      </c>
      <c r="I162" s="122">
        <f t="shared" si="57"/>
        <v>0.39590507952920695</v>
      </c>
      <c r="J162" s="122">
        <f t="shared" si="57"/>
        <v>0.3188976349710384</v>
      </c>
      <c r="K162" s="122">
        <f t="shared" si="57"/>
        <v>0.26102173784024935</v>
      </c>
      <c r="L162" s="122">
        <f t="shared" si="57"/>
        <v>0.56412516271904289</v>
      </c>
      <c r="M162" s="122">
        <f t="shared" si="57"/>
        <v>0.59786188568775211</v>
      </c>
      <c r="N162" s="122">
        <f t="shared" si="57"/>
        <v>0.65894979829477518</v>
      </c>
      <c r="O162" s="122">
        <f t="shared" si="57"/>
        <v>2.8025506076649322</v>
      </c>
      <c r="P162" s="122">
        <f t="shared" si="57"/>
        <v>0.198150782219568</v>
      </c>
      <c r="Q162" s="122">
        <f t="shared" si="57"/>
        <v>0.13802443854439306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1.0793792029627819E-2</v>
      </c>
      <c r="W162" s="122">
        <f t="shared" si="57"/>
        <v>0.20973825806361349</v>
      </c>
      <c r="X162" s="122">
        <f t="shared" si="57"/>
        <v>0</v>
      </c>
      <c r="Y162" s="122">
        <f t="shared" si="57"/>
        <v>2.8466492408967317E-4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0.20755649277907282</v>
      </c>
      <c r="I163" s="33">
        <v>0.39590507952920695</v>
      </c>
      <c r="J163" s="33">
        <v>0.3188976349710384</v>
      </c>
      <c r="K163" s="33">
        <v>0.26102173784024935</v>
      </c>
      <c r="L163" s="33">
        <v>0.56412516271904289</v>
      </c>
      <c r="M163" s="33">
        <v>0.59786188568775211</v>
      </c>
      <c r="N163" s="33">
        <v>0.65894979829477518</v>
      </c>
      <c r="O163" s="33">
        <v>2.8025506076649322</v>
      </c>
      <c r="P163" s="33">
        <v>0.198150782219568</v>
      </c>
      <c r="Q163" s="33">
        <v>0.13802443854439306</v>
      </c>
      <c r="R163" s="33">
        <v>0</v>
      </c>
      <c r="S163" s="33">
        <v>0</v>
      </c>
      <c r="T163" s="33">
        <v>0</v>
      </c>
      <c r="U163" s="33">
        <v>0</v>
      </c>
      <c r="V163" s="33">
        <v>1.0793792029627819E-2</v>
      </c>
      <c r="W163" s="33">
        <v>0.20973825806361349</v>
      </c>
      <c r="X163" s="33">
        <v>0</v>
      </c>
      <c r="Y163" s="33">
        <v>2.8466492408967317E-4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8.3597301586977289E-4</v>
      </c>
      <c r="I164" s="122">
        <f t="shared" si="58"/>
        <v>2.5863767203561728E-3</v>
      </c>
      <c r="J164" s="122">
        <f t="shared" si="58"/>
        <v>3.570031353832338E-3</v>
      </c>
      <c r="K164" s="122">
        <f t="shared" si="58"/>
        <v>3.9284777858044238E-3</v>
      </c>
      <c r="L164" s="122">
        <f t="shared" si="58"/>
        <v>4.5288873584405391E-3</v>
      </c>
      <c r="M164" s="122">
        <f t="shared" si="58"/>
        <v>7.1604531268234075E-3</v>
      </c>
      <c r="N164" s="122">
        <f t="shared" si="58"/>
        <v>7.9028672476369223E-3</v>
      </c>
      <c r="O164" s="122">
        <f t="shared" si="58"/>
        <v>2.0895300166407456E-2</v>
      </c>
      <c r="P164" s="122">
        <f t="shared" si="58"/>
        <v>2.13298551056551E-3</v>
      </c>
      <c r="Q164" s="122">
        <f t="shared" si="58"/>
        <v>1.0302414520608648E-3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2.2550404744669135E-3</v>
      </c>
      <c r="W164" s="122">
        <f t="shared" si="58"/>
        <v>1.257653521440191E-3</v>
      </c>
      <c r="X164" s="122">
        <f t="shared" si="58"/>
        <v>0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8.3597301586977289E-4</v>
      </c>
      <c r="I165" s="98">
        <v>2.5863767203561728E-3</v>
      </c>
      <c r="J165" s="98">
        <v>3.570031353832338E-3</v>
      </c>
      <c r="K165" s="98">
        <v>3.9284777858044238E-3</v>
      </c>
      <c r="L165" s="98">
        <v>4.5288873584405391E-3</v>
      </c>
      <c r="M165" s="98">
        <v>7.1604531268234075E-3</v>
      </c>
      <c r="N165" s="98">
        <v>7.9028672476369223E-3</v>
      </c>
      <c r="O165" s="98">
        <v>2.0895300166407456E-2</v>
      </c>
      <c r="P165" s="98">
        <v>2.13298551056551E-3</v>
      </c>
      <c r="Q165" s="98">
        <v>1.0302414520608648E-3</v>
      </c>
      <c r="R165" s="98">
        <v>0</v>
      </c>
      <c r="S165" s="98">
        <v>0</v>
      </c>
      <c r="T165" s="98">
        <v>0</v>
      </c>
      <c r="U165" s="98">
        <v>0</v>
      </c>
      <c r="V165" s="98">
        <v>2.2550404744669135E-3</v>
      </c>
      <c r="W165" s="98">
        <v>1.257653521440191E-3</v>
      </c>
      <c r="X165" s="98">
        <v>0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1.7123899746162526E-2</v>
      </c>
      <c r="I166" s="122">
        <v>4.3675244559228832E-2</v>
      </c>
      <c r="J166" s="122">
        <v>5.4632255827279264E-2</v>
      </c>
      <c r="K166" s="122">
        <v>5.3169277957273865E-2</v>
      </c>
      <c r="L166" s="122">
        <v>6.4582695800387932E-2</v>
      </c>
      <c r="M166" s="122">
        <v>9.6146985603342686E-2</v>
      </c>
      <c r="N166" s="122">
        <v>9.5362734423571571E-2</v>
      </c>
      <c r="O166" s="122">
        <v>0.26142762355271665</v>
      </c>
      <c r="P166" s="122">
        <v>3.1364691140138137E-2</v>
      </c>
      <c r="Q166" s="122">
        <v>1.2982103897193393E-2</v>
      </c>
      <c r="R166" s="122">
        <v>0</v>
      </c>
      <c r="S166" s="122">
        <v>0</v>
      </c>
      <c r="T166" s="122">
        <v>0</v>
      </c>
      <c r="U166" s="122">
        <v>0</v>
      </c>
      <c r="V166" s="122">
        <v>1.6282527309660035E-2</v>
      </c>
      <c r="W166" s="122">
        <v>2.1366472877001511E-2</v>
      </c>
      <c r="X166" s="122">
        <v>0</v>
      </c>
      <c r="Y166" s="122">
        <v>5.6409231008280628E-5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1.9158981309887627E-3</v>
      </c>
      <c r="I167" s="98">
        <v>3.6833146336580072E-3</v>
      </c>
      <c r="J167" s="98">
        <v>3.7870401755444225E-3</v>
      </c>
      <c r="K167" s="98">
        <v>2.9473491505170291E-3</v>
      </c>
      <c r="L167" s="98">
        <v>4.4528154150422303E-3</v>
      </c>
      <c r="M167" s="98">
        <v>9.3526665342216157E-3</v>
      </c>
      <c r="N167" s="98">
        <v>8.039220833916191E-3</v>
      </c>
      <c r="O167" s="98">
        <v>1.768655862580502E-2</v>
      </c>
      <c r="P167" s="98">
        <v>2.0033403810942748E-3</v>
      </c>
      <c r="Q167" s="98">
        <v>1.3604216327094448E-3</v>
      </c>
      <c r="R167" s="98">
        <v>0</v>
      </c>
      <c r="S167" s="98">
        <v>0</v>
      </c>
      <c r="T167" s="98">
        <v>0</v>
      </c>
      <c r="U167" s="98">
        <v>0</v>
      </c>
      <c r="V167" s="98">
        <v>2.1676487419084057E-3</v>
      </c>
      <c r="W167" s="98">
        <v>3.5487463751584475E-3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8.3728661888970155E-5</v>
      </c>
      <c r="J168" s="98">
        <v>0</v>
      </c>
      <c r="K168" s="98">
        <v>7.5594055627854707E-5</v>
      </c>
      <c r="L168" s="98">
        <v>0</v>
      </c>
      <c r="M168" s="98">
        <v>9.5446880559864493E-5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4.646866214641321E-5</v>
      </c>
      <c r="J169" s="101">
        <v>0</v>
      </c>
      <c r="K169" s="101">
        <v>3.6983596579309033E-5</v>
      </c>
      <c r="L169" s="101">
        <v>0</v>
      </c>
      <c r="M169" s="101">
        <v>5.3243473277716705E-5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3.7259999742556952E-5</v>
      </c>
      <c r="J170" s="104">
        <v>0</v>
      </c>
      <c r="K170" s="104">
        <v>3.8610459048545674E-5</v>
      </c>
      <c r="L170" s="104">
        <v>0</v>
      </c>
      <c r="M170" s="104">
        <v>4.2203407282147788E-5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8.66666249688622E-3</v>
      </c>
      <c r="I171" s="101">
        <v>8.7382713826057688E-3</v>
      </c>
      <c r="J171" s="101">
        <v>1.7261762022744688E-2</v>
      </c>
      <c r="K171" s="101">
        <v>1.6159140862300542E-2</v>
      </c>
      <c r="L171" s="101">
        <v>2.8427243345053331E-2</v>
      </c>
      <c r="M171" s="101">
        <v>4.7321639209537331E-2</v>
      </c>
      <c r="N171" s="101">
        <v>5.1452125897714876E-2</v>
      </c>
      <c r="O171" s="101">
        <v>0.13003703427270197</v>
      </c>
      <c r="P171" s="101">
        <v>1.6242445227326832E-2</v>
      </c>
      <c r="Q171" s="101">
        <v>5.3185803497399538E-3</v>
      </c>
      <c r="R171" s="101">
        <v>0</v>
      </c>
      <c r="S171" s="101">
        <v>0</v>
      </c>
      <c r="T171" s="101">
        <v>0</v>
      </c>
      <c r="U171" s="101">
        <v>0</v>
      </c>
      <c r="V171" s="101">
        <v>7.1485881642425761E-3</v>
      </c>
      <c r="W171" s="101">
        <v>9.3551055372990861E-3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6.5413391182875414E-3</v>
      </c>
      <c r="I172" s="104">
        <v>3.1169929881076086E-2</v>
      </c>
      <c r="J172" s="104">
        <v>3.3583453628990158E-2</v>
      </c>
      <c r="K172" s="104">
        <v>3.398719388882844E-2</v>
      </c>
      <c r="L172" s="104">
        <v>3.1702637040292372E-2</v>
      </c>
      <c r="M172" s="104">
        <v>3.9377232979023874E-2</v>
      </c>
      <c r="N172" s="104">
        <v>3.5871387691940496E-2</v>
      </c>
      <c r="O172" s="104">
        <v>0.1137040306542097</v>
      </c>
      <c r="P172" s="104">
        <v>1.3118905531717032E-2</v>
      </c>
      <c r="Q172" s="104">
        <v>6.3031019147439943E-3</v>
      </c>
      <c r="R172" s="104">
        <v>0</v>
      </c>
      <c r="S172" s="104">
        <v>0</v>
      </c>
      <c r="T172" s="104">
        <v>0</v>
      </c>
      <c r="U172" s="104">
        <v>0</v>
      </c>
      <c r="V172" s="104">
        <v>6.9662904035090517E-3</v>
      </c>
      <c r="W172" s="104">
        <v>8.4626209645439765E-3</v>
      </c>
      <c r="X172" s="104">
        <v>0</v>
      </c>
      <c r="Y172" s="104">
        <v>5.6409231008280628E-5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3.6908161165546544E-3</v>
      </c>
      <c r="I173" s="98">
        <v>1.7303291203481817E-2</v>
      </c>
      <c r="J173" s="98">
        <v>1.8047506027164411E-2</v>
      </c>
      <c r="K173" s="98">
        <v>1.6597088844812397E-2</v>
      </c>
      <c r="L173" s="98">
        <v>1.7837416964519695E-2</v>
      </c>
      <c r="M173" s="98">
        <v>2.1935321640453781E-2</v>
      </c>
      <c r="N173" s="98">
        <v>1.9538025589304047E-2</v>
      </c>
      <c r="O173" s="98">
        <v>6.5305620815134774E-2</v>
      </c>
      <c r="P173" s="98">
        <v>7.229334882654659E-3</v>
      </c>
      <c r="Q173" s="98">
        <v>3.5623737642620666E-3</v>
      </c>
      <c r="R173" s="98">
        <v>0</v>
      </c>
      <c r="S173" s="98">
        <v>0</v>
      </c>
      <c r="T173" s="98">
        <v>0</v>
      </c>
      <c r="U173" s="98">
        <v>0</v>
      </c>
      <c r="V173" s="98">
        <v>3.8643716928514872E-3</v>
      </c>
      <c r="W173" s="98">
        <v>4.9689141424451751E-3</v>
      </c>
      <c r="X173" s="98">
        <v>0</v>
      </c>
      <c r="Y173" s="98">
        <v>2.9171161849394705E-5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2.8505230017328875E-3</v>
      </c>
      <c r="I174" s="33">
        <v>1.3866638677594268E-2</v>
      </c>
      <c r="J174" s="33">
        <v>1.5535947601825745E-2</v>
      </c>
      <c r="K174" s="33">
        <v>1.7390105044016044E-2</v>
      </c>
      <c r="L174" s="33">
        <v>1.3865220075772674E-2</v>
      </c>
      <c r="M174" s="33">
        <v>1.7441911338570093E-2</v>
      </c>
      <c r="N174" s="33">
        <v>1.6333362102636452E-2</v>
      </c>
      <c r="O174" s="33">
        <v>4.8398409839074931E-2</v>
      </c>
      <c r="P174" s="33">
        <v>5.8895706490623735E-3</v>
      </c>
      <c r="Q174" s="33">
        <v>2.7407281504819281E-3</v>
      </c>
      <c r="R174" s="33">
        <v>0</v>
      </c>
      <c r="S174" s="33">
        <v>0</v>
      </c>
      <c r="T174" s="33">
        <v>0</v>
      </c>
      <c r="U174" s="33">
        <v>0</v>
      </c>
      <c r="V174" s="33">
        <v>3.1019187106575644E-3</v>
      </c>
      <c r="W174" s="33">
        <v>3.4937068220988014E-3</v>
      </c>
      <c r="X174" s="33">
        <v>0</v>
      </c>
      <c r="Y174" s="33">
        <v>2.7238069158885923E-5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4.1480178443749271E-3</v>
      </c>
      <c r="I175" s="122">
        <v>1.1029725915724785E-2</v>
      </c>
      <c r="J175" s="122">
        <v>1.3864613180133933E-2</v>
      </c>
      <c r="K175" s="122">
        <v>1.4306806286650738E-2</v>
      </c>
      <c r="L175" s="122">
        <v>1.6576642413434522E-2</v>
      </c>
      <c r="M175" s="122">
        <v>2.319534944710808E-2</v>
      </c>
      <c r="N175" s="122">
        <v>2.3014079481064015E-2</v>
      </c>
      <c r="O175" s="122">
        <v>6.3212164099431367E-2</v>
      </c>
      <c r="P175" s="122">
        <v>8.0506839592509923E-3</v>
      </c>
      <c r="Q175" s="122">
        <v>3.2305926915374926E-3</v>
      </c>
      <c r="R175" s="122">
        <v>0</v>
      </c>
      <c r="S175" s="122">
        <v>0</v>
      </c>
      <c r="T175" s="122">
        <v>0</v>
      </c>
      <c r="U175" s="122">
        <v>0</v>
      </c>
      <c r="V175" s="122">
        <v>4.6904214356794753E-3</v>
      </c>
      <c r="W175" s="122">
        <v>6.53924505525455E-3</v>
      </c>
      <c r="X175" s="122">
        <v>0</v>
      </c>
      <c r="Y175" s="122">
        <v>1.8938562162528595E-5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4.1480178443749271E-3</v>
      </c>
      <c r="I177" s="33">
        <v>1.1029725915724785E-2</v>
      </c>
      <c r="J177" s="33">
        <v>1.3864613180133933E-2</v>
      </c>
      <c r="K177" s="33">
        <v>1.4306806286650738E-2</v>
      </c>
      <c r="L177" s="33">
        <v>1.6576642413434522E-2</v>
      </c>
      <c r="M177" s="33">
        <v>2.319534944710808E-2</v>
      </c>
      <c r="N177" s="33">
        <v>2.3014079481064015E-2</v>
      </c>
      <c r="O177" s="33">
        <v>6.3212164099431367E-2</v>
      </c>
      <c r="P177" s="33">
        <v>8.0506839592509923E-3</v>
      </c>
      <c r="Q177" s="33">
        <v>3.2305926915374926E-3</v>
      </c>
      <c r="R177" s="33">
        <v>0</v>
      </c>
      <c r="S177" s="33">
        <v>0</v>
      </c>
      <c r="T177" s="33">
        <v>0</v>
      </c>
      <c r="U177" s="33">
        <v>0</v>
      </c>
      <c r="V177" s="33">
        <v>4.6904214356794753E-3</v>
      </c>
      <c r="W177" s="33">
        <v>6.53924505525455E-3</v>
      </c>
      <c r="X177" s="33">
        <v>0</v>
      </c>
      <c r="Y177" s="33">
        <v>1.8938562162528595E-5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0.59591509590270308</v>
      </c>
      <c r="D24" s="119">
        <f>IF(RES_hhdet_in_tes!D24=0,"",RES_hhdet_in_tes!D24/RES_hhdet_in_fec!D24)</f>
        <v>0.60126361586333055</v>
      </c>
      <c r="E24" s="119">
        <f>IF(RES_hhdet_in_tes!E24=0,"",RES_hhdet_in_tes!E24/RES_hhdet_in_fec!E24)</f>
        <v>0.60500964846946426</v>
      </c>
      <c r="F24" s="119">
        <f>IF(RES_hhdet_in_tes!F24=0,"",RES_hhdet_in_tes!F24/RES_hhdet_in_fec!F24)</f>
        <v>0.60949114497468482</v>
      </c>
      <c r="G24" s="119">
        <f>IF(RES_hhdet_in_tes!G24=0,"",RES_hhdet_in_tes!G24/RES_hhdet_in_fec!G24)</f>
        <v>0.61477492200109018</v>
      </c>
      <c r="H24" s="119">
        <f>IF(RES_hhdet_in_tes!H24=0,"",RES_hhdet_in_tes!H24/RES_hhdet_in_fec!H24)</f>
        <v>0.61942007594189308</v>
      </c>
      <c r="I24" s="119">
        <f>IF(RES_hhdet_in_tes!I24=0,"",RES_hhdet_in_tes!I24/RES_hhdet_in_fec!I24)</f>
        <v>0.62574000807899199</v>
      </c>
      <c r="J24" s="119">
        <f>IF(RES_hhdet_in_tes!J24=0,"",RES_hhdet_in_tes!J24/RES_hhdet_in_fec!J24)</f>
        <v>0.63187760517115643</v>
      </c>
      <c r="K24" s="119">
        <f>IF(RES_hhdet_in_tes!K24=0,"",RES_hhdet_in_tes!K24/RES_hhdet_in_fec!K24)</f>
        <v>0.63898506443251479</v>
      </c>
      <c r="L24" s="119">
        <f>IF(RES_hhdet_in_tes!L24=0,"",RES_hhdet_in_tes!L24/RES_hhdet_in_fec!L24)</f>
        <v>0.64409335849548954</v>
      </c>
      <c r="M24" s="119">
        <f>IF(RES_hhdet_in_tes!M24=0,"",RES_hhdet_in_tes!M24/RES_hhdet_in_fec!M24)</f>
        <v>0.65694186315429937</v>
      </c>
      <c r="N24" s="119">
        <f>IF(RES_hhdet_in_tes!N24=0,"",RES_hhdet_in_tes!N24/RES_hhdet_in_fec!N24)</f>
        <v>0.6765485683592255</v>
      </c>
      <c r="O24" s="119">
        <f>IF(RES_hhdet_in_tes!O24=0,"",RES_hhdet_in_tes!O24/RES_hhdet_in_fec!O24)</f>
        <v>0.7046428738113093</v>
      </c>
      <c r="P24" s="119">
        <f>IF(RES_hhdet_in_tes!P24=0,"",RES_hhdet_in_tes!P24/RES_hhdet_in_fec!P24)</f>
        <v>0.73760429898311475</v>
      </c>
      <c r="Q24" s="119">
        <f>IF(RES_hhdet_in_tes!Q24=0,"",RES_hhdet_in_tes!Q24/RES_hhdet_in_fec!Q24)</f>
        <v>0.75915970625323437</v>
      </c>
      <c r="R24" s="119">
        <f>IF(RES_hhdet_in_tes!R24=0,"",RES_hhdet_in_tes!R24/RES_hhdet_in_fec!R24)</f>
        <v>0.76924628906123704</v>
      </c>
      <c r="S24" s="119">
        <f>IF(RES_hhdet_in_tes!S24=0,"",RES_hhdet_in_tes!S24/RES_hhdet_in_fec!S24)</f>
        <v>0.77369149688852823</v>
      </c>
      <c r="T24" s="119">
        <f>IF(RES_hhdet_in_tes!T24=0,"",RES_hhdet_in_tes!T24/RES_hhdet_in_fec!T24)</f>
        <v>0.77736769774940184</v>
      </c>
      <c r="U24" s="119">
        <f>IF(RES_hhdet_in_tes!U24=0,"",RES_hhdet_in_tes!U24/RES_hhdet_in_fec!U24)</f>
        <v>0.77968331370257282</v>
      </c>
      <c r="V24" s="119">
        <f>IF(RES_hhdet_in_tes!V24=0,"",RES_hhdet_in_tes!V24/RES_hhdet_in_fec!V24)</f>
        <v>0.78498267371892616</v>
      </c>
      <c r="W24" s="119">
        <f>IF(RES_hhdet_in_tes!W24=0,"",RES_hhdet_in_tes!W24/RES_hhdet_in_fec!W24)</f>
        <v>0.78873950764456224</v>
      </c>
      <c r="X24" s="119">
        <f>IF(RES_hhdet_in_tes!X24=0,"",RES_hhdet_in_tes!X24/RES_hhdet_in_fec!X24)</f>
        <v>0.79192702133527826</v>
      </c>
      <c r="Y24" s="119">
        <f>IF(RES_hhdet_in_tes!Y24=0,"",RES_hhdet_in_tes!Y24/RES_hhdet_in_fec!Y24)</f>
        <v>0.79917367219916158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0.58207906565545808</v>
      </c>
      <c r="D25" s="124">
        <f>IF(RES_hhdet_in_tes!D25=0,"",RES_hhdet_in_tes!D25/RES_hhdet_in_fec!D25)</f>
        <v>0.58636644708667596</v>
      </c>
      <c r="E25" s="124">
        <f>IF(RES_hhdet_in_tes!E25=0,"",RES_hhdet_in_tes!E25/RES_hhdet_in_fec!E25)</f>
        <v>0.59097282579829158</v>
      </c>
      <c r="F25" s="124">
        <f>IF(RES_hhdet_in_tes!F25=0,"",RES_hhdet_in_tes!F25/RES_hhdet_in_fec!F25)</f>
        <v>0.59552959709891007</v>
      </c>
      <c r="G25" s="124">
        <f>IF(RES_hhdet_in_tes!G25=0,"",RES_hhdet_in_tes!G25/RES_hhdet_in_fec!G25)</f>
        <v>0.60031242279975505</v>
      </c>
      <c r="H25" s="124">
        <f>IF(RES_hhdet_in_tes!H25=0,"",RES_hhdet_in_tes!H25/RES_hhdet_in_fec!H25)</f>
        <v>0.60527058435678072</v>
      </c>
      <c r="I25" s="124">
        <f>IF(RES_hhdet_in_tes!I25=0,"",RES_hhdet_in_tes!I25/RES_hhdet_in_fec!I25)</f>
        <v>0.61045386905898091</v>
      </c>
      <c r="J25" s="124">
        <f>IF(RES_hhdet_in_tes!J25=0,"",RES_hhdet_in_tes!J25/RES_hhdet_in_fec!J25)</f>
        <v>0.61605707173166357</v>
      </c>
      <c r="K25" s="124">
        <f>IF(RES_hhdet_in_tes!K25=0,"",RES_hhdet_in_tes!K25/RES_hhdet_in_fec!K25)</f>
        <v>0.62231630313915132</v>
      </c>
      <c r="L25" s="124">
        <f>IF(RES_hhdet_in_tes!L25=0,"",RES_hhdet_in_tes!L25/RES_hhdet_in_fec!L25)</f>
        <v>0.62940164270532573</v>
      </c>
      <c r="M25" s="124">
        <f>IF(RES_hhdet_in_tes!M25=0,"",RES_hhdet_in_tes!M25/RES_hhdet_in_fec!M25)</f>
        <v>0.641946774509358</v>
      </c>
      <c r="N25" s="124">
        <f>IF(RES_hhdet_in_tes!N25=0,"",RES_hhdet_in_tes!N25/RES_hhdet_in_fec!N25)</f>
        <v>0.66167841424321572</v>
      </c>
      <c r="O25" s="124">
        <f>IF(RES_hhdet_in_tes!O25=0,"",RES_hhdet_in_tes!O25/RES_hhdet_in_fec!O25)</f>
        <v>0.68929431514260187</v>
      </c>
      <c r="P25" s="124">
        <f>IF(RES_hhdet_in_tes!P25=0,"",RES_hhdet_in_tes!P25/RES_hhdet_in_fec!P25)</f>
        <v>0.72105175958712497</v>
      </c>
      <c r="Q25" s="124">
        <f>IF(RES_hhdet_in_tes!Q25=0,"",RES_hhdet_in_tes!Q25/RES_hhdet_in_fec!Q25)</f>
        <v>0.74650211686264734</v>
      </c>
      <c r="R25" s="124">
        <f>IF(RES_hhdet_in_tes!R25=0,"",RES_hhdet_in_tes!R25/RES_hhdet_in_fec!R25)</f>
        <v>0.75609936042480208</v>
      </c>
      <c r="S25" s="124">
        <f>IF(RES_hhdet_in_tes!S25=0,"",RES_hhdet_in_tes!S25/RES_hhdet_in_fec!S25)</f>
        <v>0.76050245014213425</v>
      </c>
      <c r="T25" s="124">
        <f>IF(RES_hhdet_in_tes!T25=0,"",RES_hhdet_in_tes!T25/RES_hhdet_in_fec!T25)</f>
        <v>0.76188906930541567</v>
      </c>
      <c r="U25" s="124">
        <f>IF(RES_hhdet_in_tes!U25=0,"",RES_hhdet_in_tes!U25/RES_hhdet_in_fec!U25)</f>
        <v>0.76232052468500122</v>
      </c>
      <c r="V25" s="124">
        <f>IF(RES_hhdet_in_tes!V25=0,"",RES_hhdet_in_tes!V25/RES_hhdet_in_fec!V25)</f>
        <v>0.7638780852158763</v>
      </c>
      <c r="W25" s="124">
        <f>IF(RES_hhdet_in_tes!W25=0,"",RES_hhdet_in_tes!W25/RES_hhdet_in_fec!W25)</f>
        <v>0.76627790194110346</v>
      </c>
      <c r="X25" s="124">
        <f>IF(RES_hhdet_in_tes!X25=0,"",RES_hhdet_in_tes!X25/RES_hhdet_in_fec!X25)</f>
        <v>0.76803096588294628</v>
      </c>
      <c r="Y25" s="124">
        <f>IF(RES_hhdet_in_tes!Y25=0,"",RES_hhdet_in_tes!Y25/RES_hhdet_in_fec!Y25)</f>
        <v>0.76975120487193138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0.57762138043927103</v>
      </c>
      <c r="D26" s="111">
        <f>IF(RES_hhdet_in_tes!D26=0,"",RES_hhdet_in_tes!D26/RES_hhdet_in_fec!D26)</f>
        <v>0.58202738347838312</v>
      </c>
      <c r="E26" s="111">
        <f>IF(RES_hhdet_in_tes!E26=0,"",RES_hhdet_in_tes!E26/RES_hhdet_in_fec!E26)</f>
        <v>0.58666794166868597</v>
      </c>
      <c r="F26" s="111">
        <f>IF(RES_hhdet_in_tes!F26=0,"",RES_hhdet_in_tes!F26/RES_hhdet_in_fec!F26)</f>
        <v>0.59128314611931043</v>
      </c>
      <c r="G26" s="111">
        <f>IF(RES_hhdet_in_tes!G26=0,"",RES_hhdet_in_tes!G26/RES_hhdet_in_fec!G26)</f>
        <v>0.59610476259190726</v>
      </c>
      <c r="H26" s="111">
        <f>IF(RES_hhdet_in_tes!H26=0,"",RES_hhdet_in_tes!H26/RES_hhdet_in_fec!H26)</f>
        <v>0.60110136260349611</v>
      </c>
      <c r="I26" s="111">
        <f>IF(RES_hhdet_in_tes!I26=0,"",RES_hhdet_in_tes!I26/RES_hhdet_in_fec!I26)</f>
        <v>0.60632688708822402</v>
      </c>
      <c r="J26" s="111">
        <f>IF(RES_hhdet_in_tes!J26=0,"",RES_hhdet_in_tes!J26/RES_hhdet_in_fec!J26)</f>
        <v>0.6120094154360195</v>
      </c>
      <c r="K26" s="111">
        <f>IF(RES_hhdet_in_tes!K26=0,"",RES_hhdet_in_tes!K26/RES_hhdet_in_fec!K26)</f>
        <v>0.61833855951592209</v>
      </c>
      <c r="L26" s="111">
        <f>IF(RES_hhdet_in_tes!L26=0,"",RES_hhdet_in_tes!L26/RES_hhdet_in_fec!L26)</f>
        <v>0.62535729297802556</v>
      </c>
      <c r="M26" s="111">
        <f>IF(RES_hhdet_in_tes!M26=0,"",RES_hhdet_in_tes!M26/RES_hhdet_in_fec!M26)</f>
        <v>0.63805686688783148</v>
      </c>
      <c r="N26" s="111">
        <f>IF(RES_hhdet_in_tes!N26=0,"",RES_hhdet_in_tes!N26/RES_hhdet_in_fec!N26)</f>
        <v>0.65793103657442242</v>
      </c>
      <c r="O26" s="111">
        <f>IF(RES_hhdet_in_tes!O26=0,"",RES_hhdet_in_tes!O26/RES_hhdet_in_fec!O26)</f>
        <v>0.68574010330360835</v>
      </c>
      <c r="P26" s="111">
        <f>IF(RES_hhdet_in_tes!P26=0,"",RES_hhdet_in_tes!P26/RES_hhdet_in_fec!P26)</f>
        <v>0.7177887772952416</v>
      </c>
      <c r="Q26" s="111">
        <f>IF(RES_hhdet_in_tes!Q26=0,"",RES_hhdet_in_tes!Q26/RES_hhdet_in_fec!Q26)</f>
        <v>0.74338002344831877</v>
      </c>
      <c r="R26" s="111">
        <f>IF(RES_hhdet_in_tes!R26=0,"",RES_hhdet_in_tes!R26/RES_hhdet_in_fec!R26)</f>
        <v>0.7530623010666555</v>
      </c>
      <c r="S26" s="111">
        <f>IF(RES_hhdet_in_tes!S26=0,"",RES_hhdet_in_tes!S26/RES_hhdet_in_fec!S26)</f>
        <v>0.75751243665776202</v>
      </c>
      <c r="T26" s="111">
        <f>IF(RES_hhdet_in_tes!T26=0,"",RES_hhdet_in_tes!T26/RES_hhdet_in_fec!T26)</f>
        <v>0.75892359753401251</v>
      </c>
      <c r="U26" s="111">
        <f>IF(RES_hhdet_in_tes!U26=0,"",RES_hhdet_in_tes!U26/RES_hhdet_in_fec!U26)</f>
        <v>0.75939765264425318</v>
      </c>
      <c r="V26" s="111">
        <f>IF(RES_hhdet_in_tes!V26=0,"",RES_hhdet_in_tes!V26/RES_hhdet_in_fec!V26)</f>
        <v>0.7609707523043332</v>
      </c>
      <c r="W26" s="111">
        <f>IF(RES_hhdet_in_tes!W26=0,"",RES_hhdet_in_tes!W26/RES_hhdet_in_fec!W26)</f>
        <v>0.76339285945000046</v>
      </c>
      <c r="X26" s="111">
        <f>IF(RES_hhdet_in_tes!X26=0,"",RES_hhdet_in_tes!X26/RES_hhdet_in_fec!X26)</f>
        <v>0.76536878292883737</v>
      </c>
      <c r="Y26" s="111">
        <f>IF(RES_hhdet_in_tes!Y26=0,"",RES_hhdet_in_tes!Y26/RES_hhdet_in_fec!Y26)</f>
        <v>0.76707447286435138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3.0084562238929511</v>
      </c>
      <c r="D28" s="124">
        <f>IF(RES_hhdet_in_tes!D28=0,"",RES_hhdet_in_tes!D28/RES_hhdet_in_fec!D28)</f>
        <v>3.1582689444647301</v>
      </c>
      <c r="E28" s="124">
        <f>IF(RES_hhdet_in_tes!E28=0,"",RES_hhdet_in_tes!E28/RES_hhdet_in_fec!E28)</f>
        <v>3.3103276457928197</v>
      </c>
      <c r="F28" s="124">
        <f>IF(RES_hhdet_in_tes!F28=0,"",RES_hhdet_in_tes!F28/RES_hhdet_in_fec!F28)</f>
        <v>3.4636076155361337</v>
      </c>
      <c r="G28" s="124">
        <f>IF(RES_hhdet_in_tes!G28=0,"",RES_hhdet_in_tes!G28/RES_hhdet_in_fec!G28)</f>
        <v>3.6189968543205659</v>
      </c>
      <c r="H28" s="124">
        <f>IF(RES_hhdet_in_tes!H28=0,"",RES_hhdet_in_tes!H28/RES_hhdet_in_fec!H28)</f>
        <v>3.7763558025341504</v>
      </c>
      <c r="I28" s="124">
        <f>IF(RES_hhdet_in_tes!I28=0,"",RES_hhdet_in_tes!I28/RES_hhdet_in_fec!I28)</f>
        <v>3.9358706019866236</v>
      </c>
      <c r="J28" s="124">
        <f>IF(RES_hhdet_in_tes!J28=0,"",RES_hhdet_in_tes!J28/RES_hhdet_in_fec!J28)</f>
        <v>4.0983755262745563</v>
      </c>
      <c r="K28" s="124">
        <f>IF(RES_hhdet_in_tes!K28=0,"",RES_hhdet_in_tes!K28/RES_hhdet_in_fec!K28)</f>
        <v>4.2645313896480079</v>
      </c>
      <c r="L28" s="124">
        <f>IF(RES_hhdet_in_tes!L28=0,"",RES_hhdet_in_tes!L28/RES_hhdet_in_fec!L28)</f>
        <v>4.4344258231886302</v>
      </c>
      <c r="M28" s="124">
        <f>IF(RES_hhdet_in_tes!M28=0,"",RES_hhdet_in_tes!M28/RES_hhdet_in_fec!M28)</f>
        <v>4.6291123211337073</v>
      </c>
      <c r="N28" s="124">
        <f>IF(RES_hhdet_in_tes!N28=0,"",RES_hhdet_in_tes!N28/RES_hhdet_in_fec!N28)</f>
        <v>4.8548406993539652</v>
      </c>
      <c r="O28" s="124">
        <f>IF(RES_hhdet_in_tes!O28=0,"",RES_hhdet_in_tes!O28/RES_hhdet_in_fec!O28)</f>
        <v>5.1112082807486523</v>
      </c>
      <c r="P28" s="124">
        <f>IF(RES_hhdet_in_tes!P28=0,"",RES_hhdet_in_tes!P28/RES_hhdet_in_fec!P28)</f>
        <v>5.3732653714834271</v>
      </c>
      <c r="Q28" s="124">
        <f>IF(RES_hhdet_in_tes!Q28=0,"",RES_hhdet_in_tes!Q28/RES_hhdet_in_fec!Q28)</f>
        <v>5.5743901707112489</v>
      </c>
      <c r="R28" s="124">
        <f>IF(RES_hhdet_in_tes!R28=0,"",RES_hhdet_in_tes!R28/RES_hhdet_in_fec!R28)</f>
        <v>5.6179695138786014</v>
      </c>
      <c r="S28" s="124">
        <f>IF(RES_hhdet_in_tes!S28=0,"",RES_hhdet_in_tes!S28/RES_hhdet_in_fec!S28)</f>
        <v>5.6228116631194176</v>
      </c>
      <c r="T28" s="124">
        <f>IF(RES_hhdet_in_tes!T28=0,"",RES_hhdet_in_tes!T28/RES_hhdet_in_fec!T28)</f>
        <v>5.6281918289425477</v>
      </c>
      <c r="U28" s="124">
        <f>IF(RES_hhdet_in_tes!U28=0,"",RES_hhdet_in_tes!U28/RES_hhdet_in_fec!U28)</f>
        <v>5.6341697909682473</v>
      </c>
      <c r="V28" s="124">
        <f>IF(RES_hhdet_in_tes!V28=0,"",RES_hhdet_in_tes!V28/RES_hhdet_in_fec!V28)</f>
        <v>5.6512520355516926</v>
      </c>
      <c r="W28" s="124">
        <f>IF(RES_hhdet_in_tes!W28=0,"",RES_hhdet_in_tes!W28/RES_hhdet_in_fec!W28)</f>
        <v>5.7073192747491044</v>
      </c>
      <c r="X28" s="124">
        <f>IF(RES_hhdet_in_tes!X28=0,"",RES_hhdet_in_tes!X28/RES_hhdet_in_fec!X28)</f>
        <v>5.7693487102329701</v>
      </c>
      <c r="Y28" s="124">
        <f>IF(RES_hhdet_in_tes!Y28=0,"",RES_hhdet_in_tes!Y28/RES_hhdet_in_fec!Y28)</f>
        <v>5.8392669101406751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3.0084562238929511</v>
      </c>
      <c r="D29" s="111">
        <f>IF(RES_hhdet_in_tes!D29=0,"",RES_hhdet_in_tes!D29/RES_hhdet_in_fec!D29)</f>
        <v>3.1582689444647301</v>
      </c>
      <c r="E29" s="111">
        <f>IF(RES_hhdet_in_tes!E29=0,"",RES_hhdet_in_tes!E29/RES_hhdet_in_fec!E29)</f>
        <v>3.3103276457928197</v>
      </c>
      <c r="F29" s="111">
        <f>IF(RES_hhdet_in_tes!F29=0,"",RES_hhdet_in_tes!F29/RES_hhdet_in_fec!F29)</f>
        <v>3.4636076155361337</v>
      </c>
      <c r="G29" s="111">
        <f>IF(RES_hhdet_in_tes!G29=0,"",RES_hhdet_in_tes!G29/RES_hhdet_in_fec!G29)</f>
        <v>3.6189968543205659</v>
      </c>
      <c r="H29" s="111">
        <f>IF(RES_hhdet_in_tes!H29=0,"",RES_hhdet_in_tes!H29/RES_hhdet_in_fec!H29)</f>
        <v>3.7763558025341504</v>
      </c>
      <c r="I29" s="111">
        <f>IF(RES_hhdet_in_tes!I29=0,"",RES_hhdet_in_tes!I29/RES_hhdet_in_fec!I29)</f>
        <v>3.9358706019866236</v>
      </c>
      <c r="J29" s="111">
        <f>IF(RES_hhdet_in_tes!J29=0,"",RES_hhdet_in_tes!J29/RES_hhdet_in_fec!J29)</f>
        <v>4.0983755262745563</v>
      </c>
      <c r="K29" s="111">
        <f>IF(RES_hhdet_in_tes!K29=0,"",RES_hhdet_in_tes!K29/RES_hhdet_in_fec!K29)</f>
        <v>4.2645313896480079</v>
      </c>
      <c r="L29" s="111">
        <f>IF(RES_hhdet_in_tes!L29=0,"",RES_hhdet_in_tes!L29/RES_hhdet_in_fec!L29)</f>
        <v>4.4344258231886302</v>
      </c>
      <c r="M29" s="111">
        <f>IF(RES_hhdet_in_tes!M29=0,"",RES_hhdet_in_tes!M29/RES_hhdet_in_fec!M29)</f>
        <v>4.6291123211337073</v>
      </c>
      <c r="N29" s="111">
        <f>IF(RES_hhdet_in_tes!N29=0,"",RES_hhdet_in_tes!N29/RES_hhdet_in_fec!N29)</f>
        <v>4.8548406993539652</v>
      </c>
      <c r="O29" s="111">
        <f>IF(RES_hhdet_in_tes!O29=0,"",RES_hhdet_in_tes!O29/RES_hhdet_in_fec!O29)</f>
        <v>5.1112082807486523</v>
      </c>
      <c r="P29" s="111">
        <f>IF(RES_hhdet_in_tes!P29=0,"",RES_hhdet_in_tes!P29/RES_hhdet_in_fec!P29)</f>
        <v>5.3732653714834271</v>
      </c>
      <c r="Q29" s="111">
        <f>IF(RES_hhdet_in_tes!Q29=0,"",RES_hhdet_in_tes!Q29/RES_hhdet_in_fec!Q29)</f>
        <v>5.5743901707112489</v>
      </c>
      <c r="R29" s="111">
        <f>IF(RES_hhdet_in_tes!R29=0,"",RES_hhdet_in_tes!R29/RES_hhdet_in_fec!R29)</f>
        <v>5.6179695138786014</v>
      </c>
      <c r="S29" s="111">
        <f>IF(RES_hhdet_in_tes!S29=0,"",RES_hhdet_in_tes!S29/RES_hhdet_in_fec!S29)</f>
        <v>5.6228116631194176</v>
      </c>
      <c r="T29" s="111">
        <f>IF(RES_hhdet_in_tes!T29=0,"",RES_hhdet_in_tes!T29/RES_hhdet_in_fec!T29)</f>
        <v>5.6281918289425477</v>
      </c>
      <c r="U29" s="111">
        <f>IF(RES_hhdet_in_tes!U29=0,"",RES_hhdet_in_tes!U29/RES_hhdet_in_fec!U29)</f>
        <v>5.6341697909682473</v>
      </c>
      <c r="V29" s="111">
        <f>IF(RES_hhdet_in_tes!V29=0,"",RES_hhdet_in_tes!V29/RES_hhdet_in_fec!V29)</f>
        <v>5.6512520355516926</v>
      </c>
      <c r="W29" s="111">
        <f>IF(RES_hhdet_in_tes!W29=0,"",RES_hhdet_in_tes!W29/RES_hhdet_in_fec!W29)</f>
        <v>5.7073192747491044</v>
      </c>
      <c r="X29" s="111">
        <f>IF(RES_hhdet_in_tes!X29=0,"",RES_hhdet_in_tes!X29/RES_hhdet_in_fec!X29)</f>
        <v>5.7693487102329701</v>
      </c>
      <c r="Y29" s="111">
        <f>IF(RES_hhdet_in_tes!Y29=0,"",RES_hhdet_in_tes!Y29/RES_hhdet_in_fec!Y29)</f>
        <v>5.8392669101406751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0.77051945156896517</v>
      </c>
      <c r="D30" s="124">
        <f>IF(RES_hhdet_in_tes!D30=0,"",RES_hhdet_in_tes!D30/RES_hhdet_in_fec!D30)</f>
        <v>0.76521128403511274</v>
      </c>
      <c r="E30" s="124">
        <f>IF(RES_hhdet_in_tes!E30=0,"",RES_hhdet_in_tes!E30/RES_hhdet_in_fec!E30)</f>
        <v>0.76585752270100382</v>
      </c>
      <c r="F30" s="124">
        <f>IF(RES_hhdet_in_tes!F30=0,"",RES_hhdet_in_tes!F30/RES_hhdet_in_fec!F30)</f>
        <v>0.76011214834321028</v>
      </c>
      <c r="G30" s="124">
        <f>IF(RES_hhdet_in_tes!G30=0,"",RES_hhdet_in_tes!G30/RES_hhdet_in_fec!G30)</f>
        <v>0.76830121245442196</v>
      </c>
      <c r="H30" s="124">
        <f>IF(RES_hhdet_in_tes!H30=0,"",RES_hhdet_in_tes!H30/RES_hhdet_in_fec!H30)</f>
        <v>0.76914608827018049</v>
      </c>
      <c r="I30" s="124">
        <f>IF(RES_hhdet_in_tes!I30=0,"",RES_hhdet_in_tes!I30/RES_hhdet_in_fec!I30)</f>
        <v>0.80568348577334226</v>
      </c>
      <c r="J30" s="124">
        <f>IF(RES_hhdet_in_tes!J30=0,"",RES_hhdet_in_tes!J30/RES_hhdet_in_fec!J30)</f>
        <v>0.80200741380232732</v>
      </c>
      <c r="K30" s="124">
        <f>IF(RES_hhdet_in_tes!K30=0,"",RES_hhdet_in_tes!K30/RES_hhdet_in_fec!K30)</f>
        <v>0.81351109935977917</v>
      </c>
      <c r="L30" s="124">
        <f>IF(RES_hhdet_in_tes!L30=0,"",RES_hhdet_in_tes!L30/RES_hhdet_in_fec!L30)</f>
        <v>0.7905302349141603</v>
      </c>
      <c r="M30" s="124">
        <f>IF(RES_hhdet_in_tes!M30=0,"",RES_hhdet_in_tes!M30/RES_hhdet_in_fec!M30)</f>
        <v>0.78637855241188559</v>
      </c>
      <c r="N30" s="124">
        <f>IF(RES_hhdet_in_tes!N30=0,"",RES_hhdet_in_tes!N30/RES_hhdet_in_fec!N30)</f>
        <v>0.79243005388001642</v>
      </c>
      <c r="O30" s="124">
        <f>IF(RES_hhdet_in_tes!O30=0,"",RES_hhdet_in_tes!O30/RES_hhdet_in_fec!O30)</f>
        <v>0.80668491628605699</v>
      </c>
      <c r="P30" s="124">
        <f>IF(RES_hhdet_in_tes!P30=0,"",RES_hhdet_in_tes!P30/RES_hhdet_in_fec!P30)</f>
        <v>0.82079665469095897</v>
      </c>
      <c r="Q30" s="124">
        <f>IF(RES_hhdet_in_tes!Q30=0,"",RES_hhdet_in_tes!Q30/RES_hhdet_in_fec!Q30)</f>
        <v>0.83719738897236096</v>
      </c>
      <c r="R30" s="124">
        <f>IF(RES_hhdet_in_tes!R30=0,"",RES_hhdet_in_tes!R30/RES_hhdet_in_fec!R30)</f>
        <v>0.84667874371951291</v>
      </c>
      <c r="S30" s="124">
        <f>IF(RES_hhdet_in_tes!S30=0,"",RES_hhdet_in_tes!S30/RES_hhdet_in_fec!S30)</f>
        <v>0.85518803505818231</v>
      </c>
      <c r="T30" s="124">
        <f>IF(RES_hhdet_in_tes!T30=0,"",RES_hhdet_in_tes!T30/RES_hhdet_in_fec!T30)</f>
        <v>0.8620919092296816</v>
      </c>
      <c r="U30" s="124">
        <f>IF(RES_hhdet_in_tes!U30=0,"",RES_hhdet_in_tes!U30/RES_hhdet_in_fec!U30)</f>
        <v>0.87069732013392942</v>
      </c>
      <c r="V30" s="124">
        <f>IF(RES_hhdet_in_tes!V30=0,"",RES_hhdet_in_tes!V30/RES_hhdet_in_fec!V30)</f>
        <v>0.87494598192744599</v>
      </c>
      <c r="W30" s="124">
        <f>IF(RES_hhdet_in_tes!W30=0,"",RES_hhdet_in_tes!W30/RES_hhdet_in_fec!W30)</f>
        <v>0.87821251488590291</v>
      </c>
      <c r="X30" s="124">
        <f>IF(RES_hhdet_in_tes!X30=0,"",RES_hhdet_in_tes!X30/RES_hhdet_in_fec!X30)</f>
        <v>0.92491160770697878</v>
      </c>
      <c r="Y30" s="124">
        <f>IF(RES_hhdet_in_tes!Y30=0,"",RES_hhdet_in_tes!Y30/RES_hhdet_in_fec!Y30)</f>
        <v>0.92350587801029083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0.66125195279120275</v>
      </c>
      <c r="D31" s="111">
        <f>IF(RES_hhdet_in_tes!D31=0,"",RES_hhdet_in_tes!D31/RES_hhdet_in_fec!D31)</f>
        <v>0.66318548284313983</v>
      </c>
      <c r="E31" s="111">
        <f>IF(RES_hhdet_in_tes!E31=0,"",RES_hhdet_in_tes!E31/RES_hhdet_in_fec!E31)</f>
        <v>0.6653877821302302</v>
      </c>
      <c r="F31" s="111">
        <f>IF(RES_hhdet_in_tes!F31=0,"",RES_hhdet_in_tes!F31/RES_hhdet_in_fec!F31)</f>
        <v>0.66762673176756893</v>
      </c>
      <c r="G31" s="111">
        <f>IF(RES_hhdet_in_tes!G31=0,"",RES_hhdet_in_tes!G31/RES_hhdet_in_fec!G31)</f>
        <v>0.67011320206173441</v>
      </c>
      <c r="H31" s="111">
        <f>IF(RES_hhdet_in_tes!H31=0,"",RES_hhdet_in_tes!H31/RES_hhdet_in_fec!H31)</f>
        <v>0.67282138517173073</v>
      </c>
      <c r="I31" s="111">
        <f>IF(RES_hhdet_in_tes!I31=0,"",RES_hhdet_in_tes!I31/RES_hhdet_in_fec!I31)</f>
        <v>0.67580323954726063</v>
      </c>
      <c r="J31" s="111">
        <f>IF(RES_hhdet_in_tes!J31=0,"",RES_hhdet_in_tes!J31/RES_hhdet_in_fec!J31)</f>
        <v>0.67927162061707314</v>
      </c>
      <c r="K31" s="111">
        <f>IF(RES_hhdet_in_tes!K31=0,"",RES_hhdet_in_tes!K31/RES_hhdet_in_fec!K31)</f>
        <v>0.68340751148324175</v>
      </c>
      <c r="L31" s="111">
        <f>IF(RES_hhdet_in_tes!L31=0,"",RES_hhdet_in_tes!L31/RES_hhdet_in_fec!L31)</f>
        <v>0.68825933254550198</v>
      </c>
      <c r="M31" s="111">
        <f>IF(RES_hhdet_in_tes!M31=0,"",RES_hhdet_in_tes!M31/RES_hhdet_in_fec!M31)</f>
        <v>0.69815007742690871</v>
      </c>
      <c r="N31" s="111">
        <f>IF(RES_hhdet_in_tes!N31=0,"",RES_hhdet_in_tes!N31/RES_hhdet_in_fec!N31)</f>
        <v>0.71445385934344874</v>
      </c>
      <c r="O31" s="111">
        <f>IF(RES_hhdet_in_tes!O31=0,"",RES_hhdet_in_tes!O31/RES_hhdet_in_fec!O31)</f>
        <v>0.73828902589107548</v>
      </c>
      <c r="P31" s="111">
        <f>IF(RES_hhdet_in_tes!P31=0,"",RES_hhdet_in_tes!P31/RES_hhdet_in_fec!P31)</f>
        <v>0.76719173660380124</v>
      </c>
      <c r="Q31" s="111">
        <f>IF(RES_hhdet_in_tes!Q31=0,"",RES_hhdet_in_tes!Q31/RES_hhdet_in_fec!Q31)</f>
        <v>0.7932146269308965</v>
      </c>
      <c r="R31" s="111">
        <f>IF(RES_hhdet_in_tes!R31=0,"",RES_hhdet_in_tes!R31/RES_hhdet_in_fec!R31)</f>
        <v>0.8100977039301438</v>
      </c>
      <c r="S31" s="111">
        <f>IF(RES_hhdet_in_tes!S31=0,"",RES_hhdet_in_tes!S31/RES_hhdet_in_fec!S31)</f>
        <v>0.82581745765932402</v>
      </c>
      <c r="T31" s="111">
        <f>IF(RES_hhdet_in_tes!T31=0,"",RES_hhdet_in_tes!T31/RES_hhdet_in_fec!T31)</f>
        <v>0.83991037906772836</v>
      </c>
      <c r="U31" s="111">
        <f>IF(RES_hhdet_in_tes!U31=0,"",RES_hhdet_in_tes!U31/RES_hhdet_in_fec!U31)</f>
        <v>0.85191295910469611</v>
      </c>
      <c r="V31" s="111">
        <f>IF(RES_hhdet_in_tes!V31=0,"",RES_hhdet_in_tes!V31/RES_hhdet_in_fec!V31)</f>
        <v>0.8613616887195471</v>
      </c>
      <c r="W31" s="111">
        <f>IF(RES_hhdet_in_tes!W31=0,"",RES_hhdet_in_tes!W31/RES_hhdet_in_fec!W31)</f>
        <v>0.86716937870178612</v>
      </c>
      <c r="X31" s="111">
        <f>IF(RES_hhdet_in_tes!X31=0,"",RES_hhdet_in_tes!X31/RES_hhdet_in_fec!X31)</f>
        <v>0.86970728047019719</v>
      </c>
      <c r="Y31" s="111">
        <f>IF(RES_hhdet_in_tes!Y31=0,"",RES_hhdet_in_tes!Y31/RES_hhdet_in_fec!Y31)</f>
        <v>0.87099241180918463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>
        <f>IF(RES_hhdet_in_tes!S32=0,"",RES_hhdet_in_tes!S32/RES_hhdet_in_fec!S32)</f>
        <v>0.89744733230310969</v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>
        <f>IF(RES_hhdet_in_tes!X32=0,"",RES_hhdet_in_tes!X32/RES_hhdet_in_fec!X32)</f>
        <v>0.94117932601015108</v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>
        <f>IF(RES_hhdet_in_tes!S33=0,"",RES_hhdet_in_tes!S33/RES_hhdet_in_fec!S33)</f>
        <v>0.82581745765932402</v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>
        <f>IF(RES_hhdet_in_tes!X33=0,"",RES_hhdet_in_tes!X33/RES_hhdet_in_fec!X33)</f>
        <v>0.86970728047019719</v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>
        <f>IF(RES_hhdet_in_tes!S34=0,"",RES_hhdet_in_tes!S34/RES_hhdet_in_fec!S34)</f>
        <v>1</v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>
        <f>IF(RES_hhdet_in_tes!X34=0,"",RES_hhdet_in_tes!X34/RES_hhdet_in_fec!X34)</f>
        <v>1</v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0.74041525039803324</v>
      </c>
      <c r="D35" s="112">
        <f>IF(RES_hhdet_in_tes!D35=0,"",RES_hhdet_in_tes!D35/RES_hhdet_in_fec!D35)</f>
        <v>0.74150502345695191</v>
      </c>
      <c r="E35" s="112">
        <f>IF(RES_hhdet_in_tes!E35=0,"",RES_hhdet_in_tes!E35/RES_hhdet_in_fec!E35)</f>
        <v>0.74269805505372344</v>
      </c>
      <c r="F35" s="112">
        <f>IF(RES_hhdet_in_tes!F35=0,"",RES_hhdet_in_tes!F35/RES_hhdet_in_fec!F35)</f>
        <v>0.74390548114709087</v>
      </c>
      <c r="G35" s="112">
        <f>IF(RES_hhdet_in_tes!G35=0,"",RES_hhdet_in_tes!G35/RES_hhdet_in_fec!G35)</f>
        <v>0.74520880800638034</v>
      </c>
      <c r="H35" s="112">
        <f>IF(RES_hhdet_in_tes!H35=0,"",RES_hhdet_in_tes!H35/RES_hhdet_in_fec!H35)</f>
        <v>0.74659883532297355</v>
      </c>
      <c r="I35" s="112">
        <f>IF(RES_hhdet_in_tes!I35=0,"",RES_hhdet_in_tes!I35/RES_hhdet_in_fec!I35)</f>
        <v>0.74809670157448016</v>
      </c>
      <c r="J35" s="112">
        <f>IF(RES_hhdet_in_tes!J35=0,"",RES_hhdet_in_tes!J35/RES_hhdet_in_fec!J35)</f>
        <v>0.74978716565162407</v>
      </c>
      <c r="K35" s="112">
        <f>IF(RES_hhdet_in_tes!K35=0,"",RES_hhdet_in_tes!K35/RES_hhdet_in_fec!K35)</f>
        <v>0.75174510479381351</v>
      </c>
      <c r="L35" s="112">
        <f>IF(RES_hhdet_in_tes!L35=0,"",RES_hhdet_in_tes!L35/RES_hhdet_in_fec!L35)</f>
        <v>0.75399626316397572</v>
      </c>
      <c r="M35" s="112">
        <f>IF(RES_hhdet_in_tes!M35=0,"",RES_hhdet_in_tes!M35/RES_hhdet_in_fec!M35)</f>
        <v>0.75827598636523619</v>
      </c>
      <c r="N35" s="112">
        <f>IF(RES_hhdet_in_tes!N35=0,"",RES_hhdet_in_tes!N35/RES_hhdet_in_fec!N35)</f>
        <v>0.76533286448360849</v>
      </c>
      <c r="O35" s="112">
        <f>IF(RES_hhdet_in_tes!O35=0,"",RES_hhdet_in_tes!O35/RES_hhdet_in_fec!O35)</f>
        <v>0.77609368628206765</v>
      </c>
      <c r="P35" s="112">
        <f>IF(RES_hhdet_in_tes!P35=0,"",RES_hhdet_in_tes!P35/RES_hhdet_in_fec!P35)</f>
        <v>0.79004827813282497</v>
      </c>
      <c r="Q35" s="112">
        <f>IF(RES_hhdet_in_tes!Q35=0,"",RES_hhdet_in_tes!Q35/RES_hhdet_in_fec!Q35)</f>
        <v>0.80351149029719959</v>
      </c>
      <c r="R35" s="112">
        <f>IF(RES_hhdet_in_tes!R35=0,"",RES_hhdet_in_tes!R35/RES_hhdet_in_fec!R35)</f>
        <v>0.81262257581351849</v>
      </c>
      <c r="S35" s="112">
        <f>IF(RES_hhdet_in_tes!S35=0,"",RES_hhdet_in_tes!S35/RES_hhdet_in_fec!S35)</f>
        <v>0.82144964721333213</v>
      </c>
      <c r="T35" s="112">
        <f>IF(RES_hhdet_in_tes!T35=0,"",RES_hhdet_in_tes!T35/RES_hhdet_in_fec!T35)</f>
        <v>0.83020821581746351</v>
      </c>
      <c r="U35" s="112">
        <f>IF(RES_hhdet_in_tes!U35=0,"",RES_hhdet_in_tes!U35/RES_hhdet_in_fec!U35)</f>
        <v>0.83898632909472537</v>
      </c>
      <c r="V35" s="112">
        <f>IF(RES_hhdet_in_tes!V35=0,"",RES_hhdet_in_tes!V35/RES_hhdet_in_fec!V35)</f>
        <v>0.84760980782392448</v>
      </c>
      <c r="W35" s="112">
        <f>IF(RES_hhdet_in_tes!W35=0,"",RES_hhdet_in_tes!W35/RES_hhdet_in_fec!W35)</f>
        <v>0.85548590473062591</v>
      </c>
      <c r="X35" s="112" t="str">
        <f>IF(RES_hhdet_in_tes!X35=0,"",RES_hhdet_in_tes!X35/RES_hhdet_in_fec!X35)</f>
        <v/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0.83596819805014899</v>
      </c>
      <c r="D36" s="113">
        <f>IF(RES_hhdet_in_tes!D36=0,"",RES_hhdet_in_tes!D36/RES_hhdet_in_fec!D36)</f>
        <v>0.83524596394463757</v>
      </c>
      <c r="E36" s="113">
        <f>IF(RES_hhdet_in_tes!E36=0,"",RES_hhdet_in_tes!E36/RES_hhdet_in_fec!E36)</f>
        <v>0.83810446711682707</v>
      </c>
      <c r="F36" s="113">
        <f>IF(RES_hhdet_in_tes!F36=0,"",RES_hhdet_in_tes!F36/RES_hhdet_in_fec!F36)</f>
        <v>0.8396321129554104</v>
      </c>
      <c r="G36" s="113">
        <f>IF(RES_hhdet_in_tes!G36=0,"",RES_hhdet_in_tes!G36/RES_hhdet_in_fec!G36)</f>
        <v>0.83846029285891432</v>
      </c>
      <c r="H36" s="113">
        <f>IF(RES_hhdet_in_tes!H36=0,"",RES_hhdet_in_tes!H36/RES_hhdet_in_fec!H36)</f>
        <v>0.83927565393052705</v>
      </c>
      <c r="I36" s="113">
        <f>IF(RES_hhdet_in_tes!I36=0,"",RES_hhdet_in_tes!I36/RES_hhdet_in_fec!I36)</f>
        <v>0.84251272308226288</v>
      </c>
      <c r="J36" s="113">
        <f>IF(RES_hhdet_in_tes!J36=0,"",RES_hhdet_in_tes!J36/RES_hhdet_in_fec!J36)</f>
        <v>0.84793597509277341</v>
      </c>
      <c r="K36" s="113">
        <f>IF(RES_hhdet_in_tes!K36=0,"",RES_hhdet_in_tes!K36/RES_hhdet_in_fec!K36)</f>
        <v>0.8611288694524224</v>
      </c>
      <c r="L36" s="113">
        <f>IF(RES_hhdet_in_tes!L36=0,"",RES_hhdet_in_tes!L36/RES_hhdet_in_fec!L36)</f>
        <v>0.84489921582141758</v>
      </c>
      <c r="M36" s="113">
        <f>IF(RES_hhdet_in_tes!M36=0,"",RES_hhdet_in_tes!M36/RES_hhdet_in_fec!M36)</f>
        <v>0.84920001481046536</v>
      </c>
      <c r="N36" s="113">
        <f>IF(RES_hhdet_in_tes!N36=0,"",RES_hhdet_in_tes!N36/RES_hhdet_in_fec!N36)</f>
        <v>0.85689296527547665</v>
      </c>
      <c r="O36" s="113">
        <f>IF(RES_hhdet_in_tes!O36=0,"",RES_hhdet_in_tes!O36/RES_hhdet_in_fec!O36)</f>
        <v>0.85785241937914047</v>
      </c>
      <c r="P36" s="113">
        <f>IF(RES_hhdet_in_tes!P36=0,"",RES_hhdet_in_tes!P36/RES_hhdet_in_fec!P36)</f>
        <v>0.87226369613101207</v>
      </c>
      <c r="Q36" s="113">
        <f>IF(RES_hhdet_in_tes!Q36=0,"",RES_hhdet_in_tes!Q36/RES_hhdet_in_fec!Q36)</f>
        <v>0.87857476650745814</v>
      </c>
      <c r="R36" s="113">
        <f>IF(RES_hhdet_in_tes!R36=0,"",RES_hhdet_in_tes!R36/RES_hhdet_in_fec!R36)</f>
        <v>0.88457420745536897</v>
      </c>
      <c r="S36" s="113">
        <f>IF(RES_hhdet_in_tes!S36=0,"",RES_hhdet_in_tes!S36/RES_hhdet_in_fec!S36)</f>
        <v>0.89472584469966554</v>
      </c>
      <c r="T36" s="113">
        <f>IF(RES_hhdet_in_tes!T36=0,"",RES_hhdet_in_tes!T36/RES_hhdet_in_fec!T36)</f>
        <v>0.89959374188640362</v>
      </c>
      <c r="U36" s="113">
        <f>IF(RES_hhdet_in_tes!U36=0,"",RES_hhdet_in_tes!U36/RES_hhdet_in_fec!U36)</f>
        <v>0.90370492765473842</v>
      </c>
      <c r="V36" s="113">
        <f>IF(RES_hhdet_in_tes!V36=0,"",RES_hhdet_in_tes!V36/RES_hhdet_in_fec!V36)</f>
        <v>0.9093117229995541</v>
      </c>
      <c r="W36" s="113">
        <f>IF(RES_hhdet_in_tes!W36=0,"",RES_hhdet_in_tes!W36/RES_hhdet_in_fec!W36)</f>
        <v>0.90976345842983175</v>
      </c>
      <c r="X36" s="113">
        <f>IF(RES_hhdet_in_tes!X36=0,"",RES_hhdet_in_tes!X36/RES_hhdet_in_fec!X36)</f>
        <v>0.94159612110168267</v>
      </c>
      <c r="Y36" s="113">
        <f>IF(RES_hhdet_in_tes!Y36=0,"",RES_hhdet_in_tes!Y36/RES_hhdet_in_fec!Y36)</f>
        <v>0.93453644292461546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0.74041525039803324</v>
      </c>
      <c r="D37" s="111">
        <f>IF(RES_hhdet_in_tes!D37=0,"",RES_hhdet_in_tes!D37/RES_hhdet_in_fec!D37)</f>
        <v>0.74150502345695191</v>
      </c>
      <c r="E37" s="111">
        <f>IF(RES_hhdet_in_tes!E37=0,"",RES_hhdet_in_tes!E37/RES_hhdet_in_fec!E37)</f>
        <v>0.74269805505372344</v>
      </c>
      <c r="F37" s="111">
        <f>IF(RES_hhdet_in_tes!F37=0,"",RES_hhdet_in_tes!F37/RES_hhdet_in_fec!F37)</f>
        <v>0.74390548114709087</v>
      </c>
      <c r="G37" s="111">
        <f>IF(RES_hhdet_in_tes!G37=0,"",RES_hhdet_in_tes!G37/RES_hhdet_in_fec!G37)</f>
        <v>0.74520880800638034</v>
      </c>
      <c r="H37" s="111">
        <f>IF(RES_hhdet_in_tes!H37=0,"",RES_hhdet_in_tes!H37/RES_hhdet_in_fec!H37)</f>
        <v>0.74659883532297355</v>
      </c>
      <c r="I37" s="111">
        <f>IF(RES_hhdet_in_tes!I37=0,"",RES_hhdet_in_tes!I37/RES_hhdet_in_fec!I37)</f>
        <v>0.74809670157448016</v>
      </c>
      <c r="J37" s="111">
        <f>IF(RES_hhdet_in_tes!J37=0,"",RES_hhdet_in_tes!J37/RES_hhdet_in_fec!J37)</f>
        <v>0.74978716565162407</v>
      </c>
      <c r="K37" s="111">
        <f>IF(RES_hhdet_in_tes!K37=0,"",RES_hhdet_in_tes!K37/RES_hhdet_in_fec!K37)</f>
        <v>0.75174510479381351</v>
      </c>
      <c r="L37" s="111">
        <f>IF(RES_hhdet_in_tes!L37=0,"",RES_hhdet_in_tes!L37/RES_hhdet_in_fec!L37)</f>
        <v>0.75399626316397572</v>
      </c>
      <c r="M37" s="111">
        <f>IF(RES_hhdet_in_tes!M37=0,"",RES_hhdet_in_tes!M37/RES_hhdet_in_fec!M37)</f>
        <v>0.75827598636523619</v>
      </c>
      <c r="N37" s="111">
        <f>IF(RES_hhdet_in_tes!N37=0,"",RES_hhdet_in_tes!N37/RES_hhdet_in_fec!N37)</f>
        <v>0.7653328644836086</v>
      </c>
      <c r="O37" s="111">
        <f>IF(RES_hhdet_in_tes!O37=0,"",RES_hhdet_in_tes!O37/RES_hhdet_in_fec!O37)</f>
        <v>0.77609368628206765</v>
      </c>
      <c r="P37" s="111">
        <f>IF(RES_hhdet_in_tes!P37=0,"",RES_hhdet_in_tes!P37/RES_hhdet_in_fec!P37)</f>
        <v>0.79004827813282497</v>
      </c>
      <c r="Q37" s="111">
        <f>IF(RES_hhdet_in_tes!Q37=0,"",RES_hhdet_in_tes!Q37/RES_hhdet_in_fec!Q37)</f>
        <v>0.80351149029719959</v>
      </c>
      <c r="R37" s="111">
        <f>IF(RES_hhdet_in_tes!R37=0,"",RES_hhdet_in_tes!R37/RES_hhdet_in_fec!R37)</f>
        <v>0.81262257581351849</v>
      </c>
      <c r="S37" s="111">
        <f>IF(RES_hhdet_in_tes!S37=0,"",RES_hhdet_in_tes!S37/RES_hhdet_in_fec!S37)</f>
        <v>0.82144964721333202</v>
      </c>
      <c r="T37" s="111">
        <f>IF(RES_hhdet_in_tes!T37=0,"",RES_hhdet_in_tes!T37/RES_hhdet_in_fec!T37)</f>
        <v>0.83020821581746351</v>
      </c>
      <c r="U37" s="111">
        <f>IF(RES_hhdet_in_tes!U37=0,"",RES_hhdet_in_tes!U37/RES_hhdet_in_fec!U37)</f>
        <v>0.83898632909472526</v>
      </c>
      <c r="V37" s="111">
        <f>IF(RES_hhdet_in_tes!V37=0,"",RES_hhdet_in_tes!V37/RES_hhdet_in_fec!V37)</f>
        <v>0.84760980782392448</v>
      </c>
      <c r="W37" s="111">
        <f>IF(RES_hhdet_in_tes!W37=0,"",RES_hhdet_in_tes!W37/RES_hhdet_in_fec!W37)</f>
        <v>0.85548590473062591</v>
      </c>
      <c r="X37" s="111">
        <f>IF(RES_hhdet_in_tes!X37=0,"",RES_hhdet_in_tes!X37/RES_hhdet_in_fec!X37)</f>
        <v>0.86853191888185355</v>
      </c>
      <c r="Y37" s="111">
        <f>IF(RES_hhdet_in_tes!Y37=0,"",RES_hhdet_in_tes!Y37/RES_hhdet_in_fec!Y37)</f>
        <v>0.88070305714656016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0.77146059767520192</v>
      </c>
      <c r="D39" s="124">
        <f>IF(RES_hhdet_in_tes!D39=0,"",RES_hhdet_in_tes!D39/RES_hhdet_in_fec!D39)</f>
        <v>0.77270540312334768</v>
      </c>
      <c r="E39" s="124">
        <f>IF(RES_hhdet_in_tes!E39=0,"",RES_hhdet_in_tes!E39/RES_hhdet_in_fec!E39)</f>
        <v>0.77400890143633505</v>
      </c>
      <c r="F39" s="124">
        <f>IF(RES_hhdet_in_tes!F39=0,"",RES_hhdet_in_tes!F39/RES_hhdet_in_fec!F39)</f>
        <v>0.77532040332180097</v>
      </c>
      <c r="G39" s="124">
        <f>IF(RES_hhdet_in_tes!G39=0,"",RES_hhdet_in_tes!G39/RES_hhdet_in_fec!G39)</f>
        <v>0.77668595788352768</v>
      </c>
      <c r="H39" s="124">
        <f>IF(RES_hhdet_in_tes!H39=0,"",RES_hhdet_in_tes!H39/RES_hhdet_in_fec!H39)</f>
        <v>0.77809992929745042</v>
      </c>
      <c r="I39" s="124">
        <f>IF(RES_hhdet_in_tes!I39=0,"",RES_hhdet_in_tes!I39/RES_hhdet_in_fec!I39)</f>
        <v>0.77957366406408679</v>
      </c>
      <c r="J39" s="124">
        <f>IF(RES_hhdet_in_tes!J39=0,"",RES_hhdet_in_tes!J39/RES_hhdet_in_fec!J39)</f>
        <v>0.78115364479110283</v>
      </c>
      <c r="K39" s="124">
        <f>IF(RES_hhdet_in_tes!K39=0,"",RES_hhdet_in_tes!K39/RES_hhdet_in_fec!K39)</f>
        <v>0.78287939392139461</v>
      </c>
      <c r="L39" s="124">
        <f>IF(RES_hhdet_in_tes!L39=0,"",RES_hhdet_in_tes!L39/RES_hhdet_in_fec!L39)</f>
        <v>0.78476148532877499</v>
      </c>
      <c r="M39" s="124">
        <f>IF(RES_hhdet_in_tes!M39=0,"",RES_hhdet_in_tes!M39/RES_hhdet_in_fec!M39)</f>
        <v>0.78745246014116932</v>
      </c>
      <c r="N39" s="124">
        <f>IF(RES_hhdet_in_tes!N39=0,"",RES_hhdet_in_tes!N39/RES_hhdet_in_fec!N39)</f>
        <v>0.79113809061566798</v>
      </c>
      <c r="O39" s="124">
        <f>IF(RES_hhdet_in_tes!O39=0,"",RES_hhdet_in_tes!O39/RES_hhdet_in_fec!O39)</f>
        <v>0.79625890532020838</v>
      </c>
      <c r="P39" s="124">
        <f>IF(RES_hhdet_in_tes!P39=0,"",RES_hhdet_in_tes!P39/RES_hhdet_in_fec!P39)</f>
        <v>0.80303096997139622</v>
      </c>
      <c r="Q39" s="124">
        <f>IF(RES_hhdet_in_tes!Q39=0,"",RES_hhdet_in_tes!Q39/RES_hhdet_in_fec!Q39)</f>
        <v>0.8117940876824894</v>
      </c>
      <c r="R39" s="124">
        <f>IF(RES_hhdet_in_tes!R39=0,"",RES_hhdet_in_tes!R39/RES_hhdet_in_fec!R39)</f>
        <v>0.82371859576885298</v>
      </c>
      <c r="S39" s="124">
        <f>IF(RES_hhdet_in_tes!S39=0,"",RES_hhdet_in_tes!S39/RES_hhdet_in_fec!S39)</f>
        <v>0.83864004802830106</v>
      </c>
      <c r="T39" s="124">
        <f>IF(RES_hhdet_in_tes!T39=0,"",RES_hhdet_in_tes!T39/RES_hhdet_in_fec!T39)</f>
        <v>0.85470381078311863</v>
      </c>
      <c r="U39" s="124">
        <f>IF(RES_hhdet_in_tes!U39=0,"",RES_hhdet_in_tes!U39/RES_hhdet_in_fec!U39)</f>
        <v>0.87005525035563425</v>
      </c>
      <c r="V39" s="124">
        <f>IF(RES_hhdet_in_tes!V39=0,"",RES_hhdet_in_tes!V39/RES_hhdet_in_fec!V39)</f>
        <v>0.88283973306815577</v>
      </c>
      <c r="W39" s="124">
        <f>IF(RES_hhdet_in_tes!W39=0,"",RES_hhdet_in_tes!W39/RES_hhdet_in_fec!W39)</f>
        <v>0.89241287454361296</v>
      </c>
      <c r="X39" s="124">
        <f>IF(RES_hhdet_in_tes!X39=0,"",RES_hhdet_in_tes!X39/RES_hhdet_in_fec!X39)</f>
        <v>0.89953435097907275</v>
      </c>
      <c r="Y39" s="124">
        <f>IF(RES_hhdet_in_tes!Y39=0,"",RES_hhdet_in_tes!Y39/RES_hhdet_in_fec!Y39)</f>
        <v>0.90584964654588374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0.77146059767520192</v>
      </c>
      <c r="D41" s="45">
        <f>IF(RES_hhdet_in_tes!D41=0,"",RES_hhdet_in_tes!D41/RES_hhdet_in_fec!D41)</f>
        <v>0.77270540312334768</v>
      </c>
      <c r="E41" s="45">
        <f>IF(RES_hhdet_in_tes!E41=0,"",RES_hhdet_in_tes!E41/RES_hhdet_in_fec!E41)</f>
        <v>0.77400890143633505</v>
      </c>
      <c r="F41" s="45">
        <f>IF(RES_hhdet_in_tes!F41=0,"",RES_hhdet_in_tes!F41/RES_hhdet_in_fec!F41)</f>
        <v>0.77532040332180097</v>
      </c>
      <c r="G41" s="45">
        <f>IF(RES_hhdet_in_tes!G41=0,"",RES_hhdet_in_tes!G41/RES_hhdet_in_fec!G41)</f>
        <v>0.77668595788352768</v>
      </c>
      <c r="H41" s="45">
        <f>IF(RES_hhdet_in_tes!H41=0,"",RES_hhdet_in_tes!H41/RES_hhdet_in_fec!H41)</f>
        <v>0.77809992929745042</v>
      </c>
      <c r="I41" s="45">
        <f>IF(RES_hhdet_in_tes!I41=0,"",RES_hhdet_in_tes!I41/RES_hhdet_in_fec!I41)</f>
        <v>0.77957366406408679</v>
      </c>
      <c r="J41" s="45">
        <f>IF(RES_hhdet_in_tes!J41=0,"",RES_hhdet_in_tes!J41/RES_hhdet_in_fec!J41)</f>
        <v>0.78115364479110283</v>
      </c>
      <c r="K41" s="45">
        <f>IF(RES_hhdet_in_tes!K41=0,"",RES_hhdet_in_tes!K41/RES_hhdet_in_fec!K41)</f>
        <v>0.78287939392139461</v>
      </c>
      <c r="L41" s="45">
        <f>IF(RES_hhdet_in_tes!L41=0,"",RES_hhdet_in_tes!L41/RES_hhdet_in_fec!L41)</f>
        <v>0.78476148532877499</v>
      </c>
      <c r="M41" s="45">
        <f>IF(RES_hhdet_in_tes!M41=0,"",RES_hhdet_in_tes!M41/RES_hhdet_in_fec!M41)</f>
        <v>0.78745246014116932</v>
      </c>
      <c r="N41" s="45">
        <f>IF(RES_hhdet_in_tes!N41=0,"",RES_hhdet_in_tes!N41/RES_hhdet_in_fec!N41)</f>
        <v>0.79113809061566798</v>
      </c>
      <c r="O41" s="45">
        <f>IF(RES_hhdet_in_tes!O41=0,"",RES_hhdet_in_tes!O41/RES_hhdet_in_fec!O41)</f>
        <v>0.79625890532020838</v>
      </c>
      <c r="P41" s="45">
        <f>IF(RES_hhdet_in_tes!P41=0,"",RES_hhdet_in_tes!P41/RES_hhdet_in_fec!P41)</f>
        <v>0.80303096997139622</v>
      </c>
      <c r="Q41" s="45">
        <f>IF(RES_hhdet_in_tes!Q41=0,"",RES_hhdet_in_tes!Q41/RES_hhdet_in_fec!Q41)</f>
        <v>0.8117940876824894</v>
      </c>
      <c r="R41" s="45">
        <f>IF(RES_hhdet_in_tes!R41=0,"",RES_hhdet_in_tes!R41/RES_hhdet_in_fec!R41)</f>
        <v>0.82371859576885298</v>
      </c>
      <c r="S41" s="45">
        <f>IF(RES_hhdet_in_tes!S41=0,"",RES_hhdet_in_tes!S41/RES_hhdet_in_fec!S41)</f>
        <v>0.83864004802830106</v>
      </c>
      <c r="T41" s="45">
        <f>IF(RES_hhdet_in_tes!T41=0,"",RES_hhdet_in_tes!T41/RES_hhdet_in_fec!T41)</f>
        <v>0.85470381078311863</v>
      </c>
      <c r="U41" s="45">
        <f>IF(RES_hhdet_in_tes!U41=0,"",RES_hhdet_in_tes!U41/RES_hhdet_in_fec!U41)</f>
        <v>0.87005525035563425</v>
      </c>
      <c r="V41" s="45">
        <f>IF(RES_hhdet_in_tes!V41=0,"",RES_hhdet_in_tes!V41/RES_hhdet_in_fec!V41)</f>
        <v>0.88283973306815577</v>
      </c>
      <c r="W41" s="45">
        <f>IF(RES_hhdet_in_tes!W41=0,"",RES_hhdet_in_tes!W41/RES_hhdet_in_fec!W41)</f>
        <v>0.89241287454361296</v>
      </c>
      <c r="X41" s="45">
        <f>IF(RES_hhdet_in_tes!X41=0,"",RES_hhdet_in_tes!X41/RES_hhdet_in_fec!X41)</f>
        <v>0.89953435097907275</v>
      </c>
      <c r="Y41" s="45">
        <f>IF(RES_hhdet_in_tes!Y41=0,"",RES_hhdet_in_tes!Y41/RES_hhdet_in_fec!Y41)</f>
        <v>0.90584964654588374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0.56677760176573777</v>
      </c>
      <c r="D43" s="119">
        <f>IF(RES_hhdet_in_tes!D43=0,"",RES_hhdet_in_tes!D43/RES_hhdet_in_fec!D43)</f>
        <v>0.57130227645445453</v>
      </c>
      <c r="E43" s="119">
        <f>IF(RES_hhdet_in_tes!E43=0,"",RES_hhdet_in_tes!E43/RES_hhdet_in_fec!E43)</f>
        <v>0.57724492553853701</v>
      </c>
      <c r="F43" s="119">
        <f>IF(RES_hhdet_in_tes!F43=0,"",RES_hhdet_in_tes!F43/RES_hhdet_in_fec!F43)</f>
        <v>0.5824532254270316</v>
      </c>
      <c r="G43" s="119">
        <f>IF(RES_hhdet_in_tes!G43=0,"",RES_hhdet_in_tes!G43/RES_hhdet_in_fec!G43)</f>
        <v>0.58815761988785054</v>
      </c>
      <c r="H43" s="119">
        <f>IF(RES_hhdet_in_tes!H43=0,"",RES_hhdet_in_tes!H43/RES_hhdet_in_fec!H43)</f>
        <v>0.59448998000862463</v>
      </c>
      <c r="I43" s="119">
        <f>IF(RES_hhdet_in_tes!I43=0,"",RES_hhdet_in_tes!I43/RES_hhdet_in_fec!I43)</f>
        <v>0.59021907108101501</v>
      </c>
      <c r="J43" s="119">
        <f>IF(RES_hhdet_in_tes!J43=0,"",RES_hhdet_in_tes!J43/RES_hhdet_in_fec!J43)</f>
        <v>0.59569606907760164</v>
      </c>
      <c r="K43" s="119">
        <f>IF(RES_hhdet_in_tes!K43=0,"",RES_hhdet_in_tes!K43/RES_hhdet_in_fec!K43)</f>
        <v>0.60180839893162452</v>
      </c>
      <c r="L43" s="119">
        <f>IF(RES_hhdet_in_tes!L43=0,"",RES_hhdet_in_tes!L43/RES_hhdet_in_fec!L43)</f>
        <v>0.60906212163192008</v>
      </c>
      <c r="M43" s="119">
        <f>IF(RES_hhdet_in_tes!M43=0,"",RES_hhdet_in_tes!M43/RES_hhdet_in_fec!M43)</f>
        <v>0.62295629061337332</v>
      </c>
      <c r="N43" s="119">
        <f>IF(RES_hhdet_in_tes!N43=0,"",RES_hhdet_in_tes!N43/RES_hhdet_in_fec!N43)</f>
        <v>0.64336372682348519</v>
      </c>
      <c r="O43" s="119">
        <f>IF(RES_hhdet_in_tes!O43=0,"",RES_hhdet_in_tes!O43/RES_hhdet_in_fec!O43)</f>
        <v>0.67356789114553961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0.75013800224767213</v>
      </c>
      <c r="T43" s="119">
        <f>IF(RES_hhdet_in_tes!T43=0,"",RES_hhdet_in_tes!T43/RES_hhdet_in_fec!T43)</f>
        <v>0.7547135736878563</v>
      </c>
      <c r="U43" s="119">
        <f>IF(RES_hhdet_in_tes!U43=0,"",RES_hhdet_in_tes!U43/RES_hhdet_in_fec!U43)</f>
        <v>0.75773011611113172</v>
      </c>
      <c r="V43" s="119">
        <f>IF(RES_hhdet_in_tes!V43=0,"",RES_hhdet_in_tes!V43/RES_hhdet_in_fec!V43)</f>
        <v>0.76437071639948106</v>
      </c>
      <c r="W43" s="119">
        <f>IF(RES_hhdet_in_tes!W43=0,"",RES_hhdet_in_tes!W43/RES_hhdet_in_fec!W43)</f>
        <v>0.76911603057495337</v>
      </c>
      <c r="X43" s="119">
        <f>IF(RES_hhdet_in_tes!X43=0,"",RES_hhdet_in_tes!X43/RES_hhdet_in_fec!X43)</f>
        <v>0.76717150597814343</v>
      </c>
      <c r="Y43" s="119">
        <f>IF(RES_hhdet_in_tes!Y43=0,"",RES_hhdet_in_tes!Y43/RES_hhdet_in_fec!Y43)</f>
        <v>0.77417332255026272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0.55396160240734948</v>
      </c>
      <c r="D44" s="124">
        <f>IF(RES_hhdet_in_tes!D44=0,"",RES_hhdet_in_tes!D44/RES_hhdet_in_fec!D44)</f>
        <v>0.55842858979021626</v>
      </c>
      <c r="E44" s="124">
        <f>IF(RES_hhdet_in_tes!E44=0,"",RES_hhdet_in_tes!E44/RES_hhdet_in_fec!E44)</f>
        <v>0.56322547152191449</v>
      </c>
      <c r="F44" s="124">
        <f>IF(RES_hhdet_in_tes!F44=0,"",RES_hhdet_in_tes!F44/RES_hhdet_in_fec!F44)</f>
        <v>0.56797115829439748</v>
      </c>
      <c r="G44" s="124">
        <f>IF(RES_hhdet_in_tes!G44=0,"",RES_hhdet_in_tes!G44/RES_hhdet_in_fec!G44)</f>
        <v>0.57295164328243697</v>
      </c>
      <c r="H44" s="124">
        <f>IF(RES_hhdet_in_tes!H44=0,"",RES_hhdet_in_tes!H44/RES_hhdet_in_fec!H44)</f>
        <v>0.57811457024975355</v>
      </c>
      <c r="I44" s="124">
        <f>IF(RES_hhdet_in_tes!I44=0,"",RES_hhdet_in_tes!I44/RES_hhdet_in_fec!I44)</f>
        <v>0.58351185135628392</v>
      </c>
      <c r="J44" s="124">
        <f>IF(RES_hhdet_in_tes!J44=0,"",RES_hhdet_in_tes!J44/RES_hhdet_in_fec!J44)</f>
        <v>0.5893468671515848</v>
      </c>
      <c r="K44" s="124">
        <f>IF(RES_hhdet_in_tes!K44=0,"",RES_hhdet_in_tes!K44/RES_hhdet_in_fec!K44)</f>
        <v>0.59586449973770261</v>
      </c>
      <c r="L44" s="124">
        <f>IF(RES_hhdet_in_tes!L44=0,"",RES_hhdet_in_tes!L44/RES_hhdet_in_fec!L44)</f>
        <v>0.60323991947667732</v>
      </c>
      <c r="M44" s="124">
        <f>IF(RES_hhdet_in_tes!M44=0,"",RES_hhdet_in_tes!M44/RES_hhdet_in_fec!M44)</f>
        <v>0.61630250103514506</v>
      </c>
      <c r="N44" s="124">
        <f>IF(RES_hhdet_in_tes!N44=0,"",RES_hhdet_in_tes!N44/RES_hhdet_in_fec!N44)</f>
        <v>0.63684558947821313</v>
      </c>
      <c r="O44" s="124">
        <f>IF(RES_hhdet_in_tes!O44=0,"",RES_hhdet_in_tes!O44/RES_hhdet_in_fec!O44)</f>
        <v>0.66559555855699259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0.73993466005240249</v>
      </c>
      <c r="T44" s="124">
        <f>IF(RES_hhdet_in_tes!T44=0,"",RES_hhdet_in_tes!T44/RES_hhdet_in_fec!T44)</f>
        <v>0.7414935968249653</v>
      </c>
      <c r="U44" s="124">
        <f>IF(RES_hhdet_in_tes!U44=0,"",RES_hhdet_in_tes!U44/RES_hhdet_in_fec!U44)</f>
        <v>0.74191362443384778</v>
      </c>
      <c r="V44" s="124">
        <f>IF(RES_hhdet_in_tes!V44=0,"",RES_hhdet_in_tes!V44/RES_hhdet_in_fec!V44)</f>
        <v>0.74323456877210747</v>
      </c>
      <c r="W44" s="124">
        <f>IF(RES_hhdet_in_tes!W44=0,"",RES_hhdet_in_tes!W44/RES_hhdet_in_fec!W44)</f>
        <v>0.74506377737514129</v>
      </c>
      <c r="X44" s="124">
        <f>IF(RES_hhdet_in_tes!X44=0,"",RES_hhdet_in_tes!X44/RES_hhdet_in_fec!X44)</f>
        <v>0.74598462004302646</v>
      </c>
      <c r="Y44" s="124">
        <f>IF(RES_hhdet_in_tes!Y44=0,"",RES_hhdet_in_tes!Y44/RES_hhdet_in_fec!Y44)</f>
        <v>0.74674558467680852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0.54943615531130119</v>
      </c>
      <c r="D45" s="111">
        <f>IF(RES_hhdet_in_tes!D45=0,"",RES_hhdet_in_tes!D45/RES_hhdet_in_fec!D45)</f>
        <v>0.55401936006496</v>
      </c>
      <c r="E45" s="111">
        <f>IF(RES_hhdet_in_tes!E45=0,"",RES_hhdet_in_tes!E45/RES_hhdet_in_fec!E45)</f>
        <v>0.55884655336660405</v>
      </c>
      <c r="F45" s="111">
        <f>IF(RES_hhdet_in_tes!F45=0,"",RES_hhdet_in_tes!F45/RES_hhdet_in_fec!F45)</f>
        <v>0.56364737324562808</v>
      </c>
      <c r="G45" s="111">
        <f>IF(RES_hhdet_in_tes!G45=0,"",RES_hhdet_in_tes!G45/RES_hhdet_in_fec!G45)</f>
        <v>0.56866290667612218</v>
      </c>
      <c r="H45" s="111">
        <f>IF(RES_hhdet_in_tes!H45=0,"",RES_hhdet_in_tes!H45/RES_hhdet_in_fec!H45)</f>
        <v>0.57386046117664291</v>
      </c>
      <c r="I45" s="111">
        <f>IF(RES_hhdet_in_tes!I45=0,"",RES_hhdet_in_tes!I45/RES_hhdet_in_fec!I45)</f>
        <v>0.579296147091102</v>
      </c>
      <c r="J45" s="111">
        <f>IF(RES_hhdet_in_tes!J45=0,"",RES_hhdet_in_tes!J45/RES_hhdet_in_fec!J45)</f>
        <v>0.58520721676246201</v>
      </c>
      <c r="K45" s="111">
        <f>IF(RES_hhdet_in_tes!K45=0,"",RES_hhdet_in_tes!K45/RES_hhdet_in_fec!K45)</f>
        <v>0.59179090791657596</v>
      </c>
      <c r="L45" s="111">
        <f>IF(RES_hhdet_in_tes!L45=0,"",RES_hhdet_in_tes!L45/RES_hhdet_in_fec!L45)</f>
        <v>0.5990919225283724</v>
      </c>
      <c r="M45" s="111">
        <f>IF(RES_hhdet_in_tes!M45=0,"",RES_hhdet_in_tes!M45/RES_hhdet_in_fec!M45)</f>
        <v>0.6123022510270546</v>
      </c>
      <c r="N45" s="111">
        <f>IF(RES_hhdet_in_tes!N45=0,"",RES_hhdet_in_tes!N45/RES_hhdet_in_fec!N45)</f>
        <v>0.63297572496114463</v>
      </c>
      <c r="O45" s="111">
        <f>IF(RES_hhdet_in_tes!O45=0,"",RES_hhdet_in_tes!O45/RES_hhdet_in_fec!O45)</f>
        <v>0.66190322357987086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0.73677674321302378</v>
      </c>
      <c r="T45" s="111">
        <f>IF(RES_hhdet_in_tes!T45=0,"",RES_hhdet_in_tes!T45/RES_hhdet_in_fec!T45)</f>
        <v>0.7383613450623755</v>
      </c>
      <c r="U45" s="111">
        <f>IF(RES_hhdet_in_tes!U45=0,"",RES_hhdet_in_tes!U45/RES_hhdet_in_fec!U45)</f>
        <v>0.73882577589510279</v>
      </c>
      <c r="V45" s="111">
        <f>IF(RES_hhdet_in_tes!V45=0,"",RES_hhdet_in_tes!V45/RES_hhdet_in_fec!V45)</f>
        <v>0.74015951733640928</v>
      </c>
      <c r="W45" s="111">
        <f>IF(RES_hhdet_in_tes!W45=0,"",RES_hhdet_in_tes!W45/RES_hhdet_in_fec!W45)</f>
        <v>0.74200503609831436</v>
      </c>
      <c r="X45" s="111">
        <f>IF(RES_hhdet_in_tes!X45=0,"",RES_hhdet_in_tes!X45/RES_hhdet_in_fec!X45)</f>
        <v>0.74315403639641942</v>
      </c>
      <c r="Y45" s="111">
        <f>IF(RES_hhdet_in_tes!Y45=0,"",RES_hhdet_in_tes!Y45/RES_hhdet_in_fec!Y45)</f>
        <v>0.74389038839974375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3.0084562238929511</v>
      </c>
      <c r="D47" s="124">
        <f>IF(RES_hhdet_in_tes!D47=0,"",RES_hhdet_in_tes!D47/RES_hhdet_in_fec!D47)</f>
        <v>3.1582689444647301</v>
      </c>
      <c r="E47" s="124">
        <f>IF(RES_hhdet_in_tes!E47=0,"",RES_hhdet_in_tes!E47/RES_hhdet_in_fec!E47)</f>
        <v>3.3103276457928197</v>
      </c>
      <c r="F47" s="124">
        <f>IF(RES_hhdet_in_tes!F47=0,"",RES_hhdet_in_tes!F47/RES_hhdet_in_fec!F47)</f>
        <v>3.4636076155361342</v>
      </c>
      <c r="G47" s="124">
        <f>IF(RES_hhdet_in_tes!G47=0,"",RES_hhdet_in_tes!G47/RES_hhdet_in_fec!G47)</f>
        <v>3.6189968543205664</v>
      </c>
      <c r="H47" s="124">
        <f>IF(RES_hhdet_in_tes!H47=0,"",RES_hhdet_in_tes!H47/RES_hhdet_in_fec!H47)</f>
        <v>3.7763558025341504</v>
      </c>
      <c r="I47" s="124">
        <f>IF(RES_hhdet_in_tes!I47=0,"",RES_hhdet_in_tes!I47/RES_hhdet_in_fec!I47)</f>
        <v>3.9358706019866236</v>
      </c>
      <c r="J47" s="124">
        <f>IF(RES_hhdet_in_tes!J47=0,"",RES_hhdet_in_tes!J47/RES_hhdet_in_fec!J47)</f>
        <v>4.0983755262745563</v>
      </c>
      <c r="K47" s="124">
        <f>IF(RES_hhdet_in_tes!K47=0,"",RES_hhdet_in_tes!K47/RES_hhdet_in_fec!K47)</f>
        <v>4.2645313896480079</v>
      </c>
      <c r="L47" s="124">
        <f>IF(RES_hhdet_in_tes!L47=0,"",RES_hhdet_in_tes!L47/RES_hhdet_in_fec!L47)</f>
        <v>4.4344258231886302</v>
      </c>
      <c r="M47" s="124">
        <f>IF(RES_hhdet_in_tes!M47=0,"",RES_hhdet_in_tes!M47/RES_hhdet_in_fec!M47)</f>
        <v>4.6291123211337073</v>
      </c>
      <c r="N47" s="124">
        <f>IF(RES_hhdet_in_tes!N47=0,"",RES_hhdet_in_tes!N47/RES_hhdet_in_fec!N47)</f>
        <v>4.8548406993539643</v>
      </c>
      <c r="O47" s="124">
        <f>IF(RES_hhdet_in_tes!O47=0,"",RES_hhdet_in_tes!O47/RES_hhdet_in_fec!O47)</f>
        <v>5.1112082807486523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5.6228116631194176</v>
      </c>
      <c r="T47" s="124">
        <f>IF(RES_hhdet_in_tes!T47=0,"",RES_hhdet_in_tes!T47/RES_hhdet_in_fec!T47)</f>
        <v>5.6281918289425477</v>
      </c>
      <c r="U47" s="124">
        <f>IF(RES_hhdet_in_tes!U47=0,"",RES_hhdet_in_tes!U47/RES_hhdet_in_fec!U47)</f>
        <v>5.6341697909682473</v>
      </c>
      <c r="V47" s="124">
        <f>IF(RES_hhdet_in_tes!V47=0,"",RES_hhdet_in_tes!V47/RES_hhdet_in_fec!V47)</f>
        <v>5.6512520355516926</v>
      </c>
      <c r="W47" s="124">
        <f>IF(RES_hhdet_in_tes!W47=0,"",RES_hhdet_in_tes!W47/RES_hhdet_in_fec!W47)</f>
        <v>5.7073192747491044</v>
      </c>
      <c r="X47" s="124">
        <f>IF(RES_hhdet_in_tes!X47=0,"",RES_hhdet_in_tes!X47/RES_hhdet_in_fec!X47)</f>
        <v>5.7693487102329692</v>
      </c>
      <c r="Y47" s="124">
        <f>IF(RES_hhdet_in_tes!Y47=0,"",RES_hhdet_in_tes!Y47/RES_hhdet_in_fec!Y47)</f>
        <v>5.8392669101406751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3.0084562238929511</v>
      </c>
      <c r="D48" s="111">
        <f>IF(RES_hhdet_in_tes!D48=0,"",RES_hhdet_in_tes!D48/RES_hhdet_in_fec!D48)</f>
        <v>3.1582689444647301</v>
      </c>
      <c r="E48" s="111">
        <f>IF(RES_hhdet_in_tes!E48=0,"",RES_hhdet_in_tes!E48/RES_hhdet_in_fec!E48)</f>
        <v>3.3103276457928197</v>
      </c>
      <c r="F48" s="111">
        <f>IF(RES_hhdet_in_tes!F48=0,"",RES_hhdet_in_tes!F48/RES_hhdet_in_fec!F48)</f>
        <v>3.4636076155361342</v>
      </c>
      <c r="G48" s="111">
        <f>IF(RES_hhdet_in_tes!G48=0,"",RES_hhdet_in_tes!G48/RES_hhdet_in_fec!G48)</f>
        <v>3.6189968543205664</v>
      </c>
      <c r="H48" s="111">
        <f>IF(RES_hhdet_in_tes!H48=0,"",RES_hhdet_in_tes!H48/RES_hhdet_in_fec!H48)</f>
        <v>3.7763558025341504</v>
      </c>
      <c r="I48" s="111">
        <f>IF(RES_hhdet_in_tes!I48=0,"",RES_hhdet_in_tes!I48/RES_hhdet_in_fec!I48)</f>
        <v>3.9358706019866236</v>
      </c>
      <c r="J48" s="111">
        <f>IF(RES_hhdet_in_tes!J48=0,"",RES_hhdet_in_tes!J48/RES_hhdet_in_fec!J48)</f>
        <v>4.0983755262745563</v>
      </c>
      <c r="K48" s="111">
        <f>IF(RES_hhdet_in_tes!K48=0,"",RES_hhdet_in_tes!K48/RES_hhdet_in_fec!K48)</f>
        <v>4.2645313896480079</v>
      </c>
      <c r="L48" s="111">
        <f>IF(RES_hhdet_in_tes!L48=0,"",RES_hhdet_in_tes!L48/RES_hhdet_in_fec!L48)</f>
        <v>4.4344258231886302</v>
      </c>
      <c r="M48" s="111">
        <f>IF(RES_hhdet_in_tes!M48=0,"",RES_hhdet_in_tes!M48/RES_hhdet_in_fec!M48)</f>
        <v>4.6291123211337073</v>
      </c>
      <c r="N48" s="111">
        <f>IF(RES_hhdet_in_tes!N48=0,"",RES_hhdet_in_tes!N48/RES_hhdet_in_fec!N48)</f>
        <v>4.8548406993539643</v>
      </c>
      <c r="O48" s="111">
        <f>IF(RES_hhdet_in_tes!O48=0,"",RES_hhdet_in_tes!O48/RES_hhdet_in_fec!O48)</f>
        <v>5.1112082807486523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5.6228116631194176</v>
      </c>
      <c r="T48" s="111">
        <f>IF(RES_hhdet_in_tes!T48=0,"",RES_hhdet_in_tes!T48/RES_hhdet_in_fec!T48)</f>
        <v>5.6281918289425477</v>
      </c>
      <c r="U48" s="111">
        <f>IF(RES_hhdet_in_tes!U48=0,"",RES_hhdet_in_tes!U48/RES_hhdet_in_fec!U48)</f>
        <v>5.6341697909682473</v>
      </c>
      <c r="V48" s="111">
        <f>IF(RES_hhdet_in_tes!V48=0,"",RES_hhdet_in_tes!V48/RES_hhdet_in_fec!V48)</f>
        <v>5.6512520355516926</v>
      </c>
      <c r="W48" s="111">
        <f>IF(RES_hhdet_in_tes!W48=0,"",RES_hhdet_in_tes!W48/RES_hhdet_in_fec!W48)</f>
        <v>5.7073192747491044</v>
      </c>
      <c r="X48" s="111">
        <f>IF(RES_hhdet_in_tes!X48=0,"",RES_hhdet_in_tes!X48/RES_hhdet_in_fec!X48)</f>
        <v>5.7693487102329692</v>
      </c>
      <c r="Y48" s="111">
        <f>IF(RES_hhdet_in_tes!Y48=0,"",RES_hhdet_in_tes!Y48/RES_hhdet_in_fec!Y48)</f>
        <v>5.8392669101406751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0.71471615565437419</v>
      </c>
      <c r="D49" s="124">
        <f>IF(RES_hhdet_in_tes!D49=0,"",RES_hhdet_in_tes!D49/RES_hhdet_in_fec!D49)</f>
        <v>0.71190417614596047</v>
      </c>
      <c r="E49" s="124">
        <f>IF(RES_hhdet_in_tes!E49=0,"",RES_hhdet_in_tes!E49/RES_hhdet_in_fec!E49)</f>
        <v>0.73936702516131358</v>
      </c>
      <c r="F49" s="124">
        <f>IF(RES_hhdet_in_tes!F49=0,"",RES_hhdet_in_tes!F49/RES_hhdet_in_fec!F49)</f>
        <v>0.74020670764437113</v>
      </c>
      <c r="G49" s="124">
        <f>IF(RES_hhdet_in_tes!G49=0,"",RES_hhdet_in_tes!G49/RES_hhdet_in_fec!G49)</f>
        <v>0.75920762453443724</v>
      </c>
      <c r="H49" s="124">
        <f>IF(RES_hhdet_in_tes!H49=0,"",RES_hhdet_in_tes!H49/RES_hhdet_in_fec!H49)</f>
        <v>0.76619758678792704</v>
      </c>
      <c r="I49" s="124">
        <f>IF(RES_hhdet_in_tes!I49=0,"",RES_hhdet_in_tes!I49/RES_hhdet_in_fec!I49)</f>
        <v>0.61493494382633185</v>
      </c>
      <c r="J49" s="124">
        <f>IF(RES_hhdet_in_tes!J49=0,"",RES_hhdet_in_tes!J49/RES_hhdet_in_fec!J49)</f>
        <v>0.61856885144707141</v>
      </c>
      <c r="K49" s="124">
        <f>IF(RES_hhdet_in_tes!K49=0,"",RES_hhdet_in_tes!K49/RES_hhdet_in_fec!K49)</f>
        <v>0.6240324263073137</v>
      </c>
      <c r="L49" s="124">
        <f>IF(RES_hhdet_in_tes!L49=0,"",RES_hhdet_in_tes!L49/RES_hhdet_in_fec!L49)</f>
        <v>0.62880192713161354</v>
      </c>
      <c r="M49" s="124">
        <f>IF(RES_hhdet_in_tes!M49=0,"",RES_hhdet_in_tes!M49/RES_hhdet_in_fec!M49)</f>
        <v>0.6406016557515164</v>
      </c>
      <c r="N49" s="124">
        <f>IF(RES_hhdet_in_tes!N49=0,"",RES_hhdet_in_tes!N49/RES_hhdet_in_fec!N49)</f>
        <v>0.65930781269936412</v>
      </c>
      <c r="O49" s="124">
        <f>IF(RES_hhdet_in_tes!O49=0,"",RES_hhdet_in_tes!O49/RES_hhdet_in_fec!O49)</f>
        <v>0.70627209822772319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0.79093436045988619</v>
      </c>
      <c r="T49" s="124">
        <f>IF(RES_hhdet_in_tes!T49=0,"",RES_hhdet_in_tes!T49/RES_hhdet_in_fec!T49)</f>
        <v>0.80912868527343251</v>
      </c>
      <c r="U49" s="124">
        <f>IF(RES_hhdet_in_tes!U49=0,"",RES_hhdet_in_tes!U49/RES_hhdet_in_fec!U49)</f>
        <v>0.82619328398735958</v>
      </c>
      <c r="V49" s="124">
        <f>IF(RES_hhdet_in_tes!V49=0,"",RES_hhdet_in_tes!V49/RES_hhdet_in_fec!V49)</f>
        <v>0.84089747697499329</v>
      </c>
      <c r="W49" s="124">
        <f>IF(RES_hhdet_in_tes!W49=0,"",RES_hhdet_in_tes!W49/RES_hhdet_in_fec!W49)</f>
        <v>0.85402864511654131</v>
      </c>
      <c r="X49" s="124">
        <f>IF(RES_hhdet_in_tes!X49=0,"",RES_hhdet_in_tes!X49/RES_hhdet_in_fec!X49)</f>
        <v>0.85798498687185887</v>
      </c>
      <c r="Y49" s="124">
        <f>IF(RES_hhdet_in_tes!Y49=0,"",RES_hhdet_in_tes!Y49/RES_hhdet_in_fec!Y49)</f>
        <v>0.86497009859865515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0.59645452334009774</v>
      </c>
      <c r="D50" s="111">
        <f>IF(RES_hhdet_in_tes!D50=0,"",RES_hhdet_in_tes!D50/RES_hhdet_in_fec!D50)</f>
        <v>0.59873573785724954</v>
      </c>
      <c r="E50" s="111">
        <f>IF(RES_hhdet_in_tes!E50=0,"",RES_hhdet_in_tes!E50/RES_hhdet_in_fec!E50)</f>
        <v>0.60133405128909445</v>
      </c>
      <c r="F50" s="111">
        <f>IF(RES_hhdet_in_tes!F50=0,"",RES_hhdet_in_tes!F50/RES_hhdet_in_fec!F50)</f>
        <v>0.60397560548203388</v>
      </c>
      <c r="G50" s="111">
        <f>IF(RES_hhdet_in_tes!G50=0,"",RES_hhdet_in_tes!G50/RES_hhdet_in_fec!G50)</f>
        <v>0.60690918912395075</v>
      </c>
      <c r="H50" s="111">
        <f>IF(RES_hhdet_in_tes!H50=0,"",RES_hhdet_in_tes!H50/RES_hhdet_in_fec!H50)</f>
        <v>0.61010435364670546</v>
      </c>
      <c r="I50" s="111">
        <f>IF(RES_hhdet_in_tes!I50=0,"",RES_hhdet_in_tes!I50/RES_hhdet_in_fec!I50)</f>
        <v>0.61362240059026163</v>
      </c>
      <c r="J50" s="111">
        <f>IF(RES_hhdet_in_tes!J50=0,"",RES_hhdet_in_tes!J50/RES_hhdet_in_fec!J50)</f>
        <v>0.61771446072635561</v>
      </c>
      <c r="K50" s="111">
        <f>IF(RES_hhdet_in_tes!K50=0,"",RES_hhdet_in_tes!K50/RES_hhdet_in_fec!K50)</f>
        <v>0.62259406126621153</v>
      </c>
      <c r="L50" s="111">
        <f>IF(RES_hhdet_in_tes!L50=0,"",RES_hhdet_in_tes!L50/RES_hhdet_in_fec!L50)</f>
        <v>0.62831832949300359</v>
      </c>
      <c r="M50" s="111">
        <f>IF(RES_hhdet_in_tes!M50=0,"",RES_hhdet_in_tes!M50/RES_hhdet_in_fec!M50)</f>
        <v>0.63998761323974784</v>
      </c>
      <c r="N50" s="111">
        <f>IF(RES_hhdet_in_tes!N50=0,"",RES_hhdet_in_tes!N50/RES_hhdet_in_fec!N50)</f>
        <v>0.65922311669376898</v>
      </c>
      <c r="O50" s="111">
        <f>IF(RES_hhdet_in_tes!O50=0,"",RES_hhdet_in_tes!O50/RES_hhdet_in_fec!O50)</f>
        <v>0.68734428703332839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>
        <f>IF(RES_hhdet_in_tes!S50=0,"",RES_hhdet_in_tes!S50/RES_hhdet_in_fec!S50)</f>
        <v>0.79061194972790561</v>
      </c>
      <c r="T50" s="111">
        <f>IF(RES_hhdet_in_tes!T50=0,"",RES_hhdet_in_tes!T50/RES_hhdet_in_fec!T50)</f>
        <v>0.80723903906314753</v>
      </c>
      <c r="U50" s="111">
        <f>IF(RES_hhdet_in_tes!U50=0,"",RES_hhdet_in_tes!U50/RES_hhdet_in_fec!U50)</f>
        <v>0.82139990498616622</v>
      </c>
      <c r="V50" s="111">
        <f>IF(RES_hhdet_in_tes!V50=0,"",RES_hhdet_in_tes!V50/RES_hhdet_in_fec!V50)</f>
        <v>0.83254769094607251</v>
      </c>
      <c r="W50" s="111">
        <f>IF(RES_hhdet_in_tes!W50=0,"",RES_hhdet_in_tes!W50/RES_hhdet_in_fec!W50)</f>
        <v>0.8393997110040633</v>
      </c>
      <c r="X50" s="111">
        <f>IF(RES_hhdet_in_tes!X50=0,"",RES_hhdet_in_tes!X50/RES_hhdet_in_fec!X50)</f>
        <v>0.84232355091803268</v>
      </c>
      <c r="Y50" s="111">
        <f>IF(RES_hhdet_in_tes!Y50=0,"",RES_hhdet_in_tes!Y50/RES_hhdet_in_fec!Y50)</f>
        <v>0.8438041118878834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0.72526582661640315</v>
      </c>
      <c r="D51" s="111">
        <f>IF(RES_hhdet_in_tes!D51=0,"",RES_hhdet_in_tes!D51/RES_hhdet_in_fec!D51)</f>
        <v>0.72507287198028458</v>
      </c>
      <c r="E51" s="111">
        <f>IF(RES_hhdet_in_tes!E51=0,"",RES_hhdet_in_tes!E51/RES_hhdet_in_fec!E51)</f>
        <v>0.73002405937396786</v>
      </c>
      <c r="F51" s="111">
        <f>IF(RES_hhdet_in_tes!F51=0,"",RES_hhdet_in_tes!F51/RES_hhdet_in_fec!F51)</f>
        <v>0.73310803288771442</v>
      </c>
      <c r="G51" s="111">
        <f>IF(RES_hhdet_in_tes!G51=0,"",RES_hhdet_in_tes!G51/RES_hhdet_in_fec!G51)</f>
        <v>0.73263706112225691</v>
      </c>
      <c r="H51" s="111">
        <f>IF(RES_hhdet_in_tes!H51=0,"",RES_hhdet_in_tes!H51/RES_hhdet_in_fec!H51)</f>
        <v>0.73507435911449392</v>
      </c>
      <c r="I51" s="111">
        <f>IF(RES_hhdet_in_tes!I51=0,"",RES_hhdet_in_tes!I51/RES_hhdet_in_fec!I51)</f>
        <v>0.74126334834491359</v>
      </c>
      <c r="J51" s="111">
        <f>IF(RES_hhdet_in_tes!J51=0,"",RES_hhdet_in_tes!J51/RES_hhdet_in_fec!J51)</f>
        <v>0.75061353454515045</v>
      </c>
      <c r="K51" s="111">
        <f>IF(RES_hhdet_in_tes!K51=0,"",RES_hhdet_in_tes!K51/RES_hhdet_in_fec!K51)</f>
        <v>0.77114774888860926</v>
      </c>
      <c r="L51" s="111">
        <f>IF(RES_hhdet_in_tes!L51=0,"",RES_hhdet_in_tes!L51/RES_hhdet_in_fec!L51)</f>
        <v>0.74989187374348776</v>
      </c>
      <c r="M51" s="111">
        <f>IF(RES_hhdet_in_tes!M51=0,"",RES_hhdet_in_tes!M51/RES_hhdet_in_fec!M51)</f>
        <v>0.76109652254613114</v>
      </c>
      <c r="N51" s="111">
        <f>IF(RES_hhdet_in_tes!N51=0,"",RES_hhdet_in_tes!N51/RES_hhdet_in_fec!N51)</f>
        <v>0.77994562383042576</v>
      </c>
      <c r="O51" s="111">
        <f>IF(RES_hhdet_in_tes!O51=0,"",RES_hhdet_in_tes!O51/RES_hhdet_in_fec!O51)</f>
        <v>0.79276864617870924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0.87454103217249812</v>
      </c>
      <c r="T51" s="111">
        <f>IF(RES_hhdet_in_tes!T51=0,"",RES_hhdet_in_tes!T51/RES_hhdet_in_fec!T51)</f>
        <v>0.88477267296090745</v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>
        <f>IF(RES_hhdet_in_tes!X51=0,"",RES_hhdet_in_tes!X51/RES_hhdet_in_fec!X51)</f>
        <v>0.92724938096829046</v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0.59645452334009785</v>
      </c>
      <c r="D52" s="112">
        <f>IF(RES_hhdet_in_tes!D52=0,"",RES_hhdet_in_tes!D52/RES_hhdet_in_fec!D52)</f>
        <v>0.59873573785724954</v>
      </c>
      <c r="E52" s="112">
        <f>IF(RES_hhdet_in_tes!E52=0,"",RES_hhdet_in_tes!E52/RES_hhdet_in_fec!E52)</f>
        <v>0.60133405128909445</v>
      </c>
      <c r="F52" s="112">
        <f>IF(RES_hhdet_in_tes!F52=0,"",RES_hhdet_in_tes!F52/RES_hhdet_in_fec!F52)</f>
        <v>0.60397560548203388</v>
      </c>
      <c r="G52" s="112">
        <f>IF(RES_hhdet_in_tes!G52=0,"",RES_hhdet_in_tes!G52/RES_hhdet_in_fec!G52)</f>
        <v>0.60690918912395075</v>
      </c>
      <c r="H52" s="112">
        <f>IF(RES_hhdet_in_tes!H52=0,"",RES_hhdet_in_tes!H52/RES_hhdet_in_fec!H52)</f>
        <v>0.61010435364670546</v>
      </c>
      <c r="I52" s="112">
        <f>IF(RES_hhdet_in_tes!I52=0,"",RES_hhdet_in_tes!I52/RES_hhdet_in_fec!I52)</f>
        <v>0.61362240059026163</v>
      </c>
      <c r="J52" s="112">
        <f>IF(RES_hhdet_in_tes!J52=0,"",RES_hhdet_in_tes!J52/RES_hhdet_in_fec!J52)</f>
        <v>0.61771446072635561</v>
      </c>
      <c r="K52" s="112">
        <f>IF(RES_hhdet_in_tes!K52=0,"",RES_hhdet_in_tes!K52/RES_hhdet_in_fec!K52)</f>
        <v>0.62259406126621153</v>
      </c>
      <c r="L52" s="112">
        <f>IF(RES_hhdet_in_tes!L52=0,"",RES_hhdet_in_tes!L52/RES_hhdet_in_fec!L52)</f>
        <v>0.62831832949300359</v>
      </c>
      <c r="M52" s="112">
        <f>IF(RES_hhdet_in_tes!M52=0,"",RES_hhdet_in_tes!M52/RES_hhdet_in_fec!M52)</f>
        <v>0.63998761323974784</v>
      </c>
      <c r="N52" s="112">
        <f>IF(RES_hhdet_in_tes!N52=0,"",RES_hhdet_in_tes!N52/RES_hhdet_in_fec!N52)</f>
        <v>0.65922311669376898</v>
      </c>
      <c r="O52" s="112">
        <f>IF(RES_hhdet_in_tes!O52=0,"",RES_hhdet_in_tes!O52/RES_hhdet_in_fec!O52)</f>
        <v>0.68734428703332828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0.79061194972790561</v>
      </c>
      <c r="T52" s="112">
        <f>IF(RES_hhdet_in_tes!T52=0,"",RES_hhdet_in_tes!T52/RES_hhdet_in_fec!T52)</f>
        <v>0.80723903906314753</v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>
        <f>IF(RES_hhdet_in_tes!X52=0,"",RES_hhdet_in_tes!X52/RES_hhdet_in_fec!X52)</f>
        <v>0.84232355091803257</v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>
        <f>IF(RES_hhdet_in_tes!X53=0,"",RES_hhdet_in_tes!X53/RES_hhdet_in_fec!X53)</f>
        <v>1</v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0.74041525039803313</v>
      </c>
      <c r="D54" s="112">
        <f>IF(RES_hhdet_in_tes!D54=0,"",RES_hhdet_in_tes!D54/RES_hhdet_in_fec!D54)</f>
        <v>0.74150502345695191</v>
      </c>
      <c r="E54" s="112">
        <f>IF(RES_hhdet_in_tes!E54=0,"",RES_hhdet_in_tes!E54/RES_hhdet_in_fec!E54)</f>
        <v>0.74269805505372344</v>
      </c>
      <c r="F54" s="112">
        <f>IF(RES_hhdet_in_tes!F54=0,"",RES_hhdet_in_tes!F54/RES_hhdet_in_fec!F54)</f>
        <v>0.74390548114709087</v>
      </c>
      <c r="G54" s="112">
        <f>IF(RES_hhdet_in_tes!G54=0,"",RES_hhdet_in_tes!G54/RES_hhdet_in_fec!G54)</f>
        <v>0.74520880800638034</v>
      </c>
      <c r="H54" s="112">
        <f>IF(RES_hhdet_in_tes!H54=0,"",RES_hhdet_in_tes!H54/RES_hhdet_in_fec!H54)</f>
        <v>0.74659883532297355</v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0.77609368628206776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0.83020821581746351</v>
      </c>
      <c r="U54" s="112">
        <f>IF(RES_hhdet_in_tes!U54=0,"",RES_hhdet_in_tes!U54/RES_hhdet_in_fec!U54)</f>
        <v>0.83898632909472537</v>
      </c>
      <c r="V54" s="112">
        <f>IF(RES_hhdet_in_tes!V54=0,"",RES_hhdet_in_tes!V54/RES_hhdet_in_fec!V54)</f>
        <v>0.84760980782392459</v>
      </c>
      <c r="W54" s="112">
        <f>IF(RES_hhdet_in_tes!W54=0,"",RES_hhdet_in_tes!W54/RES_hhdet_in_fec!W54)</f>
        <v>0.85548590473062591</v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0.83596819805014899</v>
      </c>
      <c r="D55" s="113">
        <f>IF(RES_hhdet_in_tes!D55=0,"",RES_hhdet_in_tes!D55/RES_hhdet_in_fec!D55)</f>
        <v>0.83524596394463757</v>
      </c>
      <c r="E55" s="113">
        <f>IF(RES_hhdet_in_tes!E55=0,"",RES_hhdet_in_tes!E55/RES_hhdet_in_fec!E55)</f>
        <v>0.83810446711682685</v>
      </c>
      <c r="F55" s="113">
        <f>IF(RES_hhdet_in_tes!F55=0,"",RES_hhdet_in_tes!F55/RES_hhdet_in_fec!F55)</f>
        <v>0.83963211295541051</v>
      </c>
      <c r="G55" s="113">
        <f>IF(RES_hhdet_in_tes!G55=0,"",RES_hhdet_in_tes!G55/RES_hhdet_in_fec!G55)</f>
        <v>0.83846029285891432</v>
      </c>
      <c r="H55" s="113">
        <f>IF(RES_hhdet_in_tes!H55=0,"",RES_hhdet_in_tes!H55/RES_hhdet_in_fec!H55)</f>
        <v>0.83927565393052705</v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>
        <f>IF(RES_hhdet_in_tes!O55=0,"",RES_hhdet_in_tes!O55/RES_hhdet_in_fec!O55)</f>
        <v>0.85785241937914047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0.89959374188640373</v>
      </c>
      <c r="U55" s="113">
        <f>IF(RES_hhdet_in_tes!U55=0,"",RES_hhdet_in_tes!U55/RES_hhdet_in_fec!U55)</f>
        <v>0.90370492765473842</v>
      </c>
      <c r="V55" s="113">
        <f>IF(RES_hhdet_in_tes!V55=0,"",RES_hhdet_in_tes!V55/RES_hhdet_in_fec!V55)</f>
        <v>0.9093117229995541</v>
      </c>
      <c r="W55" s="113">
        <f>IF(RES_hhdet_in_tes!W55=0,"",RES_hhdet_in_tes!W55/RES_hhdet_in_fec!W55)</f>
        <v>0.90976345842983175</v>
      </c>
      <c r="X55" s="113">
        <f>IF(RES_hhdet_in_tes!X55=0,"",RES_hhdet_in_tes!X55/RES_hhdet_in_fec!X55)</f>
        <v>0.94159612110168256</v>
      </c>
      <c r="Y55" s="113">
        <f>IF(RES_hhdet_in_tes!Y55=0,"",RES_hhdet_in_tes!Y55/RES_hhdet_in_fec!Y55)</f>
        <v>0.93453644292461524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0.74041525039803324</v>
      </c>
      <c r="D56" s="111">
        <f>IF(RES_hhdet_in_tes!D56=0,"",RES_hhdet_in_tes!D56/RES_hhdet_in_fec!D56)</f>
        <v>0.74150502345695191</v>
      </c>
      <c r="E56" s="111">
        <f>IF(RES_hhdet_in_tes!E56=0,"",RES_hhdet_in_tes!E56/RES_hhdet_in_fec!E56)</f>
        <v>0.74269805505372344</v>
      </c>
      <c r="F56" s="111">
        <f>IF(RES_hhdet_in_tes!F56=0,"",RES_hhdet_in_tes!F56/RES_hhdet_in_fec!F56)</f>
        <v>0.74390548114709087</v>
      </c>
      <c r="G56" s="111">
        <f>IF(RES_hhdet_in_tes!G56=0,"",RES_hhdet_in_tes!G56/RES_hhdet_in_fec!G56)</f>
        <v>0.74520880800638034</v>
      </c>
      <c r="H56" s="111">
        <f>IF(RES_hhdet_in_tes!H56=0,"",RES_hhdet_in_tes!H56/RES_hhdet_in_fec!H56)</f>
        <v>0.74659883532297355</v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>
        <f>IF(RES_hhdet_in_tes!O56=0,"",RES_hhdet_in_tes!O56/RES_hhdet_in_fec!O56)</f>
        <v>0.77609368628206765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0.83020821581746351</v>
      </c>
      <c r="U56" s="111">
        <f>IF(RES_hhdet_in_tes!U56=0,"",RES_hhdet_in_tes!U56/RES_hhdet_in_fec!U56)</f>
        <v>0.83898632909472537</v>
      </c>
      <c r="V56" s="111">
        <f>IF(RES_hhdet_in_tes!V56=0,"",RES_hhdet_in_tes!V56/RES_hhdet_in_fec!V56)</f>
        <v>0.84760980782392448</v>
      </c>
      <c r="W56" s="111">
        <f>IF(RES_hhdet_in_tes!W56=0,"",RES_hhdet_in_tes!W56/RES_hhdet_in_fec!W56)</f>
        <v>0.85548590473062591</v>
      </c>
      <c r="X56" s="111">
        <f>IF(RES_hhdet_in_tes!X56=0,"",RES_hhdet_in_tes!X56/RES_hhdet_in_fec!X56)</f>
        <v>0.86853191888185355</v>
      </c>
      <c r="Y56" s="111">
        <f>IF(RES_hhdet_in_tes!Y56=0,"",RES_hhdet_in_tes!Y56/RES_hhdet_in_fec!Y56)</f>
        <v>0.88070305714656016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0.77146059767520192</v>
      </c>
      <c r="D58" s="124">
        <f>IF(RES_hhdet_in_tes!D58=0,"",RES_hhdet_in_tes!D58/RES_hhdet_in_fec!D58)</f>
        <v>0.77270540312334757</v>
      </c>
      <c r="E58" s="124">
        <f>IF(RES_hhdet_in_tes!E58=0,"",RES_hhdet_in_tes!E58/RES_hhdet_in_fec!E58)</f>
        <v>0.77400890143633505</v>
      </c>
      <c r="F58" s="124">
        <f>IF(RES_hhdet_in_tes!F58=0,"",RES_hhdet_in_tes!F58/RES_hhdet_in_fec!F58)</f>
        <v>0.77532040332180097</v>
      </c>
      <c r="G58" s="124">
        <f>IF(RES_hhdet_in_tes!G58=0,"",RES_hhdet_in_tes!G58/RES_hhdet_in_fec!G58)</f>
        <v>0.77668595788352768</v>
      </c>
      <c r="H58" s="124">
        <f>IF(RES_hhdet_in_tes!H58=0,"",RES_hhdet_in_tes!H58/RES_hhdet_in_fec!H58)</f>
        <v>0.77809992929745042</v>
      </c>
      <c r="I58" s="124">
        <f>IF(RES_hhdet_in_tes!I58=0,"",RES_hhdet_in_tes!I58/RES_hhdet_in_fec!I58)</f>
        <v>0.77957366406408679</v>
      </c>
      <c r="J58" s="124">
        <f>IF(RES_hhdet_in_tes!J58=0,"",RES_hhdet_in_tes!J58/RES_hhdet_in_fec!J58)</f>
        <v>0.78115364479110272</v>
      </c>
      <c r="K58" s="124">
        <f>IF(RES_hhdet_in_tes!K58=0,"",RES_hhdet_in_tes!K58/RES_hhdet_in_fec!K58)</f>
        <v>0.78287939392139461</v>
      </c>
      <c r="L58" s="124">
        <f>IF(RES_hhdet_in_tes!L58=0,"",RES_hhdet_in_tes!L58/RES_hhdet_in_fec!L58)</f>
        <v>0.78476148532877499</v>
      </c>
      <c r="M58" s="124">
        <f>IF(RES_hhdet_in_tes!M58=0,"",RES_hhdet_in_tes!M58/RES_hhdet_in_fec!M58)</f>
        <v>0.78745246014116921</v>
      </c>
      <c r="N58" s="124">
        <f>IF(RES_hhdet_in_tes!N58=0,"",RES_hhdet_in_tes!N58/RES_hhdet_in_fec!N58)</f>
        <v>0.79113809061566798</v>
      </c>
      <c r="O58" s="124">
        <f>IF(RES_hhdet_in_tes!O58=0,"",RES_hhdet_in_tes!O58/RES_hhdet_in_fec!O58)</f>
        <v>0.79625890532020838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0.83864004802830117</v>
      </c>
      <c r="T58" s="124">
        <f>IF(RES_hhdet_in_tes!T58=0,"",RES_hhdet_in_tes!T58/RES_hhdet_in_fec!T58)</f>
        <v>0.85470381078311863</v>
      </c>
      <c r="U58" s="124">
        <f>IF(RES_hhdet_in_tes!U58=0,"",RES_hhdet_in_tes!U58/RES_hhdet_in_fec!U58)</f>
        <v>0.87005525035563425</v>
      </c>
      <c r="V58" s="124">
        <f>IF(RES_hhdet_in_tes!V58=0,"",RES_hhdet_in_tes!V58/RES_hhdet_in_fec!V58)</f>
        <v>0.88283973306815589</v>
      </c>
      <c r="W58" s="124">
        <f>IF(RES_hhdet_in_tes!W58=0,"",RES_hhdet_in_tes!W58/RES_hhdet_in_fec!W58)</f>
        <v>0.89241287454361296</v>
      </c>
      <c r="X58" s="124">
        <f>IF(RES_hhdet_in_tes!X58=0,"",RES_hhdet_in_tes!X58/RES_hhdet_in_fec!X58)</f>
        <v>0.89953435097907286</v>
      </c>
      <c r="Y58" s="124">
        <f>IF(RES_hhdet_in_tes!Y58=0,"",RES_hhdet_in_tes!Y58/RES_hhdet_in_fec!Y58)</f>
        <v>0.90584964654588374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0.77146059767520192</v>
      </c>
      <c r="D60" s="45">
        <f>IF(RES_hhdet_in_tes!D60=0,"",RES_hhdet_in_tes!D60/RES_hhdet_in_fec!D60)</f>
        <v>0.77270540312334757</v>
      </c>
      <c r="E60" s="45">
        <f>IF(RES_hhdet_in_tes!E60=0,"",RES_hhdet_in_tes!E60/RES_hhdet_in_fec!E60)</f>
        <v>0.77400890143633505</v>
      </c>
      <c r="F60" s="45">
        <f>IF(RES_hhdet_in_tes!F60=0,"",RES_hhdet_in_tes!F60/RES_hhdet_in_fec!F60)</f>
        <v>0.77532040332180097</v>
      </c>
      <c r="G60" s="45">
        <f>IF(RES_hhdet_in_tes!G60=0,"",RES_hhdet_in_tes!G60/RES_hhdet_in_fec!G60)</f>
        <v>0.77668595788352768</v>
      </c>
      <c r="H60" s="45">
        <f>IF(RES_hhdet_in_tes!H60=0,"",RES_hhdet_in_tes!H60/RES_hhdet_in_fec!H60)</f>
        <v>0.77809992929745042</v>
      </c>
      <c r="I60" s="45">
        <f>IF(RES_hhdet_in_tes!I60=0,"",RES_hhdet_in_tes!I60/RES_hhdet_in_fec!I60)</f>
        <v>0.77957366406408679</v>
      </c>
      <c r="J60" s="45">
        <f>IF(RES_hhdet_in_tes!J60=0,"",RES_hhdet_in_tes!J60/RES_hhdet_in_fec!J60)</f>
        <v>0.78115364479110272</v>
      </c>
      <c r="K60" s="45">
        <f>IF(RES_hhdet_in_tes!K60=0,"",RES_hhdet_in_tes!K60/RES_hhdet_in_fec!K60)</f>
        <v>0.78287939392139461</v>
      </c>
      <c r="L60" s="45">
        <f>IF(RES_hhdet_in_tes!L60=0,"",RES_hhdet_in_tes!L60/RES_hhdet_in_fec!L60)</f>
        <v>0.78476148532877499</v>
      </c>
      <c r="M60" s="45">
        <f>IF(RES_hhdet_in_tes!M60=0,"",RES_hhdet_in_tes!M60/RES_hhdet_in_fec!M60)</f>
        <v>0.78745246014116921</v>
      </c>
      <c r="N60" s="45">
        <f>IF(RES_hhdet_in_tes!N60=0,"",RES_hhdet_in_tes!N60/RES_hhdet_in_fec!N60)</f>
        <v>0.79113809061566798</v>
      </c>
      <c r="O60" s="45">
        <f>IF(RES_hhdet_in_tes!O60=0,"",RES_hhdet_in_tes!O60/RES_hhdet_in_fec!O60)</f>
        <v>0.79625890532020838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0.83864004802830117</v>
      </c>
      <c r="T60" s="45">
        <f>IF(RES_hhdet_in_tes!T60=0,"",RES_hhdet_in_tes!T60/RES_hhdet_in_fec!T60)</f>
        <v>0.85470381078311863</v>
      </c>
      <c r="U60" s="45">
        <f>IF(RES_hhdet_in_tes!U60=0,"",RES_hhdet_in_tes!U60/RES_hhdet_in_fec!U60)</f>
        <v>0.87005525035563425</v>
      </c>
      <c r="V60" s="45">
        <f>IF(RES_hhdet_in_tes!V60=0,"",RES_hhdet_in_tes!V60/RES_hhdet_in_fec!V60)</f>
        <v>0.88283973306815589</v>
      </c>
      <c r="W60" s="45">
        <f>IF(RES_hhdet_in_tes!W60=0,"",RES_hhdet_in_tes!W60/RES_hhdet_in_fec!W60)</f>
        <v>0.89241287454361296</v>
      </c>
      <c r="X60" s="45">
        <f>IF(RES_hhdet_in_tes!X60=0,"",RES_hhdet_in_tes!X60/RES_hhdet_in_fec!X60)</f>
        <v>0.89953435097907286</v>
      </c>
      <c r="Y60" s="45">
        <f>IF(RES_hhdet_in_tes!Y60=0,"",RES_hhdet_in_tes!Y60/RES_hhdet_in_fec!Y60)</f>
        <v>0.90584964654588374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0.61030743982803348</v>
      </c>
      <c r="D62" s="119">
        <f>IF(RES_hhdet_in_tes!D62=0,"",RES_hhdet_in_tes!D62/RES_hhdet_in_fec!D62)</f>
        <v>0.61500952049701896</v>
      </c>
      <c r="E62" s="119">
        <f>IF(RES_hhdet_in_tes!E62=0,"",RES_hhdet_in_tes!E62/RES_hhdet_in_fec!E62)</f>
        <v>0.61991895038931133</v>
      </c>
      <c r="F62" s="119">
        <f>IF(RES_hhdet_in_tes!F62=0,"",RES_hhdet_in_tes!F62/RES_hhdet_in_fec!F62)</f>
        <v>0.62529260648734797</v>
      </c>
      <c r="G62" s="119">
        <f>IF(RES_hhdet_in_tes!G62=0,"",RES_hhdet_in_tes!G62/RES_hhdet_in_fec!G62)</f>
        <v>0.63059618908736348</v>
      </c>
      <c r="H62" s="119">
        <f>IF(RES_hhdet_in_tes!H62=0,"",RES_hhdet_in_tes!H62/RES_hhdet_in_fec!H62)</f>
        <v>0.63671916453362465</v>
      </c>
      <c r="I62" s="119">
        <f>IF(RES_hhdet_in_tes!I62=0,"",RES_hhdet_in_tes!I62/RES_hhdet_in_fec!I62)</f>
        <v>0.64235480590329552</v>
      </c>
      <c r="J62" s="119">
        <f>IF(RES_hhdet_in_tes!J62=0,"",RES_hhdet_in_tes!J62/RES_hhdet_in_fec!J62)</f>
        <v>0.64804667928751158</v>
      </c>
      <c r="K62" s="119">
        <f>IF(RES_hhdet_in_tes!K62=0,"",RES_hhdet_in_tes!K62/RES_hhdet_in_fec!K62)</f>
        <v>0.65475608618212189</v>
      </c>
      <c r="L62" s="119">
        <f>IF(RES_hhdet_in_tes!L62=0,"",RES_hhdet_in_tes!L62/RES_hhdet_in_fec!L62)</f>
        <v>0.66272343124882793</v>
      </c>
      <c r="M62" s="119">
        <f>IF(RES_hhdet_in_tes!M62=0,"",RES_hhdet_in_tes!M62/RES_hhdet_in_fec!M62)</f>
        <v>0.67843495739476334</v>
      </c>
      <c r="N62" s="119">
        <f>IF(RES_hhdet_in_tes!N62=0,"",RES_hhdet_in_tes!N62/RES_hhdet_in_fec!N62)</f>
        <v>0.70088672338303404</v>
      </c>
      <c r="O62" s="119">
        <f>IF(RES_hhdet_in_tes!O62=0,"",RES_hhdet_in_tes!O62/RES_hhdet_in_fec!O62)</f>
        <v>0.73249995483305397</v>
      </c>
      <c r="P62" s="119">
        <f>IF(RES_hhdet_in_tes!P62=0,"",RES_hhdet_in_tes!P62/RES_hhdet_in_fec!P62)</f>
        <v>0.77008118425758332</v>
      </c>
      <c r="Q62" s="119">
        <f>IF(RES_hhdet_in_tes!Q62=0,"",RES_hhdet_in_tes!Q62/RES_hhdet_in_fec!Q62)</f>
        <v>0.80129126922447691</v>
      </c>
      <c r="R62" s="119">
        <f>IF(RES_hhdet_in_tes!R62=0,"",RES_hhdet_in_tes!R62/RES_hhdet_in_fec!R62)</f>
        <v>0.81787751746533677</v>
      </c>
      <c r="S62" s="119">
        <f>IF(RES_hhdet_in_tes!S62=0,"",RES_hhdet_in_tes!S62/RES_hhdet_in_fec!S62)</f>
        <v>0.83047783334497893</v>
      </c>
      <c r="T62" s="119">
        <f>IF(RES_hhdet_in_tes!T62=0,"",RES_hhdet_in_tes!T62/RES_hhdet_in_fec!T62)</f>
        <v>0.84177762197902462</v>
      </c>
      <c r="U62" s="119">
        <f>IF(RES_hhdet_in_tes!U62=0,"",RES_hhdet_in_tes!U62/RES_hhdet_in_fec!U62)</f>
        <v>0.85028852988645898</v>
      </c>
      <c r="V62" s="119">
        <f>IF(RES_hhdet_in_tes!V62=0,"",RES_hhdet_in_tes!V62/RES_hhdet_in_fec!V62)</f>
        <v>0.86070352754636015</v>
      </c>
      <c r="W62" s="119">
        <f>IF(RES_hhdet_in_tes!W62=0,"",RES_hhdet_in_tes!W62/RES_hhdet_in_fec!W62)</f>
        <v>0.86436496332549417</v>
      </c>
      <c r="X62" s="119">
        <f>IF(RES_hhdet_in_tes!X62=0,"",RES_hhdet_in_tes!X62/RES_hhdet_in_fec!X62)</f>
        <v>0.86866957360834096</v>
      </c>
      <c r="Y62" s="119">
        <f>IF(RES_hhdet_in_tes!Y62=0,"",RES_hhdet_in_tes!Y62/RES_hhdet_in_fec!Y62)</f>
        <v>0.87662362726804188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0.60379718544904692</v>
      </c>
      <c r="D63" s="124">
        <f>IF(RES_hhdet_in_tes!D63=0,"",RES_hhdet_in_tes!D63/RES_hhdet_in_fec!D63)</f>
        <v>0.60826895802688707</v>
      </c>
      <c r="E63" s="124">
        <f>IF(RES_hhdet_in_tes!E63=0,"",RES_hhdet_in_tes!E63/RES_hhdet_in_fec!E63)</f>
        <v>0.613112962724357</v>
      </c>
      <c r="F63" s="124">
        <f>IF(RES_hhdet_in_tes!F63=0,"",RES_hhdet_in_tes!F63/RES_hhdet_in_fec!F63)</f>
        <v>0.6179153735496421</v>
      </c>
      <c r="G63" s="124">
        <f>IF(RES_hhdet_in_tes!G63=0,"",RES_hhdet_in_tes!G63/RES_hhdet_in_fec!G63)</f>
        <v>0.62299602273223653</v>
      </c>
      <c r="H63" s="124">
        <f>IF(RES_hhdet_in_tes!H63=0,"",RES_hhdet_in_tes!H63/RES_hhdet_in_fec!H63)</f>
        <v>0.62830057867626699</v>
      </c>
      <c r="I63" s="124">
        <f>IF(RES_hhdet_in_tes!I63=0,"",RES_hhdet_in_tes!I63/RES_hhdet_in_fec!I63)</f>
        <v>0.63389157703372878</v>
      </c>
      <c r="J63" s="124">
        <f>IF(RES_hhdet_in_tes!J63=0,"",RES_hhdet_in_tes!J63/RES_hhdet_in_fec!J63)</f>
        <v>0.64001296084545878</v>
      </c>
      <c r="K63" s="124">
        <f>IF(RES_hhdet_in_tes!K63=0,"",RES_hhdet_in_tes!K63/RES_hhdet_in_fec!K63)</f>
        <v>0.64694280158362283</v>
      </c>
      <c r="L63" s="124">
        <f>IF(RES_hhdet_in_tes!L63=0,"",RES_hhdet_in_tes!L63/RES_hhdet_in_fec!L63)</f>
        <v>0.65486220980804966</v>
      </c>
      <c r="M63" s="124">
        <f>IF(RES_hhdet_in_tes!M63=0,"",RES_hhdet_in_tes!M63/RES_hhdet_in_fec!M63)</f>
        <v>0.66924419850375483</v>
      </c>
      <c r="N63" s="124">
        <f>IF(RES_hhdet_in_tes!N63=0,"",RES_hhdet_in_tes!N63/RES_hhdet_in_fec!N63)</f>
        <v>0.69212289329369459</v>
      </c>
      <c r="O63" s="124">
        <f>IF(RES_hhdet_in_tes!O63=0,"",RES_hhdet_in_tes!O63/RES_hhdet_in_fec!O63)</f>
        <v>0.72463874805045869</v>
      </c>
      <c r="P63" s="124">
        <f>IF(RES_hhdet_in_tes!P63=0,"",RES_hhdet_in_tes!P63/RES_hhdet_in_fec!P63)</f>
        <v>0.76286860239373566</v>
      </c>
      <c r="Q63" s="124">
        <f>IF(RES_hhdet_in_tes!Q63=0,"",RES_hhdet_in_tes!Q63/RES_hhdet_in_fec!Q63)</f>
        <v>0.79519020454373868</v>
      </c>
      <c r="R63" s="124">
        <f>IF(RES_hhdet_in_tes!R63=0,"",RES_hhdet_in_tes!R63/RES_hhdet_in_fec!R63)</f>
        <v>0.81157958115287254</v>
      </c>
      <c r="S63" s="124">
        <f>IF(RES_hhdet_in_tes!S63=0,"",RES_hhdet_in_tes!S63/RES_hhdet_in_fec!S63)</f>
        <v>0.82412764637644242</v>
      </c>
      <c r="T63" s="124">
        <f>IF(RES_hhdet_in_tes!T63=0,"",RES_hhdet_in_tes!T63/RES_hhdet_in_fec!T63)</f>
        <v>0.83433484679212999</v>
      </c>
      <c r="U63" s="124">
        <f>IF(RES_hhdet_in_tes!U63=0,"",RES_hhdet_in_tes!U63/RES_hhdet_in_fec!U63)</f>
        <v>0.843220556937198</v>
      </c>
      <c r="V63" s="124">
        <f>IF(RES_hhdet_in_tes!V63=0,"",RES_hhdet_in_tes!V63/RES_hhdet_in_fec!V63)</f>
        <v>0.85134496221966238</v>
      </c>
      <c r="W63" s="124">
        <f>IF(RES_hhdet_in_tes!W63=0,"",RES_hhdet_in_tes!W63/RES_hhdet_in_fec!W63)</f>
        <v>0.85747113158345134</v>
      </c>
      <c r="X63" s="124">
        <f>IF(RES_hhdet_in_tes!X63=0,"",RES_hhdet_in_tes!X63/RES_hhdet_in_fec!X63)</f>
        <v>0.86088471876985639</v>
      </c>
      <c r="Y63" s="124">
        <f>IF(RES_hhdet_in_tes!Y63=0,"",RES_hhdet_in_tes!Y63/RES_hhdet_in_fec!Y63)</f>
        <v>0.86341345767858158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0.59941172898587292</v>
      </c>
      <c r="D64" s="111">
        <f>IF(RES_hhdet_in_tes!D64=0,"",RES_hhdet_in_tes!D64/RES_hhdet_in_fec!D64)</f>
        <v>0.60400448872768497</v>
      </c>
      <c r="E64" s="111">
        <f>IF(RES_hhdet_in_tes!E64=0,"",RES_hhdet_in_tes!E64/RES_hhdet_in_fec!E64)</f>
        <v>0.60888688242822431</v>
      </c>
      <c r="F64" s="111">
        <f>IF(RES_hhdet_in_tes!F64=0,"",RES_hhdet_in_tes!F64/RES_hhdet_in_fec!F64)</f>
        <v>0.61375151461385635</v>
      </c>
      <c r="G64" s="111">
        <f>IF(RES_hhdet_in_tes!G64=0,"",RES_hhdet_in_tes!G64/RES_hhdet_in_fec!G64)</f>
        <v>0.61887555346967071</v>
      </c>
      <c r="H64" s="111">
        <f>IF(RES_hhdet_in_tes!H64=0,"",RES_hhdet_in_tes!H64/RES_hhdet_in_fec!H64)</f>
        <v>0.6242235867566901</v>
      </c>
      <c r="I64" s="111">
        <f>IF(RES_hhdet_in_tes!I64=0,"",RES_hhdet_in_tes!I64/RES_hhdet_in_fec!I64)</f>
        <v>0.62986234557458709</v>
      </c>
      <c r="J64" s="111">
        <f>IF(RES_hhdet_in_tes!J64=0,"",RES_hhdet_in_tes!J64/RES_hhdet_in_fec!J64)</f>
        <v>0.63606866287852992</v>
      </c>
      <c r="K64" s="111">
        <f>IF(RES_hhdet_in_tes!K64=0,"",RES_hhdet_in_tes!K64/RES_hhdet_in_fec!K64)</f>
        <v>0.64307566628495205</v>
      </c>
      <c r="L64" s="111">
        <f>IF(RES_hhdet_in_tes!L64=0,"",RES_hhdet_in_tes!L64/RES_hhdet_in_fec!L64)</f>
        <v>0.65094161872285616</v>
      </c>
      <c r="M64" s="111">
        <f>IF(RES_hhdet_in_tes!M64=0,"",RES_hhdet_in_tes!M64/RES_hhdet_in_fec!M64)</f>
        <v>0.66549632055461183</v>
      </c>
      <c r="N64" s="111">
        <f>IF(RES_hhdet_in_tes!N64=0,"",RES_hhdet_in_tes!N64/RES_hhdet_in_fec!N64)</f>
        <v>0.68855400636177622</v>
      </c>
      <c r="O64" s="111">
        <f>IF(RES_hhdet_in_tes!O64=0,"",RES_hhdet_in_tes!O64/RES_hhdet_in_fec!O64)</f>
        <v>0.72132538818862357</v>
      </c>
      <c r="P64" s="111">
        <f>IF(RES_hhdet_in_tes!P64=0,"",RES_hhdet_in_tes!P64/RES_hhdet_in_fec!P64)</f>
        <v>0.75993191194944376</v>
      </c>
      <c r="Q64" s="111">
        <f>IF(RES_hhdet_in_tes!Q64=0,"",RES_hhdet_in_tes!Q64/RES_hhdet_in_fec!Q64)</f>
        <v>0.79250107790266311</v>
      </c>
      <c r="R64" s="111">
        <f>IF(RES_hhdet_in_tes!R64=0,"",RES_hhdet_in_tes!R64/RES_hhdet_in_fec!R64)</f>
        <v>0.80905890217363785</v>
      </c>
      <c r="S64" s="111">
        <f>IF(RES_hhdet_in_tes!S64=0,"",RES_hhdet_in_tes!S64/RES_hhdet_in_fec!S64)</f>
        <v>0.82174578016913913</v>
      </c>
      <c r="T64" s="111">
        <f>IF(RES_hhdet_in_tes!T64=0,"",RES_hhdet_in_tes!T64/RES_hhdet_in_fec!T64)</f>
        <v>0.83207276201538805</v>
      </c>
      <c r="U64" s="111">
        <f>IF(RES_hhdet_in_tes!U64=0,"",RES_hhdet_in_tes!U64/RES_hhdet_in_fec!U64)</f>
        <v>0.84108516321345239</v>
      </c>
      <c r="V64" s="111">
        <f>IF(RES_hhdet_in_tes!V64=0,"",RES_hhdet_in_tes!V64/RES_hhdet_in_fec!V64)</f>
        <v>0.84930213164679624</v>
      </c>
      <c r="W64" s="111">
        <f>IF(RES_hhdet_in_tes!W64=0,"",RES_hhdet_in_tes!W64/RES_hhdet_in_fec!W64)</f>
        <v>0.85549949467788378</v>
      </c>
      <c r="X64" s="111">
        <f>IF(RES_hhdet_in_tes!X64=0,"",RES_hhdet_in_tes!X64/RES_hhdet_in_fec!X64)</f>
        <v>0.85909266107916193</v>
      </c>
      <c r="Y64" s="111">
        <f>IF(RES_hhdet_in_tes!Y64=0,"",RES_hhdet_in_tes!Y64/RES_hhdet_in_fec!Y64)</f>
        <v>0.86162985283055515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3.0084562238929511</v>
      </c>
      <c r="D66" s="124">
        <f>IF(RES_hhdet_in_tes!D66=0,"",RES_hhdet_in_tes!D66/RES_hhdet_in_fec!D66)</f>
        <v>3.1582689444647301</v>
      </c>
      <c r="E66" s="124">
        <f>IF(RES_hhdet_in_tes!E66=0,"",RES_hhdet_in_tes!E66/RES_hhdet_in_fec!E66)</f>
        <v>3.3103276457928197</v>
      </c>
      <c r="F66" s="124">
        <f>IF(RES_hhdet_in_tes!F66=0,"",RES_hhdet_in_tes!F66/RES_hhdet_in_fec!F66)</f>
        <v>3.4636076155361337</v>
      </c>
      <c r="G66" s="124">
        <f>IF(RES_hhdet_in_tes!G66=0,"",RES_hhdet_in_tes!G66/RES_hhdet_in_fec!G66)</f>
        <v>3.6189968543205664</v>
      </c>
      <c r="H66" s="124">
        <f>IF(RES_hhdet_in_tes!H66=0,"",RES_hhdet_in_tes!H66/RES_hhdet_in_fec!H66)</f>
        <v>3.7763558025341504</v>
      </c>
      <c r="I66" s="124">
        <f>IF(RES_hhdet_in_tes!I66=0,"",RES_hhdet_in_tes!I66/RES_hhdet_in_fec!I66)</f>
        <v>3.9358706019866236</v>
      </c>
      <c r="J66" s="124">
        <f>IF(RES_hhdet_in_tes!J66=0,"",RES_hhdet_in_tes!J66/RES_hhdet_in_fec!J66)</f>
        <v>4.0983755262745563</v>
      </c>
      <c r="K66" s="124">
        <f>IF(RES_hhdet_in_tes!K66=0,"",RES_hhdet_in_tes!K66/RES_hhdet_in_fec!K66)</f>
        <v>4.2645313896480079</v>
      </c>
      <c r="L66" s="124">
        <f>IF(RES_hhdet_in_tes!L66=0,"",RES_hhdet_in_tes!L66/RES_hhdet_in_fec!L66)</f>
        <v>4.4344258231886302</v>
      </c>
      <c r="M66" s="124">
        <f>IF(RES_hhdet_in_tes!M66=0,"",RES_hhdet_in_tes!M66/RES_hhdet_in_fec!M66)</f>
        <v>4.6291123211337073</v>
      </c>
      <c r="N66" s="124">
        <f>IF(RES_hhdet_in_tes!N66=0,"",RES_hhdet_in_tes!N66/RES_hhdet_in_fec!N66)</f>
        <v>4.8548406993539652</v>
      </c>
      <c r="O66" s="124">
        <f>IF(RES_hhdet_in_tes!O66=0,"",RES_hhdet_in_tes!O66/RES_hhdet_in_fec!O66)</f>
        <v>5.1112082807486523</v>
      </c>
      <c r="P66" s="124">
        <f>IF(RES_hhdet_in_tes!P66=0,"",RES_hhdet_in_tes!P66/RES_hhdet_in_fec!P66)</f>
        <v>5.3732653714834271</v>
      </c>
      <c r="Q66" s="124">
        <f>IF(RES_hhdet_in_tes!Q66=0,"",RES_hhdet_in_tes!Q66/RES_hhdet_in_fec!Q66)</f>
        <v>5.5743901707112489</v>
      </c>
      <c r="R66" s="124">
        <f>IF(RES_hhdet_in_tes!R66=0,"",RES_hhdet_in_tes!R66/RES_hhdet_in_fec!R66)</f>
        <v>5.6179695138786006</v>
      </c>
      <c r="S66" s="124">
        <f>IF(RES_hhdet_in_tes!S66=0,"",RES_hhdet_in_tes!S66/RES_hhdet_in_fec!S66)</f>
        <v>5.6228116631194176</v>
      </c>
      <c r="T66" s="124">
        <f>IF(RES_hhdet_in_tes!T66=0,"",RES_hhdet_in_tes!T66/RES_hhdet_in_fec!T66)</f>
        <v>5.6281918289425477</v>
      </c>
      <c r="U66" s="124">
        <f>IF(RES_hhdet_in_tes!U66=0,"",RES_hhdet_in_tes!U66/RES_hhdet_in_fec!U66)</f>
        <v>5.6341697909682473</v>
      </c>
      <c r="V66" s="124">
        <f>IF(RES_hhdet_in_tes!V66=0,"",RES_hhdet_in_tes!V66/RES_hhdet_in_fec!V66)</f>
        <v>5.6512520355516926</v>
      </c>
      <c r="W66" s="124">
        <f>IF(RES_hhdet_in_tes!W66=0,"",RES_hhdet_in_tes!W66/RES_hhdet_in_fec!W66)</f>
        <v>5.7073192747491044</v>
      </c>
      <c r="X66" s="124">
        <f>IF(RES_hhdet_in_tes!X66=0,"",RES_hhdet_in_tes!X66/RES_hhdet_in_fec!X66)</f>
        <v>5.7693487102329692</v>
      </c>
      <c r="Y66" s="124">
        <f>IF(RES_hhdet_in_tes!Y66=0,"",RES_hhdet_in_tes!Y66/RES_hhdet_in_fec!Y66)</f>
        <v>5.8392669101406751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3.0084562238929511</v>
      </c>
      <c r="D67" s="111">
        <f>IF(RES_hhdet_in_tes!D67=0,"",RES_hhdet_in_tes!D67/RES_hhdet_in_fec!D67)</f>
        <v>3.1582689444647301</v>
      </c>
      <c r="E67" s="111">
        <f>IF(RES_hhdet_in_tes!E67=0,"",RES_hhdet_in_tes!E67/RES_hhdet_in_fec!E67)</f>
        <v>3.3103276457928197</v>
      </c>
      <c r="F67" s="111">
        <f>IF(RES_hhdet_in_tes!F67=0,"",RES_hhdet_in_tes!F67/RES_hhdet_in_fec!F67)</f>
        <v>3.4636076155361337</v>
      </c>
      <c r="G67" s="111">
        <f>IF(RES_hhdet_in_tes!G67=0,"",RES_hhdet_in_tes!G67/RES_hhdet_in_fec!G67)</f>
        <v>3.6189968543205664</v>
      </c>
      <c r="H67" s="111">
        <f>IF(RES_hhdet_in_tes!H67=0,"",RES_hhdet_in_tes!H67/RES_hhdet_in_fec!H67)</f>
        <v>3.7763558025341504</v>
      </c>
      <c r="I67" s="111">
        <f>IF(RES_hhdet_in_tes!I67=0,"",RES_hhdet_in_tes!I67/RES_hhdet_in_fec!I67)</f>
        <v>3.9358706019866236</v>
      </c>
      <c r="J67" s="111">
        <f>IF(RES_hhdet_in_tes!J67=0,"",RES_hhdet_in_tes!J67/RES_hhdet_in_fec!J67)</f>
        <v>4.0983755262745563</v>
      </c>
      <c r="K67" s="111">
        <f>IF(RES_hhdet_in_tes!K67=0,"",RES_hhdet_in_tes!K67/RES_hhdet_in_fec!K67)</f>
        <v>4.2645313896480079</v>
      </c>
      <c r="L67" s="111">
        <f>IF(RES_hhdet_in_tes!L67=0,"",RES_hhdet_in_tes!L67/RES_hhdet_in_fec!L67)</f>
        <v>4.4344258231886302</v>
      </c>
      <c r="M67" s="111">
        <f>IF(RES_hhdet_in_tes!M67=0,"",RES_hhdet_in_tes!M67/RES_hhdet_in_fec!M67)</f>
        <v>4.6291123211337073</v>
      </c>
      <c r="N67" s="111">
        <f>IF(RES_hhdet_in_tes!N67=0,"",RES_hhdet_in_tes!N67/RES_hhdet_in_fec!N67)</f>
        <v>4.8548406993539652</v>
      </c>
      <c r="O67" s="111">
        <f>IF(RES_hhdet_in_tes!O67=0,"",RES_hhdet_in_tes!O67/RES_hhdet_in_fec!O67)</f>
        <v>5.1112082807486523</v>
      </c>
      <c r="P67" s="111">
        <f>IF(RES_hhdet_in_tes!P67=0,"",RES_hhdet_in_tes!P67/RES_hhdet_in_fec!P67)</f>
        <v>5.3732653714834271</v>
      </c>
      <c r="Q67" s="111">
        <f>IF(RES_hhdet_in_tes!Q67=0,"",RES_hhdet_in_tes!Q67/RES_hhdet_in_fec!Q67)</f>
        <v>5.5743901707112489</v>
      </c>
      <c r="R67" s="111">
        <f>IF(RES_hhdet_in_tes!R67=0,"",RES_hhdet_in_tes!R67/RES_hhdet_in_fec!R67)</f>
        <v>5.6179695138786006</v>
      </c>
      <c r="S67" s="111">
        <f>IF(RES_hhdet_in_tes!S67=0,"",RES_hhdet_in_tes!S67/RES_hhdet_in_fec!S67)</f>
        <v>5.6228116631194176</v>
      </c>
      <c r="T67" s="111">
        <f>IF(RES_hhdet_in_tes!T67=0,"",RES_hhdet_in_tes!T67/RES_hhdet_in_fec!T67)</f>
        <v>5.6281918289425477</v>
      </c>
      <c r="U67" s="111">
        <f>IF(RES_hhdet_in_tes!U67=0,"",RES_hhdet_in_tes!U67/RES_hhdet_in_fec!U67)</f>
        <v>5.6341697909682473</v>
      </c>
      <c r="V67" s="111">
        <f>IF(RES_hhdet_in_tes!V67=0,"",RES_hhdet_in_tes!V67/RES_hhdet_in_fec!V67)</f>
        <v>5.6512520355516926</v>
      </c>
      <c r="W67" s="111">
        <f>IF(RES_hhdet_in_tes!W67=0,"",RES_hhdet_in_tes!W67/RES_hhdet_in_fec!W67)</f>
        <v>5.7073192747491044</v>
      </c>
      <c r="X67" s="111">
        <f>IF(RES_hhdet_in_tes!X67=0,"",RES_hhdet_in_tes!X67/RES_hhdet_in_fec!X67)</f>
        <v>5.7693487102329692</v>
      </c>
      <c r="Y67" s="111">
        <f>IF(RES_hhdet_in_tes!Y67=0,"",RES_hhdet_in_tes!Y67/RES_hhdet_in_fec!Y67)</f>
        <v>5.8392669101406751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0.65812516413150901</v>
      </c>
      <c r="D68" s="124">
        <f>IF(RES_hhdet_in_tes!D68=0,"",RES_hhdet_in_tes!D68/RES_hhdet_in_fec!D68)</f>
        <v>0.6642049141375399</v>
      </c>
      <c r="E68" s="124">
        <f>IF(RES_hhdet_in_tes!E68=0,"",RES_hhdet_in_tes!E68/RES_hhdet_in_fec!E68)</f>
        <v>0.67084438453890405</v>
      </c>
      <c r="F68" s="124">
        <f>IF(RES_hhdet_in_tes!F68=0,"",RES_hhdet_in_tes!F68/RES_hhdet_in_fec!F68)</f>
        <v>0.67711539470584914</v>
      </c>
      <c r="G68" s="124">
        <f>IF(RES_hhdet_in_tes!G68=0,"",RES_hhdet_in_tes!G68/RES_hhdet_in_fec!G68)</f>
        <v>0.6848844719969831</v>
      </c>
      <c r="H68" s="124">
        <f>IF(RES_hhdet_in_tes!H68=0,"",RES_hhdet_in_tes!H68/RES_hhdet_in_fec!H68)</f>
        <v>0.69294608607862063</v>
      </c>
      <c r="I68" s="124">
        <f>IF(RES_hhdet_in_tes!I68=0,"",RES_hhdet_in_tes!I68/RES_hhdet_in_fec!I68)</f>
        <v>0.69904968972614834</v>
      </c>
      <c r="J68" s="124">
        <f>IF(RES_hhdet_in_tes!J68=0,"",RES_hhdet_in_tes!J68/RES_hhdet_in_fec!J68)</f>
        <v>0.70425937531506189</v>
      </c>
      <c r="K68" s="124">
        <f>IF(RES_hhdet_in_tes!K68=0,"",RES_hhdet_in_tes!K68/RES_hhdet_in_fec!K68)</f>
        <v>0.71351497498334959</v>
      </c>
      <c r="L68" s="124">
        <f>IF(RES_hhdet_in_tes!L68=0,"",RES_hhdet_in_tes!L68/RES_hhdet_in_fec!L68)</f>
        <v>0.72064740488118018</v>
      </c>
      <c r="M68" s="124">
        <f>IF(RES_hhdet_in_tes!M68=0,"",RES_hhdet_in_tes!M68/RES_hhdet_in_fec!M68)</f>
        <v>0.73338415272480695</v>
      </c>
      <c r="N68" s="124">
        <f>IF(RES_hhdet_in_tes!N68=0,"",RES_hhdet_in_tes!N68/RES_hhdet_in_fec!N68)</f>
        <v>0.75281632328603498</v>
      </c>
      <c r="O68" s="124">
        <f>IF(RES_hhdet_in_tes!O68=0,"",RES_hhdet_in_tes!O68/RES_hhdet_in_fec!O68)</f>
        <v>0.778828010780103</v>
      </c>
      <c r="P68" s="124">
        <f>IF(RES_hhdet_in_tes!P68=0,"",RES_hhdet_in_tes!P68/RES_hhdet_in_fec!P68)</f>
        <v>0.81028246966664474</v>
      </c>
      <c r="Q68" s="124">
        <f>IF(RES_hhdet_in_tes!Q68=0,"",RES_hhdet_in_tes!Q68/RES_hhdet_in_fec!Q68)</f>
        <v>0.83629525421341711</v>
      </c>
      <c r="R68" s="124">
        <f>IF(RES_hhdet_in_tes!R68=0,"",RES_hhdet_in_tes!R68/RES_hhdet_in_fec!R68)</f>
        <v>0.85275367427451543</v>
      </c>
      <c r="S68" s="124">
        <f>IF(RES_hhdet_in_tes!S68=0,"",RES_hhdet_in_tes!S68/RES_hhdet_in_fec!S68)</f>
        <v>0.86690278525218223</v>
      </c>
      <c r="T68" s="124">
        <f>IF(RES_hhdet_in_tes!T68=0,"",RES_hhdet_in_tes!T68/RES_hhdet_in_fec!T68)</f>
        <v>0.87827630120401057</v>
      </c>
      <c r="U68" s="124">
        <f>IF(RES_hhdet_in_tes!U68=0,"",RES_hhdet_in_tes!U68/RES_hhdet_in_fec!U68)</f>
        <v>0.88835200415199045</v>
      </c>
      <c r="V68" s="124">
        <f>IF(RES_hhdet_in_tes!V68=0,"",RES_hhdet_in_tes!V68/RES_hhdet_in_fec!V68)</f>
        <v>0.89601495340615644</v>
      </c>
      <c r="W68" s="124">
        <f>IF(RES_hhdet_in_tes!W68=0,"",RES_hhdet_in_tes!W68/RES_hhdet_in_fec!W68)</f>
        <v>0.89889984960323766</v>
      </c>
      <c r="X68" s="124">
        <f>IF(RES_hhdet_in_tes!X68=0,"",RES_hhdet_in_tes!X68/RES_hhdet_in_fec!X68)</f>
        <v>0.93274473331941055</v>
      </c>
      <c r="Y68" s="124">
        <f>IF(RES_hhdet_in_tes!Y68=0,"",RES_hhdet_in_tes!Y68/RES_hhdet_in_fec!Y68)</f>
        <v>0.91030808795409268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0.65461149730749457</v>
      </c>
      <c r="D69" s="111">
        <f>IF(RES_hhdet_in_tes!D69=0,"",RES_hhdet_in_tes!D69/RES_hhdet_in_fec!D69)</f>
        <v>0.66059965884042993</v>
      </c>
      <c r="E69" s="111">
        <f>IF(RES_hhdet_in_tes!E69=0,"",RES_hhdet_in_tes!E69/RES_hhdet_in_fec!E69)</f>
        <v>0.66685904884216307</v>
      </c>
      <c r="F69" s="111">
        <f>IF(RES_hhdet_in_tes!F69=0,"",RES_hhdet_in_tes!F69/RES_hhdet_in_fec!F69)</f>
        <v>0.67316666240676848</v>
      </c>
      <c r="G69" s="111">
        <f>IF(RES_hhdet_in_tes!G69=0,"",RES_hhdet_in_tes!G69/RES_hhdet_in_fec!G69)</f>
        <v>0.67972212233271201</v>
      </c>
      <c r="H69" s="111">
        <f>IF(RES_hhdet_in_tes!H69=0,"",RES_hhdet_in_tes!H69/RES_hhdet_in_fec!H69)</f>
        <v>0.68649892568561144</v>
      </c>
      <c r="I69" s="111">
        <f>IF(RES_hhdet_in_tes!I69=0,"",RES_hhdet_in_tes!I69/RES_hhdet_in_fec!I69)</f>
        <v>0.69354413845393814</v>
      </c>
      <c r="J69" s="111">
        <f>IF(RES_hhdet_in_tes!J69=0,"",RES_hhdet_in_tes!J69/RES_hhdet_in_fec!J69)</f>
        <v>0.70105537334087431</v>
      </c>
      <c r="K69" s="111">
        <f>IF(RES_hhdet_in_tes!K69=0,"",RES_hhdet_in_tes!K69/RES_hhdet_in_fec!K69)</f>
        <v>0.70919787055632288</v>
      </c>
      <c r="L69" s="111">
        <f>IF(RES_hhdet_in_tes!L69=0,"",RES_hhdet_in_tes!L69/RES_hhdet_in_fec!L69)</f>
        <v>0.71801089065215773</v>
      </c>
      <c r="M69" s="111">
        <f>IF(RES_hhdet_in_tes!M69=0,"",RES_hhdet_in_tes!M69/RES_hhdet_in_fec!M69)</f>
        <v>0.73160781959306409</v>
      </c>
      <c r="N69" s="111">
        <f>IF(RES_hhdet_in_tes!N69=0,"",RES_hhdet_in_tes!N69/RES_hhdet_in_fec!N69)</f>
        <v>0.75125872583452413</v>
      </c>
      <c r="O69" s="111">
        <f>IF(RES_hhdet_in_tes!O69=0,"",RES_hhdet_in_tes!O69/RES_hhdet_in_fec!O69)</f>
        <v>0.77787010754746788</v>
      </c>
      <c r="P69" s="111">
        <f>IF(RES_hhdet_in_tes!P69=0,"",RES_hhdet_in_tes!P69/RES_hhdet_in_fec!P69)</f>
        <v>0.80881207383112863</v>
      </c>
      <c r="Q69" s="111">
        <f>IF(RES_hhdet_in_tes!Q69=0,"",RES_hhdet_in_tes!Q69/RES_hhdet_in_fec!Q69)</f>
        <v>0.83590252649280072</v>
      </c>
      <c r="R69" s="111">
        <f>IF(RES_hhdet_in_tes!R69=0,"",RES_hhdet_in_tes!R69/RES_hhdet_in_fec!R69)</f>
        <v>0.85246219389214617</v>
      </c>
      <c r="S69" s="111">
        <f>IF(RES_hhdet_in_tes!S69=0,"",RES_hhdet_in_tes!S69/RES_hhdet_in_fec!S69)</f>
        <v>0.86656462285268121</v>
      </c>
      <c r="T69" s="111">
        <f>IF(RES_hhdet_in_tes!T69=0,"",RES_hhdet_in_tes!T69/RES_hhdet_in_fec!T69)</f>
        <v>0.87843117000553783</v>
      </c>
      <c r="U69" s="111">
        <f>IF(RES_hhdet_in_tes!U69=0,"",RES_hhdet_in_tes!U69/RES_hhdet_in_fec!U69)</f>
        <v>0.88827262745846758</v>
      </c>
      <c r="V69" s="111">
        <f>IF(RES_hhdet_in_tes!V69=0,"",RES_hhdet_in_tes!V69/RES_hhdet_in_fec!V69)</f>
        <v>0.89627387377875134</v>
      </c>
      <c r="W69" s="111">
        <f>IF(RES_hhdet_in_tes!W69=0,"",RES_hhdet_in_tes!W69/RES_hhdet_in_fec!W69)</f>
        <v>0.90156914508469621</v>
      </c>
      <c r="X69" s="111">
        <f>IF(RES_hhdet_in_tes!X69=0,"",RES_hhdet_in_tes!X69/RES_hhdet_in_fec!X69)</f>
        <v>0.90320433225218411</v>
      </c>
      <c r="Y69" s="111">
        <f>IF(RES_hhdet_in_tes!Y69=0,"",RES_hhdet_in_tes!Y69/RES_hhdet_in_fec!Y69)</f>
        <v>0.90416308851819349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0.77196070533470218</v>
      </c>
      <c r="D70" s="111">
        <f>IF(RES_hhdet_in_tes!D70=0,"",RES_hhdet_in_tes!D70/RES_hhdet_in_fec!D70)</f>
        <v>0.77482438670143539</v>
      </c>
      <c r="E70" s="111">
        <f>IF(RES_hhdet_in_tes!E70=0,"",RES_hhdet_in_tes!E70/RES_hhdet_in_fec!E70)</f>
        <v>0.78203539862970206</v>
      </c>
      <c r="F70" s="111">
        <f>IF(RES_hhdet_in_tes!F70=0,"",RES_hhdet_in_tes!F70/RES_hhdet_in_fec!F70)</f>
        <v>0.78764951831738028</v>
      </c>
      <c r="G70" s="111">
        <f>IF(RES_hhdet_in_tes!G70=0,"",RES_hhdet_in_tes!G70/RES_hhdet_in_fec!G70)</f>
        <v>0.79021933952728574</v>
      </c>
      <c r="H70" s="111">
        <f>IF(RES_hhdet_in_tes!H70=0,"",RES_hhdet_in_tes!H70/RES_hhdet_in_fec!H70)</f>
        <v>0.79518130842841317</v>
      </c>
      <c r="I70" s="111">
        <f>IF(RES_hhdet_in_tes!I70=0,"",RES_hhdet_in_tes!I70/RES_hhdet_in_fec!I70)</f>
        <v>0.80326485194759012</v>
      </c>
      <c r="J70" s="111">
        <f>IF(RES_hhdet_in_tes!J70=0,"",RES_hhdet_in_tes!J70/RES_hhdet_in_fec!J70)</f>
        <v>0.81373572126605631</v>
      </c>
      <c r="K70" s="111">
        <f>IF(RES_hhdet_in_tes!K70=0,"",RES_hhdet_in_tes!K70/RES_hhdet_in_fec!K70)</f>
        <v>0.83288660063438835</v>
      </c>
      <c r="L70" s="111">
        <f>IF(RES_hhdet_in_tes!L70=0,"",RES_hhdet_in_tes!L70/RES_hhdet_in_fec!L70)</f>
        <v>0.81869213665764418</v>
      </c>
      <c r="M70" s="111">
        <f>IF(RES_hhdet_in_tes!M70=0,"",RES_hhdet_in_tes!M70/RES_hhdet_in_fec!M70)</f>
        <v>0.83015049788607287</v>
      </c>
      <c r="N70" s="111">
        <f>IF(RES_hhdet_in_tes!N70=0,"",RES_hhdet_in_tes!N70/RES_hhdet_in_fec!N70)</f>
        <v>0.84691540278547228</v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>
        <f>IF(RES_hhdet_in_tes!R70=0,"",RES_hhdet_in_tes!R70/RES_hhdet_in_fec!R70)</f>
        <v>0.91084561761019311</v>
      </c>
      <c r="S70" s="111">
        <f>IF(RES_hhdet_in_tes!S70=0,"",RES_hhdet_in_tes!S70/RES_hhdet_in_fec!S70)</f>
        <v>0.922991444081949</v>
      </c>
      <c r="T70" s="111">
        <f>IF(RES_hhdet_in_tes!T70=0,"",RES_hhdet_in_tes!T70/RES_hhdet_in_fec!T70)</f>
        <v>0.9298431339287877</v>
      </c>
      <c r="U70" s="111">
        <f>IF(RES_hhdet_in_tes!U70=0,"",RES_hhdet_in_tes!U70/RES_hhdet_in_fec!U70)</f>
        <v>0.9347160011237573</v>
      </c>
      <c r="V70" s="111">
        <f>IF(RES_hhdet_in_tes!V70=0,"",RES_hhdet_in_tes!V70/RES_hhdet_in_fec!V70)</f>
        <v>0.93960906790597165</v>
      </c>
      <c r="W70" s="111" t="str">
        <f>IF(RES_hhdet_in_tes!W70=0,"",RES_hhdet_in_tes!W70/RES_hhdet_in_fec!W70)</f>
        <v/>
      </c>
      <c r="X70" s="111">
        <f>IF(RES_hhdet_in_tes!X70=0,"",RES_hhdet_in_tes!X70/RES_hhdet_in_fec!X70)</f>
        <v>0.95738182602448052</v>
      </c>
      <c r="Y70" s="111">
        <f>IF(RES_hhdet_in_tes!Y70=0,"",RES_hhdet_in_tes!Y70/RES_hhdet_in_fec!Y70)</f>
        <v>0.94800988888354998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0.65461149730749457</v>
      </c>
      <c r="D71" s="112">
        <f>IF(RES_hhdet_in_tes!D71=0,"",RES_hhdet_in_tes!D71/RES_hhdet_in_fec!D71)</f>
        <v>0.66059965884042993</v>
      </c>
      <c r="E71" s="112">
        <f>IF(RES_hhdet_in_tes!E71=0,"",RES_hhdet_in_tes!E71/RES_hhdet_in_fec!E71)</f>
        <v>0.66685904884216307</v>
      </c>
      <c r="F71" s="112">
        <f>IF(RES_hhdet_in_tes!F71=0,"",RES_hhdet_in_tes!F71/RES_hhdet_in_fec!F71)</f>
        <v>0.67316666240676848</v>
      </c>
      <c r="G71" s="112">
        <f>IF(RES_hhdet_in_tes!G71=0,"",RES_hhdet_in_tes!G71/RES_hhdet_in_fec!G71)</f>
        <v>0.67972212233271201</v>
      </c>
      <c r="H71" s="112">
        <f>IF(RES_hhdet_in_tes!H71=0,"",RES_hhdet_in_tes!H71/RES_hhdet_in_fec!H71)</f>
        <v>0.68649892568561155</v>
      </c>
      <c r="I71" s="112">
        <f>IF(RES_hhdet_in_tes!I71=0,"",RES_hhdet_in_tes!I71/RES_hhdet_in_fec!I71)</f>
        <v>0.69354413845393814</v>
      </c>
      <c r="J71" s="112">
        <f>IF(RES_hhdet_in_tes!J71=0,"",RES_hhdet_in_tes!J71/RES_hhdet_in_fec!J71)</f>
        <v>0.7010553733408742</v>
      </c>
      <c r="K71" s="112">
        <f>IF(RES_hhdet_in_tes!K71=0,"",RES_hhdet_in_tes!K71/RES_hhdet_in_fec!K71)</f>
        <v>0.70919787055632288</v>
      </c>
      <c r="L71" s="112">
        <f>IF(RES_hhdet_in_tes!L71=0,"",RES_hhdet_in_tes!L71/RES_hhdet_in_fec!L71)</f>
        <v>0.71801089065215773</v>
      </c>
      <c r="M71" s="112">
        <f>IF(RES_hhdet_in_tes!M71=0,"",RES_hhdet_in_tes!M71/RES_hhdet_in_fec!M71)</f>
        <v>0.73160781959306409</v>
      </c>
      <c r="N71" s="112">
        <f>IF(RES_hhdet_in_tes!N71=0,"",RES_hhdet_in_tes!N71/RES_hhdet_in_fec!N71)</f>
        <v>0.75125872583452413</v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>
        <f>IF(RES_hhdet_in_tes!R71=0,"",RES_hhdet_in_tes!R71/RES_hhdet_in_fec!R71)</f>
        <v>0.85246219389214617</v>
      </c>
      <c r="S71" s="112">
        <f>IF(RES_hhdet_in_tes!S71=0,"",RES_hhdet_in_tes!S71/RES_hhdet_in_fec!S71)</f>
        <v>0.86656462285268121</v>
      </c>
      <c r="T71" s="112">
        <f>IF(RES_hhdet_in_tes!T71=0,"",RES_hhdet_in_tes!T71/RES_hhdet_in_fec!T71)</f>
        <v>0.87843117000553783</v>
      </c>
      <c r="U71" s="112">
        <f>IF(RES_hhdet_in_tes!U71=0,"",RES_hhdet_in_tes!U71/RES_hhdet_in_fec!U71)</f>
        <v>0.88827262745846769</v>
      </c>
      <c r="V71" s="112">
        <f>IF(RES_hhdet_in_tes!V71=0,"",RES_hhdet_in_tes!V71/RES_hhdet_in_fec!V71)</f>
        <v>0.89627387377875145</v>
      </c>
      <c r="W71" s="112" t="str">
        <f>IF(RES_hhdet_in_tes!W71=0,"",RES_hhdet_in_tes!W71/RES_hhdet_in_fec!W71)</f>
        <v/>
      </c>
      <c r="X71" s="112">
        <f>IF(RES_hhdet_in_tes!X71=0,"",RES_hhdet_in_tes!X71/RES_hhdet_in_fec!X71)</f>
        <v>0.90320433225218411</v>
      </c>
      <c r="Y71" s="112">
        <f>IF(RES_hhdet_in_tes!Y71=0,"",RES_hhdet_in_tes!Y71/RES_hhdet_in_fec!Y71)</f>
        <v>0.90416308851819349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0.74041525039803324</v>
      </c>
      <c r="D73" s="112">
        <f>IF(RES_hhdet_in_tes!D73=0,"",RES_hhdet_in_tes!D73/RES_hhdet_in_fec!D73)</f>
        <v>0.7415050234569518</v>
      </c>
      <c r="E73" s="112">
        <f>IF(RES_hhdet_in_tes!E73=0,"",RES_hhdet_in_tes!E73/RES_hhdet_in_fec!E73)</f>
        <v>0.74269805505372344</v>
      </c>
      <c r="F73" s="112">
        <f>IF(RES_hhdet_in_tes!F73=0,"",RES_hhdet_in_tes!F73/RES_hhdet_in_fec!F73)</f>
        <v>0.74390548114709087</v>
      </c>
      <c r="G73" s="112">
        <f>IF(RES_hhdet_in_tes!G73=0,"",RES_hhdet_in_tes!G73/RES_hhdet_in_fec!G73)</f>
        <v>0.74520880800638034</v>
      </c>
      <c r="H73" s="112">
        <f>IF(RES_hhdet_in_tes!H73=0,"",RES_hhdet_in_tes!H73/RES_hhdet_in_fec!H73)</f>
        <v>0.74659883532297355</v>
      </c>
      <c r="I73" s="112">
        <f>IF(RES_hhdet_in_tes!I73=0,"",RES_hhdet_in_tes!I73/RES_hhdet_in_fec!I73)</f>
        <v>0.74809670157448016</v>
      </c>
      <c r="J73" s="112">
        <f>IF(RES_hhdet_in_tes!J73=0,"",RES_hhdet_in_tes!J73/RES_hhdet_in_fec!J73)</f>
        <v>0.74978716565162407</v>
      </c>
      <c r="K73" s="112">
        <f>IF(RES_hhdet_in_tes!K73=0,"",RES_hhdet_in_tes!K73/RES_hhdet_in_fec!K73)</f>
        <v>0.75174510479381351</v>
      </c>
      <c r="L73" s="112">
        <f>IF(RES_hhdet_in_tes!L73=0,"",RES_hhdet_in_tes!L73/RES_hhdet_in_fec!L73)</f>
        <v>0.75399626316397561</v>
      </c>
      <c r="M73" s="112">
        <f>IF(RES_hhdet_in_tes!M73=0,"",RES_hhdet_in_tes!M73/RES_hhdet_in_fec!M73)</f>
        <v>0.75827598636523619</v>
      </c>
      <c r="N73" s="112">
        <f>IF(RES_hhdet_in_tes!N73=0,"",RES_hhdet_in_tes!N73/RES_hhdet_in_fec!N73)</f>
        <v>0.7653328644836086</v>
      </c>
      <c r="O73" s="112">
        <f>IF(RES_hhdet_in_tes!O73=0,"",RES_hhdet_in_tes!O73/RES_hhdet_in_fec!O73)</f>
        <v>0.77609368628206765</v>
      </c>
      <c r="P73" s="112">
        <f>IF(RES_hhdet_in_tes!P73=0,"",RES_hhdet_in_tes!P73/RES_hhdet_in_fec!P73)</f>
        <v>0.79004827813282497</v>
      </c>
      <c r="Q73" s="112">
        <f>IF(RES_hhdet_in_tes!Q73=0,"",RES_hhdet_in_tes!Q73/RES_hhdet_in_fec!Q73)</f>
        <v>0.80351149029719959</v>
      </c>
      <c r="R73" s="112">
        <f>IF(RES_hhdet_in_tes!R73=0,"",RES_hhdet_in_tes!R73/RES_hhdet_in_fec!R73)</f>
        <v>0.81262257581351849</v>
      </c>
      <c r="S73" s="112">
        <f>IF(RES_hhdet_in_tes!S73=0,"",RES_hhdet_in_tes!S73/RES_hhdet_in_fec!S73)</f>
        <v>0.82144964721333202</v>
      </c>
      <c r="T73" s="112">
        <f>IF(RES_hhdet_in_tes!T73=0,"",RES_hhdet_in_tes!T73/RES_hhdet_in_fec!T73)</f>
        <v>0.83020821581746362</v>
      </c>
      <c r="U73" s="112">
        <f>IF(RES_hhdet_in_tes!U73=0,"",RES_hhdet_in_tes!U73/RES_hhdet_in_fec!U73)</f>
        <v>0.83898632909472537</v>
      </c>
      <c r="V73" s="112">
        <f>IF(RES_hhdet_in_tes!V73=0,"",RES_hhdet_in_tes!V73/RES_hhdet_in_fec!V73)</f>
        <v>0.84760980782392448</v>
      </c>
      <c r="W73" s="112">
        <f>IF(RES_hhdet_in_tes!W73=0,"",RES_hhdet_in_tes!W73/RES_hhdet_in_fec!W73)</f>
        <v>0.85548590473062591</v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0.83596819805014921</v>
      </c>
      <c r="D74" s="113">
        <f>IF(RES_hhdet_in_tes!D74=0,"",RES_hhdet_in_tes!D74/RES_hhdet_in_fec!D74)</f>
        <v>0.83524596394463768</v>
      </c>
      <c r="E74" s="113">
        <f>IF(RES_hhdet_in_tes!E74=0,"",RES_hhdet_in_tes!E74/RES_hhdet_in_fec!E74)</f>
        <v>0.83810446711682707</v>
      </c>
      <c r="F74" s="113">
        <f>IF(RES_hhdet_in_tes!F74=0,"",RES_hhdet_in_tes!F74/RES_hhdet_in_fec!F74)</f>
        <v>0.83963211295541051</v>
      </c>
      <c r="G74" s="113">
        <f>IF(RES_hhdet_in_tes!G74=0,"",RES_hhdet_in_tes!G74/RES_hhdet_in_fec!G74)</f>
        <v>0.83846029285891455</v>
      </c>
      <c r="H74" s="113">
        <f>IF(RES_hhdet_in_tes!H74=0,"",RES_hhdet_in_tes!H74/RES_hhdet_in_fec!H74)</f>
        <v>0.83927565393052705</v>
      </c>
      <c r="I74" s="113">
        <f>IF(RES_hhdet_in_tes!I74=0,"",RES_hhdet_in_tes!I74/RES_hhdet_in_fec!I74)</f>
        <v>0.84251272308226277</v>
      </c>
      <c r="J74" s="113">
        <f>IF(RES_hhdet_in_tes!J74=0,"",RES_hhdet_in_tes!J74/RES_hhdet_in_fec!J74)</f>
        <v>0.84793597509277341</v>
      </c>
      <c r="K74" s="113">
        <f>IF(RES_hhdet_in_tes!K74=0,"",RES_hhdet_in_tes!K74/RES_hhdet_in_fec!K74)</f>
        <v>0.8611288694524224</v>
      </c>
      <c r="L74" s="113">
        <f>IF(RES_hhdet_in_tes!L74=0,"",RES_hhdet_in_tes!L74/RES_hhdet_in_fec!L74)</f>
        <v>0.84489921582141758</v>
      </c>
      <c r="M74" s="113">
        <f>IF(RES_hhdet_in_tes!M74=0,"",RES_hhdet_in_tes!M74/RES_hhdet_in_fec!M74)</f>
        <v>0.84920001481046536</v>
      </c>
      <c r="N74" s="113">
        <f>IF(RES_hhdet_in_tes!N74=0,"",RES_hhdet_in_tes!N74/RES_hhdet_in_fec!N74)</f>
        <v>0.85689296527547654</v>
      </c>
      <c r="O74" s="113">
        <f>IF(RES_hhdet_in_tes!O74=0,"",RES_hhdet_in_tes!O74/RES_hhdet_in_fec!O74)</f>
        <v>0.85785241937914047</v>
      </c>
      <c r="P74" s="113">
        <f>IF(RES_hhdet_in_tes!P74=0,"",RES_hhdet_in_tes!P74/RES_hhdet_in_fec!P74)</f>
        <v>0.87226369613101207</v>
      </c>
      <c r="Q74" s="113">
        <f>IF(RES_hhdet_in_tes!Q74=0,"",RES_hhdet_in_tes!Q74/RES_hhdet_in_fec!Q74)</f>
        <v>0.87857476650745825</v>
      </c>
      <c r="R74" s="113">
        <f>IF(RES_hhdet_in_tes!R74=0,"",RES_hhdet_in_tes!R74/RES_hhdet_in_fec!R74)</f>
        <v>0.88457420745536897</v>
      </c>
      <c r="S74" s="113">
        <f>IF(RES_hhdet_in_tes!S74=0,"",RES_hhdet_in_tes!S74/RES_hhdet_in_fec!S74)</f>
        <v>0.89472584469966543</v>
      </c>
      <c r="T74" s="113">
        <f>IF(RES_hhdet_in_tes!T74=0,"",RES_hhdet_in_tes!T74/RES_hhdet_in_fec!T74)</f>
        <v>0.89959374188640384</v>
      </c>
      <c r="U74" s="113">
        <f>IF(RES_hhdet_in_tes!U74=0,"",RES_hhdet_in_tes!U74/RES_hhdet_in_fec!U74)</f>
        <v>0.90370492765473831</v>
      </c>
      <c r="V74" s="113">
        <f>IF(RES_hhdet_in_tes!V74=0,"",RES_hhdet_in_tes!V74/RES_hhdet_in_fec!V74)</f>
        <v>0.9093117229995541</v>
      </c>
      <c r="W74" s="113">
        <f>IF(RES_hhdet_in_tes!W74=0,"",RES_hhdet_in_tes!W74/RES_hhdet_in_fec!W74)</f>
        <v>0.90976345842983175</v>
      </c>
      <c r="X74" s="113">
        <f>IF(RES_hhdet_in_tes!X74=0,"",RES_hhdet_in_tes!X74/RES_hhdet_in_fec!X74)</f>
        <v>0.94159612110168256</v>
      </c>
      <c r="Y74" s="113">
        <f>IF(RES_hhdet_in_tes!Y74=0,"",RES_hhdet_in_tes!Y74/RES_hhdet_in_fec!Y74)</f>
        <v>0.93453644292461524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0.74041525039803324</v>
      </c>
      <c r="D75" s="111">
        <f>IF(RES_hhdet_in_tes!D75=0,"",RES_hhdet_in_tes!D75/RES_hhdet_in_fec!D75)</f>
        <v>0.74150502345695191</v>
      </c>
      <c r="E75" s="111">
        <f>IF(RES_hhdet_in_tes!E75=0,"",RES_hhdet_in_tes!E75/RES_hhdet_in_fec!E75)</f>
        <v>0.74269805505372344</v>
      </c>
      <c r="F75" s="111">
        <f>IF(RES_hhdet_in_tes!F75=0,"",RES_hhdet_in_tes!F75/RES_hhdet_in_fec!F75)</f>
        <v>0.74390548114709087</v>
      </c>
      <c r="G75" s="111">
        <f>IF(RES_hhdet_in_tes!G75=0,"",RES_hhdet_in_tes!G75/RES_hhdet_in_fec!G75)</f>
        <v>0.74520880800638034</v>
      </c>
      <c r="H75" s="111">
        <f>IF(RES_hhdet_in_tes!H75=0,"",RES_hhdet_in_tes!H75/RES_hhdet_in_fec!H75)</f>
        <v>0.74659883532297355</v>
      </c>
      <c r="I75" s="111">
        <f>IF(RES_hhdet_in_tes!I75=0,"",RES_hhdet_in_tes!I75/RES_hhdet_in_fec!I75)</f>
        <v>0.74809670157448016</v>
      </c>
      <c r="J75" s="111">
        <f>IF(RES_hhdet_in_tes!J75=0,"",RES_hhdet_in_tes!J75/RES_hhdet_in_fec!J75)</f>
        <v>0.74978716565162407</v>
      </c>
      <c r="K75" s="111">
        <f>IF(RES_hhdet_in_tes!K75=0,"",RES_hhdet_in_tes!K75/RES_hhdet_in_fec!K75)</f>
        <v>0.75174510479381351</v>
      </c>
      <c r="L75" s="111">
        <f>IF(RES_hhdet_in_tes!L75=0,"",RES_hhdet_in_tes!L75/RES_hhdet_in_fec!L75)</f>
        <v>0.75399626316397572</v>
      </c>
      <c r="M75" s="111">
        <f>IF(RES_hhdet_in_tes!M75=0,"",RES_hhdet_in_tes!M75/RES_hhdet_in_fec!M75)</f>
        <v>0.75827598636523619</v>
      </c>
      <c r="N75" s="111">
        <f>IF(RES_hhdet_in_tes!N75=0,"",RES_hhdet_in_tes!N75/RES_hhdet_in_fec!N75)</f>
        <v>0.7653328644836086</v>
      </c>
      <c r="O75" s="111">
        <f>IF(RES_hhdet_in_tes!O75=0,"",RES_hhdet_in_tes!O75/RES_hhdet_in_fec!O75)</f>
        <v>0.77609368628206765</v>
      </c>
      <c r="P75" s="111">
        <f>IF(RES_hhdet_in_tes!P75=0,"",RES_hhdet_in_tes!P75/RES_hhdet_in_fec!P75)</f>
        <v>0.79004827813282497</v>
      </c>
      <c r="Q75" s="111">
        <f>IF(RES_hhdet_in_tes!Q75=0,"",RES_hhdet_in_tes!Q75/RES_hhdet_in_fec!Q75)</f>
        <v>0.80351149029719959</v>
      </c>
      <c r="R75" s="111">
        <f>IF(RES_hhdet_in_tes!R75=0,"",RES_hhdet_in_tes!R75/RES_hhdet_in_fec!R75)</f>
        <v>0.81262257581351849</v>
      </c>
      <c r="S75" s="111">
        <f>IF(RES_hhdet_in_tes!S75=0,"",RES_hhdet_in_tes!S75/RES_hhdet_in_fec!S75)</f>
        <v>0.82144964721333202</v>
      </c>
      <c r="T75" s="111">
        <f>IF(RES_hhdet_in_tes!T75=0,"",RES_hhdet_in_tes!T75/RES_hhdet_in_fec!T75)</f>
        <v>0.83020821581746351</v>
      </c>
      <c r="U75" s="111">
        <f>IF(RES_hhdet_in_tes!U75=0,"",RES_hhdet_in_tes!U75/RES_hhdet_in_fec!U75)</f>
        <v>0.83898632909472537</v>
      </c>
      <c r="V75" s="111">
        <f>IF(RES_hhdet_in_tes!V75=0,"",RES_hhdet_in_tes!V75/RES_hhdet_in_fec!V75)</f>
        <v>0.84760980782392448</v>
      </c>
      <c r="W75" s="111">
        <f>IF(RES_hhdet_in_tes!W75=0,"",RES_hhdet_in_tes!W75/RES_hhdet_in_fec!W75)</f>
        <v>0.85548590473062591</v>
      </c>
      <c r="X75" s="111">
        <f>IF(RES_hhdet_in_tes!X75=0,"",RES_hhdet_in_tes!X75/RES_hhdet_in_fec!X75)</f>
        <v>0.86853191888185355</v>
      </c>
      <c r="Y75" s="111">
        <f>IF(RES_hhdet_in_tes!Y75=0,"",RES_hhdet_in_tes!Y75/RES_hhdet_in_fec!Y75)</f>
        <v>0.88070305714656016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0.76644392397887851</v>
      </c>
      <c r="D77" s="124">
        <f>IF(RES_hhdet_in_tes!D77=0,"",RES_hhdet_in_tes!D77/RES_hhdet_in_fec!D77)</f>
        <v>0.76457029902322793</v>
      </c>
      <c r="E77" s="124">
        <f>IF(RES_hhdet_in_tes!E77=0,"",RES_hhdet_in_tes!E77/RES_hhdet_in_fec!E77)</f>
        <v>0.76338939989255483</v>
      </c>
      <c r="F77" s="124">
        <f>IF(RES_hhdet_in_tes!F77=0,"",RES_hhdet_in_tes!F77/RES_hhdet_in_fec!F77)</f>
        <v>0.76466966246454526</v>
      </c>
      <c r="G77" s="124">
        <f>IF(RES_hhdet_in_tes!G77=0,"",RES_hhdet_in_tes!G77/RES_hhdet_in_fec!G77)</f>
        <v>0.76662212805436447</v>
      </c>
      <c r="H77" s="124">
        <f>IF(RES_hhdet_in_tes!H77=0,"",RES_hhdet_in_tes!H77/RES_hhdet_in_fec!H77)</f>
        <v>0.76853583395332792</v>
      </c>
      <c r="I77" s="124">
        <f>IF(RES_hhdet_in_tes!I77=0,"",RES_hhdet_in_tes!I77/RES_hhdet_in_fec!I77)</f>
        <v>0.77353878887139205</v>
      </c>
      <c r="J77" s="124">
        <f>IF(RES_hhdet_in_tes!J77=0,"",RES_hhdet_in_tes!J77/RES_hhdet_in_fec!J77)</f>
        <v>0.75887506775653579</v>
      </c>
      <c r="K77" s="124">
        <f>IF(RES_hhdet_in_tes!K77=0,"",RES_hhdet_in_tes!K77/RES_hhdet_in_fec!K77)</f>
        <v>0.76301874640516021</v>
      </c>
      <c r="L77" s="124">
        <f>IF(RES_hhdet_in_tes!L77=0,"",RES_hhdet_in_tes!L77/RES_hhdet_in_fec!L77)</f>
        <v>0.76419262992506143</v>
      </c>
      <c r="M77" s="124">
        <f>IF(RES_hhdet_in_tes!M77=0,"",RES_hhdet_in_tes!M77/RES_hhdet_in_fec!M77)</f>
        <v>0.76606520090554819</v>
      </c>
      <c r="N77" s="124">
        <f>IF(RES_hhdet_in_tes!N77=0,"",RES_hhdet_in_tes!N77/RES_hhdet_in_fec!N77)</f>
        <v>0.76939069639675373</v>
      </c>
      <c r="O77" s="124">
        <f>IF(RES_hhdet_in_tes!O77=0,"",RES_hhdet_in_tes!O77/RES_hhdet_in_fec!O77)</f>
        <v>0.77643618906367917</v>
      </c>
      <c r="P77" s="124">
        <f>IF(RES_hhdet_in_tes!P77=0,"",RES_hhdet_in_tes!P77/RES_hhdet_in_fec!P77)</f>
        <v>0.79093023562202702</v>
      </c>
      <c r="Q77" s="124">
        <f>IF(RES_hhdet_in_tes!Q77=0,"",RES_hhdet_in_tes!Q77/RES_hhdet_in_fec!Q77)</f>
        <v>0.7998798206455805</v>
      </c>
      <c r="R77" s="124">
        <f>IF(RES_hhdet_in_tes!R77=0,"",RES_hhdet_in_tes!R77/RES_hhdet_in_fec!R77)</f>
        <v>0.80913866583774174</v>
      </c>
      <c r="S77" s="124">
        <f>IF(RES_hhdet_in_tes!S77=0,"",RES_hhdet_in_tes!S77/RES_hhdet_in_fec!S77)</f>
        <v>0.82013682007609257</v>
      </c>
      <c r="T77" s="124">
        <f>IF(RES_hhdet_in_tes!T77=0,"",RES_hhdet_in_tes!T77/RES_hhdet_in_fec!T77)</f>
        <v>0.83531712577409001</v>
      </c>
      <c r="U77" s="124">
        <f>IF(RES_hhdet_in_tes!U77=0,"",RES_hhdet_in_tes!U77/RES_hhdet_in_fec!U77)</f>
        <v>0.84986397881065268</v>
      </c>
      <c r="V77" s="124">
        <f>IF(RES_hhdet_in_tes!V77=0,"",RES_hhdet_in_tes!V77/RES_hhdet_in_fec!V77)</f>
        <v>0.85502472280966157</v>
      </c>
      <c r="W77" s="124">
        <f>IF(RES_hhdet_in_tes!W77=0,"",RES_hhdet_in_tes!W77/RES_hhdet_in_fec!W77)</f>
        <v>0.84659412004133838</v>
      </c>
      <c r="X77" s="124">
        <f>IF(RES_hhdet_in_tes!X77=0,"",RES_hhdet_in_tes!X77/RES_hhdet_in_fec!X77)</f>
        <v>0.7637803198501566</v>
      </c>
      <c r="Y77" s="124">
        <f>IF(RES_hhdet_in_tes!Y77=0,"",RES_hhdet_in_tes!Y77/RES_hhdet_in_fec!Y77)</f>
        <v>0.88316437771527723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0.61755341825471044</v>
      </c>
      <c r="D78" s="111">
        <f>IF(RES_hhdet_in_tes!D78=0,"",RES_hhdet_in_tes!D78/RES_hhdet_in_fec!D78)</f>
        <v>0.61778775067966774</v>
      </c>
      <c r="E78" s="111">
        <f>IF(RES_hhdet_in_tes!E78=0,"",RES_hhdet_in_tes!E78/RES_hhdet_in_fec!E78)</f>
        <v>0.61802210421296211</v>
      </c>
      <c r="F78" s="111">
        <f>IF(RES_hhdet_in_tes!F78=0,"",RES_hhdet_in_tes!F78/RES_hhdet_in_fec!F78)</f>
        <v>0.61825646062466599</v>
      </c>
      <c r="G78" s="111">
        <f>IF(RES_hhdet_in_tes!G78=0,"",RES_hhdet_in_tes!G78/RES_hhdet_in_fec!G78)</f>
        <v>0.61849083647590664</v>
      </c>
      <c r="H78" s="111">
        <f>IF(RES_hhdet_in_tes!H78=0,"",RES_hhdet_in_tes!H78/RES_hhdet_in_fec!H78)</f>
        <v>0.61872522973981314</v>
      </c>
      <c r="I78" s="111">
        <f>IF(RES_hhdet_in_tes!I78=0,"",RES_hhdet_in_tes!I78/RES_hhdet_in_fec!I78)</f>
        <v>0.61895964449704743</v>
      </c>
      <c r="J78" s="111">
        <f>IF(RES_hhdet_in_tes!J78=0,"",RES_hhdet_in_tes!J78/RES_hhdet_in_fec!J78)</f>
        <v>0.61919409746464249</v>
      </c>
      <c r="K78" s="111">
        <f>IF(RES_hhdet_in_tes!K78=0,"",RES_hhdet_in_tes!K78/RES_hhdet_in_fec!K78)</f>
        <v>0.61942860285647339</v>
      </c>
      <c r="L78" s="111">
        <f>IF(RES_hhdet_in_tes!L78=0,"",RES_hhdet_in_tes!L78/RES_hhdet_in_fec!L78)</f>
        <v>0.61966316447533409</v>
      </c>
      <c r="M78" s="111">
        <f>IF(RES_hhdet_in_tes!M78=0,"",RES_hhdet_in_tes!M78/RES_hhdet_in_fec!M78)</f>
        <v>0.61984130063754672</v>
      </c>
      <c r="N78" s="111">
        <f>IF(RES_hhdet_in_tes!N78=0,"",RES_hhdet_in_tes!N78/RES_hhdet_in_fec!N78)</f>
        <v>0.61994087037298884</v>
      </c>
      <c r="O78" s="111">
        <f>IF(RES_hhdet_in_tes!O78=0,"",RES_hhdet_in_tes!O78/RES_hhdet_in_fec!O78)</f>
        <v>0.62000038058829099</v>
      </c>
      <c r="P78" s="111">
        <f>IF(RES_hhdet_in_tes!P78=0,"",RES_hhdet_in_tes!P78/RES_hhdet_in_fec!P78)</f>
        <v>0.62016643400631877</v>
      </c>
      <c r="Q78" s="111">
        <f>IF(RES_hhdet_in_tes!Q78=0,"",RES_hhdet_in_tes!Q78/RES_hhdet_in_fec!Q78)</f>
        <v>0.62084231020851743</v>
      </c>
      <c r="R78" s="111">
        <f>IF(RES_hhdet_in_tes!R78=0,"",RES_hhdet_in_tes!R78/RES_hhdet_in_fec!R78)</f>
        <v>0.62261766869349711</v>
      </c>
      <c r="S78" s="111">
        <f>IF(RES_hhdet_in_tes!S78=0,"",RES_hhdet_in_tes!S78/RES_hhdet_in_fec!S78)</f>
        <v>0.62512201470589623</v>
      </c>
      <c r="T78" s="111">
        <f>IF(RES_hhdet_in_tes!T78=0,"",RES_hhdet_in_tes!T78/RES_hhdet_in_fec!T78)</f>
        <v>0.62786977331277971</v>
      </c>
      <c r="U78" s="111">
        <f>IF(RES_hhdet_in_tes!U78=0,"",RES_hhdet_in_tes!U78/RES_hhdet_in_fec!U78)</f>
        <v>0.63037536958121887</v>
      </c>
      <c r="V78" s="111">
        <f>IF(RES_hhdet_in_tes!V78=0,"",RES_hhdet_in_tes!V78/RES_hhdet_in_fec!V78)</f>
        <v>0.63215322857828193</v>
      </c>
      <c r="W78" s="111">
        <f>IF(RES_hhdet_in_tes!W78=0,"",RES_hhdet_in_tes!W78/RES_hhdet_in_fec!W78)</f>
        <v>0.63300768111052708</v>
      </c>
      <c r="X78" s="111">
        <f>IF(RES_hhdet_in_tes!X78=0,"",RES_hhdet_in_tes!X78/RES_hhdet_in_fec!X78)</f>
        <v>0.63341231158573486</v>
      </c>
      <c r="Y78" s="111">
        <f>IF(RES_hhdet_in_tes!Y78=0,"",RES_hhdet_in_tes!Y78/RES_hhdet_in_fec!Y78)</f>
        <v>0.63345277463325567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0.77146059767520192</v>
      </c>
      <c r="D79" s="45">
        <f>IF(RES_hhdet_in_tes!D79=0,"",RES_hhdet_in_tes!D79/RES_hhdet_in_fec!D79)</f>
        <v>0.77270540312334757</v>
      </c>
      <c r="E79" s="45">
        <f>IF(RES_hhdet_in_tes!E79=0,"",RES_hhdet_in_tes!E79/RES_hhdet_in_fec!E79)</f>
        <v>0.77400890143633505</v>
      </c>
      <c r="F79" s="45">
        <f>IF(RES_hhdet_in_tes!F79=0,"",RES_hhdet_in_tes!F79/RES_hhdet_in_fec!F79)</f>
        <v>0.77532040332180097</v>
      </c>
      <c r="G79" s="45">
        <f>IF(RES_hhdet_in_tes!G79=0,"",RES_hhdet_in_tes!G79/RES_hhdet_in_fec!G79)</f>
        <v>0.77668595788352768</v>
      </c>
      <c r="H79" s="45">
        <f>IF(RES_hhdet_in_tes!H79=0,"",RES_hhdet_in_tes!H79/RES_hhdet_in_fec!H79)</f>
        <v>0.77809992929745042</v>
      </c>
      <c r="I79" s="45">
        <f>IF(RES_hhdet_in_tes!I79=0,"",RES_hhdet_in_tes!I79/RES_hhdet_in_fec!I79)</f>
        <v>0.77957366406408679</v>
      </c>
      <c r="J79" s="45">
        <f>IF(RES_hhdet_in_tes!J79=0,"",RES_hhdet_in_tes!J79/RES_hhdet_in_fec!J79)</f>
        <v>0.78115364479110272</v>
      </c>
      <c r="K79" s="45">
        <f>IF(RES_hhdet_in_tes!K79=0,"",RES_hhdet_in_tes!K79/RES_hhdet_in_fec!K79)</f>
        <v>0.78287939392139461</v>
      </c>
      <c r="L79" s="45">
        <f>IF(RES_hhdet_in_tes!L79=0,"",RES_hhdet_in_tes!L79/RES_hhdet_in_fec!L79)</f>
        <v>0.78476148532877499</v>
      </c>
      <c r="M79" s="45">
        <f>IF(RES_hhdet_in_tes!M79=0,"",RES_hhdet_in_tes!M79/RES_hhdet_in_fec!M79)</f>
        <v>0.78745246014116921</v>
      </c>
      <c r="N79" s="45">
        <f>IF(RES_hhdet_in_tes!N79=0,"",RES_hhdet_in_tes!N79/RES_hhdet_in_fec!N79)</f>
        <v>0.79113809061566798</v>
      </c>
      <c r="O79" s="45">
        <f>IF(RES_hhdet_in_tes!O79=0,"",RES_hhdet_in_tes!O79/RES_hhdet_in_fec!O79)</f>
        <v>0.79625890532020838</v>
      </c>
      <c r="P79" s="45">
        <f>IF(RES_hhdet_in_tes!P79=0,"",RES_hhdet_in_tes!P79/RES_hhdet_in_fec!P79)</f>
        <v>0.80303096997139634</v>
      </c>
      <c r="Q79" s="45">
        <f>IF(RES_hhdet_in_tes!Q79=0,"",RES_hhdet_in_tes!Q79/RES_hhdet_in_fec!Q79)</f>
        <v>0.8117940876824894</v>
      </c>
      <c r="R79" s="45">
        <f>IF(RES_hhdet_in_tes!R79=0,"",RES_hhdet_in_tes!R79/RES_hhdet_in_fec!R79)</f>
        <v>0.82371859576885298</v>
      </c>
      <c r="S79" s="45">
        <f>IF(RES_hhdet_in_tes!S79=0,"",RES_hhdet_in_tes!S79/RES_hhdet_in_fec!S79)</f>
        <v>0.83864004802830094</v>
      </c>
      <c r="T79" s="45">
        <f>IF(RES_hhdet_in_tes!T79=0,"",RES_hhdet_in_tes!T79/RES_hhdet_in_fec!T79)</f>
        <v>0.85470381078311852</v>
      </c>
      <c r="U79" s="45">
        <f>IF(RES_hhdet_in_tes!U79=0,"",RES_hhdet_in_tes!U79/RES_hhdet_in_fec!U79)</f>
        <v>0.87005525035563414</v>
      </c>
      <c r="V79" s="45">
        <f>IF(RES_hhdet_in_tes!V79=0,"",RES_hhdet_in_tes!V79/RES_hhdet_in_fec!V79)</f>
        <v>0.88283973306815577</v>
      </c>
      <c r="W79" s="45">
        <f>IF(RES_hhdet_in_tes!W79=0,"",RES_hhdet_in_tes!W79/RES_hhdet_in_fec!W79)</f>
        <v>0.89241287454361296</v>
      </c>
      <c r="X79" s="45">
        <f>IF(RES_hhdet_in_tes!X79=0,"",RES_hhdet_in_tes!X79/RES_hhdet_in_fec!X79)</f>
        <v>0.89953435097907286</v>
      </c>
      <c r="Y79" s="45">
        <f>IF(RES_hhdet_in_tes!Y79=0,"",RES_hhdet_in_tes!Y79/RES_hhdet_in_fec!Y79)</f>
        <v>0.90584964654588374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0.63735389442286983</v>
      </c>
      <c r="D81" s="119">
        <f>IF(RES_hhdet_in_tes!D81=0,"",RES_hhdet_in_tes!D81/RES_hhdet_in_fec!D81)</f>
        <v>0.64841453517357373</v>
      </c>
      <c r="E81" s="119">
        <f>IF(RES_hhdet_in_tes!E81=0,"",RES_hhdet_in_tes!E81/RES_hhdet_in_fec!E81)</f>
        <v>0.65998046390555709</v>
      </c>
      <c r="F81" s="119">
        <f>IF(RES_hhdet_in_tes!F81=0,"",RES_hhdet_in_tes!F81/RES_hhdet_in_fec!F81)</f>
        <v>0.67227022706263539</v>
      </c>
      <c r="G81" s="119">
        <f>IF(RES_hhdet_in_tes!G81=0,"",RES_hhdet_in_tes!G81/RES_hhdet_in_fec!G81)</f>
        <v>0.68444882707803523</v>
      </c>
      <c r="H81" s="119">
        <f>IF(RES_hhdet_in_tes!H81=0,"",RES_hhdet_in_tes!H81/RES_hhdet_in_fec!H81)</f>
        <v>0.69732463253303101</v>
      </c>
      <c r="I81" s="119">
        <f>IF(RES_hhdet_in_tes!I81=0,"",RES_hhdet_in_tes!I81/RES_hhdet_in_fec!I81)</f>
        <v>0.70969730922292351</v>
      </c>
      <c r="J81" s="119">
        <f>IF(RES_hhdet_in_tes!J81=0,"",RES_hhdet_in_tes!J81/RES_hhdet_in_fec!J81)</f>
        <v>0.72160131319243248</v>
      </c>
      <c r="K81" s="119">
        <f>IF(RES_hhdet_in_tes!K81=0,"",RES_hhdet_in_tes!K81/RES_hhdet_in_fec!K81)</f>
        <v>0.73423630175914856</v>
      </c>
      <c r="L81" s="119">
        <f>IF(RES_hhdet_in_tes!L81=0,"",RES_hhdet_in_tes!L81/RES_hhdet_in_fec!L81)</f>
        <v>0.7458611536703893</v>
      </c>
      <c r="M81" s="119">
        <f>IF(RES_hhdet_in_tes!M81=0,"",RES_hhdet_in_tes!M81/RES_hhdet_in_fec!M81)</f>
        <v>0.75763392848782551</v>
      </c>
      <c r="N81" s="119">
        <f>IF(RES_hhdet_in_tes!N81=0,"",RES_hhdet_in_tes!N81/RES_hhdet_in_fec!N81)</f>
        <v>0.7675765272980889</v>
      </c>
      <c r="O81" s="119">
        <f>IF(RES_hhdet_in_tes!O81=0,"",RES_hhdet_in_tes!O81/RES_hhdet_in_fec!O81)</f>
        <v>0.77621117002482309</v>
      </c>
      <c r="P81" s="119">
        <f>IF(RES_hhdet_in_tes!P81=0,"",RES_hhdet_in_tes!P81/RES_hhdet_in_fec!P81)</f>
        <v>0.78405285486512422</v>
      </c>
      <c r="Q81" s="119">
        <f>IF(RES_hhdet_in_tes!Q81=0,"",RES_hhdet_in_tes!Q81/RES_hhdet_in_fec!Q81)</f>
        <v>0.79309768678735559</v>
      </c>
      <c r="R81" s="119">
        <f>IF(RES_hhdet_in_tes!R81=0,"",RES_hhdet_in_tes!R81/RES_hhdet_in_fec!R81)</f>
        <v>0.80595782550398942</v>
      </c>
      <c r="S81" s="119">
        <f>IF(RES_hhdet_in_tes!S81=0,"",RES_hhdet_in_tes!S81/RES_hhdet_in_fec!S81)</f>
        <v>0.81999773336466963</v>
      </c>
      <c r="T81" s="119">
        <f>IF(RES_hhdet_in_tes!T81=0,"",RES_hhdet_in_tes!T81/RES_hhdet_in_fec!T81)</f>
        <v>0.83503903977655225</v>
      </c>
      <c r="U81" s="119">
        <f>IF(RES_hhdet_in_tes!U81=0,"",RES_hhdet_in_tes!U81/RES_hhdet_in_fec!U81)</f>
        <v>0.84809324069685754</v>
      </c>
      <c r="V81" s="119">
        <f>IF(RES_hhdet_in_tes!V81=0,"",RES_hhdet_in_tes!V81/RES_hhdet_in_fec!V81)</f>
        <v>0.8616668410530659</v>
      </c>
      <c r="W81" s="119">
        <f>IF(RES_hhdet_in_tes!W81=0,"",RES_hhdet_in_tes!W81/RES_hhdet_in_fec!W81)</f>
        <v>0.86929471857725815</v>
      </c>
      <c r="X81" s="119">
        <f>IF(RES_hhdet_in_tes!X81=0,"",RES_hhdet_in_tes!X81/RES_hhdet_in_fec!X81)</f>
        <v>0.87686655071495878</v>
      </c>
      <c r="Y81" s="119">
        <f>IF(RES_hhdet_in_tes!Y81=0,"",RES_hhdet_in_tes!Y81/RES_hhdet_in_fec!Y81)</f>
        <v>0.88402473538627302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0.62658799514491992</v>
      </c>
      <c r="D82" s="124">
        <f>IF(RES_hhdet_in_tes!D82=0,"",RES_hhdet_in_tes!D82/RES_hhdet_in_fec!D82)</f>
        <v>0.63892168473034283</v>
      </c>
      <c r="E82" s="124">
        <f>IF(RES_hhdet_in_tes!E82=0,"",RES_hhdet_in_tes!E82/RES_hhdet_in_fec!E82)</f>
        <v>0.6514045257049691</v>
      </c>
      <c r="F82" s="124">
        <f>IF(RES_hhdet_in_tes!F82=0,"",RES_hhdet_in_tes!F82/RES_hhdet_in_fec!F82)</f>
        <v>0.66398204937226013</v>
      </c>
      <c r="G82" s="124">
        <f>IF(RES_hhdet_in_tes!G82=0,"",RES_hhdet_in_tes!G82/RES_hhdet_in_fec!G82)</f>
        <v>0.67665869331494122</v>
      </c>
      <c r="H82" s="124">
        <f>IF(RES_hhdet_in_tes!H82=0,"",RES_hhdet_in_tes!H82/RES_hhdet_in_fec!H82)</f>
        <v>0.6894124545010879</v>
      </c>
      <c r="I82" s="124">
        <f>IF(RES_hhdet_in_tes!I82=0,"",RES_hhdet_in_tes!I82/RES_hhdet_in_fec!I82)</f>
        <v>0.7022226260921387</v>
      </c>
      <c r="J82" s="124">
        <f>IF(RES_hhdet_in_tes!J82=0,"",RES_hhdet_in_tes!J82/RES_hhdet_in_fec!J82)</f>
        <v>0.71503635477596506</v>
      </c>
      <c r="K82" s="124">
        <f>IF(RES_hhdet_in_tes!K82=0,"",RES_hhdet_in_tes!K82/RES_hhdet_in_fec!K82)</f>
        <v>0.72781554488519318</v>
      </c>
      <c r="L82" s="124">
        <f>IF(RES_hhdet_in_tes!L82=0,"",RES_hhdet_in_tes!L82/RES_hhdet_in_fec!L82)</f>
        <v>0.74055357631420493</v>
      </c>
      <c r="M82" s="124">
        <f>IF(RES_hhdet_in_tes!M82=0,"",RES_hhdet_in_tes!M82/RES_hhdet_in_fec!M82)</f>
        <v>0.75219088980618332</v>
      </c>
      <c r="N82" s="124">
        <f>IF(RES_hhdet_in_tes!N82=0,"",RES_hhdet_in_tes!N82/RES_hhdet_in_fec!N82)</f>
        <v>0.76229230420428207</v>
      </c>
      <c r="O82" s="124">
        <f>IF(RES_hhdet_in_tes!O82=0,"",RES_hhdet_in_tes!O82/RES_hhdet_in_fec!O82)</f>
        <v>0.77054376933169999</v>
      </c>
      <c r="P82" s="124">
        <f>IF(RES_hhdet_in_tes!P82=0,"",RES_hhdet_in_tes!P82/RES_hhdet_in_fec!P82)</f>
        <v>0.7776427479658562</v>
      </c>
      <c r="Q82" s="124">
        <f>IF(RES_hhdet_in_tes!Q82=0,"",RES_hhdet_in_tes!Q82/RES_hhdet_in_fec!Q82)</f>
        <v>0.78616268053117377</v>
      </c>
      <c r="R82" s="124">
        <f>IF(RES_hhdet_in_tes!R82=0,"",RES_hhdet_in_tes!R82/RES_hhdet_in_fec!R82)</f>
        <v>0.79889267133635167</v>
      </c>
      <c r="S82" s="124">
        <f>IF(RES_hhdet_in_tes!S82=0,"",RES_hhdet_in_tes!S82/RES_hhdet_in_fec!S82)</f>
        <v>0.8132167276947625</v>
      </c>
      <c r="T82" s="124">
        <f>IF(RES_hhdet_in_tes!T82=0,"",RES_hhdet_in_tes!T82/RES_hhdet_in_fec!T82)</f>
        <v>0.82766187381784484</v>
      </c>
      <c r="U82" s="124">
        <f>IF(RES_hhdet_in_tes!U82=0,"",RES_hhdet_in_tes!U82/RES_hhdet_in_fec!U82)</f>
        <v>0.84099556552147559</v>
      </c>
      <c r="V82" s="124">
        <f>IF(RES_hhdet_in_tes!V82=0,"",RES_hhdet_in_tes!V82/RES_hhdet_in_fec!V82)</f>
        <v>0.85218801258783361</v>
      </c>
      <c r="W82" s="124">
        <f>IF(RES_hhdet_in_tes!W82=0,"",RES_hhdet_in_tes!W82/RES_hhdet_in_fec!W82)</f>
        <v>0.86117808834635634</v>
      </c>
      <c r="X82" s="124">
        <f>IF(RES_hhdet_in_tes!X82=0,"",RES_hhdet_in_tes!X82/RES_hhdet_in_fec!X82)</f>
        <v>0.8664004754770116</v>
      </c>
      <c r="Y82" s="124">
        <f>IF(RES_hhdet_in_tes!Y82=0,"",RES_hhdet_in_tes!Y82/RES_hhdet_in_fec!Y82)</f>
        <v>0.87138157025947871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0.62486451556956568</v>
      </c>
      <c r="D83" s="111">
        <f>IF(RES_hhdet_in_tes!D83=0,"",RES_hhdet_in_tes!D83/RES_hhdet_in_fec!D83)</f>
        <v>0.63726279773348415</v>
      </c>
      <c r="E83" s="111">
        <f>IF(RES_hhdet_in_tes!E83=0,"",RES_hhdet_in_tes!E83/RES_hhdet_in_fec!E83)</f>
        <v>0.6497791100865935</v>
      </c>
      <c r="F83" s="111">
        <f>IF(RES_hhdet_in_tes!F83=0,"",RES_hhdet_in_tes!F83/RES_hhdet_in_fec!F83)</f>
        <v>0.66240121105102057</v>
      </c>
      <c r="G83" s="111">
        <f>IF(RES_hhdet_in_tes!G83=0,"",RES_hhdet_in_tes!G83/RES_hhdet_in_fec!G83)</f>
        <v>0.67511664700480012</v>
      </c>
      <c r="H83" s="111">
        <f>IF(RES_hhdet_in_tes!H83=0,"",RES_hhdet_in_tes!H83/RES_hhdet_in_fec!H83)</f>
        <v>0.68791075195754459</v>
      </c>
      <c r="I83" s="111">
        <f>IF(RES_hhdet_in_tes!I83=0,"",RES_hhdet_in_tes!I83/RES_hhdet_in_fec!I83)</f>
        <v>0.70076417983391215</v>
      </c>
      <c r="J83" s="111">
        <f>IF(RES_hhdet_in_tes!J83=0,"",RES_hhdet_in_tes!J83/RES_hhdet_in_fec!J83)</f>
        <v>0.71363514058413535</v>
      </c>
      <c r="K83" s="111">
        <f>IF(RES_hhdet_in_tes!K83=0,"",RES_hhdet_in_tes!K83/RES_hhdet_in_fec!K83)</f>
        <v>0.72646837538191977</v>
      </c>
      <c r="L83" s="111">
        <f>IF(RES_hhdet_in_tes!L83=0,"",RES_hhdet_in_tes!L83/RES_hhdet_in_fec!L83)</f>
        <v>0.73921483905507035</v>
      </c>
      <c r="M83" s="111">
        <f>IF(RES_hhdet_in_tes!M83=0,"",RES_hhdet_in_tes!M83/RES_hhdet_in_fec!M83)</f>
        <v>0.75092351440370297</v>
      </c>
      <c r="N83" s="111">
        <f>IF(RES_hhdet_in_tes!N83=0,"",RES_hhdet_in_tes!N83/RES_hhdet_in_fec!N83)</f>
        <v>0.76107402308028749</v>
      </c>
      <c r="O83" s="111">
        <f>IF(RES_hhdet_in_tes!O83=0,"",RES_hhdet_in_tes!O83/RES_hhdet_in_fec!O83)</f>
        <v>0.76936581814269855</v>
      </c>
      <c r="P83" s="111">
        <f>IF(RES_hhdet_in_tes!P83=0,"",RES_hhdet_in_tes!P83/RES_hhdet_in_fec!P83)</f>
        <v>0.77651721866174794</v>
      </c>
      <c r="Q83" s="111">
        <f>IF(RES_hhdet_in_tes!Q83=0,"",RES_hhdet_in_tes!Q83/RES_hhdet_in_fec!Q83)</f>
        <v>0.78505017653799058</v>
      </c>
      <c r="R83" s="111">
        <f>IF(RES_hhdet_in_tes!R83=0,"",RES_hhdet_in_tes!R83/RES_hhdet_in_fec!R83)</f>
        <v>0.79783144389587124</v>
      </c>
      <c r="S83" s="111">
        <f>IF(RES_hhdet_in_tes!S83=0,"",RES_hhdet_in_tes!S83/RES_hhdet_in_fec!S83)</f>
        <v>0.81221660762820358</v>
      </c>
      <c r="T83" s="111">
        <f>IF(RES_hhdet_in_tes!T83=0,"",RES_hhdet_in_tes!T83/RES_hhdet_in_fec!T83)</f>
        <v>0.82672664109091543</v>
      </c>
      <c r="U83" s="111">
        <f>IF(RES_hhdet_in_tes!U83=0,"",RES_hhdet_in_tes!U83/RES_hhdet_in_fec!U83)</f>
        <v>0.8401302694484124</v>
      </c>
      <c r="V83" s="111">
        <f>IF(RES_hhdet_in_tes!V83=0,"",RES_hhdet_in_tes!V83/RES_hhdet_in_fec!V83)</f>
        <v>0.85137353282931694</v>
      </c>
      <c r="W83" s="111">
        <f>IF(RES_hhdet_in_tes!W83=0,"",RES_hhdet_in_tes!W83/RES_hhdet_in_fec!W83)</f>
        <v>0.86040554020080595</v>
      </c>
      <c r="X83" s="111">
        <f>IF(RES_hhdet_in_tes!X83=0,"",RES_hhdet_in_tes!X83/RES_hhdet_in_fec!X83)</f>
        <v>0.86570677361707538</v>
      </c>
      <c r="Y83" s="111">
        <f>IF(RES_hhdet_in_tes!Y83=0,"",RES_hhdet_in_tes!Y83/RES_hhdet_in_fec!Y83)</f>
        <v>0.87070267454294326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3.0084562238929511</v>
      </c>
      <c r="D85" s="124">
        <f>IF(RES_hhdet_in_tes!D85=0,"",RES_hhdet_in_tes!D85/RES_hhdet_in_fec!D85)</f>
        <v>3.1582689444647301</v>
      </c>
      <c r="E85" s="124">
        <f>IF(RES_hhdet_in_tes!E85=0,"",RES_hhdet_in_tes!E85/RES_hhdet_in_fec!E85)</f>
        <v>3.3103276457928197</v>
      </c>
      <c r="F85" s="124">
        <f>IF(RES_hhdet_in_tes!F85=0,"",RES_hhdet_in_tes!F85/RES_hhdet_in_fec!F85)</f>
        <v>3.4636076155361337</v>
      </c>
      <c r="G85" s="124">
        <f>IF(RES_hhdet_in_tes!G85=0,"",RES_hhdet_in_tes!G85/RES_hhdet_in_fec!G85)</f>
        <v>3.6189968543205664</v>
      </c>
      <c r="H85" s="124">
        <f>IF(RES_hhdet_in_tes!H85=0,"",RES_hhdet_in_tes!H85/RES_hhdet_in_fec!H85)</f>
        <v>3.7763558025341504</v>
      </c>
      <c r="I85" s="124">
        <f>IF(RES_hhdet_in_tes!I85=0,"",RES_hhdet_in_tes!I85/RES_hhdet_in_fec!I85)</f>
        <v>3.9358706019866236</v>
      </c>
      <c r="J85" s="124">
        <f>IF(RES_hhdet_in_tes!J85=0,"",RES_hhdet_in_tes!J85/RES_hhdet_in_fec!J85)</f>
        <v>4.0983755262745563</v>
      </c>
      <c r="K85" s="124">
        <f>IF(RES_hhdet_in_tes!K85=0,"",RES_hhdet_in_tes!K85/RES_hhdet_in_fec!K85)</f>
        <v>4.2645313896480079</v>
      </c>
      <c r="L85" s="124">
        <f>IF(RES_hhdet_in_tes!L85=0,"",RES_hhdet_in_tes!L85/RES_hhdet_in_fec!L85)</f>
        <v>4.4344258231886302</v>
      </c>
      <c r="M85" s="124">
        <f>IF(RES_hhdet_in_tes!M85=0,"",RES_hhdet_in_tes!M85/RES_hhdet_in_fec!M85)</f>
        <v>4.6291123211337073</v>
      </c>
      <c r="N85" s="124">
        <f>IF(RES_hhdet_in_tes!N85=0,"",RES_hhdet_in_tes!N85/RES_hhdet_in_fec!N85)</f>
        <v>4.8548406993539652</v>
      </c>
      <c r="O85" s="124">
        <f>IF(RES_hhdet_in_tes!O85=0,"",RES_hhdet_in_tes!O85/RES_hhdet_in_fec!O85)</f>
        <v>5.1112082807486523</v>
      </c>
      <c r="P85" s="124">
        <f>IF(RES_hhdet_in_tes!P85=0,"",RES_hhdet_in_tes!P85/RES_hhdet_in_fec!P85)</f>
        <v>5.3732653714834271</v>
      </c>
      <c r="Q85" s="124">
        <f>IF(RES_hhdet_in_tes!Q85=0,"",RES_hhdet_in_tes!Q85/RES_hhdet_in_fec!Q85)</f>
        <v>5.5743901707112489</v>
      </c>
      <c r="R85" s="124">
        <f>IF(RES_hhdet_in_tes!R85=0,"",RES_hhdet_in_tes!R85/RES_hhdet_in_fec!R85)</f>
        <v>5.6179695138786006</v>
      </c>
      <c r="S85" s="124">
        <f>IF(RES_hhdet_in_tes!S85=0,"",RES_hhdet_in_tes!S85/RES_hhdet_in_fec!S85)</f>
        <v>5.6228116631194176</v>
      </c>
      <c r="T85" s="124">
        <f>IF(RES_hhdet_in_tes!T85=0,"",RES_hhdet_in_tes!T85/RES_hhdet_in_fec!T85)</f>
        <v>5.6281918289425477</v>
      </c>
      <c r="U85" s="124">
        <f>IF(RES_hhdet_in_tes!U85=0,"",RES_hhdet_in_tes!U85/RES_hhdet_in_fec!U85)</f>
        <v>5.6341697909682473</v>
      </c>
      <c r="V85" s="124">
        <f>IF(RES_hhdet_in_tes!V85=0,"",RES_hhdet_in_tes!V85/RES_hhdet_in_fec!V85)</f>
        <v>5.6512520355516926</v>
      </c>
      <c r="W85" s="124">
        <f>IF(RES_hhdet_in_tes!W85=0,"",RES_hhdet_in_tes!W85/RES_hhdet_in_fec!W85)</f>
        <v>5.7073192747491044</v>
      </c>
      <c r="X85" s="124">
        <f>IF(RES_hhdet_in_tes!X85=0,"",RES_hhdet_in_tes!X85/RES_hhdet_in_fec!X85)</f>
        <v>5.7693487102329692</v>
      </c>
      <c r="Y85" s="124">
        <f>IF(RES_hhdet_in_tes!Y85=0,"",RES_hhdet_in_tes!Y85/RES_hhdet_in_fec!Y85)</f>
        <v>5.839266910140676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3.0084562238929511</v>
      </c>
      <c r="D86" s="111">
        <f>IF(RES_hhdet_in_tes!D86=0,"",RES_hhdet_in_tes!D86/RES_hhdet_in_fec!D86)</f>
        <v>3.1582689444647301</v>
      </c>
      <c r="E86" s="111">
        <f>IF(RES_hhdet_in_tes!E86=0,"",RES_hhdet_in_tes!E86/RES_hhdet_in_fec!E86)</f>
        <v>3.3103276457928197</v>
      </c>
      <c r="F86" s="111">
        <f>IF(RES_hhdet_in_tes!F86=0,"",RES_hhdet_in_tes!F86/RES_hhdet_in_fec!F86)</f>
        <v>3.4636076155361337</v>
      </c>
      <c r="G86" s="111">
        <f>IF(RES_hhdet_in_tes!G86=0,"",RES_hhdet_in_tes!G86/RES_hhdet_in_fec!G86)</f>
        <v>3.6189968543205664</v>
      </c>
      <c r="H86" s="111">
        <f>IF(RES_hhdet_in_tes!H86=0,"",RES_hhdet_in_tes!H86/RES_hhdet_in_fec!H86)</f>
        <v>3.7763558025341504</v>
      </c>
      <c r="I86" s="111">
        <f>IF(RES_hhdet_in_tes!I86=0,"",RES_hhdet_in_tes!I86/RES_hhdet_in_fec!I86)</f>
        <v>3.9358706019866236</v>
      </c>
      <c r="J86" s="111">
        <f>IF(RES_hhdet_in_tes!J86=0,"",RES_hhdet_in_tes!J86/RES_hhdet_in_fec!J86)</f>
        <v>4.0983755262745563</v>
      </c>
      <c r="K86" s="111">
        <f>IF(RES_hhdet_in_tes!K86=0,"",RES_hhdet_in_tes!K86/RES_hhdet_in_fec!K86)</f>
        <v>4.2645313896480079</v>
      </c>
      <c r="L86" s="111">
        <f>IF(RES_hhdet_in_tes!L86=0,"",RES_hhdet_in_tes!L86/RES_hhdet_in_fec!L86)</f>
        <v>4.4344258231886302</v>
      </c>
      <c r="M86" s="111">
        <f>IF(RES_hhdet_in_tes!M86=0,"",RES_hhdet_in_tes!M86/RES_hhdet_in_fec!M86)</f>
        <v>4.6291123211337073</v>
      </c>
      <c r="N86" s="111">
        <f>IF(RES_hhdet_in_tes!N86=0,"",RES_hhdet_in_tes!N86/RES_hhdet_in_fec!N86)</f>
        <v>4.8548406993539652</v>
      </c>
      <c r="O86" s="111">
        <f>IF(RES_hhdet_in_tes!O86=0,"",RES_hhdet_in_tes!O86/RES_hhdet_in_fec!O86)</f>
        <v>5.1112082807486523</v>
      </c>
      <c r="P86" s="111">
        <f>IF(RES_hhdet_in_tes!P86=0,"",RES_hhdet_in_tes!P86/RES_hhdet_in_fec!P86)</f>
        <v>5.3732653714834271</v>
      </c>
      <c r="Q86" s="111">
        <f>IF(RES_hhdet_in_tes!Q86=0,"",RES_hhdet_in_tes!Q86/RES_hhdet_in_fec!Q86)</f>
        <v>5.5743901707112489</v>
      </c>
      <c r="R86" s="111">
        <f>IF(RES_hhdet_in_tes!R86=0,"",RES_hhdet_in_tes!R86/RES_hhdet_in_fec!R86)</f>
        <v>5.6179695138786006</v>
      </c>
      <c r="S86" s="111">
        <f>IF(RES_hhdet_in_tes!S86=0,"",RES_hhdet_in_tes!S86/RES_hhdet_in_fec!S86)</f>
        <v>5.6228116631194176</v>
      </c>
      <c r="T86" s="111">
        <f>IF(RES_hhdet_in_tes!T86=0,"",RES_hhdet_in_tes!T86/RES_hhdet_in_fec!T86)</f>
        <v>5.6281918289425477</v>
      </c>
      <c r="U86" s="111">
        <f>IF(RES_hhdet_in_tes!U86=0,"",RES_hhdet_in_tes!U86/RES_hhdet_in_fec!U86)</f>
        <v>5.6341697909682473</v>
      </c>
      <c r="V86" s="111">
        <f>IF(RES_hhdet_in_tes!V86=0,"",RES_hhdet_in_tes!V86/RES_hhdet_in_fec!V86)</f>
        <v>5.6512520355516926</v>
      </c>
      <c r="W86" s="111">
        <f>IF(RES_hhdet_in_tes!W86=0,"",RES_hhdet_in_tes!W86/RES_hhdet_in_fec!W86)</f>
        <v>5.7073192747491044</v>
      </c>
      <c r="X86" s="111">
        <f>IF(RES_hhdet_in_tes!X86=0,"",RES_hhdet_in_tes!X86/RES_hhdet_in_fec!X86)</f>
        <v>5.7693487102329692</v>
      </c>
      <c r="Y86" s="111">
        <f>IF(RES_hhdet_in_tes!Y86=0,"",RES_hhdet_in_tes!Y86/RES_hhdet_in_fec!Y86)</f>
        <v>5.839266910140676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0.75514863032461454</v>
      </c>
      <c r="D87" s="124">
        <f>IF(RES_hhdet_in_tes!D87=0,"",RES_hhdet_in_tes!D87/RES_hhdet_in_fec!D87)</f>
        <v>0.73979002458313703</v>
      </c>
      <c r="E87" s="124">
        <f>IF(RES_hhdet_in_tes!E87=0,"",RES_hhdet_in_tes!E87/RES_hhdet_in_fec!E87)</f>
        <v>0.74103119574364784</v>
      </c>
      <c r="F87" s="124">
        <f>IF(RES_hhdet_in_tes!F87=0,"",RES_hhdet_in_tes!F87/RES_hhdet_in_fec!F87)</f>
        <v>0.73965636126824075</v>
      </c>
      <c r="G87" s="124">
        <f>IF(RES_hhdet_in_tes!G87=0,"",RES_hhdet_in_tes!G87/RES_hhdet_in_fec!G87)</f>
        <v>0.74774878096100894</v>
      </c>
      <c r="H87" s="124">
        <f>IF(RES_hhdet_in_tes!H87=0,"",RES_hhdet_in_tes!H87/RES_hhdet_in_fec!H87)</f>
        <v>0.75372221642822101</v>
      </c>
      <c r="I87" s="124">
        <f>IF(RES_hhdet_in_tes!I87=0,"",RES_hhdet_in_tes!I87/RES_hhdet_in_fec!I87)</f>
        <v>0.77013429934003808</v>
      </c>
      <c r="J87" s="124">
        <f>IF(RES_hhdet_in_tes!J87=0,"",RES_hhdet_in_tes!J87/RES_hhdet_in_fec!J87)</f>
        <v>0.77029883774364161</v>
      </c>
      <c r="K87" s="124">
        <f>IF(RES_hhdet_in_tes!K87=0,"",RES_hhdet_in_tes!K87/RES_hhdet_in_fec!K87)</f>
        <v>0.78899997294132851</v>
      </c>
      <c r="L87" s="124">
        <f>IF(RES_hhdet_in_tes!L87=0,"",RES_hhdet_in_tes!L87/RES_hhdet_in_fec!L87)</f>
        <v>0.78468058970432319</v>
      </c>
      <c r="M87" s="124">
        <f>IF(RES_hhdet_in_tes!M87=0,"",RES_hhdet_in_tes!M87/RES_hhdet_in_fec!M87)</f>
        <v>0.78691355032203403</v>
      </c>
      <c r="N87" s="124">
        <f>IF(RES_hhdet_in_tes!N87=0,"",RES_hhdet_in_tes!N87/RES_hhdet_in_fec!N87)</f>
        <v>0.79442011366833298</v>
      </c>
      <c r="O87" s="124">
        <f>IF(RES_hhdet_in_tes!O87=0,"",RES_hhdet_in_tes!O87/RES_hhdet_in_fec!O87)</f>
        <v>0.8066931183976811</v>
      </c>
      <c r="P87" s="124">
        <f>IF(RES_hhdet_in_tes!P87=0,"",RES_hhdet_in_tes!P87/RES_hhdet_in_fec!P87)</f>
        <v>0.81826819193870182</v>
      </c>
      <c r="Q87" s="124">
        <f>IF(RES_hhdet_in_tes!Q87=0,"",RES_hhdet_in_tes!Q87/RES_hhdet_in_fec!Q87)</f>
        <v>0.83069276756531185</v>
      </c>
      <c r="R87" s="124">
        <f>IF(RES_hhdet_in_tes!R87=0,"",RES_hhdet_in_tes!R87/RES_hhdet_in_fec!R87)</f>
        <v>0.84098463855327421</v>
      </c>
      <c r="S87" s="124">
        <f>IF(RES_hhdet_in_tes!S87=0,"",RES_hhdet_in_tes!S87/RES_hhdet_in_fec!S87)</f>
        <v>0.85281478897842378</v>
      </c>
      <c r="T87" s="124">
        <f>IF(RES_hhdet_in_tes!T87=0,"",RES_hhdet_in_tes!T87/RES_hhdet_in_fec!T87)</f>
        <v>0.86471401537780035</v>
      </c>
      <c r="U87" s="124">
        <f>IF(RES_hhdet_in_tes!U87=0,"",RES_hhdet_in_tes!U87/RES_hhdet_in_fec!U87)</f>
        <v>0.87945175793973396</v>
      </c>
      <c r="V87" s="124">
        <f>IF(RES_hhdet_in_tes!V87=0,"",RES_hhdet_in_tes!V87/RES_hhdet_in_fec!V87)</f>
        <v>0.88898500421967563</v>
      </c>
      <c r="W87" s="124">
        <f>IF(RES_hhdet_in_tes!W87=0,"",RES_hhdet_in_tes!W87/RES_hhdet_in_fec!W87)</f>
        <v>0.89780242464696947</v>
      </c>
      <c r="X87" s="124">
        <f>IF(RES_hhdet_in_tes!X87=0,"",RES_hhdet_in_tes!X87/RES_hhdet_in_fec!X87)</f>
        <v>0.9110668660685558</v>
      </c>
      <c r="Y87" s="124">
        <f>IF(RES_hhdet_in_tes!Y87=0,"",RES_hhdet_in_tes!Y87/RES_hhdet_in_fec!Y87)</f>
        <v>0.91195323075238521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0.65750272718636471</v>
      </c>
      <c r="D88" s="111">
        <f>IF(RES_hhdet_in_tes!D88=0,"",RES_hhdet_in_tes!D88/RES_hhdet_in_fec!D88)</f>
        <v>0.67028753259829255</v>
      </c>
      <c r="E88" s="111">
        <f>IF(RES_hhdet_in_tes!E88=0,"",RES_hhdet_in_tes!E88/RES_hhdet_in_fec!E88)</f>
        <v>0.68319404785530924</v>
      </c>
      <c r="F88" s="111">
        <f>IF(RES_hhdet_in_tes!F88=0,"",RES_hhdet_in_tes!F88/RES_hhdet_in_fec!F88)</f>
        <v>0.69620964974163591</v>
      </c>
      <c r="G88" s="111">
        <f>IF(RES_hhdet_in_tes!G88=0,"",RES_hhdet_in_tes!G88/RES_hhdet_in_fec!G88)</f>
        <v>0.70932149638681041</v>
      </c>
      <c r="H88" s="111">
        <f>IF(RES_hhdet_in_tes!H88=0,"",RES_hhdet_in_tes!H88/RES_hhdet_in_fec!H88)</f>
        <v>0.72251446458014956</v>
      </c>
      <c r="I88" s="111">
        <f>IF(RES_hhdet_in_tes!I88=0,"",RES_hhdet_in_tes!I88/RES_hhdet_in_fec!I88)</f>
        <v>0.73576860512179965</v>
      </c>
      <c r="J88" s="111">
        <f>IF(RES_hhdet_in_tes!J88=0,"",RES_hhdet_in_tes!J88/RES_hhdet_in_fec!J88)</f>
        <v>0.74904082513426606</v>
      </c>
      <c r="K88" s="111">
        <f>IF(RES_hhdet_in_tes!K88=0,"",RES_hhdet_in_tes!K88/RES_hhdet_in_fec!K88)</f>
        <v>0.76227414306703056</v>
      </c>
      <c r="L88" s="111">
        <f>IF(RES_hhdet_in_tes!L88=0,"",RES_hhdet_in_tes!L88/RES_hhdet_in_fec!L88)</f>
        <v>0.77541798473774892</v>
      </c>
      <c r="M88" s="111">
        <f>IF(RES_hhdet_in_tes!M88=0,"",RES_hhdet_in_tes!M88/RES_hhdet_in_fec!M88)</f>
        <v>0.78749168446361462</v>
      </c>
      <c r="N88" s="111">
        <f>IF(RES_hhdet_in_tes!N88=0,"",RES_hhdet_in_tes!N88/RES_hhdet_in_fec!N88)</f>
        <v>0.79795864081663914</v>
      </c>
      <c r="O88" s="111">
        <f>IF(RES_hhdet_in_tes!O88=0,"",RES_hhdet_in_tes!O88/RES_hhdet_in_fec!O88)</f>
        <v>0.80650893713890026</v>
      </c>
      <c r="P88" s="111">
        <f>IF(RES_hhdet_in_tes!P88=0,"",RES_hhdet_in_tes!P88/RES_hhdet_in_fec!P88)</f>
        <v>0.81388328649230379</v>
      </c>
      <c r="Q88" s="111">
        <f>IF(RES_hhdet_in_tes!Q88=0,"",RES_hhdet_in_tes!Q88/RES_hhdet_in_fec!Q88)</f>
        <v>0.82268226401141686</v>
      </c>
      <c r="R88" s="111">
        <f>IF(RES_hhdet_in_tes!R88=0,"",RES_hhdet_in_tes!R88/RES_hhdet_in_fec!R88)</f>
        <v>0.83586199439082975</v>
      </c>
      <c r="S88" s="111">
        <f>IF(RES_hhdet_in_tes!S88=0,"",RES_hhdet_in_tes!S88/RES_hhdet_in_fec!S88)</f>
        <v>0.85069562349404626</v>
      </c>
      <c r="T88" s="111">
        <f>IF(RES_hhdet_in_tes!T88=0,"",RES_hhdet_in_tes!T88/RES_hhdet_in_fec!T88)</f>
        <v>0.86565801520998886</v>
      </c>
      <c r="U88" s="111">
        <f>IF(RES_hhdet_in_tes!U88=0,"",RES_hhdet_in_tes!U88/RES_hhdet_in_fec!U88)</f>
        <v>0.87947950903460093</v>
      </c>
      <c r="V88" s="111">
        <f>IF(RES_hhdet_in_tes!V88=0,"",RES_hhdet_in_tes!V88/RES_hhdet_in_fec!V88)</f>
        <v>0.89107328731932511</v>
      </c>
      <c r="W88" s="111">
        <f>IF(RES_hhdet_in_tes!W88=0,"",RES_hhdet_in_tes!W88/RES_hhdet_in_fec!W88)</f>
        <v>0.90038687247547133</v>
      </c>
      <c r="X88" s="111">
        <f>IF(RES_hhdet_in_tes!X88=0,"",RES_hhdet_in_tes!X88/RES_hhdet_in_fec!X88)</f>
        <v>0.90423715150249384</v>
      </c>
      <c r="Y88" s="111">
        <f>IF(RES_hhdet_in_tes!Y88=0,"",RES_hhdet_in_tes!Y88/RES_hhdet_in_fec!Y88)</f>
        <v>0.90786566793357915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0.77421629457117236</v>
      </c>
      <c r="D89" s="111">
        <f>IF(RES_hhdet_in_tes!D89=0,"",RES_hhdet_in_tes!D89/RES_hhdet_in_fec!D89)</f>
        <v>0.78233872874608545</v>
      </c>
      <c r="E89" s="111">
        <f>IF(RES_hhdet_in_tes!E89=0,"",RES_hhdet_in_tes!E89/RES_hhdet_in_fec!E89)</f>
        <v>0.79450286780701362</v>
      </c>
      <c r="F89" s="111">
        <f>IF(RES_hhdet_in_tes!F89=0,"",RES_hhdet_in_tes!F89/RES_hhdet_in_fec!F89)</f>
        <v>0.80502978008916659</v>
      </c>
      <c r="G89" s="111">
        <f>IF(RES_hhdet_in_tes!G89=0,"",RES_hhdet_in_tes!G89/RES_hhdet_in_fec!G89)</f>
        <v>0.81245978119593665</v>
      </c>
      <c r="H89" s="111">
        <f>IF(RES_hhdet_in_tes!H89=0,"",RES_hhdet_in_tes!H89/RES_hhdet_in_fec!H89)</f>
        <v>0.82198699493969762</v>
      </c>
      <c r="I89" s="111">
        <f>IF(RES_hhdet_in_tes!I89=0,"",RES_hhdet_in_tes!I89/RES_hhdet_in_fec!I89)</f>
        <v>0.83385388435905683</v>
      </c>
      <c r="J89" s="111">
        <f>IF(RES_hhdet_in_tes!J89=0,"",RES_hhdet_in_tes!J89/RES_hhdet_in_fec!J89)</f>
        <v>0.84751941198867176</v>
      </c>
      <c r="K89" s="111">
        <f>IF(RES_hhdet_in_tes!K89=0,"",RES_hhdet_in_tes!K89/RES_hhdet_in_fec!K89)</f>
        <v>0.86754350187283369</v>
      </c>
      <c r="L89" s="111">
        <f>IF(RES_hhdet_in_tes!L89=0,"",RES_hhdet_in_tes!L89/RES_hhdet_in_fec!L89)</f>
        <v>0.85967592974017515</v>
      </c>
      <c r="M89" s="111">
        <f>IF(RES_hhdet_in_tes!M89=0,"",RES_hhdet_in_tes!M89/RES_hhdet_in_fec!M89)</f>
        <v>0.86913999811562659</v>
      </c>
      <c r="N89" s="111">
        <f>IF(RES_hhdet_in_tes!N89=0,"",RES_hhdet_in_tes!N89/RES_hhdet_in_fec!N89)</f>
        <v>0.87859790805658788</v>
      </c>
      <c r="O89" s="111">
        <f>IF(RES_hhdet_in_tes!O89=0,"",RES_hhdet_in_tes!O89/RES_hhdet_in_fec!O89)</f>
        <v>0.87890537956497972</v>
      </c>
      <c r="P89" s="111">
        <f>IF(RES_hhdet_in_tes!P89=0,"",RES_hhdet_in_tes!P89/RES_hhdet_in_fec!P89)</f>
        <v>0.88797699899472182</v>
      </c>
      <c r="Q89" s="111">
        <f>IF(RES_hhdet_in_tes!Q89=0,"",RES_hhdet_in_tes!Q89/RES_hhdet_in_fec!Q89)</f>
        <v>0.89143832516203325</v>
      </c>
      <c r="R89" s="111">
        <f>IF(RES_hhdet_in_tes!R89=0,"",RES_hhdet_in_tes!R89/RES_hhdet_in_fec!R89)</f>
        <v>0.90002075041084084</v>
      </c>
      <c r="S89" s="111">
        <f>IF(RES_hhdet_in_tes!S89=0,"",RES_hhdet_in_tes!S89/RES_hhdet_in_fec!S89)</f>
        <v>0.91315920075073909</v>
      </c>
      <c r="T89" s="111">
        <f>IF(RES_hhdet_in_tes!T89=0,"",RES_hhdet_in_tes!T89/RES_hhdet_in_fec!T89)</f>
        <v>0.92202142051495439</v>
      </c>
      <c r="U89" s="111">
        <f>IF(RES_hhdet_in_tes!U89=0,"",RES_hhdet_in_tes!U89/RES_hhdet_in_fec!U89)</f>
        <v>0.92930964662453253</v>
      </c>
      <c r="V89" s="111">
        <f>IF(RES_hhdet_in_tes!V89=0,"",RES_hhdet_in_tes!V89/RES_hhdet_in_fec!V89)</f>
        <v>0.93645186576050965</v>
      </c>
      <c r="W89" s="111">
        <f>IF(RES_hhdet_in_tes!W89=0,"",RES_hhdet_in_tes!W89/RES_hhdet_in_fec!W89)</f>
        <v>0.93887204331789076</v>
      </c>
      <c r="X89" s="111">
        <f>IF(RES_hhdet_in_tes!X89=0,"",RES_hhdet_in_tes!X89/RES_hhdet_in_fec!X89)</f>
        <v>0.95802011906080953</v>
      </c>
      <c r="Y89" s="111">
        <f>IF(RES_hhdet_in_tes!Y89=0,"",RES_hhdet_in_tes!Y89/RES_hhdet_in_fec!Y89)</f>
        <v>0.94999002710925351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>
        <f>IF(RES_hhdet_in_tes!C90=0,"",RES_hhdet_in_tes!C90/RES_hhdet_in_fec!C90)</f>
        <v>0.65750272718636471</v>
      </c>
      <c r="D90" s="112">
        <f>IF(RES_hhdet_in_tes!D90=0,"",RES_hhdet_in_tes!D90/RES_hhdet_in_fec!D90)</f>
        <v>0.67028753259829255</v>
      </c>
      <c r="E90" s="112">
        <f>IF(RES_hhdet_in_tes!E90=0,"",RES_hhdet_in_tes!E90/RES_hhdet_in_fec!E90)</f>
        <v>0.68319404785530924</v>
      </c>
      <c r="F90" s="112">
        <f>IF(RES_hhdet_in_tes!F90=0,"",RES_hhdet_in_tes!F90/RES_hhdet_in_fec!F90)</f>
        <v>0.69620964974163591</v>
      </c>
      <c r="G90" s="112">
        <f>IF(RES_hhdet_in_tes!G90=0,"",RES_hhdet_in_tes!G90/RES_hhdet_in_fec!G90)</f>
        <v>0.70932149638681041</v>
      </c>
      <c r="H90" s="112">
        <f>IF(RES_hhdet_in_tes!H90=0,"",RES_hhdet_in_tes!H90/RES_hhdet_in_fec!H90)</f>
        <v>0.72251446458014956</v>
      </c>
      <c r="I90" s="112">
        <f>IF(RES_hhdet_in_tes!I90=0,"",RES_hhdet_in_tes!I90/RES_hhdet_in_fec!I90)</f>
        <v>0.73576860512179965</v>
      </c>
      <c r="J90" s="112">
        <f>IF(RES_hhdet_in_tes!J90=0,"",RES_hhdet_in_tes!J90/RES_hhdet_in_fec!J90)</f>
        <v>0.74904082513426606</v>
      </c>
      <c r="K90" s="112">
        <f>IF(RES_hhdet_in_tes!K90=0,"",RES_hhdet_in_tes!K90/RES_hhdet_in_fec!K90)</f>
        <v>0.76227414306703045</v>
      </c>
      <c r="L90" s="112">
        <f>IF(RES_hhdet_in_tes!L90=0,"",RES_hhdet_in_tes!L90/RES_hhdet_in_fec!L90)</f>
        <v>0.77541798473774892</v>
      </c>
      <c r="M90" s="112">
        <f>IF(RES_hhdet_in_tes!M90=0,"",RES_hhdet_in_tes!M90/RES_hhdet_in_fec!M90)</f>
        <v>0.78749168446361451</v>
      </c>
      <c r="N90" s="112">
        <f>IF(RES_hhdet_in_tes!N90=0,"",RES_hhdet_in_tes!N90/RES_hhdet_in_fec!N90)</f>
        <v>0.79795864081663914</v>
      </c>
      <c r="O90" s="112">
        <f>IF(RES_hhdet_in_tes!O90=0,"",RES_hhdet_in_tes!O90/RES_hhdet_in_fec!O90)</f>
        <v>0.80650893713890026</v>
      </c>
      <c r="P90" s="112">
        <f>IF(RES_hhdet_in_tes!P90=0,"",RES_hhdet_in_tes!P90/RES_hhdet_in_fec!P90)</f>
        <v>0.81388328649230379</v>
      </c>
      <c r="Q90" s="112">
        <f>IF(RES_hhdet_in_tes!Q90=0,"",RES_hhdet_in_tes!Q90/RES_hhdet_in_fec!Q90)</f>
        <v>0.82268226401141675</v>
      </c>
      <c r="R90" s="112">
        <f>IF(RES_hhdet_in_tes!R90=0,"",RES_hhdet_in_tes!R90/RES_hhdet_in_fec!R90)</f>
        <v>0.83586199439082975</v>
      </c>
      <c r="S90" s="112">
        <f>IF(RES_hhdet_in_tes!S90=0,"",RES_hhdet_in_tes!S90/RES_hhdet_in_fec!S90)</f>
        <v>0.85069562349404626</v>
      </c>
      <c r="T90" s="112">
        <f>IF(RES_hhdet_in_tes!T90=0,"",RES_hhdet_in_tes!T90/RES_hhdet_in_fec!T90)</f>
        <v>0.86565801520998886</v>
      </c>
      <c r="U90" s="112">
        <f>IF(RES_hhdet_in_tes!U90=0,"",RES_hhdet_in_tes!U90/RES_hhdet_in_fec!U90)</f>
        <v>0.87947950903460104</v>
      </c>
      <c r="V90" s="112">
        <f>IF(RES_hhdet_in_tes!V90=0,"",RES_hhdet_in_tes!V90/RES_hhdet_in_fec!V90)</f>
        <v>0.891073287319325</v>
      </c>
      <c r="W90" s="112">
        <f>IF(RES_hhdet_in_tes!W90=0,"",RES_hhdet_in_tes!W90/RES_hhdet_in_fec!W90)</f>
        <v>0.90038687247547133</v>
      </c>
      <c r="X90" s="112">
        <f>IF(RES_hhdet_in_tes!X90=0,"",RES_hhdet_in_tes!X90/RES_hhdet_in_fec!X90)</f>
        <v>0.90423715150249384</v>
      </c>
      <c r="Y90" s="112">
        <f>IF(RES_hhdet_in_tes!Y90=0,"",RES_hhdet_in_tes!Y90/RES_hhdet_in_fec!Y90)</f>
        <v>0.90786566793357915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0.66125195279120275</v>
      </c>
      <c r="D92" s="112">
        <f>IF(RES_hhdet_in_tes!D92=0,"",RES_hhdet_in_tes!D92/RES_hhdet_in_fec!D92)</f>
        <v>0.66318548284313983</v>
      </c>
      <c r="E92" s="112">
        <f>IF(RES_hhdet_in_tes!E92=0,"",RES_hhdet_in_tes!E92/RES_hhdet_in_fec!E92)</f>
        <v>0.66538778213023009</v>
      </c>
      <c r="F92" s="112">
        <f>IF(RES_hhdet_in_tes!F92=0,"",RES_hhdet_in_tes!F92/RES_hhdet_in_fec!F92)</f>
        <v>0.66762673176756893</v>
      </c>
      <c r="G92" s="112">
        <f>IF(RES_hhdet_in_tes!G92=0,"",RES_hhdet_in_tes!G92/RES_hhdet_in_fec!G92)</f>
        <v>0.67011320206173441</v>
      </c>
      <c r="H92" s="112">
        <f>IF(RES_hhdet_in_tes!H92=0,"",RES_hhdet_in_tes!H92/RES_hhdet_in_fec!H92)</f>
        <v>0.67282138517173073</v>
      </c>
      <c r="I92" s="112">
        <f>IF(RES_hhdet_in_tes!I92=0,"",RES_hhdet_in_tes!I92/RES_hhdet_in_fec!I92)</f>
        <v>0.67580323954726063</v>
      </c>
      <c r="J92" s="112">
        <f>IF(RES_hhdet_in_tes!J92=0,"",RES_hhdet_in_tes!J92/RES_hhdet_in_fec!J92)</f>
        <v>0.67927162061707314</v>
      </c>
      <c r="K92" s="112">
        <f>IF(RES_hhdet_in_tes!K92=0,"",RES_hhdet_in_tes!K92/RES_hhdet_in_fec!K92)</f>
        <v>0.68340751148324175</v>
      </c>
      <c r="L92" s="112">
        <f>IF(RES_hhdet_in_tes!L92=0,"",RES_hhdet_in_tes!L92/RES_hhdet_in_fec!L92)</f>
        <v>0.68825933254550198</v>
      </c>
      <c r="M92" s="112">
        <f>IF(RES_hhdet_in_tes!M92=0,"",RES_hhdet_in_tes!M92/RES_hhdet_in_fec!M92)</f>
        <v>0.69815007742690871</v>
      </c>
      <c r="N92" s="112">
        <f>IF(RES_hhdet_in_tes!N92=0,"",RES_hhdet_in_tes!N92/RES_hhdet_in_fec!N92)</f>
        <v>0.71445385934344874</v>
      </c>
      <c r="O92" s="112">
        <f>IF(RES_hhdet_in_tes!O92=0,"",RES_hhdet_in_tes!O92/RES_hhdet_in_fec!O92)</f>
        <v>0.73828902589107548</v>
      </c>
      <c r="P92" s="112">
        <f>IF(RES_hhdet_in_tes!P92=0,"",RES_hhdet_in_tes!P92/RES_hhdet_in_fec!P92)</f>
        <v>0.76719173660380124</v>
      </c>
      <c r="Q92" s="112">
        <f>IF(RES_hhdet_in_tes!Q92=0,"",RES_hhdet_in_tes!Q92/RES_hhdet_in_fec!Q92)</f>
        <v>0.7932146269308965</v>
      </c>
      <c r="R92" s="112">
        <f>IF(RES_hhdet_in_tes!R92=0,"",RES_hhdet_in_tes!R92/RES_hhdet_in_fec!R92)</f>
        <v>0.8100977039301438</v>
      </c>
      <c r="S92" s="112">
        <f>IF(RES_hhdet_in_tes!S92=0,"",RES_hhdet_in_tes!S92/RES_hhdet_in_fec!S92)</f>
        <v>0.82581745765932402</v>
      </c>
      <c r="T92" s="112">
        <f>IF(RES_hhdet_in_tes!T92=0,"",RES_hhdet_in_tes!T92/RES_hhdet_in_fec!T92)</f>
        <v>0.83991037906772836</v>
      </c>
      <c r="U92" s="112">
        <f>IF(RES_hhdet_in_tes!U92=0,"",RES_hhdet_in_tes!U92/RES_hhdet_in_fec!U92)</f>
        <v>0.85191295910469611</v>
      </c>
      <c r="V92" s="112">
        <f>IF(RES_hhdet_in_tes!V92=0,"",RES_hhdet_in_tes!V92/RES_hhdet_in_fec!V92)</f>
        <v>0.8613616887195471</v>
      </c>
      <c r="W92" s="112">
        <f>IF(RES_hhdet_in_tes!W92=0,"",RES_hhdet_in_tes!W92/RES_hhdet_in_fec!W92)</f>
        <v>0.86716937870178601</v>
      </c>
      <c r="X92" s="112">
        <f>IF(RES_hhdet_in_tes!X92=0,"",RES_hhdet_in_tes!X92/RES_hhdet_in_fec!X92)</f>
        <v>0.86970728047019719</v>
      </c>
      <c r="Y92" s="112">
        <f>IF(RES_hhdet_in_tes!Y92=0,"",RES_hhdet_in_tes!Y92/RES_hhdet_in_fec!Y92)</f>
        <v>0.87099241180918463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0.77709794064824966</v>
      </c>
      <c r="D93" s="113">
        <f>IF(RES_hhdet_in_tes!D93=0,"",RES_hhdet_in_tes!D93/RES_hhdet_in_fec!D93)</f>
        <v>0.77688641991565122</v>
      </c>
      <c r="E93" s="113">
        <f>IF(RES_hhdet_in_tes!E93=0,"",RES_hhdet_in_tes!E93/RES_hhdet_in_fec!E93)</f>
        <v>0.78095305470423393</v>
      </c>
      <c r="F93" s="113">
        <f>IF(RES_hhdet_in_tes!F93=0,"",RES_hhdet_in_tes!F93/RES_hhdet_in_fec!F93)</f>
        <v>0.78348046138423844</v>
      </c>
      <c r="G93" s="113">
        <f>IF(RES_hhdet_in_tes!G93=0,"",RES_hhdet_in_tes!G93/RES_hhdet_in_fec!G93)</f>
        <v>0.78291985155648058</v>
      </c>
      <c r="H93" s="113">
        <f>IF(RES_hhdet_in_tes!H93=0,"",RES_hhdet_in_tes!H93/RES_hhdet_in_fec!H93)</f>
        <v>0.78474957604436058</v>
      </c>
      <c r="I93" s="113">
        <f>IF(RES_hhdet_in_tes!I93=0,"",RES_hhdet_in_tes!I93/RES_hhdet_in_fec!I93)</f>
        <v>0.78973927529448096</v>
      </c>
      <c r="J93" s="113">
        <f>IF(RES_hhdet_in_tes!J93=0,"",RES_hhdet_in_tes!J93/RES_hhdet_in_fec!J93)</f>
        <v>0.79777161077766734</v>
      </c>
      <c r="K93" s="113">
        <f>IF(RES_hhdet_in_tes!K93=0,"",RES_hhdet_in_tes!K93/RES_hhdet_in_fec!K93)</f>
        <v>0.81523310413396699</v>
      </c>
      <c r="L93" s="113" t="str">
        <f>IF(RES_hhdet_in_tes!L93=0,"",RES_hhdet_in_tes!L93/RES_hhdet_in_fec!L93)</f>
        <v/>
      </c>
      <c r="M93" s="113">
        <f>IF(RES_hhdet_in_tes!M93=0,"",RES_hhdet_in_tes!M93/RES_hhdet_in_fec!M93)</f>
        <v>0.80568288438089997</v>
      </c>
      <c r="N93" s="113">
        <f>IF(RES_hhdet_in_tes!N93=0,"",RES_hhdet_in_tes!N93/RES_hhdet_in_fec!N93)</f>
        <v>0.82089359061642675</v>
      </c>
      <c r="O93" s="113">
        <f>IF(RES_hhdet_in_tes!O93=0,"",RES_hhdet_in_tes!O93/RES_hhdet_in_fec!O93)</f>
        <v>0.83086346949061329</v>
      </c>
      <c r="P93" s="113">
        <f>IF(RES_hhdet_in_tes!P93=0,"",RES_hhdet_in_tes!P93/RES_hhdet_in_fec!P93)</f>
        <v>0.8567873122551708</v>
      </c>
      <c r="Q93" s="113">
        <f>IF(RES_hhdet_in_tes!Q93=0,"",RES_hhdet_in_tes!Q93/RES_hhdet_in_fec!Q93)</f>
        <v>0.87166890104673</v>
      </c>
      <c r="R93" s="113">
        <f>IF(RES_hhdet_in_tes!R93=0,"",RES_hhdet_in_tes!R93/RES_hhdet_in_fec!R93)</f>
        <v>0.88296860441106306</v>
      </c>
      <c r="S93" s="113">
        <f>IF(RES_hhdet_in_tes!S93=0,"",RES_hhdet_in_tes!S93/RES_hhdet_in_fec!S93)</f>
        <v>0.89744733230310969</v>
      </c>
      <c r="T93" s="113">
        <f>IF(RES_hhdet_in_tes!T93=0,"",RES_hhdet_in_tes!T93/RES_hhdet_in_fec!T93)</f>
        <v>0.90591466862053294</v>
      </c>
      <c r="U93" s="113">
        <f>IF(RES_hhdet_in_tes!U93=0,"",RES_hhdet_in_tes!U93/RES_hhdet_in_fec!U93)</f>
        <v>0.91201974855007684</v>
      </c>
      <c r="V93" s="113">
        <f>IF(RES_hhdet_in_tes!V93=0,"",RES_hhdet_in_tes!V93/RES_hhdet_in_fec!V93)</f>
        <v>0.91808197455452867</v>
      </c>
      <c r="W93" s="113">
        <f>IF(RES_hhdet_in_tes!W93=0,"",RES_hhdet_in_tes!W93/RES_hhdet_in_fec!W93)</f>
        <v>0.91741133147995413</v>
      </c>
      <c r="X93" s="113">
        <f>IF(RES_hhdet_in_tes!X93=0,"",RES_hhdet_in_tes!X93/RES_hhdet_in_fec!X93)</f>
        <v>0.94117932601015108</v>
      </c>
      <c r="Y93" s="113">
        <f>IF(RES_hhdet_in_tes!Y93=0,"",RES_hhdet_in_tes!Y93/RES_hhdet_in_fec!Y93)</f>
        <v>0.92879984946757788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0.66125195279120275</v>
      </c>
      <c r="D94" s="111">
        <f>IF(RES_hhdet_in_tes!D94=0,"",RES_hhdet_in_tes!D94/RES_hhdet_in_fec!D94)</f>
        <v>0.66318548284313994</v>
      </c>
      <c r="E94" s="111">
        <f>IF(RES_hhdet_in_tes!E94=0,"",RES_hhdet_in_tes!E94/RES_hhdet_in_fec!E94)</f>
        <v>0.6653877821302302</v>
      </c>
      <c r="F94" s="111">
        <f>IF(RES_hhdet_in_tes!F94=0,"",RES_hhdet_in_tes!F94/RES_hhdet_in_fec!F94)</f>
        <v>0.66762673176756893</v>
      </c>
      <c r="G94" s="111">
        <f>IF(RES_hhdet_in_tes!G94=0,"",RES_hhdet_in_tes!G94/RES_hhdet_in_fec!G94)</f>
        <v>0.67011320206173441</v>
      </c>
      <c r="H94" s="111">
        <f>IF(RES_hhdet_in_tes!H94=0,"",RES_hhdet_in_tes!H94/RES_hhdet_in_fec!H94)</f>
        <v>0.67282138517173073</v>
      </c>
      <c r="I94" s="111">
        <f>IF(RES_hhdet_in_tes!I94=0,"",RES_hhdet_in_tes!I94/RES_hhdet_in_fec!I94)</f>
        <v>0.67580323954726063</v>
      </c>
      <c r="J94" s="111">
        <f>IF(RES_hhdet_in_tes!J94=0,"",RES_hhdet_in_tes!J94/RES_hhdet_in_fec!J94)</f>
        <v>0.67927162061707314</v>
      </c>
      <c r="K94" s="111">
        <f>IF(RES_hhdet_in_tes!K94=0,"",RES_hhdet_in_tes!K94/RES_hhdet_in_fec!K94)</f>
        <v>0.68340751148324175</v>
      </c>
      <c r="L94" s="111" t="str">
        <f>IF(RES_hhdet_in_tes!L94=0,"",RES_hhdet_in_tes!L94/RES_hhdet_in_fec!L94)</f>
        <v/>
      </c>
      <c r="M94" s="111">
        <f>IF(RES_hhdet_in_tes!M94=0,"",RES_hhdet_in_tes!M94/RES_hhdet_in_fec!M94)</f>
        <v>0.6981500774269086</v>
      </c>
      <c r="N94" s="111">
        <f>IF(RES_hhdet_in_tes!N94=0,"",RES_hhdet_in_tes!N94/RES_hhdet_in_fec!N94)</f>
        <v>0.71445385934344874</v>
      </c>
      <c r="O94" s="111">
        <f>IF(RES_hhdet_in_tes!O94=0,"",RES_hhdet_in_tes!O94/RES_hhdet_in_fec!O94)</f>
        <v>0.73828902589107548</v>
      </c>
      <c r="P94" s="111">
        <f>IF(RES_hhdet_in_tes!P94=0,"",RES_hhdet_in_tes!P94/RES_hhdet_in_fec!P94)</f>
        <v>0.76719173660380124</v>
      </c>
      <c r="Q94" s="111">
        <f>IF(RES_hhdet_in_tes!Q94=0,"",RES_hhdet_in_tes!Q94/RES_hhdet_in_fec!Q94)</f>
        <v>0.7932146269308965</v>
      </c>
      <c r="R94" s="111">
        <f>IF(RES_hhdet_in_tes!R94=0,"",RES_hhdet_in_tes!R94/RES_hhdet_in_fec!R94)</f>
        <v>0.81009770393014391</v>
      </c>
      <c r="S94" s="111">
        <f>IF(RES_hhdet_in_tes!S94=0,"",RES_hhdet_in_tes!S94/RES_hhdet_in_fec!S94)</f>
        <v>0.82581745765932402</v>
      </c>
      <c r="T94" s="111">
        <f>IF(RES_hhdet_in_tes!T94=0,"",RES_hhdet_in_tes!T94/RES_hhdet_in_fec!T94)</f>
        <v>0.83991037906772836</v>
      </c>
      <c r="U94" s="111">
        <f>IF(RES_hhdet_in_tes!U94=0,"",RES_hhdet_in_tes!U94/RES_hhdet_in_fec!U94)</f>
        <v>0.85191295910469611</v>
      </c>
      <c r="V94" s="111">
        <f>IF(RES_hhdet_in_tes!V94=0,"",RES_hhdet_in_tes!V94/RES_hhdet_in_fec!V94)</f>
        <v>0.86136168871954721</v>
      </c>
      <c r="W94" s="111">
        <f>IF(RES_hhdet_in_tes!W94=0,"",RES_hhdet_in_tes!W94/RES_hhdet_in_fec!W94)</f>
        <v>0.86716937870178612</v>
      </c>
      <c r="X94" s="111">
        <f>IF(RES_hhdet_in_tes!X94=0,"",RES_hhdet_in_tes!X94/RES_hhdet_in_fec!X94)</f>
        <v>0.86970728047019719</v>
      </c>
      <c r="Y94" s="111">
        <f>IF(RES_hhdet_in_tes!Y94=0,"",RES_hhdet_in_tes!Y94/RES_hhdet_in_fec!Y94)</f>
        <v>0.87099241180918463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 t="str">
        <f>IF(RES_hhdet_in_tes!L95=0,"",RES_hhdet_in_tes!L95/RES_hhdet_in_fec!L95)</f>
        <v/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0.74041525039803324</v>
      </c>
      <c r="D96" s="112">
        <f>IF(RES_hhdet_in_tes!D96=0,"",RES_hhdet_in_tes!D96/RES_hhdet_in_fec!D96)</f>
        <v>0.74150502345695202</v>
      </c>
      <c r="E96" s="112">
        <f>IF(RES_hhdet_in_tes!E96=0,"",RES_hhdet_in_tes!E96/RES_hhdet_in_fec!E96)</f>
        <v>0.74269805505372344</v>
      </c>
      <c r="F96" s="112">
        <f>IF(RES_hhdet_in_tes!F96=0,"",RES_hhdet_in_tes!F96/RES_hhdet_in_fec!F96)</f>
        <v>0.74390548114709087</v>
      </c>
      <c r="G96" s="112">
        <f>IF(RES_hhdet_in_tes!G96=0,"",RES_hhdet_in_tes!G96/RES_hhdet_in_fec!G96)</f>
        <v>0.74520880800638034</v>
      </c>
      <c r="H96" s="112">
        <f>IF(RES_hhdet_in_tes!H96=0,"",RES_hhdet_in_tes!H96/RES_hhdet_in_fec!H96)</f>
        <v>0.74659883532297355</v>
      </c>
      <c r="I96" s="112">
        <f>IF(RES_hhdet_in_tes!I96=0,"",RES_hhdet_in_tes!I96/RES_hhdet_in_fec!I96)</f>
        <v>0.74809670157448016</v>
      </c>
      <c r="J96" s="112">
        <f>IF(RES_hhdet_in_tes!J96=0,"",RES_hhdet_in_tes!J96/RES_hhdet_in_fec!J96)</f>
        <v>0.74978716565162418</v>
      </c>
      <c r="K96" s="112">
        <f>IF(RES_hhdet_in_tes!K96=0,"",RES_hhdet_in_tes!K96/RES_hhdet_in_fec!K96)</f>
        <v>0.75174510479381351</v>
      </c>
      <c r="L96" s="112">
        <f>IF(RES_hhdet_in_tes!L96=0,"",RES_hhdet_in_tes!L96/RES_hhdet_in_fec!L96)</f>
        <v>0.75399626316397572</v>
      </c>
      <c r="M96" s="112">
        <f>IF(RES_hhdet_in_tes!M96=0,"",RES_hhdet_in_tes!M96/RES_hhdet_in_fec!M96)</f>
        <v>0.75827598636523608</v>
      </c>
      <c r="N96" s="112">
        <f>IF(RES_hhdet_in_tes!N96=0,"",RES_hhdet_in_tes!N96/RES_hhdet_in_fec!N96)</f>
        <v>0.7653328644836086</v>
      </c>
      <c r="O96" s="112">
        <f>IF(RES_hhdet_in_tes!O96=0,"",RES_hhdet_in_tes!O96/RES_hhdet_in_fec!O96)</f>
        <v>0.77609368628206754</v>
      </c>
      <c r="P96" s="112">
        <f>IF(RES_hhdet_in_tes!P96=0,"",RES_hhdet_in_tes!P96/RES_hhdet_in_fec!P96)</f>
        <v>0.79004827813282497</v>
      </c>
      <c r="Q96" s="112">
        <f>IF(RES_hhdet_in_tes!Q96=0,"",RES_hhdet_in_tes!Q96/RES_hhdet_in_fec!Q96)</f>
        <v>0.80351149029719948</v>
      </c>
      <c r="R96" s="112">
        <f>IF(RES_hhdet_in_tes!R96=0,"",RES_hhdet_in_tes!R96/RES_hhdet_in_fec!R96)</f>
        <v>0.81262257581351849</v>
      </c>
      <c r="S96" s="112">
        <f>IF(RES_hhdet_in_tes!S96=0,"",RES_hhdet_in_tes!S96/RES_hhdet_in_fec!S96)</f>
        <v>0.82144964721333202</v>
      </c>
      <c r="T96" s="112">
        <f>IF(RES_hhdet_in_tes!T96=0,"",RES_hhdet_in_tes!T96/RES_hhdet_in_fec!T96)</f>
        <v>0.83020821581746362</v>
      </c>
      <c r="U96" s="112">
        <f>IF(RES_hhdet_in_tes!U96=0,"",RES_hhdet_in_tes!U96/RES_hhdet_in_fec!U96)</f>
        <v>0.83898632909472537</v>
      </c>
      <c r="V96" s="112">
        <f>IF(RES_hhdet_in_tes!V96=0,"",RES_hhdet_in_tes!V96/RES_hhdet_in_fec!V96)</f>
        <v>0.84760980782392448</v>
      </c>
      <c r="W96" s="112">
        <f>IF(RES_hhdet_in_tes!W96=0,"",RES_hhdet_in_tes!W96/RES_hhdet_in_fec!W96)</f>
        <v>0.85548590473062591</v>
      </c>
      <c r="X96" s="112" t="str">
        <f>IF(RES_hhdet_in_tes!X96=0,"",RES_hhdet_in_tes!X96/RES_hhdet_in_fec!X96)</f>
        <v/>
      </c>
      <c r="Y96" s="112" t="str">
        <f>IF(RES_hhdet_in_tes!Y96=0,"",RES_hhdet_in_tes!Y96/RES_hhdet_in_fec!Y96)</f>
        <v/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0.8359681980501491</v>
      </c>
      <c r="D97" s="113">
        <f>IF(RES_hhdet_in_tes!D97=0,"",RES_hhdet_in_tes!D97/RES_hhdet_in_fec!D97)</f>
        <v>0.83524596394463768</v>
      </c>
      <c r="E97" s="113">
        <f>IF(RES_hhdet_in_tes!E97=0,"",RES_hhdet_in_tes!E97/RES_hhdet_in_fec!E97)</f>
        <v>0.83810446711682685</v>
      </c>
      <c r="F97" s="113">
        <f>IF(RES_hhdet_in_tes!F97=0,"",RES_hhdet_in_tes!F97/RES_hhdet_in_fec!F97)</f>
        <v>0.83963211295541063</v>
      </c>
      <c r="G97" s="113">
        <f>IF(RES_hhdet_in_tes!G97=0,"",RES_hhdet_in_tes!G97/RES_hhdet_in_fec!G97)</f>
        <v>0.83846029285891432</v>
      </c>
      <c r="H97" s="113">
        <f>IF(RES_hhdet_in_tes!H97=0,"",RES_hhdet_in_tes!H97/RES_hhdet_in_fec!H97)</f>
        <v>0.83927565393052705</v>
      </c>
      <c r="I97" s="113">
        <f>IF(RES_hhdet_in_tes!I97=0,"",RES_hhdet_in_tes!I97/RES_hhdet_in_fec!I97)</f>
        <v>0.84251272308226266</v>
      </c>
      <c r="J97" s="113">
        <f>IF(RES_hhdet_in_tes!J97=0,"",RES_hhdet_in_tes!J97/RES_hhdet_in_fec!J97)</f>
        <v>0.84793597509277341</v>
      </c>
      <c r="K97" s="113">
        <f>IF(RES_hhdet_in_tes!K97=0,"",RES_hhdet_in_tes!K97/RES_hhdet_in_fec!K97)</f>
        <v>0.8611288694524224</v>
      </c>
      <c r="L97" s="113">
        <f>IF(RES_hhdet_in_tes!L97=0,"",RES_hhdet_in_tes!L97/RES_hhdet_in_fec!L97)</f>
        <v>0.84489921582141769</v>
      </c>
      <c r="M97" s="113">
        <f>IF(RES_hhdet_in_tes!M97=0,"",RES_hhdet_in_tes!M97/RES_hhdet_in_fec!M97)</f>
        <v>0.84920001481046525</v>
      </c>
      <c r="N97" s="113">
        <f>IF(RES_hhdet_in_tes!N97=0,"",RES_hhdet_in_tes!N97/RES_hhdet_in_fec!N97)</f>
        <v>0.85689296527547665</v>
      </c>
      <c r="O97" s="113">
        <f>IF(RES_hhdet_in_tes!O97=0,"",RES_hhdet_in_tes!O97/RES_hhdet_in_fec!O97)</f>
        <v>0.85785241937914047</v>
      </c>
      <c r="P97" s="113">
        <f>IF(RES_hhdet_in_tes!P97=0,"",RES_hhdet_in_tes!P97/RES_hhdet_in_fec!P97)</f>
        <v>0.87226369613101207</v>
      </c>
      <c r="Q97" s="113">
        <f>IF(RES_hhdet_in_tes!Q97=0,"",RES_hhdet_in_tes!Q97/RES_hhdet_in_fec!Q97)</f>
        <v>0.87857476650745814</v>
      </c>
      <c r="R97" s="113">
        <f>IF(RES_hhdet_in_tes!R97=0,"",RES_hhdet_in_tes!R97/RES_hhdet_in_fec!R97)</f>
        <v>0.88457420745536919</v>
      </c>
      <c r="S97" s="113">
        <f>IF(RES_hhdet_in_tes!S97=0,"",RES_hhdet_in_tes!S97/RES_hhdet_in_fec!S97)</f>
        <v>0.89472584469966543</v>
      </c>
      <c r="T97" s="113">
        <f>IF(RES_hhdet_in_tes!T97=0,"",RES_hhdet_in_tes!T97/RES_hhdet_in_fec!T97)</f>
        <v>0.89959374188640373</v>
      </c>
      <c r="U97" s="113">
        <f>IF(RES_hhdet_in_tes!U97=0,"",RES_hhdet_in_tes!U97/RES_hhdet_in_fec!U97)</f>
        <v>0.90370492765473853</v>
      </c>
      <c r="V97" s="113">
        <f>IF(RES_hhdet_in_tes!V97=0,"",RES_hhdet_in_tes!V97/RES_hhdet_in_fec!V97)</f>
        <v>0.9093117229995541</v>
      </c>
      <c r="W97" s="113">
        <f>IF(RES_hhdet_in_tes!W97=0,"",RES_hhdet_in_tes!W97/RES_hhdet_in_fec!W97)</f>
        <v>0.90976345842983175</v>
      </c>
      <c r="X97" s="113">
        <f>IF(RES_hhdet_in_tes!X97=0,"",RES_hhdet_in_tes!X97/RES_hhdet_in_fec!X97)</f>
        <v>0.94159612110168267</v>
      </c>
      <c r="Y97" s="113">
        <f>IF(RES_hhdet_in_tes!Y97=0,"",RES_hhdet_in_tes!Y97/RES_hhdet_in_fec!Y97)</f>
        <v>0.93453644292461535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0.74041525039803324</v>
      </c>
      <c r="D98" s="111">
        <f>IF(RES_hhdet_in_tes!D98=0,"",RES_hhdet_in_tes!D98/RES_hhdet_in_fec!D98)</f>
        <v>0.74150502345695191</v>
      </c>
      <c r="E98" s="111">
        <f>IF(RES_hhdet_in_tes!E98=0,"",RES_hhdet_in_tes!E98/RES_hhdet_in_fec!E98)</f>
        <v>0.74269805505372344</v>
      </c>
      <c r="F98" s="111">
        <f>IF(RES_hhdet_in_tes!F98=0,"",RES_hhdet_in_tes!F98/RES_hhdet_in_fec!F98)</f>
        <v>0.74390548114709087</v>
      </c>
      <c r="G98" s="111">
        <f>IF(RES_hhdet_in_tes!G98=0,"",RES_hhdet_in_tes!G98/RES_hhdet_in_fec!G98)</f>
        <v>0.74520880800638023</v>
      </c>
      <c r="H98" s="111">
        <f>IF(RES_hhdet_in_tes!H98=0,"",RES_hhdet_in_tes!H98/RES_hhdet_in_fec!H98)</f>
        <v>0.74659883532297366</v>
      </c>
      <c r="I98" s="111">
        <f>IF(RES_hhdet_in_tes!I98=0,"",RES_hhdet_in_tes!I98/RES_hhdet_in_fec!I98)</f>
        <v>0.74809670157448016</v>
      </c>
      <c r="J98" s="111">
        <f>IF(RES_hhdet_in_tes!J98=0,"",RES_hhdet_in_tes!J98/RES_hhdet_in_fec!J98)</f>
        <v>0.74978716565162407</v>
      </c>
      <c r="K98" s="111">
        <f>IF(RES_hhdet_in_tes!K98=0,"",RES_hhdet_in_tes!K98/RES_hhdet_in_fec!K98)</f>
        <v>0.75174510479381351</v>
      </c>
      <c r="L98" s="111">
        <f>IF(RES_hhdet_in_tes!L98=0,"",RES_hhdet_in_tes!L98/RES_hhdet_in_fec!L98)</f>
        <v>0.75399626316397572</v>
      </c>
      <c r="M98" s="111">
        <f>IF(RES_hhdet_in_tes!M98=0,"",RES_hhdet_in_tes!M98/RES_hhdet_in_fec!M98)</f>
        <v>0.75827598636523608</v>
      </c>
      <c r="N98" s="111">
        <f>IF(RES_hhdet_in_tes!N98=0,"",RES_hhdet_in_tes!N98/RES_hhdet_in_fec!N98)</f>
        <v>0.7653328644836086</v>
      </c>
      <c r="O98" s="111">
        <f>IF(RES_hhdet_in_tes!O98=0,"",RES_hhdet_in_tes!O98/RES_hhdet_in_fec!O98)</f>
        <v>0.77609368628206754</v>
      </c>
      <c r="P98" s="111">
        <f>IF(RES_hhdet_in_tes!P98=0,"",RES_hhdet_in_tes!P98/RES_hhdet_in_fec!P98)</f>
        <v>0.79004827813282497</v>
      </c>
      <c r="Q98" s="111">
        <f>IF(RES_hhdet_in_tes!Q98=0,"",RES_hhdet_in_tes!Q98/RES_hhdet_in_fec!Q98)</f>
        <v>0.80351149029719959</v>
      </c>
      <c r="R98" s="111">
        <f>IF(RES_hhdet_in_tes!R98=0,"",RES_hhdet_in_tes!R98/RES_hhdet_in_fec!R98)</f>
        <v>0.8126225758135186</v>
      </c>
      <c r="S98" s="111">
        <f>IF(RES_hhdet_in_tes!S98=0,"",RES_hhdet_in_tes!S98/RES_hhdet_in_fec!S98)</f>
        <v>0.82144964721333202</v>
      </c>
      <c r="T98" s="111">
        <f>IF(RES_hhdet_in_tes!T98=0,"",RES_hhdet_in_tes!T98/RES_hhdet_in_fec!T98)</f>
        <v>0.83020821581746351</v>
      </c>
      <c r="U98" s="111">
        <f>IF(RES_hhdet_in_tes!U98=0,"",RES_hhdet_in_tes!U98/RES_hhdet_in_fec!U98)</f>
        <v>0.83898632909472537</v>
      </c>
      <c r="V98" s="111">
        <f>IF(RES_hhdet_in_tes!V98=0,"",RES_hhdet_in_tes!V98/RES_hhdet_in_fec!V98)</f>
        <v>0.84760980782392459</v>
      </c>
      <c r="W98" s="111">
        <f>IF(RES_hhdet_in_tes!W98=0,"",RES_hhdet_in_tes!W98/RES_hhdet_in_fec!W98)</f>
        <v>0.85548590473062591</v>
      </c>
      <c r="X98" s="111">
        <f>IF(RES_hhdet_in_tes!X98=0,"",RES_hhdet_in_tes!X98/RES_hhdet_in_fec!X98)</f>
        <v>0.86853191888185355</v>
      </c>
      <c r="Y98" s="111">
        <f>IF(RES_hhdet_in_tes!Y98=0,"",RES_hhdet_in_tes!Y98/RES_hhdet_in_fec!Y98)</f>
        <v>0.88070305714656016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0.77146059767520192</v>
      </c>
      <c r="D100" s="124">
        <f>IF(RES_hhdet_in_tes!D100=0,"",RES_hhdet_in_tes!D100/RES_hhdet_in_fec!D100)</f>
        <v>0.77270540312334768</v>
      </c>
      <c r="E100" s="124">
        <f>IF(RES_hhdet_in_tes!E100=0,"",RES_hhdet_in_tes!E100/RES_hhdet_in_fec!E100)</f>
        <v>0.77400890143633505</v>
      </c>
      <c r="F100" s="124">
        <f>IF(RES_hhdet_in_tes!F100=0,"",RES_hhdet_in_tes!F100/RES_hhdet_in_fec!F100)</f>
        <v>0.77532040332180097</v>
      </c>
      <c r="G100" s="124">
        <f>IF(RES_hhdet_in_tes!G100=0,"",RES_hhdet_in_tes!G100/RES_hhdet_in_fec!G100)</f>
        <v>0.77668595788352768</v>
      </c>
      <c r="H100" s="124">
        <f>IF(RES_hhdet_in_tes!H100=0,"",RES_hhdet_in_tes!H100/RES_hhdet_in_fec!H100)</f>
        <v>0.77809992929745042</v>
      </c>
      <c r="I100" s="124">
        <f>IF(RES_hhdet_in_tes!I100=0,"",RES_hhdet_in_tes!I100/RES_hhdet_in_fec!I100)</f>
        <v>0.77957366406408679</v>
      </c>
      <c r="J100" s="124">
        <f>IF(RES_hhdet_in_tes!J100=0,"",RES_hhdet_in_tes!J100/RES_hhdet_in_fec!J100)</f>
        <v>0.78115364479110272</v>
      </c>
      <c r="K100" s="124">
        <f>IF(RES_hhdet_in_tes!K100=0,"",RES_hhdet_in_tes!K100/RES_hhdet_in_fec!K100)</f>
        <v>0.78287939392139461</v>
      </c>
      <c r="L100" s="124">
        <f>IF(RES_hhdet_in_tes!L100=0,"",RES_hhdet_in_tes!L100/RES_hhdet_in_fec!L100)</f>
        <v>0.78476148532877499</v>
      </c>
      <c r="M100" s="124">
        <f>IF(RES_hhdet_in_tes!M100=0,"",RES_hhdet_in_tes!M100/RES_hhdet_in_fec!M100)</f>
        <v>0.78745246014116921</v>
      </c>
      <c r="N100" s="124">
        <f>IF(RES_hhdet_in_tes!N100=0,"",RES_hhdet_in_tes!N100/RES_hhdet_in_fec!N100)</f>
        <v>0.79113809061566798</v>
      </c>
      <c r="O100" s="124">
        <f>IF(RES_hhdet_in_tes!O100=0,"",RES_hhdet_in_tes!O100/RES_hhdet_in_fec!O100)</f>
        <v>0.79625890532020838</v>
      </c>
      <c r="P100" s="124">
        <f>IF(RES_hhdet_in_tes!P100=0,"",RES_hhdet_in_tes!P100/RES_hhdet_in_fec!P100)</f>
        <v>0.80303096997139634</v>
      </c>
      <c r="Q100" s="124">
        <f>IF(RES_hhdet_in_tes!Q100=0,"",RES_hhdet_in_tes!Q100/RES_hhdet_in_fec!Q100)</f>
        <v>0.8117940876824894</v>
      </c>
      <c r="R100" s="124">
        <f>IF(RES_hhdet_in_tes!R100=0,"",RES_hhdet_in_tes!R100/RES_hhdet_in_fec!R100)</f>
        <v>0.82371859576885298</v>
      </c>
      <c r="S100" s="124">
        <f>IF(RES_hhdet_in_tes!S100=0,"",RES_hhdet_in_tes!S100/RES_hhdet_in_fec!S100)</f>
        <v>0.83864004802830106</v>
      </c>
      <c r="T100" s="124">
        <f>IF(RES_hhdet_in_tes!T100=0,"",RES_hhdet_in_tes!T100/RES_hhdet_in_fec!T100)</f>
        <v>0.85470381078311863</v>
      </c>
      <c r="U100" s="124">
        <f>IF(RES_hhdet_in_tes!U100=0,"",RES_hhdet_in_tes!U100/RES_hhdet_in_fec!U100)</f>
        <v>0.87005525035563436</v>
      </c>
      <c r="V100" s="124">
        <f>IF(RES_hhdet_in_tes!V100=0,"",RES_hhdet_in_tes!V100/RES_hhdet_in_fec!V100)</f>
        <v>0.882839733068156</v>
      </c>
      <c r="W100" s="124">
        <f>IF(RES_hhdet_in_tes!W100=0,"",RES_hhdet_in_tes!W100/RES_hhdet_in_fec!W100)</f>
        <v>0.89241287454361296</v>
      </c>
      <c r="X100" s="124">
        <f>IF(RES_hhdet_in_tes!X100=0,"",RES_hhdet_in_tes!X100/RES_hhdet_in_fec!X100)</f>
        <v>0.89953435097907297</v>
      </c>
      <c r="Y100" s="124">
        <f>IF(RES_hhdet_in_tes!Y100=0,"",RES_hhdet_in_tes!Y100/RES_hhdet_in_fec!Y100)</f>
        <v>0.90584964654588374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X102" s="111" t="str">
        <f>IF(RES_hhdet_in_tes!X102=0,"",RES_hhdet_in_tes!X102/RES_hhdet_in_fec!X102)</f>
        <v/>
      </c>
      <c r="Y102" s="111" t="str">
        <f>IF(RES_hhdet_in_tes!Y102=0,"",RES_hhdet_in_tes!Y102/RES_hhdet_in_fec!Y102)</f>
        <v/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0.77146059767520192</v>
      </c>
      <c r="D103" s="45">
        <f>IF(RES_hhdet_in_tes!D103=0,"",RES_hhdet_in_tes!D103/RES_hhdet_in_fec!D103)</f>
        <v>0.77270540312334768</v>
      </c>
      <c r="E103" s="45">
        <f>IF(RES_hhdet_in_tes!E103=0,"",RES_hhdet_in_tes!E103/RES_hhdet_in_fec!E103)</f>
        <v>0.77400890143633505</v>
      </c>
      <c r="F103" s="45">
        <f>IF(RES_hhdet_in_tes!F103=0,"",RES_hhdet_in_tes!F103/RES_hhdet_in_fec!F103)</f>
        <v>0.77532040332180097</v>
      </c>
      <c r="G103" s="45">
        <f>IF(RES_hhdet_in_tes!G103=0,"",RES_hhdet_in_tes!G103/RES_hhdet_in_fec!G103)</f>
        <v>0.77668595788352768</v>
      </c>
      <c r="H103" s="45">
        <f>IF(RES_hhdet_in_tes!H103=0,"",RES_hhdet_in_tes!H103/RES_hhdet_in_fec!H103)</f>
        <v>0.77809992929745042</v>
      </c>
      <c r="I103" s="45">
        <f>IF(RES_hhdet_in_tes!I103=0,"",RES_hhdet_in_tes!I103/RES_hhdet_in_fec!I103)</f>
        <v>0.77957366406408679</v>
      </c>
      <c r="J103" s="45">
        <f>IF(RES_hhdet_in_tes!J103=0,"",RES_hhdet_in_tes!J103/RES_hhdet_in_fec!J103)</f>
        <v>0.78115364479110272</v>
      </c>
      <c r="K103" s="45">
        <f>IF(RES_hhdet_in_tes!K103=0,"",RES_hhdet_in_tes!K103/RES_hhdet_in_fec!K103)</f>
        <v>0.78287939392139461</v>
      </c>
      <c r="L103" s="45">
        <f>IF(RES_hhdet_in_tes!L103=0,"",RES_hhdet_in_tes!L103/RES_hhdet_in_fec!L103)</f>
        <v>0.78476148532877499</v>
      </c>
      <c r="M103" s="45">
        <f>IF(RES_hhdet_in_tes!M103=0,"",RES_hhdet_in_tes!M103/RES_hhdet_in_fec!M103)</f>
        <v>0.78745246014116921</v>
      </c>
      <c r="N103" s="45">
        <f>IF(RES_hhdet_in_tes!N103=0,"",RES_hhdet_in_tes!N103/RES_hhdet_in_fec!N103)</f>
        <v>0.79113809061566798</v>
      </c>
      <c r="O103" s="45">
        <f>IF(RES_hhdet_in_tes!O103=0,"",RES_hhdet_in_tes!O103/RES_hhdet_in_fec!O103)</f>
        <v>0.79625890532020838</v>
      </c>
      <c r="P103" s="45">
        <f>IF(RES_hhdet_in_tes!P103=0,"",RES_hhdet_in_tes!P103/RES_hhdet_in_fec!P103)</f>
        <v>0.80303096997139634</v>
      </c>
      <c r="Q103" s="45">
        <f>IF(RES_hhdet_in_tes!Q103=0,"",RES_hhdet_in_tes!Q103/RES_hhdet_in_fec!Q103)</f>
        <v>0.8117940876824894</v>
      </c>
      <c r="R103" s="45">
        <f>IF(RES_hhdet_in_tes!R103=0,"",RES_hhdet_in_tes!R103/RES_hhdet_in_fec!R103)</f>
        <v>0.82371859576885298</v>
      </c>
      <c r="S103" s="45">
        <f>IF(RES_hhdet_in_tes!S103=0,"",RES_hhdet_in_tes!S103/RES_hhdet_in_fec!S103)</f>
        <v>0.83864004802830106</v>
      </c>
      <c r="T103" s="45">
        <f>IF(RES_hhdet_in_tes!T103=0,"",RES_hhdet_in_tes!T103/RES_hhdet_in_fec!T103)</f>
        <v>0.85470381078311863</v>
      </c>
      <c r="U103" s="45">
        <f>IF(RES_hhdet_in_tes!U103=0,"",RES_hhdet_in_tes!U103/RES_hhdet_in_fec!U103)</f>
        <v>0.87005525035563436</v>
      </c>
      <c r="V103" s="45">
        <f>IF(RES_hhdet_in_tes!V103=0,"",RES_hhdet_in_tes!V103/RES_hhdet_in_fec!V103)</f>
        <v>0.882839733068156</v>
      </c>
      <c r="W103" s="45">
        <f>IF(RES_hhdet_in_tes!W103=0,"",RES_hhdet_in_tes!W103/RES_hhdet_in_fec!W103)</f>
        <v>0.89241287454361296</v>
      </c>
      <c r="X103" s="45">
        <f>IF(RES_hhdet_in_tes!X103=0,"",RES_hhdet_in_tes!X103/RES_hhdet_in_fec!X103)</f>
        <v>0.89953435097907297</v>
      </c>
      <c r="Y103" s="45">
        <f>IF(RES_hhdet_in_tes!Y103=0,"",RES_hhdet_in_tes!Y103/RES_hhdet_in_fec!Y103)</f>
        <v>0.90584964654588374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0.86700499111414286</v>
      </c>
      <c r="D124" s="119">
        <f>IF(RES_hhdet_in_tes!D124=0,"",RES_hhdet_in_tes!D124/RES_hhdet_in_fec!D124)</f>
        <v>0.86833551893349803</v>
      </c>
      <c r="E124" s="119">
        <f>IF(RES_hhdet_in_tes!E124=0,"",RES_hhdet_in_tes!E124/RES_hhdet_in_fec!E124)</f>
        <v>0.87040739819295099</v>
      </c>
      <c r="F124" s="119">
        <f>IF(RES_hhdet_in_tes!F124=0,"",RES_hhdet_in_tes!F124/RES_hhdet_in_fec!F124)</f>
        <v>0.87228294795125794</v>
      </c>
      <c r="G124" s="119">
        <f>IF(RES_hhdet_in_tes!G124=0,"",RES_hhdet_in_tes!G124/RES_hhdet_in_fec!G124)</f>
        <v>0.87394878558419975</v>
      </c>
      <c r="H124" s="119">
        <f>IF(RES_hhdet_in_tes!H124=0,"",RES_hhdet_in_tes!H124/RES_hhdet_in_fec!H124)</f>
        <v>0.87654596862167056</v>
      </c>
      <c r="I124" s="119">
        <f>IF(RES_hhdet_in_tes!I124=0,"",RES_hhdet_in_tes!I124/RES_hhdet_in_fec!I124)</f>
        <v>0.87897147577110391</v>
      </c>
      <c r="J124" s="119">
        <f>IF(RES_hhdet_in_tes!J124=0,"",RES_hhdet_in_tes!J124/RES_hhdet_in_fec!J124)</f>
        <v>0.88040451082615512</v>
      </c>
      <c r="K124" s="119">
        <f>IF(RES_hhdet_in_tes!K124=0,"",RES_hhdet_in_tes!K124/RES_hhdet_in_fec!K124)</f>
        <v>0.88204097776295576</v>
      </c>
      <c r="L124" s="119">
        <f>IF(RES_hhdet_in_tes!L124=0,"",RES_hhdet_in_tes!L124/RES_hhdet_in_fec!L124)</f>
        <v>0.88365545168216575</v>
      </c>
      <c r="M124" s="119">
        <f>IF(RES_hhdet_in_tes!M124=0,"",RES_hhdet_in_tes!M124/RES_hhdet_in_fec!M124)</f>
        <v>0.88695400915560818</v>
      </c>
      <c r="N124" s="119">
        <f>IF(RES_hhdet_in_tes!N124=0,"",RES_hhdet_in_tes!N124/RES_hhdet_in_fec!N124)</f>
        <v>0.89108845117834201</v>
      </c>
      <c r="O124" s="119">
        <f>IF(RES_hhdet_in_tes!O124=0,"",RES_hhdet_in_tes!O124/RES_hhdet_in_fec!O124)</f>
        <v>0.89636425738156134</v>
      </c>
      <c r="P124" s="119">
        <f>IF(RES_hhdet_in_tes!P124=0,"",RES_hhdet_in_tes!P124/RES_hhdet_in_fec!P124)</f>
        <v>0.90195308549386921</v>
      </c>
      <c r="Q124" s="119">
        <f>IF(RES_hhdet_in_tes!Q124=0,"",RES_hhdet_in_tes!Q124/RES_hhdet_in_fec!Q124)</f>
        <v>0.9081797642336481</v>
      </c>
      <c r="R124" s="119">
        <f>IF(RES_hhdet_in_tes!R124=0,"",RES_hhdet_in_tes!R124/RES_hhdet_in_fec!R124)</f>
        <v>0.91418698203888182</v>
      </c>
      <c r="S124" s="119">
        <f>IF(RES_hhdet_in_tes!S124=0,"",RES_hhdet_in_tes!S124/RES_hhdet_in_fec!S124)</f>
        <v>0.91872258428998022</v>
      </c>
      <c r="T124" s="119">
        <f>IF(RES_hhdet_in_tes!T124=0,"",RES_hhdet_in_tes!T124/RES_hhdet_in_fec!T124)</f>
        <v>0.92380916338849972</v>
      </c>
      <c r="U124" s="119">
        <f>IF(RES_hhdet_in_tes!U124=0,"",RES_hhdet_in_tes!U124/RES_hhdet_in_fec!U124)</f>
        <v>0.92699187799232907</v>
      </c>
      <c r="V124" s="119">
        <f>IF(RES_hhdet_in_tes!V124=0,"",RES_hhdet_in_tes!V124/RES_hhdet_in_fec!V124)</f>
        <v>0.93422342925404267</v>
      </c>
      <c r="W124" s="119">
        <f>IF(RES_hhdet_in_tes!W124=0,"",RES_hhdet_in_tes!W124/RES_hhdet_in_fec!W124)</f>
        <v>0.93560325389282673</v>
      </c>
      <c r="X124" s="119">
        <f>IF(RES_hhdet_in_tes!X124=0,"",RES_hhdet_in_tes!X124/RES_hhdet_in_fec!X124)</f>
        <v>0.94146009992728219</v>
      </c>
      <c r="Y124" s="119">
        <f>IF(RES_hhdet_in_tes!Y124=0,"",RES_hhdet_in_tes!Y124/RES_hhdet_in_fec!Y124)</f>
        <v>0.94592930733982317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0.86840028044860473</v>
      </c>
      <c r="D125" s="124">
        <f>IF(RES_hhdet_in_tes!D125=0,"",RES_hhdet_in_tes!D125/RES_hhdet_in_fec!D125)</f>
        <v>0.87005210512171605</v>
      </c>
      <c r="E125" s="124">
        <f>IF(RES_hhdet_in_tes!E125=0,"",RES_hhdet_in_tes!E125/RES_hhdet_in_fec!E125)</f>
        <v>0.87175699171863064</v>
      </c>
      <c r="F125" s="124">
        <f>IF(RES_hhdet_in_tes!F125=0,"",RES_hhdet_in_tes!F125/RES_hhdet_in_fec!F125)</f>
        <v>0.87346581100261189</v>
      </c>
      <c r="G125" s="124">
        <f>IF(RES_hhdet_in_tes!G125=0,"",RES_hhdet_in_tes!G125/RES_hhdet_in_fec!G125)</f>
        <v>0.87521794252586227</v>
      </c>
      <c r="H125" s="124">
        <f>IF(RES_hhdet_in_tes!H125=0,"",RES_hhdet_in_tes!H125/RES_hhdet_in_fec!H125)</f>
        <v>0.87700726207216673</v>
      </c>
      <c r="I125" s="124">
        <f>IF(RES_hhdet_in_tes!I125=0,"",RES_hhdet_in_tes!I125/RES_hhdet_in_fec!I125)</f>
        <v>0.87884208762245875</v>
      </c>
      <c r="J125" s="124">
        <f>IF(RES_hhdet_in_tes!J125=0,"",RES_hhdet_in_tes!J125/RES_hhdet_in_fec!J125)</f>
        <v>0.88075505093818174</v>
      </c>
      <c r="K125" s="124">
        <f>IF(RES_hhdet_in_tes!K125=0,"",RES_hhdet_in_tes!K125/RES_hhdet_in_fec!K125)</f>
        <v>0.88278068541242982</v>
      </c>
      <c r="L125" s="124">
        <f>IF(RES_hhdet_in_tes!L125=0,"",RES_hhdet_in_tes!L125/RES_hhdet_in_fec!L125)</f>
        <v>0.88493834115050429</v>
      </c>
      <c r="M125" s="124">
        <f>IF(RES_hhdet_in_tes!M125=0,"",RES_hhdet_in_tes!M125/RES_hhdet_in_fec!M125)</f>
        <v>0.88790547618364091</v>
      </c>
      <c r="N125" s="124">
        <f>IF(RES_hhdet_in_tes!N125=0,"",RES_hhdet_in_tes!N125/RES_hhdet_in_fec!N125)</f>
        <v>0.89192761550282951</v>
      </c>
      <c r="O125" s="124">
        <f>IF(RES_hhdet_in_tes!O125=0,"",RES_hhdet_in_tes!O125/RES_hhdet_in_fec!O125)</f>
        <v>0.89719672924777605</v>
      </c>
      <c r="P125" s="124">
        <f>IF(RES_hhdet_in_tes!P125=0,"",RES_hhdet_in_tes!P125/RES_hhdet_in_fec!P125)</f>
        <v>0.90333514662445624</v>
      </c>
      <c r="Q125" s="124">
        <f>IF(RES_hhdet_in_tes!Q125=0,"",RES_hhdet_in_tes!Q125/RES_hhdet_in_fec!Q125)</f>
        <v>0.90913752032965955</v>
      </c>
      <c r="R125" s="124">
        <f>IF(RES_hhdet_in_tes!R125=0,"",RES_hhdet_in_tes!R125/RES_hhdet_in_fec!R125)</f>
        <v>0.9135794079251699</v>
      </c>
      <c r="S125" s="124">
        <f>IF(RES_hhdet_in_tes!S125=0,"",RES_hhdet_in_tes!S125/RES_hhdet_in_fec!S125)</f>
        <v>0.91790020158012375</v>
      </c>
      <c r="T125" s="124">
        <f>IF(RES_hhdet_in_tes!T125=0,"",RES_hhdet_in_tes!T125/RES_hhdet_in_fec!T125)</f>
        <v>0.92207115913983484</v>
      </c>
      <c r="U125" s="124">
        <f>IF(RES_hhdet_in_tes!U125=0,"",RES_hhdet_in_tes!U125/RES_hhdet_in_fec!U125)</f>
        <v>0.9260616826182001</v>
      </c>
      <c r="V125" s="124">
        <f>IF(RES_hhdet_in_tes!V125=0,"",RES_hhdet_in_tes!V125/RES_hhdet_in_fec!V125)</f>
        <v>0.92984772773056346</v>
      </c>
      <c r="W125" s="124">
        <f>IF(RES_hhdet_in_tes!W125=0,"",RES_hhdet_in_tes!W125/RES_hhdet_in_fec!W125)</f>
        <v>0.93333535869841489</v>
      </c>
      <c r="X125" s="124">
        <f>IF(RES_hhdet_in_tes!X125=0,"",RES_hhdet_in_tes!X125/RES_hhdet_in_fec!X125)</f>
        <v>0.93651186742647197</v>
      </c>
      <c r="Y125" s="124">
        <f>IF(RES_hhdet_in_tes!Y125=0,"",RES_hhdet_in_tes!Y125/RES_hhdet_in_fec!Y125)</f>
        <v>0.93958009183022928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0.86797842282745552</v>
      </c>
      <c r="D126" s="111">
        <f>IF(RES_hhdet_in_tes!D126=0,"",RES_hhdet_in_tes!D126/RES_hhdet_in_fec!D126)</f>
        <v>0.86964474551784787</v>
      </c>
      <c r="E126" s="111">
        <f>IF(RES_hhdet_in_tes!E126=0,"",RES_hhdet_in_tes!E126/RES_hhdet_in_fec!E126)</f>
        <v>0.87135605457358745</v>
      </c>
      <c r="F126" s="111">
        <f>IF(RES_hhdet_in_tes!F126=0,"",RES_hhdet_in_tes!F126/RES_hhdet_in_fec!F126)</f>
        <v>0.87307349813369284</v>
      </c>
      <c r="G126" s="111">
        <f>IF(RES_hhdet_in_tes!G126=0,"",RES_hhdet_in_tes!G126/RES_hhdet_in_fec!G126)</f>
        <v>0.87483237149022819</v>
      </c>
      <c r="H126" s="111">
        <f>IF(RES_hhdet_in_tes!H126=0,"",RES_hhdet_in_tes!H126/RES_hhdet_in_fec!H126)</f>
        <v>0.87662835494877944</v>
      </c>
      <c r="I126" s="111">
        <f>IF(RES_hhdet_in_tes!I126=0,"",RES_hhdet_in_tes!I126/RES_hhdet_in_fec!I126)</f>
        <v>0.87847014527034251</v>
      </c>
      <c r="J126" s="111">
        <f>IF(RES_hhdet_in_tes!J126=0,"",RES_hhdet_in_tes!J126/RES_hhdet_in_fec!J126)</f>
        <v>0.88039337001503781</v>
      </c>
      <c r="K126" s="111">
        <f>IF(RES_hhdet_in_tes!K126=0,"",RES_hhdet_in_tes!K126/RES_hhdet_in_fec!K126)</f>
        <v>0.88242832198013044</v>
      </c>
      <c r="L126" s="111">
        <f>IF(RES_hhdet_in_tes!L126=0,"",RES_hhdet_in_tes!L126/RES_hhdet_in_fec!L126)</f>
        <v>0.8845831057308301</v>
      </c>
      <c r="M126" s="111">
        <f>IF(RES_hhdet_in_tes!M126=0,"",RES_hhdet_in_tes!M126/RES_hhdet_in_fec!M126)</f>
        <v>0.88756667283900204</v>
      </c>
      <c r="N126" s="111">
        <f>IF(RES_hhdet_in_tes!N126=0,"",RES_hhdet_in_tes!N126/RES_hhdet_in_fec!N126)</f>
        <v>0.89160317600603967</v>
      </c>
      <c r="O126" s="111">
        <f>IF(RES_hhdet_in_tes!O126=0,"",RES_hhdet_in_tes!O126/RES_hhdet_in_fec!O126)</f>
        <v>0.89688911231248536</v>
      </c>
      <c r="P126" s="111">
        <f>IF(RES_hhdet_in_tes!P126=0,"",RES_hhdet_in_tes!P126/RES_hhdet_in_fec!P126)</f>
        <v>0.90305063165599953</v>
      </c>
      <c r="Q126" s="111">
        <f>IF(RES_hhdet_in_tes!Q126=0,"",RES_hhdet_in_tes!Q126/RES_hhdet_in_fec!Q126)</f>
        <v>0.90886388378605165</v>
      </c>
      <c r="R126" s="111">
        <f>IF(RES_hhdet_in_tes!R126=0,"",RES_hhdet_in_tes!R126/RES_hhdet_in_fec!R126)</f>
        <v>0.91331838487097849</v>
      </c>
      <c r="S126" s="111">
        <f>IF(RES_hhdet_in_tes!S126=0,"",RES_hhdet_in_tes!S126/RES_hhdet_in_fec!S126)</f>
        <v>0.91765186977521762</v>
      </c>
      <c r="T126" s="111">
        <f>IF(RES_hhdet_in_tes!T126=0,"",RES_hhdet_in_tes!T126/RES_hhdet_in_fec!T126)</f>
        <v>0.92183538401073162</v>
      </c>
      <c r="U126" s="111">
        <f>IF(RES_hhdet_in_tes!U126=0,"",RES_hhdet_in_tes!U126/RES_hhdet_in_fec!U126)</f>
        <v>0.92583997308949617</v>
      </c>
      <c r="V126" s="111">
        <f>IF(RES_hhdet_in_tes!V126=0,"",RES_hhdet_in_tes!V126/RES_hhdet_in_fec!V126)</f>
        <v>0.92963668252348153</v>
      </c>
      <c r="W126" s="111">
        <f>IF(RES_hhdet_in_tes!W126=0,"",RES_hhdet_in_tes!W126/RES_hhdet_in_fec!W126)</f>
        <v>0.93313418370955548</v>
      </c>
      <c r="X126" s="111">
        <f>IF(RES_hhdet_in_tes!X126=0,"",RES_hhdet_in_tes!X126/RES_hhdet_in_fec!X126)</f>
        <v>0.93633359248898074</v>
      </c>
      <c r="Y126" s="111">
        <f>IF(RES_hhdet_in_tes!Y126=0,"",RES_hhdet_in_tes!Y126/RES_hhdet_in_fec!Y126)</f>
        <v>0.93940804989088633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3.0084562238929506</v>
      </c>
      <c r="D128" s="124">
        <f>IF(RES_hhdet_in_tes!D128=0,"",RES_hhdet_in_tes!D128/RES_hhdet_in_fec!D128)</f>
        <v>3.1582689444647305</v>
      </c>
      <c r="E128" s="124">
        <f>IF(RES_hhdet_in_tes!E128=0,"",RES_hhdet_in_tes!E128/RES_hhdet_in_fec!E128)</f>
        <v>3.3103276457928197</v>
      </c>
      <c r="F128" s="124">
        <f>IF(RES_hhdet_in_tes!F128=0,"",RES_hhdet_in_tes!F128/RES_hhdet_in_fec!F128)</f>
        <v>3.4636076155361337</v>
      </c>
      <c r="G128" s="124">
        <f>IF(RES_hhdet_in_tes!G128=0,"",RES_hhdet_in_tes!G128/RES_hhdet_in_fec!G128)</f>
        <v>3.6189968543205664</v>
      </c>
      <c r="H128" s="124">
        <f>IF(RES_hhdet_in_tes!H128=0,"",RES_hhdet_in_tes!H128/RES_hhdet_in_fec!H128)</f>
        <v>3.7763558025341504</v>
      </c>
      <c r="I128" s="124">
        <f>IF(RES_hhdet_in_tes!I128=0,"",RES_hhdet_in_tes!I128/RES_hhdet_in_fec!I128)</f>
        <v>3.9358706019866236</v>
      </c>
      <c r="J128" s="124">
        <f>IF(RES_hhdet_in_tes!J128=0,"",RES_hhdet_in_tes!J128/RES_hhdet_in_fec!J128)</f>
        <v>4.0983755262745563</v>
      </c>
      <c r="K128" s="124">
        <f>IF(RES_hhdet_in_tes!K128=0,"",RES_hhdet_in_tes!K128/RES_hhdet_in_fec!K128)</f>
        <v>4.2645313896480079</v>
      </c>
      <c r="L128" s="124">
        <f>IF(RES_hhdet_in_tes!L128=0,"",RES_hhdet_in_tes!L128/RES_hhdet_in_fec!L128)</f>
        <v>4.4344258231886302</v>
      </c>
      <c r="M128" s="124">
        <f>IF(RES_hhdet_in_tes!M128=0,"",RES_hhdet_in_tes!M128/RES_hhdet_in_fec!M128)</f>
        <v>4.6291123211337073</v>
      </c>
      <c r="N128" s="124">
        <f>IF(RES_hhdet_in_tes!N128=0,"",RES_hhdet_in_tes!N128/RES_hhdet_in_fec!N128)</f>
        <v>4.8548406993539652</v>
      </c>
      <c r="O128" s="124">
        <f>IF(RES_hhdet_in_tes!O128=0,"",RES_hhdet_in_tes!O128/RES_hhdet_in_fec!O128)</f>
        <v>5.1112082807486523</v>
      </c>
      <c r="P128" s="124">
        <f>IF(RES_hhdet_in_tes!P128=0,"",RES_hhdet_in_tes!P128/RES_hhdet_in_fec!P128)</f>
        <v>5.3732653714834271</v>
      </c>
      <c r="Q128" s="124">
        <f>IF(RES_hhdet_in_tes!Q128=0,"",RES_hhdet_in_tes!Q128/RES_hhdet_in_fec!Q128)</f>
        <v>5.5743901707112489</v>
      </c>
      <c r="R128" s="124">
        <f>IF(RES_hhdet_in_tes!R128=0,"",RES_hhdet_in_tes!R128/RES_hhdet_in_fec!R128)</f>
        <v>5.6179695138786006</v>
      </c>
      <c r="S128" s="124">
        <f>IF(RES_hhdet_in_tes!S128=0,"",RES_hhdet_in_tes!S128/RES_hhdet_in_fec!S128)</f>
        <v>5.6228116631194176</v>
      </c>
      <c r="T128" s="124">
        <f>IF(RES_hhdet_in_tes!T128=0,"",RES_hhdet_in_tes!T128/RES_hhdet_in_fec!T128)</f>
        <v>5.6281918289425477</v>
      </c>
      <c r="U128" s="124">
        <f>IF(RES_hhdet_in_tes!U128=0,"",RES_hhdet_in_tes!U128/RES_hhdet_in_fec!U128)</f>
        <v>5.6341697909682473</v>
      </c>
      <c r="V128" s="124">
        <f>IF(RES_hhdet_in_tes!V128=0,"",RES_hhdet_in_tes!V128/RES_hhdet_in_fec!V128)</f>
        <v>5.6512520355516926</v>
      </c>
      <c r="W128" s="124">
        <f>IF(RES_hhdet_in_tes!W128=0,"",RES_hhdet_in_tes!W128/RES_hhdet_in_fec!W128)</f>
        <v>5.7073192747491044</v>
      </c>
      <c r="X128" s="124">
        <f>IF(RES_hhdet_in_tes!X128=0,"",RES_hhdet_in_tes!X128/RES_hhdet_in_fec!X128)</f>
        <v>5.7693487102329684</v>
      </c>
      <c r="Y128" s="124">
        <f>IF(RES_hhdet_in_tes!Y128=0,"",RES_hhdet_in_tes!Y128/RES_hhdet_in_fec!Y128)</f>
        <v>5.839266910140676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3.0084562238929506</v>
      </c>
      <c r="D129" s="111">
        <f>IF(RES_hhdet_in_tes!D129=0,"",RES_hhdet_in_tes!D129/RES_hhdet_in_fec!D129)</f>
        <v>3.1582689444647305</v>
      </c>
      <c r="E129" s="111">
        <f>IF(RES_hhdet_in_tes!E129=0,"",RES_hhdet_in_tes!E129/RES_hhdet_in_fec!E129)</f>
        <v>3.3103276457928197</v>
      </c>
      <c r="F129" s="111">
        <f>IF(RES_hhdet_in_tes!F129=0,"",RES_hhdet_in_tes!F129/RES_hhdet_in_fec!F129)</f>
        <v>3.4636076155361337</v>
      </c>
      <c r="G129" s="111">
        <f>IF(RES_hhdet_in_tes!G129=0,"",RES_hhdet_in_tes!G129/RES_hhdet_in_fec!G129)</f>
        <v>3.6189968543205664</v>
      </c>
      <c r="H129" s="111">
        <f>IF(RES_hhdet_in_tes!H129=0,"",RES_hhdet_in_tes!H129/RES_hhdet_in_fec!H129)</f>
        <v>3.7763558025341504</v>
      </c>
      <c r="I129" s="111">
        <f>IF(RES_hhdet_in_tes!I129=0,"",RES_hhdet_in_tes!I129/RES_hhdet_in_fec!I129)</f>
        <v>3.9358706019866236</v>
      </c>
      <c r="J129" s="111">
        <f>IF(RES_hhdet_in_tes!J129=0,"",RES_hhdet_in_tes!J129/RES_hhdet_in_fec!J129)</f>
        <v>4.0983755262745563</v>
      </c>
      <c r="K129" s="111">
        <f>IF(RES_hhdet_in_tes!K129=0,"",RES_hhdet_in_tes!K129/RES_hhdet_in_fec!K129)</f>
        <v>4.2645313896480079</v>
      </c>
      <c r="L129" s="111">
        <f>IF(RES_hhdet_in_tes!L129=0,"",RES_hhdet_in_tes!L129/RES_hhdet_in_fec!L129)</f>
        <v>4.4344258231886302</v>
      </c>
      <c r="M129" s="111">
        <f>IF(RES_hhdet_in_tes!M129=0,"",RES_hhdet_in_tes!M129/RES_hhdet_in_fec!M129)</f>
        <v>4.6291123211337073</v>
      </c>
      <c r="N129" s="111">
        <f>IF(RES_hhdet_in_tes!N129=0,"",RES_hhdet_in_tes!N129/RES_hhdet_in_fec!N129)</f>
        <v>4.8548406993539652</v>
      </c>
      <c r="O129" s="111">
        <f>IF(RES_hhdet_in_tes!O129=0,"",RES_hhdet_in_tes!O129/RES_hhdet_in_fec!O129)</f>
        <v>5.1112082807486523</v>
      </c>
      <c r="P129" s="111">
        <f>IF(RES_hhdet_in_tes!P129=0,"",RES_hhdet_in_tes!P129/RES_hhdet_in_fec!P129)</f>
        <v>5.3732653714834271</v>
      </c>
      <c r="Q129" s="111">
        <f>IF(RES_hhdet_in_tes!Q129=0,"",RES_hhdet_in_tes!Q129/RES_hhdet_in_fec!Q129)</f>
        <v>5.5743901707112489</v>
      </c>
      <c r="R129" s="111">
        <f>IF(RES_hhdet_in_tes!R129=0,"",RES_hhdet_in_tes!R129/RES_hhdet_in_fec!R129)</f>
        <v>5.6179695138786006</v>
      </c>
      <c r="S129" s="111">
        <f>IF(RES_hhdet_in_tes!S129=0,"",RES_hhdet_in_tes!S129/RES_hhdet_in_fec!S129)</f>
        <v>5.6228116631194176</v>
      </c>
      <c r="T129" s="111">
        <f>IF(RES_hhdet_in_tes!T129=0,"",RES_hhdet_in_tes!T129/RES_hhdet_in_fec!T129)</f>
        <v>5.6281918289425477</v>
      </c>
      <c r="U129" s="111">
        <f>IF(RES_hhdet_in_tes!U129=0,"",RES_hhdet_in_tes!U129/RES_hhdet_in_fec!U129)</f>
        <v>5.6341697909682473</v>
      </c>
      <c r="V129" s="111">
        <f>IF(RES_hhdet_in_tes!V129=0,"",RES_hhdet_in_tes!V129/RES_hhdet_in_fec!V129)</f>
        <v>5.6512520355516926</v>
      </c>
      <c r="W129" s="111">
        <f>IF(RES_hhdet_in_tes!W129=0,"",RES_hhdet_in_tes!W129/RES_hhdet_in_fec!W129)</f>
        <v>5.7073192747491044</v>
      </c>
      <c r="X129" s="111">
        <f>IF(RES_hhdet_in_tes!X129=0,"",RES_hhdet_in_tes!X129/RES_hhdet_in_fec!X129)</f>
        <v>5.7693487102329684</v>
      </c>
      <c r="Y129" s="111">
        <f>IF(RES_hhdet_in_tes!Y129=0,"",RES_hhdet_in_tes!Y129/RES_hhdet_in_fec!Y129)</f>
        <v>5.839266910140676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0.86945651195979201</v>
      </c>
      <c r="D130" s="124">
        <f>IF(RES_hhdet_in_tes!D130=0,"",RES_hhdet_in_tes!D130/RES_hhdet_in_fec!D130)</f>
        <v>0.87125624459693396</v>
      </c>
      <c r="E130" s="124">
        <f>IF(RES_hhdet_in_tes!E130=0,"",RES_hhdet_in_tes!E130/RES_hhdet_in_fec!E130)</f>
        <v>0.87371588780801601</v>
      </c>
      <c r="F130" s="124">
        <f>IF(RES_hhdet_in_tes!F130=0,"",RES_hhdet_in_tes!F130/RES_hhdet_in_fec!F130)</f>
        <v>0.87324961021296998</v>
      </c>
      <c r="G130" s="124">
        <f>IF(RES_hhdet_in_tes!G130=0,"",RES_hhdet_in_tes!G130/RES_hhdet_in_fec!G130)</f>
        <v>0.87418818489984507</v>
      </c>
      <c r="H130" s="124">
        <f>IF(RES_hhdet_in_tes!H130=0,"",RES_hhdet_in_tes!H130/RES_hhdet_in_fec!H130)</f>
        <v>0.8781111934086675</v>
      </c>
      <c r="I130" s="124">
        <f>IF(RES_hhdet_in_tes!I130=0,"",RES_hhdet_in_tes!I130/RES_hhdet_in_fec!I130)</f>
        <v>0.88725866645231499</v>
      </c>
      <c r="J130" s="124">
        <f>IF(RES_hhdet_in_tes!J130=0,"",RES_hhdet_in_tes!J130/RES_hhdet_in_fec!J130)</f>
        <v>0.88953678604670827</v>
      </c>
      <c r="K130" s="124">
        <f>IF(RES_hhdet_in_tes!K130=0,"",RES_hhdet_in_tes!K130/RES_hhdet_in_fec!K130)</f>
        <v>0.89233238030446149</v>
      </c>
      <c r="L130" s="124">
        <f>IF(RES_hhdet_in_tes!L130=0,"",RES_hhdet_in_tes!L130/RES_hhdet_in_fec!L130)</f>
        <v>0.88738119633781232</v>
      </c>
      <c r="M130" s="124">
        <f>IF(RES_hhdet_in_tes!M130=0,"",RES_hhdet_in_tes!M130/RES_hhdet_in_fec!M130)</f>
        <v>0.89102704941244115</v>
      </c>
      <c r="N130" s="124">
        <f>IF(RES_hhdet_in_tes!N130=0,"",RES_hhdet_in_tes!N130/RES_hhdet_in_fec!N130)</f>
        <v>0.89610223364197783</v>
      </c>
      <c r="O130" s="124">
        <f>IF(RES_hhdet_in_tes!O130=0,"",RES_hhdet_in_tes!O130/RES_hhdet_in_fec!O130)</f>
        <v>0.90535232664493315</v>
      </c>
      <c r="P130" s="124">
        <f>IF(RES_hhdet_in_tes!P130=0,"",RES_hhdet_in_tes!P130/RES_hhdet_in_fec!P130)</f>
        <v>0.90999544306361646</v>
      </c>
      <c r="Q130" s="124">
        <f>IF(RES_hhdet_in_tes!Q130=0,"",RES_hhdet_in_tes!Q130/RES_hhdet_in_fec!Q130)</f>
        <v>0.91610588245979518</v>
      </c>
      <c r="R130" s="124">
        <f>IF(RES_hhdet_in_tes!R130=0,"",RES_hhdet_in_tes!R130/RES_hhdet_in_fec!R130)</f>
        <v>0.92891019601974278</v>
      </c>
      <c r="S130" s="124">
        <f>IF(RES_hhdet_in_tes!S130=0,"",RES_hhdet_in_tes!S130/RES_hhdet_in_fec!S130)</f>
        <v>0.93235175692282424</v>
      </c>
      <c r="T130" s="124">
        <f>IF(RES_hhdet_in_tes!T130=0,"",RES_hhdet_in_tes!T130/RES_hhdet_in_fec!T130)</f>
        <v>0.93638718169331037</v>
      </c>
      <c r="U130" s="124">
        <f>IF(RES_hhdet_in_tes!U130=0,"",RES_hhdet_in_tes!U130/RES_hhdet_in_fec!U130)</f>
        <v>0.94048445035807171</v>
      </c>
      <c r="V130" s="124">
        <f>IF(RES_hhdet_in_tes!V130=0,"",RES_hhdet_in_tes!V130/RES_hhdet_in_fec!V130)</f>
        <v>0.95030879624624487</v>
      </c>
      <c r="W130" s="124">
        <f>IF(RES_hhdet_in_tes!W130=0,"",RES_hhdet_in_tes!W130/RES_hhdet_in_fec!W130)</f>
        <v>0.95224185529189176</v>
      </c>
      <c r="X130" s="124">
        <f>IF(RES_hhdet_in_tes!X130=0,"",RES_hhdet_in_tes!X130/RES_hhdet_in_fec!X130)</f>
        <v>0.95739547830113636</v>
      </c>
      <c r="Y130" s="124">
        <f>IF(RES_hhdet_in_tes!Y130=0,"",RES_hhdet_in_tes!Y130/RES_hhdet_in_fec!Y130)</f>
        <v>0.957265595995765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0.87375012841530308</v>
      </c>
      <c r="D131" s="111">
        <f>IF(RES_hhdet_in_tes!D131=0,"",RES_hhdet_in_tes!D131/RES_hhdet_in_fec!D131)</f>
        <v>0.87581388733953769</v>
      </c>
      <c r="E131" s="111">
        <f>IF(RES_hhdet_in_tes!E131=0,"",RES_hhdet_in_tes!E131/RES_hhdet_in_fec!E131)</f>
        <v>0.8779333623705563</v>
      </c>
      <c r="F131" s="111">
        <f>IF(RES_hhdet_in_tes!F131=0,"",RES_hhdet_in_tes!F131/RES_hhdet_in_fec!F131)</f>
        <v>0.88006043505249998</v>
      </c>
      <c r="G131" s="111">
        <f>IF(RES_hhdet_in_tes!G131=0,"",RES_hhdet_in_tes!G131/RES_hhdet_in_fec!G131)</f>
        <v>0.88223881899162404</v>
      </c>
      <c r="H131" s="111">
        <f>IF(RES_hhdet_in_tes!H131=0,"",RES_hhdet_in_tes!H131/RES_hhdet_in_fec!H131)</f>
        <v>0.88446316419902804</v>
      </c>
      <c r="I131" s="111">
        <f>IF(RES_hhdet_in_tes!I131=0,"",RES_hhdet_in_tes!I131/RES_hhdet_in_fec!I131)</f>
        <v>0.88674424170857069</v>
      </c>
      <c r="J131" s="111">
        <f>IF(RES_hhdet_in_tes!J131=0,"",RES_hhdet_in_tes!J131/RES_hhdet_in_fec!J131)</f>
        <v>0.88912617664413796</v>
      </c>
      <c r="K131" s="111">
        <f>IF(RES_hhdet_in_tes!K131=0,"",RES_hhdet_in_tes!K131/RES_hhdet_in_fec!K131)</f>
        <v>0.8916464869673203</v>
      </c>
      <c r="L131" s="111">
        <f>IF(RES_hhdet_in_tes!L131=0,"",RES_hhdet_in_tes!L131/RES_hhdet_in_fec!L131)</f>
        <v>0.89431521027100103</v>
      </c>
      <c r="M131" s="111">
        <f>IF(RES_hhdet_in_tes!M131=0,"",RES_hhdet_in_tes!M131/RES_hhdet_in_fec!M131)</f>
        <v>0.89801039085099599</v>
      </c>
      <c r="N131" s="111">
        <f>IF(RES_hhdet_in_tes!N131=0,"",RES_hhdet_in_tes!N131/RES_hhdet_in_fec!N131)</f>
        <v>0.90300964428594366</v>
      </c>
      <c r="O131" s="111">
        <f>IF(RES_hhdet_in_tes!O131=0,"",RES_hhdet_in_tes!O131/RES_hhdet_in_fec!O131)</f>
        <v>0.9095563343647991</v>
      </c>
      <c r="P131" s="111">
        <f>IF(RES_hhdet_in_tes!P131=0,"",RES_hhdet_in_tes!P131/RES_hhdet_in_fec!P131)</f>
        <v>0.91718744363633375</v>
      </c>
      <c r="Q131" s="111">
        <f>IF(RES_hhdet_in_tes!Q131=0,"",RES_hhdet_in_tes!Q131/RES_hhdet_in_fec!Q131)</f>
        <v>0.92438722014504637</v>
      </c>
      <c r="R131" s="111">
        <f>IF(RES_hhdet_in_tes!R131=0,"",RES_hhdet_in_tes!R131/RES_hhdet_in_fec!R131)</f>
        <v>0.92990416858488656</v>
      </c>
      <c r="S131" s="111">
        <f>IF(RES_hhdet_in_tes!S131=0,"",RES_hhdet_in_tes!S131/RES_hhdet_in_fec!S131)</f>
        <v>0.93527123715793348</v>
      </c>
      <c r="T131" s="111">
        <f>IF(RES_hhdet_in_tes!T131=0,"",RES_hhdet_in_tes!T131/RES_hhdet_in_fec!T131)</f>
        <v>0.94045256541324973</v>
      </c>
      <c r="U131" s="111">
        <f>IF(RES_hhdet_in_tes!U131=0,"",RES_hhdet_in_tes!U131/RES_hhdet_in_fec!U131)</f>
        <v>0.94541229289991502</v>
      </c>
      <c r="V131" s="111">
        <f>IF(RES_hhdet_in_tes!V131=0,"",RES_hhdet_in_tes!V131/RES_hhdet_in_fec!V131)</f>
        <v>0.95011455916700172</v>
      </c>
      <c r="W131" s="111">
        <f>IF(RES_hhdet_in_tes!W131=0,"",RES_hhdet_in_tes!W131/RES_hhdet_in_fec!W131)</f>
        <v>0.95444625273806027</v>
      </c>
      <c r="X131" s="111">
        <f>IF(RES_hhdet_in_tes!X131=0,"",RES_hhdet_in_tes!X131/RES_hhdet_in_fec!X131)</f>
        <v>0.95686515841805875</v>
      </c>
      <c r="Y131" s="111">
        <f>IF(RES_hhdet_in_tes!Y131=0,"",RES_hhdet_in_tes!Y131/RES_hhdet_in_fec!Y131)</f>
        <v>0.95918959489526279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0.92515699382915362</v>
      </c>
      <c r="D132" s="111">
        <f>IF(RES_hhdet_in_tes!D132=0,"",RES_hhdet_in_tes!D132/RES_hhdet_in_fec!D132)</f>
        <v>0.92574119922725817</v>
      </c>
      <c r="E132" s="111">
        <f>IF(RES_hhdet_in_tes!E132=0,"",RES_hhdet_in_tes!E132/RES_hhdet_in_fec!E132)</f>
        <v>0.92801992227683305</v>
      </c>
      <c r="F132" s="111">
        <f>IF(RES_hhdet_in_tes!F132=0,"",RES_hhdet_in_tes!F132/RES_hhdet_in_fec!F132)</f>
        <v>0.92965127499809164</v>
      </c>
      <c r="G132" s="111">
        <f>IF(RES_hhdet_in_tes!G132=0,"",RES_hhdet_in_tes!G132/RES_hhdet_in_fec!G132)</f>
        <v>0.93006545244856054</v>
      </c>
      <c r="H132" s="111">
        <f>IF(RES_hhdet_in_tes!H132=0,"",RES_hhdet_in_tes!H132/RES_hhdet_in_fec!H132)</f>
        <v>0.93138069760395947</v>
      </c>
      <c r="I132" s="111">
        <f>IF(RES_hhdet_in_tes!I132=0,"",RES_hhdet_in_tes!I132/RES_hhdet_in_fec!I132)</f>
        <v>0.93387932535905416</v>
      </c>
      <c r="J132" s="111">
        <f>IF(RES_hhdet_in_tes!J132=0,"",RES_hhdet_in_tes!J132/RES_hhdet_in_fec!J132)</f>
        <v>0.93725450897268092</v>
      </c>
      <c r="K132" s="111">
        <f>IF(RES_hhdet_in_tes!K132=0,"",RES_hhdet_in_tes!K132/RES_hhdet_in_fec!K132)</f>
        <v>0.9438558094876226</v>
      </c>
      <c r="L132" s="111">
        <f>IF(RES_hhdet_in_tes!L132=0,"",RES_hhdet_in_tes!L132/RES_hhdet_in_fec!L132)</f>
        <v>0.93753216515016979</v>
      </c>
      <c r="M132" s="111">
        <f>IF(RES_hhdet_in_tes!M132=0,"",RES_hhdet_in_tes!M132/RES_hhdet_in_fec!M132)</f>
        <v>0.94043133274800828</v>
      </c>
      <c r="N132" s="111">
        <f>IF(RES_hhdet_in_tes!N132=0,"",RES_hhdet_in_tes!N132/RES_hhdet_in_fec!N132)</f>
        <v>0.94460866925528975</v>
      </c>
      <c r="O132" s="111" t="str">
        <f>IF(RES_hhdet_in_tes!O132=0,"",RES_hhdet_in_tes!O132/RES_hhdet_in_fec!O132)</f>
        <v/>
      </c>
      <c r="P132" s="111">
        <f>IF(RES_hhdet_in_tes!P132=0,"",RES_hhdet_in_tes!P132/RES_hhdet_in_fec!P132)</f>
        <v>0.9525592974567858</v>
      </c>
      <c r="Q132" s="111" t="str">
        <f>IF(RES_hhdet_in_tes!Q132=0,"",RES_hhdet_in_tes!Q132/RES_hhdet_in_fec!Q132)</f>
        <v/>
      </c>
      <c r="R132" s="111">
        <f>IF(RES_hhdet_in_tes!R132=0,"",RES_hhdet_in_tes!R132/RES_hhdet_in_fec!R132)</f>
        <v>0.9591128552029502</v>
      </c>
      <c r="S132" s="111">
        <f>IF(RES_hhdet_in_tes!S132=0,"",RES_hhdet_in_tes!S132/RES_hhdet_in_fec!S132)</f>
        <v>0.96385522523346134</v>
      </c>
      <c r="T132" s="111">
        <f>IF(RES_hhdet_in_tes!T132=0,"",RES_hhdet_in_tes!T132/RES_hhdet_in_fec!T132)</f>
        <v>0.96662858111135519</v>
      </c>
      <c r="U132" s="111">
        <f>IF(RES_hhdet_in_tes!U132=0,"",RES_hhdet_in_tes!U132/RES_hhdet_in_fec!U132)</f>
        <v>0.96894453788861556</v>
      </c>
      <c r="V132" s="111">
        <f>IF(RES_hhdet_in_tes!V132=0,"",RES_hhdet_in_tes!V132/RES_hhdet_in_fec!V132)</f>
        <v>0.97168621575898695</v>
      </c>
      <c r="W132" s="111">
        <f>IF(RES_hhdet_in_tes!W132=0,"",RES_hhdet_in_tes!W132/RES_hhdet_in_fec!W132)</f>
        <v>0.97268588299754788</v>
      </c>
      <c r="X132" s="111">
        <f>IF(RES_hhdet_in_tes!X132=0,"",RES_hhdet_in_tes!X132/RES_hhdet_in_fec!X132)</f>
        <v>0.98160938061927339</v>
      </c>
      <c r="Y132" s="111">
        <f>IF(RES_hhdet_in_tes!Y132=0,"",RES_hhdet_in_tes!Y132/RES_hhdet_in_fec!Y132)</f>
        <v>0.97843806798786559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0.87375012841530308</v>
      </c>
      <c r="D133" s="112">
        <f>IF(RES_hhdet_in_tes!D133=0,"",RES_hhdet_in_tes!D133/RES_hhdet_in_fec!D133)</f>
        <v>0.8758138873395378</v>
      </c>
      <c r="E133" s="112">
        <f>IF(RES_hhdet_in_tes!E133=0,"",RES_hhdet_in_tes!E133/RES_hhdet_in_fec!E133)</f>
        <v>0.8779333623705563</v>
      </c>
      <c r="F133" s="112">
        <f>IF(RES_hhdet_in_tes!F133=0,"",RES_hhdet_in_tes!F133/RES_hhdet_in_fec!F133)</f>
        <v>0.88006043505249998</v>
      </c>
      <c r="G133" s="112">
        <f>IF(RES_hhdet_in_tes!G133=0,"",RES_hhdet_in_tes!G133/RES_hhdet_in_fec!G133)</f>
        <v>0.88223881899162393</v>
      </c>
      <c r="H133" s="112">
        <f>IF(RES_hhdet_in_tes!H133=0,"",RES_hhdet_in_tes!H133/RES_hhdet_in_fec!H133)</f>
        <v>0.88446316419902804</v>
      </c>
      <c r="I133" s="112">
        <f>IF(RES_hhdet_in_tes!I133=0,"",RES_hhdet_in_tes!I133/RES_hhdet_in_fec!I133)</f>
        <v>0.88674424170857069</v>
      </c>
      <c r="J133" s="112">
        <f>IF(RES_hhdet_in_tes!J133=0,"",RES_hhdet_in_tes!J133/RES_hhdet_in_fec!J133)</f>
        <v>0.88912617664413796</v>
      </c>
      <c r="K133" s="112">
        <f>IF(RES_hhdet_in_tes!K133=0,"",RES_hhdet_in_tes!K133/RES_hhdet_in_fec!K133)</f>
        <v>0.89164648696732018</v>
      </c>
      <c r="L133" s="112">
        <f>IF(RES_hhdet_in_tes!L133=0,"",RES_hhdet_in_tes!L133/RES_hhdet_in_fec!L133)</f>
        <v>0.89431521027100103</v>
      </c>
      <c r="M133" s="112">
        <f>IF(RES_hhdet_in_tes!M133=0,"",RES_hhdet_in_tes!M133/RES_hhdet_in_fec!M133)</f>
        <v>0.89801039085099599</v>
      </c>
      <c r="N133" s="112">
        <f>IF(RES_hhdet_in_tes!N133=0,"",RES_hhdet_in_tes!N133/RES_hhdet_in_fec!N133)</f>
        <v>0.90300964428594366</v>
      </c>
      <c r="O133" s="112" t="str">
        <f>IF(RES_hhdet_in_tes!O133=0,"",RES_hhdet_in_tes!O133/RES_hhdet_in_fec!O133)</f>
        <v/>
      </c>
      <c r="P133" s="112">
        <f>IF(RES_hhdet_in_tes!P133=0,"",RES_hhdet_in_tes!P133/RES_hhdet_in_fec!P133)</f>
        <v>0.91718744363633375</v>
      </c>
      <c r="Q133" s="112" t="str">
        <f>IF(RES_hhdet_in_tes!Q133=0,"",RES_hhdet_in_tes!Q133/RES_hhdet_in_fec!Q133)</f>
        <v/>
      </c>
      <c r="R133" s="112">
        <f>IF(RES_hhdet_in_tes!R133=0,"",RES_hhdet_in_tes!R133/RES_hhdet_in_fec!R133)</f>
        <v>0.92990416858488656</v>
      </c>
      <c r="S133" s="112">
        <f>IF(RES_hhdet_in_tes!S133=0,"",RES_hhdet_in_tes!S133/RES_hhdet_in_fec!S133)</f>
        <v>0.93527123715793348</v>
      </c>
      <c r="T133" s="112">
        <f>IF(RES_hhdet_in_tes!T133=0,"",RES_hhdet_in_tes!T133/RES_hhdet_in_fec!T133)</f>
        <v>0.94045256541324984</v>
      </c>
      <c r="U133" s="112">
        <f>IF(RES_hhdet_in_tes!U133=0,"",RES_hhdet_in_tes!U133/RES_hhdet_in_fec!U133)</f>
        <v>0.94541229289991513</v>
      </c>
      <c r="V133" s="112">
        <f>IF(RES_hhdet_in_tes!V133=0,"",RES_hhdet_in_tes!V133/RES_hhdet_in_fec!V133)</f>
        <v>0.95011455916700172</v>
      </c>
      <c r="W133" s="112">
        <f>IF(RES_hhdet_in_tes!W133=0,"",RES_hhdet_in_tes!W133/RES_hhdet_in_fec!W133)</f>
        <v>0.95444625273806016</v>
      </c>
      <c r="X133" s="112">
        <f>IF(RES_hhdet_in_tes!X133=0,"",RES_hhdet_in_tes!X133/RES_hhdet_in_fec!X133)</f>
        <v>0.95686515841805875</v>
      </c>
      <c r="Y133" s="112">
        <f>IF(RES_hhdet_in_tes!Y133=0,"",RES_hhdet_in_tes!Y133/RES_hhdet_in_fec!Y133)</f>
        <v>0.9591895948952629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 t="str">
        <f>IF(RES_hhdet_in_tes!O134=0,"",RES_hhdet_in_tes!O134/RES_hhdet_in_fec!O134)</f>
        <v/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0.74041525039803324</v>
      </c>
      <c r="D135" s="112">
        <f>IF(RES_hhdet_in_tes!D135=0,"",RES_hhdet_in_tes!D135/RES_hhdet_in_fec!D135)</f>
        <v>0.74150502345695202</v>
      </c>
      <c r="E135" s="112">
        <f>IF(RES_hhdet_in_tes!E135=0,"",RES_hhdet_in_tes!E135/RES_hhdet_in_fec!E135)</f>
        <v>0.74269805505372344</v>
      </c>
      <c r="F135" s="112">
        <f>IF(RES_hhdet_in_tes!F135=0,"",RES_hhdet_in_tes!F135/RES_hhdet_in_fec!F135)</f>
        <v>0.74390548114709087</v>
      </c>
      <c r="G135" s="112">
        <f>IF(RES_hhdet_in_tes!G135=0,"",RES_hhdet_in_tes!G135/RES_hhdet_in_fec!G135)</f>
        <v>0.74520880800638034</v>
      </c>
      <c r="H135" s="112">
        <f>IF(RES_hhdet_in_tes!H135=0,"",RES_hhdet_in_tes!H135/RES_hhdet_in_fec!H135)</f>
        <v>0.74659883532297366</v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>
        <f>IF(RES_hhdet_in_tes!L135=0,"",RES_hhdet_in_tes!L135/RES_hhdet_in_fec!L135)</f>
        <v>0.75399626316397572</v>
      </c>
      <c r="M135" s="112">
        <f>IF(RES_hhdet_in_tes!M135=0,"",RES_hhdet_in_tes!M135/RES_hhdet_in_fec!M135)</f>
        <v>0.75827598636523619</v>
      </c>
      <c r="N135" s="112">
        <f>IF(RES_hhdet_in_tes!N135=0,"",RES_hhdet_in_tes!N135/RES_hhdet_in_fec!N135)</f>
        <v>0.7653328644836086</v>
      </c>
      <c r="O135" s="112">
        <f>IF(RES_hhdet_in_tes!O135=0,"",RES_hhdet_in_tes!O135/RES_hhdet_in_fec!O135)</f>
        <v>0.77609368628206765</v>
      </c>
      <c r="P135" s="112">
        <f>IF(RES_hhdet_in_tes!P135=0,"",RES_hhdet_in_tes!P135/RES_hhdet_in_fec!P135)</f>
        <v>0.79004827813282497</v>
      </c>
      <c r="Q135" s="112">
        <f>IF(RES_hhdet_in_tes!Q135=0,"",RES_hhdet_in_tes!Q135/RES_hhdet_in_fec!Q135)</f>
        <v>0.80351149029719959</v>
      </c>
      <c r="R135" s="112">
        <f>IF(RES_hhdet_in_tes!R135=0,"",RES_hhdet_in_tes!R135/RES_hhdet_in_fec!R135)</f>
        <v>0.81262257581351849</v>
      </c>
      <c r="S135" s="112">
        <f>IF(RES_hhdet_in_tes!S135=0,"",RES_hhdet_in_tes!S135/RES_hhdet_in_fec!S135)</f>
        <v>0.82144964721333191</v>
      </c>
      <c r="T135" s="112">
        <f>IF(RES_hhdet_in_tes!T135=0,"",RES_hhdet_in_tes!T135/RES_hhdet_in_fec!T135)</f>
        <v>0.83020821581746351</v>
      </c>
      <c r="U135" s="112">
        <f>IF(RES_hhdet_in_tes!U135=0,"",RES_hhdet_in_tes!U135/RES_hhdet_in_fec!U135)</f>
        <v>0.83898632909472537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0.8554859047306258</v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0.83596819805014899</v>
      </c>
      <c r="D136" s="113">
        <f>IF(RES_hhdet_in_tes!D136=0,"",RES_hhdet_in_tes!D136/RES_hhdet_in_fec!D136)</f>
        <v>0.83524596394463779</v>
      </c>
      <c r="E136" s="113">
        <f>IF(RES_hhdet_in_tes!E136=0,"",RES_hhdet_in_tes!E136/RES_hhdet_in_fec!E136)</f>
        <v>0.83810446711682696</v>
      </c>
      <c r="F136" s="113">
        <f>IF(RES_hhdet_in_tes!F136=0,"",RES_hhdet_in_tes!F136/RES_hhdet_in_fec!F136)</f>
        <v>0.8396321129554104</v>
      </c>
      <c r="G136" s="113">
        <f>IF(RES_hhdet_in_tes!G136=0,"",RES_hhdet_in_tes!G136/RES_hhdet_in_fec!G136)</f>
        <v>0.83846029285891432</v>
      </c>
      <c r="H136" s="113">
        <f>IF(RES_hhdet_in_tes!H136=0,"",RES_hhdet_in_tes!H136/RES_hhdet_in_fec!H136)</f>
        <v>0.83927565393052705</v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>
        <f>IF(RES_hhdet_in_tes!L136=0,"",RES_hhdet_in_tes!L136/RES_hhdet_in_fec!L136)</f>
        <v>0.84489921582141747</v>
      </c>
      <c r="M136" s="113">
        <f>IF(RES_hhdet_in_tes!M136=0,"",RES_hhdet_in_tes!M136/RES_hhdet_in_fec!M136)</f>
        <v>0.84920001481046536</v>
      </c>
      <c r="N136" s="113">
        <f>IF(RES_hhdet_in_tes!N136=0,"",RES_hhdet_in_tes!N136/RES_hhdet_in_fec!N136)</f>
        <v>0.85689296527547676</v>
      </c>
      <c r="O136" s="113">
        <f>IF(RES_hhdet_in_tes!O136=0,"",RES_hhdet_in_tes!O136/RES_hhdet_in_fec!O136)</f>
        <v>0.85785241937914058</v>
      </c>
      <c r="P136" s="113">
        <f>IF(RES_hhdet_in_tes!P136=0,"",RES_hhdet_in_tes!P136/RES_hhdet_in_fec!P136)</f>
        <v>0.87226369613101218</v>
      </c>
      <c r="Q136" s="113">
        <f>IF(RES_hhdet_in_tes!Q136=0,"",RES_hhdet_in_tes!Q136/RES_hhdet_in_fec!Q136)</f>
        <v>0.87857476650745792</v>
      </c>
      <c r="R136" s="113">
        <f>IF(RES_hhdet_in_tes!R136=0,"",RES_hhdet_in_tes!R136/RES_hhdet_in_fec!R136)</f>
        <v>0.88457420745536897</v>
      </c>
      <c r="S136" s="113">
        <f>IF(RES_hhdet_in_tes!S136=0,"",RES_hhdet_in_tes!S136/RES_hhdet_in_fec!S136)</f>
        <v>0.89472584469966554</v>
      </c>
      <c r="T136" s="113">
        <f>IF(RES_hhdet_in_tes!T136=0,"",RES_hhdet_in_tes!T136/RES_hhdet_in_fec!T136)</f>
        <v>0.89959374188640373</v>
      </c>
      <c r="U136" s="113">
        <f>IF(RES_hhdet_in_tes!U136=0,"",RES_hhdet_in_tes!U136/RES_hhdet_in_fec!U136)</f>
        <v>0.90370492765473842</v>
      </c>
      <c r="V136" s="113" t="str">
        <f>IF(RES_hhdet_in_tes!V136=0,"",RES_hhdet_in_tes!V136/RES_hhdet_in_fec!V136)</f>
        <v/>
      </c>
      <c r="W136" s="113">
        <f>IF(RES_hhdet_in_tes!W136=0,"",RES_hhdet_in_tes!W136/RES_hhdet_in_fec!W136)</f>
        <v>0.90976345842983186</v>
      </c>
      <c r="X136" s="113">
        <f>IF(RES_hhdet_in_tes!X136=0,"",RES_hhdet_in_tes!X136/RES_hhdet_in_fec!X136)</f>
        <v>0.94159612110168256</v>
      </c>
      <c r="Y136" s="113">
        <f>IF(RES_hhdet_in_tes!Y136=0,"",RES_hhdet_in_tes!Y136/RES_hhdet_in_fec!Y136)</f>
        <v>0.93453644292461546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0.74041525039803324</v>
      </c>
      <c r="D137" s="111">
        <f>IF(RES_hhdet_in_tes!D137=0,"",RES_hhdet_in_tes!D137/RES_hhdet_in_fec!D137)</f>
        <v>0.74150502345695202</v>
      </c>
      <c r="E137" s="111">
        <f>IF(RES_hhdet_in_tes!E137=0,"",RES_hhdet_in_tes!E137/RES_hhdet_in_fec!E137)</f>
        <v>0.74269805505372344</v>
      </c>
      <c r="F137" s="111">
        <f>IF(RES_hhdet_in_tes!F137=0,"",RES_hhdet_in_tes!F137/RES_hhdet_in_fec!F137)</f>
        <v>0.74390548114709087</v>
      </c>
      <c r="G137" s="111">
        <f>IF(RES_hhdet_in_tes!G137=0,"",RES_hhdet_in_tes!G137/RES_hhdet_in_fec!G137)</f>
        <v>0.74520880800638034</v>
      </c>
      <c r="H137" s="111">
        <f>IF(RES_hhdet_in_tes!H137=0,"",RES_hhdet_in_tes!H137/RES_hhdet_in_fec!H137)</f>
        <v>0.74659883532297355</v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>
        <f>IF(RES_hhdet_in_tes!L137=0,"",RES_hhdet_in_tes!L137/RES_hhdet_in_fec!L137)</f>
        <v>0.75399626316397572</v>
      </c>
      <c r="M137" s="111">
        <f>IF(RES_hhdet_in_tes!M137=0,"",RES_hhdet_in_tes!M137/RES_hhdet_in_fec!M137)</f>
        <v>0.75827598636523619</v>
      </c>
      <c r="N137" s="111">
        <f>IF(RES_hhdet_in_tes!N137=0,"",RES_hhdet_in_tes!N137/RES_hhdet_in_fec!N137)</f>
        <v>0.7653328644836086</v>
      </c>
      <c r="O137" s="111">
        <f>IF(RES_hhdet_in_tes!O137=0,"",RES_hhdet_in_tes!O137/RES_hhdet_in_fec!O137)</f>
        <v>0.77609368628206765</v>
      </c>
      <c r="P137" s="111">
        <f>IF(RES_hhdet_in_tes!P137=0,"",RES_hhdet_in_tes!P137/RES_hhdet_in_fec!P137)</f>
        <v>0.79004827813282497</v>
      </c>
      <c r="Q137" s="111">
        <f>IF(RES_hhdet_in_tes!Q137=0,"",RES_hhdet_in_tes!Q137/RES_hhdet_in_fec!Q137)</f>
        <v>0.80351149029719959</v>
      </c>
      <c r="R137" s="111">
        <f>IF(RES_hhdet_in_tes!R137=0,"",RES_hhdet_in_tes!R137/RES_hhdet_in_fec!R137)</f>
        <v>0.81262257581351849</v>
      </c>
      <c r="S137" s="111">
        <f>IF(RES_hhdet_in_tes!S137=0,"",RES_hhdet_in_tes!S137/RES_hhdet_in_fec!S137)</f>
        <v>0.82144964721333202</v>
      </c>
      <c r="T137" s="111">
        <f>IF(RES_hhdet_in_tes!T137=0,"",RES_hhdet_in_tes!T137/RES_hhdet_in_fec!T137)</f>
        <v>0.83020821581746351</v>
      </c>
      <c r="U137" s="111">
        <f>IF(RES_hhdet_in_tes!U137=0,"",RES_hhdet_in_tes!U137/RES_hhdet_in_fec!U137)</f>
        <v>0.83898632909472548</v>
      </c>
      <c r="V137" s="111" t="str">
        <f>IF(RES_hhdet_in_tes!V137=0,"",RES_hhdet_in_tes!V137/RES_hhdet_in_fec!V137)</f>
        <v/>
      </c>
      <c r="W137" s="111">
        <f>IF(RES_hhdet_in_tes!W137=0,"",RES_hhdet_in_tes!W137/RES_hhdet_in_fec!W137)</f>
        <v>0.85548590473062602</v>
      </c>
      <c r="X137" s="111">
        <f>IF(RES_hhdet_in_tes!X137=0,"",RES_hhdet_in_tes!X137/RES_hhdet_in_fec!X137)</f>
        <v>0.86853191888185355</v>
      </c>
      <c r="Y137" s="111">
        <f>IF(RES_hhdet_in_tes!Y137=0,"",RES_hhdet_in_tes!Y137/RES_hhdet_in_fec!Y137)</f>
        <v>0.88070305714656016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0.77146059767520192</v>
      </c>
      <c r="D139" s="124">
        <f>IF(RES_hhdet_in_tes!D139=0,"",RES_hhdet_in_tes!D139/RES_hhdet_in_fec!D139)</f>
        <v>0.77270540312334768</v>
      </c>
      <c r="E139" s="124">
        <f>IF(RES_hhdet_in_tes!E139=0,"",RES_hhdet_in_tes!E139/RES_hhdet_in_fec!E139)</f>
        <v>0.77400890143633505</v>
      </c>
      <c r="F139" s="124">
        <f>IF(RES_hhdet_in_tes!F139=0,"",RES_hhdet_in_tes!F139/RES_hhdet_in_fec!F139)</f>
        <v>0.77532040332180097</v>
      </c>
      <c r="G139" s="124">
        <f>IF(RES_hhdet_in_tes!G139=0,"",RES_hhdet_in_tes!G139/RES_hhdet_in_fec!G139)</f>
        <v>0.77668595788352768</v>
      </c>
      <c r="H139" s="124">
        <f>IF(RES_hhdet_in_tes!H139=0,"",RES_hhdet_in_tes!H139/RES_hhdet_in_fec!H139)</f>
        <v>0.77809992929745042</v>
      </c>
      <c r="I139" s="124">
        <f>IF(RES_hhdet_in_tes!I139=0,"",RES_hhdet_in_tes!I139/RES_hhdet_in_fec!I139)</f>
        <v>0.77957366406408679</v>
      </c>
      <c r="J139" s="124">
        <f>IF(RES_hhdet_in_tes!J139=0,"",RES_hhdet_in_tes!J139/RES_hhdet_in_fec!J139)</f>
        <v>0.78115364479110272</v>
      </c>
      <c r="K139" s="124">
        <f>IF(RES_hhdet_in_tes!K139=0,"",RES_hhdet_in_tes!K139/RES_hhdet_in_fec!K139)</f>
        <v>0.78287939392139461</v>
      </c>
      <c r="L139" s="124">
        <f>IF(RES_hhdet_in_tes!L139=0,"",RES_hhdet_in_tes!L139/RES_hhdet_in_fec!L139)</f>
        <v>0.78476148532877499</v>
      </c>
      <c r="M139" s="124">
        <f>IF(RES_hhdet_in_tes!M139=0,"",RES_hhdet_in_tes!M139/RES_hhdet_in_fec!M139)</f>
        <v>0.78745246014116921</v>
      </c>
      <c r="N139" s="124">
        <f>IF(RES_hhdet_in_tes!N139=0,"",RES_hhdet_in_tes!N139/RES_hhdet_in_fec!N139)</f>
        <v>0.79113809061566798</v>
      </c>
      <c r="O139" s="124">
        <f>IF(RES_hhdet_in_tes!O139=0,"",RES_hhdet_in_tes!O139/RES_hhdet_in_fec!O139)</f>
        <v>0.79625890532020838</v>
      </c>
      <c r="P139" s="124">
        <f>IF(RES_hhdet_in_tes!P139=0,"",RES_hhdet_in_tes!P139/RES_hhdet_in_fec!P139)</f>
        <v>0.80303096997139634</v>
      </c>
      <c r="Q139" s="124">
        <f>IF(RES_hhdet_in_tes!Q139=0,"",RES_hhdet_in_tes!Q139/RES_hhdet_in_fec!Q139)</f>
        <v>0.8117940876824894</v>
      </c>
      <c r="R139" s="124">
        <f>IF(RES_hhdet_in_tes!R139=0,"",RES_hhdet_in_tes!R139/RES_hhdet_in_fec!R139)</f>
        <v>0.82371859576885298</v>
      </c>
      <c r="S139" s="124">
        <f>IF(RES_hhdet_in_tes!S139=0,"",RES_hhdet_in_tes!S139/RES_hhdet_in_fec!S139)</f>
        <v>0.83864004802830117</v>
      </c>
      <c r="T139" s="124">
        <f>IF(RES_hhdet_in_tes!T139=0,"",RES_hhdet_in_tes!T139/RES_hhdet_in_fec!T139)</f>
        <v>0.85470381078311863</v>
      </c>
      <c r="U139" s="124">
        <f>IF(RES_hhdet_in_tes!U139=0,"",RES_hhdet_in_tes!U139/RES_hhdet_in_fec!U139)</f>
        <v>0.87005525035563414</v>
      </c>
      <c r="V139" s="124">
        <f>IF(RES_hhdet_in_tes!V139=0,"",RES_hhdet_in_tes!V139/RES_hhdet_in_fec!V139)</f>
        <v>0.88283973306815577</v>
      </c>
      <c r="W139" s="124">
        <f>IF(RES_hhdet_in_tes!W139=0,"",RES_hhdet_in_tes!W139/RES_hhdet_in_fec!W139)</f>
        <v>0.89241287454361296</v>
      </c>
      <c r="X139" s="124">
        <f>IF(RES_hhdet_in_tes!X139=0,"",RES_hhdet_in_tes!X139/RES_hhdet_in_fec!X139)</f>
        <v>0.89953435097907286</v>
      </c>
      <c r="Y139" s="124">
        <f>IF(RES_hhdet_in_tes!Y139=0,"",RES_hhdet_in_tes!Y139/RES_hhdet_in_fec!Y139)</f>
        <v>0.90584964654588374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0.77146059767520192</v>
      </c>
      <c r="D141" s="45">
        <f>IF(RES_hhdet_in_tes!D141=0,"",RES_hhdet_in_tes!D141/RES_hhdet_in_fec!D141)</f>
        <v>0.77270540312334768</v>
      </c>
      <c r="E141" s="45">
        <f>IF(RES_hhdet_in_tes!E141=0,"",RES_hhdet_in_tes!E141/RES_hhdet_in_fec!E141)</f>
        <v>0.77400890143633505</v>
      </c>
      <c r="F141" s="45">
        <f>IF(RES_hhdet_in_tes!F141=0,"",RES_hhdet_in_tes!F141/RES_hhdet_in_fec!F141)</f>
        <v>0.77532040332180097</v>
      </c>
      <c r="G141" s="45">
        <f>IF(RES_hhdet_in_tes!G141=0,"",RES_hhdet_in_tes!G141/RES_hhdet_in_fec!G141)</f>
        <v>0.77668595788352768</v>
      </c>
      <c r="H141" s="45">
        <f>IF(RES_hhdet_in_tes!H141=0,"",RES_hhdet_in_tes!H141/RES_hhdet_in_fec!H141)</f>
        <v>0.77809992929745042</v>
      </c>
      <c r="I141" s="45">
        <f>IF(RES_hhdet_in_tes!I141=0,"",RES_hhdet_in_tes!I141/RES_hhdet_in_fec!I141)</f>
        <v>0.77957366406408679</v>
      </c>
      <c r="J141" s="45">
        <f>IF(RES_hhdet_in_tes!J141=0,"",RES_hhdet_in_tes!J141/RES_hhdet_in_fec!J141)</f>
        <v>0.78115364479110272</v>
      </c>
      <c r="K141" s="45">
        <f>IF(RES_hhdet_in_tes!K141=0,"",RES_hhdet_in_tes!K141/RES_hhdet_in_fec!K141)</f>
        <v>0.78287939392139461</v>
      </c>
      <c r="L141" s="45">
        <f>IF(RES_hhdet_in_tes!L141=0,"",RES_hhdet_in_tes!L141/RES_hhdet_in_fec!L141)</f>
        <v>0.78476148532877499</v>
      </c>
      <c r="M141" s="45">
        <f>IF(RES_hhdet_in_tes!M141=0,"",RES_hhdet_in_tes!M141/RES_hhdet_in_fec!M141)</f>
        <v>0.78745246014116921</v>
      </c>
      <c r="N141" s="45">
        <f>IF(RES_hhdet_in_tes!N141=0,"",RES_hhdet_in_tes!N141/RES_hhdet_in_fec!N141)</f>
        <v>0.79113809061566798</v>
      </c>
      <c r="O141" s="45">
        <f>IF(RES_hhdet_in_tes!O141=0,"",RES_hhdet_in_tes!O141/RES_hhdet_in_fec!O141)</f>
        <v>0.79625890532020838</v>
      </c>
      <c r="P141" s="45">
        <f>IF(RES_hhdet_in_tes!P141=0,"",RES_hhdet_in_tes!P141/RES_hhdet_in_fec!P141)</f>
        <v>0.80303096997139634</v>
      </c>
      <c r="Q141" s="45">
        <f>IF(RES_hhdet_in_tes!Q141=0,"",RES_hhdet_in_tes!Q141/RES_hhdet_in_fec!Q141)</f>
        <v>0.8117940876824894</v>
      </c>
      <c r="R141" s="45">
        <f>IF(RES_hhdet_in_tes!R141=0,"",RES_hhdet_in_tes!R141/RES_hhdet_in_fec!R141)</f>
        <v>0.82371859576885298</v>
      </c>
      <c r="S141" s="45">
        <f>IF(RES_hhdet_in_tes!S141=0,"",RES_hhdet_in_tes!S141/RES_hhdet_in_fec!S141)</f>
        <v>0.83864004802830117</v>
      </c>
      <c r="T141" s="45">
        <f>IF(RES_hhdet_in_tes!T141=0,"",RES_hhdet_in_tes!T141/RES_hhdet_in_fec!T141)</f>
        <v>0.85470381078311863</v>
      </c>
      <c r="U141" s="45">
        <f>IF(RES_hhdet_in_tes!U141=0,"",RES_hhdet_in_tes!U141/RES_hhdet_in_fec!U141)</f>
        <v>0.87005525035563414</v>
      </c>
      <c r="V141" s="45">
        <f>IF(RES_hhdet_in_tes!V141=0,"",RES_hhdet_in_tes!V141/RES_hhdet_in_fec!V141)</f>
        <v>0.88283973306815577</v>
      </c>
      <c r="W141" s="45">
        <f>IF(RES_hhdet_in_tes!W141=0,"",RES_hhdet_in_tes!W141/RES_hhdet_in_fec!W141)</f>
        <v>0.89241287454361296</v>
      </c>
      <c r="X141" s="45">
        <f>IF(RES_hhdet_in_tes!X141=0,"",RES_hhdet_in_tes!X141/RES_hhdet_in_fec!X141)</f>
        <v>0.89953435097907286</v>
      </c>
      <c r="Y141" s="45">
        <f>IF(RES_hhdet_in_tes!Y141=0,"",RES_hhdet_in_tes!Y141/RES_hhdet_in_fec!Y141)</f>
        <v>0.90584964654588374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1.8413100286260971</v>
      </c>
      <c r="D143" s="119">
        <f>IF(RES_hhdet_in_tes!D143=0,"",RES_hhdet_in_tes!D143/RES_hhdet_in_fec!D143)</f>
        <v>1.8829041219528124</v>
      </c>
      <c r="E143" s="119">
        <f>IF(RES_hhdet_in_tes!E143=0,"",RES_hhdet_in_tes!E143/RES_hhdet_in_fec!E143)</f>
        <v>1.9361813479724999</v>
      </c>
      <c r="F143" s="119">
        <f>IF(RES_hhdet_in_tes!F143=0,"",RES_hhdet_in_tes!F143/RES_hhdet_in_fec!F143)</f>
        <v>1.9691625038693854</v>
      </c>
      <c r="G143" s="119">
        <f>IF(RES_hhdet_in_tes!G143=0,"",RES_hhdet_in_tes!G143/RES_hhdet_in_fec!G143)</f>
        <v>2.019583444383811</v>
      </c>
      <c r="H143" s="119">
        <f>IF(RES_hhdet_in_tes!H143=0,"",RES_hhdet_in_tes!H143/RES_hhdet_in_fec!H143)</f>
        <v>2.0759770253610998</v>
      </c>
      <c r="I143" s="119">
        <f>IF(RES_hhdet_in_tes!I143=0,"",RES_hhdet_in_tes!I143/RES_hhdet_in_fec!I143)</f>
        <v>2.1331389281292088</v>
      </c>
      <c r="J143" s="119">
        <f>IF(RES_hhdet_in_tes!J143=0,"",RES_hhdet_in_tes!J143/RES_hhdet_in_fec!J143)</f>
        <v>2.1787993783998232</v>
      </c>
      <c r="K143" s="119">
        <f>IF(RES_hhdet_in_tes!K143=0,"",RES_hhdet_in_tes!K143/RES_hhdet_in_fec!K143)</f>
        <v>2.2543703306203633</v>
      </c>
      <c r="L143" s="119">
        <f>IF(RES_hhdet_in_tes!L143=0,"",RES_hhdet_in_tes!L143/RES_hhdet_in_fec!L143)</f>
        <v>2.2301968009166018</v>
      </c>
      <c r="M143" s="119">
        <f>IF(RES_hhdet_in_tes!M143=0,"",RES_hhdet_in_tes!M143/RES_hhdet_in_fec!M143)</f>
        <v>2.2454257604879002</v>
      </c>
      <c r="N143" s="119">
        <f>IF(RES_hhdet_in_tes!N143=0,"",RES_hhdet_in_tes!N143/RES_hhdet_in_fec!N143)</f>
        <v>2.2943434147745894</v>
      </c>
      <c r="O143" s="119">
        <f>IF(RES_hhdet_in_tes!O143=0,"",RES_hhdet_in_tes!O143/RES_hhdet_in_fec!O143)</f>
        <v>2.3129532438421414</v>
      </c>
      <c r="P143" s="119">
        <f>IF(RES_hhdet_in_tes!P143=0,"",RES_hhdet_in_tes!P143/RES_hhdet_in_fec!P143)</f>
        <v>2.3853496042490696</v>
      </c>
      <c r="Q143" s="119">
        <f>IF(RES_hhdet_in_tes!Q143=0,"",RES_hhdet_in_tes!Q143/RES_hhdet_in_fec!Q143)</f>
        <v>2.4229463127310669</v>
      </c>
      <c r="R143" s="119">
        <f>IF(RES_hhdet_in_tes!R143=0,"",RES_hhdet_in_tes!R143/RES_hhdet_in_fec!R143)</f>
        <v>2.4393980836878542</v>
      </c>
      <c r="S143" s="119">
        <f>IF(RES_hhdet_in_tes!S143=0,"",RES_hhdet_in_tes!S143/RES_hhdet_in_fec!S143)</f>
        <v>2.4356545465838857</v>
      </c>
      <c r="T143" s="119">
        <f>IF(RES_hhdet_in_tes!T143=0,"",RES_hhdet_in_tes!T143/RES_hhdet_in_fec!T143)</f>
        <v>2.4099276414927946</v>
      </c>
      <c r="U143" s="119">
        <f>IF(RES_hhdet_in_tes!U143=0,"",RES_hhdet_in_tes!U143/RES_hhdet_in_fec!U143)</f>
        <v>2.3714620054509301</v>
      </c>
      <c r="V143" s="119">
        <f>IF(RES_hhdet_in_tes!V143=0,"",RES_hhdet_in_tes!V143/RES_hhdet_in_fec!V143)</f>
        <v>2.3595372641557586</v>
      </c>
      <c r="W143" s="119">
        <f>IF(RES_hhdet_in_tes!W143=0,"",RES_hhdet_in_tes!W143/RES_hhdet_in_fec!W143)</f>
        <v>2.2794161957400698</v>
      </c>
      <c r="X143" s="119">
        <f>IF(RES_hhdet_in_tes!X143=0,"",RES_hhdet_in_tes!X143/RES_hhdet_in_fec!X143)</f>
        <v>2.5576182638398426</v>
      </c>
      <c r="Y143" s="119">
        <f>IF(RES_hhdet_in_tes!Y143=0,"",RES_hhdet_in_tes!Y143/RES_hhdet_in_fec!Y143)</f>
        <v>2.4391589098351432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2.1569451294815569</v>
      </c>
      <c r="D144" s="124">
        <f>IF(RES_hhdet_in_tes!D144=0,"",RES_hhdet_in_tes!D144/RES_hhdet_in_fec!D144)</f>
        <v>2.2326956619777709</v>
      </c>
      <c r="E144" s="124">
        <f>IF(RES_hhdet_in_tes!E144=0,"",RES_hhdet_in_tes!E144/RES_hhdet_in_fec!E144)</f>
        <v>2.3097215545075294</v>
      </c>
      <c r="F144" s="124">
        <f>IF(RES_hhdet_in_tes!F144=0,"",RES_hhdet_in_tes!F144/RES_hhdet_in_fec!F144)</f>
        <v>2.3872802203849122</v>
      </c>
      <c r="G144" s="124">
        <f>IF(RES_hhdet_in_tes!G144=0,"",RES_hhdet_in_tes!G144/RES_hhdet_in_fec!G144)</f>
        <v>2.466048251145911</v>
      </c>
      <c r="H144" s="124">
        <f>IF(RES_hhdet_in_tes!H144=0,"",RES_hhdet_in_tes!H144/RES_hhdet_in_fec!H144)</f>
        <v>2.545944253762912</v>
      </c>
      <c r="I144" s="124">
        <f>IF(RES_hhdet_in_tes!I144=0,"",RES_hhdet_in_tes!I144/RES_hhdet_in_fec!I144)</f>
        <v>2.6271364202311074</v>
      </c>
      <c r="J144" s="124">
        <f>IF(RES_hhdet_in_tes!J144=0,"",RES_hhdet_in_tes!J144/RES_hhdet_in_fec!J144)</f>
        <v>2.7103104941980423</v>
      </c>
      <c r="K144" s="124">
        <f>IF(RES_hhdet_in_tes!K144=0,"",RES_hhdet_in_tes!K144/RES_hhdet_in_fec!K144)</f>
        <v>2.7960516588001645</v>
      </c>
      <c r="L144" s="124">
        <f>IF(RES_hhdet_in_tes!L144=0,"",RES_hhdet_in_tes!L144/RES_hhdet_in_fec!L144)</f>
        <v>2.8845203354367701</v>
      </c>
      <c r="M144" s="124">
        <f>IF(RES_hhdet_in_tes!M144=0,"",RES_hhdet_in_tes!M144/RES_hhdet_in_fec!M144)</f>
        <v>2.9926992162316797</v>
      </c>
      <c r="N144" s="124">
        <f>IF(RES_hhdet_in_tes!N144=0,"",RES_hhdet_in_tes!N144/RES_hhdet_in_fec!N144)</f>
        <v>3.126444601056737</v>
      </c>
      <c r="O144" s="124">
        <f>IF(RES_hhdet_in_tes!O144=0,"",RES_hhdet_in_tes!O144/RES_hhdet_in_fec!O144)</f>
        <v>3.2877684439798966</v>
      </c>
      <c r="P144" s="124">
        <f>IF(RES_hhdet_in_tes!P144=0,"",RES_hhdet_in_tes!P144/RES_hhdet_in_fec!P144)</f>
        <v>3.4604042114308733</v>
      </c>
      <c r="Q144" s="124">
        <f>IF(RES_hhdet_in_tes!Q144=0,"",RES_hhdet_in_tes!Q144/RES_hhdet_in_fec!Q144)</f>
        <v>3.5946575274637107</v>
      </c>
      <c r="R144" s="124">
        <f>IF(RES_hhdet_in_tes!R144=0,"",RES_hhdet_in_tes!R144/RES_hhdet_in_fec!R144)</f>
        <v>3.5955140489496635</v>
      </c>
      <c r="S144" s="124">
        <f>IF(RES_hhdet_in_tes!S144=0,"",RES_hhdet_in_tes!S144/RES_hhdet_in_fec!S144)</f>
        <v>3.5956092180036583</v>
      </c>
      <c r="T144" s="124">
        <f>IF(RES_hhdet_in_tes!T144=0,"",RES_hhdet_in_tes!T144/RES_hhdet_in_fec!T144)</f>
        <v>3.5957149613969857</v>
      </c>
      <c r="U144" s="124">
        <f>IF(RES_hhdet_in_tes!U144=0,"",RES_hhdet_in_tes!U144/RES_hhdet_in_fec!U144)</f>
        <v>3.5958324540562381</v>
      </c>
      <c r="V144" s="124">
        <f>IF(RES_hhdet_in_tes!V144=0,"",RES_hhdet_in_tes!V144/RES_hhdet_in_fec!V144)</f>
        <v>3.6064067933889894</v>
      </c>
      <c r="W144" s="124">
        <f>IF(RES_hhdet_in_tes!W144=0,"",RES_hhdet_in_tes!W144/RES_hhdet_in_fec!W144)</f>
        <v>3.6627299147420711</v>
      </c>
      <c r="X144" s="124">
        <f>IF(RES_hhdet_in_tes!X144=0,"",RES_hhdet_in_tes!X144/RES_hhdet_in_fec!X144)</f>
        <v>3.7381629963541592</v>
      </c>
      <c r="Y144" s="124">
        <f>IF(RES_hhdet_in_tes!Y144=0,"",RES_hhdet_in_tes!Y144/RES_hhdet_in_fec!Y144)</f>
        <v>3.824725708364658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2.1569451294815569</v>
      </c>
      <c r="D145" s="111">
        <f>IF(RES_hhdet_in_tes!D145=0,"",RES_hhdet_in_tes!D145/RES_hhdet_in_fec!D145)</f>
        <v>2.2326956619777709</v>
      </c>
      <c r="E145" s="111">
        <f>IF(RES_hhdet_in_tes!E145=0,"",RES_hhdet_in_tes!E145/RES_hhdet_in_fec!E145)</f>
        <v>2.3097215545075294</v>
      </c>
      <c r="F145" s="111">
        <f>IF(RES_hhdet_in_tes!F145=0,"",RES_hhdet_in_tes!F145/RES_hhdet_in_fec!F145)</f>
        <v>2.3872802203849122</v>
      </c>
      <c r="G145" s="111">
        <f>IF(RES_hhdet_in_tes!G145=0,"",RES_hhdet_in_tes!G145/RES_hhdet_in_fec!G145)</f>
        <v>2.466048251145911</v>
      </c>
      <c r="H145" s="111">
        <f>IF(RES_hhdet_in_tes!H145=0,"",RES_hhdet_in_tes!H145/RES_hhdet_in_fec!H145)</f>
        <v>2.545944253762912</v>
      </c>
      <c r="I145" s="111">
        <f>IF(RES_hhdet_in_tes!I145=0,"",RES_hhdet_in_tes!I145/RES_hhdet_in_fec!I145)</f>
        <v>2.6271364202311074</v>
      </c>
      <c r="J145" s="111">
        <f>IF(RES_hhdet_in_tes!J145=0,"",RES_hhdet_in_tes!J145/RES_hhdet_in_fec!J145)</f>
        <v>2.7103104941980423</v>
      </c>
      <c r="K145" s="111">
        <f>IF(RES_hhdet_in_tes!K145=0,"",RES_hhdet_in_tes!K145/RES_hhdet_in_fec!K145)</f>
        <v>2.7960516588001645</v>
      </c>
      <c r="L145" s="111">
        <f>IF(RES_hhdet_in_tes!L145=0,"",RES_hhdet_in_tes!L145/RES_hhdet_in_fec!L145)</f>
        <v>2.8845203354367701</v>
      </c>
      <c r="M145" s="111">
        <f>IF(RES_hhdet_in_tes!M145=0,"",RES_hhdet_in_tes!M145/RES_hhdet_in_fec!M145)</f>
        <v>2.9926992162316797</v>
      </c>
      <c r="N145" s="111">
        <f>IF(RES_hhdet_in_tes!N145=0,"",RES_hhdet_in_tes!N145/RES_hhdet_in_fec!N145)</f>
        <v>3.126444601056737</v>
      </c>
      <c r="O145" s="111">
        <f>IF(RES_hhdet_in_tes!O145=0,"",RES_hhdet_in_tes!O145/RES_hhdet_in_fec!O145)</f>
        <v>3.2877684439798966</v>
      </c>
      <c r="P145" s="111">
        <f>IF(RES_hhdet_in_tes!P145=0,"",RES_hhdet_in_tes!P145/RES_hhdet_in_fec!P145)</f>
        <v>3.4604042114308733</v>
      </c>
      <c r="Q145" s="111">
        <f>IF(RES_hhdet_in_tes!Q145=0,"",RES_hhdet_in_tes!Q145/RES_hhdet_in_fec!Q145)</f>
        <v>3.5946575274637107</v>
      </c>
      <c r="R145" s="111">
        <f>IF(RES_hhdet_in_tes!R145=0,"",RES_hhdet_in_tes!R145/RES_hhdet_in_fec!R145)</f>
        <v>3.5955140489496635</v>
      </c>
      <c r="S145" s="111">
        <f>IF(RES_hhdet_in_tes!S145=0,"",RES_hhdet_in_tes!S145/RES_hhdet_in_fec!S145)</f>
        <v>3.5956092180036583</v>
      </c>
      <c r="T145" s="111">
        <f>IF(RES_hhdet_in_tes!T145=0,"",RES_hhdet_in_tes!T145/RES_hhdet_in_fec!T145)</f>
        <v>3.5957149613969857</v>
      </c>
      <c r="U145" s="111">
        <f>IF(RES_hhdet_in_tes!U145=0,"",RES_hhdet_in_tes!U145/RES_hhdet_in_fec!U145)</f>
        <v>3.5958324540562381</v>
      </c>
      <c r="V145" s="111">
        <f>IF(RES_hhdet_in_tes!V145=0,"",RES_hhdet_in_tes!V145/RES_hhdet_in_fec!V145)</f>
        <v>3.6064067933889894</v>
      </c>
      <c r="W145" s="111">
        <f>IF(RES_hhdet_in_tes!W145=0,"",RES_hhdet_in_tes!W145/RES_hhdet_in_fec!W145)</f>
        <v>3.6627299147420711</v>
      </c>
      <c r="X145" s="111">
        <f>IF(RES_hhdet_in_tes!X145=0,"",RES_hhdet_in_tes!X145/RES_hhdet_in_fec!X145)</f>
        <v>3.7381629963541592</v>
      </c>
      <c r="Y145" s="111">
        <f>IF(RES_hhdet_in_tes!Y145=0,"",RES_hhdet_in_tes!Y145/RES_hhdet_in_fec!Y145)</f>
        <v>3.824725708364658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3.0084562238929511</v>
      </c>
      <c r="D146" s="124">
        <f>IF(RES_hhdet_in_tes!D146=0,"",RES_hhdet_in_tes!D146/RES_hhdet_in_fec!D146)</f>
        <v>3.1582689444647301</v>
      </c>
      <c r="E146" s="124">
        <f>IF(RES_hhdet_in_tes!E146=0,"",RES_hhdet_in_tes!E146/RES_hhdet_in_fec!E146)</f>
        <v>3.3103276457928197</v>
      </c>
      <c r="F146" s="124">
        <f>IF(RES_hhdet_in_tes!F146=0,"",RES_hhdet_in_tes!F146/RES_hhdet_in_fec!F146)</f>
        <v>3.4636076155361337</v>
      </c>
      <c r="G146" s="124">
        <f>IF(RES_hhdet_in_tes!G146=0,"",RES_hhdet_in_tes!G146/RES_hhdet_in_fec!G146)</f>
        <v>3.6189968543205664</v>
      </c>
      <c r="H146" s="124">
        <f>IF(RES_hhdet_in_tes!H146=0,"",RES_hhdet_in_tes!H146/RES_hhdet_in_fec!H146)</f>
        <v>3.7763558025341504</v>
      </c>
      <c r="I146" s="124">
        <f>IF(RES_hhdet_in_tes!I146=0,"",RES_hhdet_in_tes!I146/RES_hhdet_in_fec!I146)</f>
        <v>3.9358706019866241</v>
      </c>
      <c r="J146" s="124">
        <f>IF(RES_hhdet_in_tes!J146=0,"",RES_hhdet_in_tes!J146/RES_hhdet_in_fec!J146)</f>
        <v>4.0983755262745563</v>
      </c>
      <c r="K146" s="124">
        <f>IF(RES_hhdet_in_tes!K146=0,"",RES_hhdet_in_tes!K146/RES_hhdet_in_fec!K146)</f>
        <v>4.2645313896480079</v>
      </c>
      <c r="L146" s="124">
        <f>IF(RES_hhdet_in_tes!L146=0,"",RES_hhdet_in_tes!L146/RES_hhdet_in_fec!L146)</f>
        <v>4.4344258231886302</v>
      </c>
      <c r="M146" s="124">
        <f>IF(RES_hhdet_in_tes!M146=0,"",RES_hhdet_in_tes!M146/RES_hhdet_in_fec!M146)</f>
        <v>4.6291123211337073</v>
      </c>
      <c r="N146" s="124">
        <f>IF(RES_hhdet_in_tes!N146=0,"",RES_hhdet_in_tes!N146/RES_hhdet_in_fec!N146)</f>
        <v>4.8548406993539652</v>
      </c>
      <c r="O146" s="124">
        <f>IF(RES_hhdet_in_tes!O146=0,"",RES_hhdet_in_tes!O146/RES_hhdet_in_fec!O146)</f>
        <v>5.1112082807486523</v>
      </c>
      <c r="P146" s="124">
        <f>IF(RES_hhdet_in_tes!P146=0,"",RES_hhdet_in_tes!P146/RES_hhdet_in_fec!P146)</f>
        <v>5.3732653714834271</v>
      </c>
      <c r="Q146" s="124">
        <f>IF(RES_hhdet_in_tes!Q146=0,"",RES_hhdet_in_tes!Q146/RES_hhdet_in_fec!Q146)</f>
        <v>5.5743901707112489</v>
      </c>
      <c r="R146" s="124">
        <f>IF(RES_hhdet_in_tes!R146=0,"",RES_hhdet_in_tes!R146/RES_hhdet_in_fec!R146)</f>
        <v>5.6179695138786006</v>
      </c>
      <c r="S146" s="124">
        <f>IF(RES_hhdet_in_tes!S146=0,"",RES_hhdet_in_tes!S146/RES_hhdet_in_fec!S146)</f>
        <v>5.6228116631194176</v>
      </c>
      <c r="T146" s="124">
        <f>IF(RES_hhdet_in_tes!T146=0,"",RES_hhdet_in_tes!T146/RES_hhdet_in_fec!T146)</f>
        <v>5.6281918289425477</v>
      </c>
      <c r="U146" s="124">
        <f>IF(RES_hhdet_in_tes!U146=0,"",RES_hhdet_in_tes!U146/RES_hhdet_in_fec!U146)</f>
        <v>5.6341697909682473</v>
      </c>
      <c r="V146" s="124">
        <f>IF(RES_hhdet_in_tes!V146=0,"",RES_hhdet_in_tes!V146/RES_hhdet_in_fec!V146)</f>
        <v>5.6512520355516926</v>
      </c>
      <c r="W146" s="124">
        <f>IF(RES_hhdet_in_tes!W146=0,"",RES_hhdet_in_tes!W146/RES_hhdet_in_fec!W146)</f>
        <v>5.7073192747491044</v>
      </c>
      <c r="X146" s="124">
        <f>IF(RES_hhdet_in_tes!X146=0,"",RES_hhdet_in_tes!X146/RES_hhdet_in_fec!X146)</f>
        <v>5.7693487102329692</v>
      </c>
      <c r="Y146" s="124">
        <f>IF(RES_hhdet_in_tes!Y146=0,"",RES_hhdet_in_tes!Y146/RES_hhdet_in_fec!Y146)</f>
        <v>5.8392669101406751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3.0084562238929511</v>
      </c>
      <c r="D147" s="111">
        <f>IF(RES_hhdet_in_tes!D147=0,"",RES_hhdet_in_tes!D147/RES_hhdet_in_fec!D147)</f>
        <v>3.1582689444647301</v>
      </c>
      <c r="E147" s="111">
        <f>IF(RES_hhdet_in_tes!E147=0,"",RES_hhdet_in_tes!E147/RES_hhdet_in_fec!E147)</f>
        <v>3.3103276457928197</v>
      </c>
      <c r="F147" s="111">
        <f>IF(RES_hhdet_in_tes!F147=0,"",RES_hhdet_in_tes!F147/RES_hhdet_in_fec!F147)</f>
        <v>3.4636076155361337</v>
      </c>
      <c r="G147" s="111">
        <f>IF(RES_hhdet_in_tes!G147=0,"",RES_hhdet_in_tes!G147/RES_hhdet_in_fec!G147)</f>
        <v>3.6189968543205664</v>
      </c>
      <c r="H147" s="111">
        <f>IF(RES_hhdet_in_tes!H147=0,"",RES_hhdet_in_tes!H147/RES_hhdet_in_fec!H147)</f>
        <v>3.7763558025341504</v>
      </c>
      <c r="I147" s="111">
        <f>IF(RES_hhdet_in_tes!I147=0,"",RES_hhdet_in_tes!I147/RES_hhdet_in_fec!I147)</f>
        <v>3.9358706019866241</v>
      </c>
      <c r="J147" s="111">
        <f>IF(RES_hhdet_in_tes!J147=0,"",RES_hhdet_in_tes!J147/RES_hhdet_in_fec!J147)</f>
        <v>4.0983755262745563</v>
      </c>
      <c r="K147" s="111">
        <f>IF(RES_hhdet_in_tes!K147=0,"",RES_hhdet_in_tes!K147/RES_hhdet_in_fec!K147)</f>
        <v>4.2645313896480079</v>
      </c>
      <c r="L147" s="111">
        <f>IF(RES_hhdet_in_tes!L147=0,"",RES_hhdet_in_tes!L147/RES_hhdet_in_fec!L147)</f>
        <v>4.4344258231886302</v>
      </c>
      <c r="M147" s="111">
        <f>IF(RES_hhdet_in_tes!M147=0,"",RES_hhdet_in_tes!M147/RES_hhdet_in_fec!M147)</f>
        <v>4.6291123211337073</v>
      </c>
      <c r="N147" s="111">
        <f>IF(RES_hhdet_in_tes!N147=0,"",RES_hhdet_in_tes!N147/RES_hhdet_in_fec!N147)</f>
        <v>4.8548406993539652</v>
      </c>
      <c r="O147" s="111">
        <f>IF(RES_hhdet_in_tes!O147=0,"",RES_hhdet_in_tes!O147/RES_hhdet_in_fec!O147)</f>
        <v>5.1112082807486523</v>
      </c>
      <c r="P147" s="111">
        <f>IF(RES_hhdet_in_tes!P147=0,"",RES_hhdet_in_tes!P147/RES_hhdet_in_fec!P147)</f>
        <v>5.3732653714834271</v>
      </c>
      <c r="Q147" s="111">
        <f>IF(RES_hhdet_in_tes!Q147=0,"",RES_hhdet_in_tes!Q147/RES_hhdet_in_fec!Q147)</f>
        <v>5.5743901707112489</v>
      </c>
      <c r="R147" s="111">
        <f>IF(RES_hhdet_in_tes!R147=0,"",RES_hhdet_in_tes!R147/RES_hhdet_in_fec!R147)</f>
        <v>5.6179695138786006</v>
      </c>
      <c r="S147" s="111">
        <f>IF(RES_hhdet_in_tes!S147=0,"",RES_hhdet_in_tes!S147/RES_hhdet_in_fec!S147)</f>
        <v>5.6228116631194176</v>
      </c>
      <c r="T147" s="111">
        <f>IF(RES_hhdet_in_tes!T147=0,"",RES_hhdet_in_tes!T147/RES_hhdet_in_fec!T147)</f>
        <v>5.6281918289425477</v>
      </c>
      <c r="U147" s="111">
        <f>IF(RES_hhdet_in_tes!U147=0,"",RES_hhdet_in_tes!U147/RES_hhdet_in_fec!U147)</f>
        <v>5.6341697909682473</v>
      </c>
      <c r="V147" s="111">
        <f>IF(RES_hhdet_in_tes!V147=0,"",RES_hhdet_in_tes!V147/RES_hhdet_in_fec!V147)</f>
        <v>5.6512520355516926</v>
      </c>
      <c r="W147" s="111">
        <f>IF(RES_hhdet_in_tes!W147=0,"",RES_hhdet_in_tes!W147/RES_hhdet_in_fec!W147)</f>
        <v>5.7073192747491044</v>
      </c>
      <c r="X147" s="111">
        <f>IF(RES_hhdet_in_tes!X147=0,"",RES_hhdet_in_tes!X147/RES_hhdet_in_fec!X147)</f>
        <v>5.7693487102329692</v>
      </c>
      <c r="Y147" s="111">
        <f>IF(RES_hhdet_in_tes!Y147=0,"",RES_hhdet_in_tes!Y147/RES_hhdet_in_fec!Y147)</f>
        <v>5.8392669101406751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0.76971193665807192</v>
      </c>
      <c r="D148" s="124">
        <f>IF(RES_hhdet_in_tes!D148=0,"",RES_hhdet_in_tes!D148/RES_hhdet_in_fec!D148)</f>
        <v>0.76534838395949067</v>
      </c>
      <c r="E148" s="124">
        <f>IF(RES_hhdet_in_tes!E148=0,"",RES_hhdet_in_tes!E148/RES_hhdet_in_fec!E148)</f>
        <v>0.76613070391810179</v>
      </c>
      <c r="F148" s="124">
        <f>IF(RES_hhdet_in_tes!F148=0,"",RES_hhdet_in_tes!F148/RES_hhdet_in_fec!F148)</f>
        <v>0.76003252349138761</v>
      </c>
      <c r="G148" s="124">
        <f>IF(RES_hhdet_in_tes!G148=0,"",RES_hhdet_in_tes!G148/RES_hhdet_in_fec!G148)</f>
        <v>0.76837317372426506</v>
      </c>
      <c r="H148" s="124">
        <f>IF(RES_hhdet_in_tes!H148=0,"",RES_hhdet_in_tes!H148/RES_hhdet_in_fec!H148)</f>
        <v>0.76924781313979063</v>
      </c>
      <c r="I148" s="124">
        <f>IF(RES_hhdet_in_tes!I148=0,"",RES_hhdet_in_tes!I148/RES_hhdet_in_fec!I148)</f>
        <v>0.80534252900937586</v>
      </c>
      <c r="J148" s="124">
        <f>IF(RES_hhdet_in_tes!J148=0,"",RES_hhdet_in_tes!J148/RES_hhdet_in_fec!J148)</f>
        <v>0.80103412169899624</v>
      </c>
      <c r="K148" s="124">
        <f>IF(RES_hhdet_in_tes!K148=0,"",RES_hhdet_in_tes!K148/RES_hhdet_in_fec!K148)</f>
        <v>0.81322177089519987</v>
      </c>
      <c r="L148" s="124">
        <f>IF(RES_hhdet_in_tes!L148=0,"",RES_hhdet_in_tes!L148/RES_hhdet_in_fec!L148)</f>
        <v>0.79045434186991981</v>
      </c>
      <c r="M148" s="124">
        <f>IF(RES_hhdet_in_tes!M148=0,"",RES_hhdet_in_tes!M148/RES_hhdet_in_fec!M148)</f>
        <v>0.78620745838056538</v>
      </c>
      <c r="N148" s="124">
        <f>IF(RES_hhdet_in_tes!N148=0,"",RES_hhdet_in_tes!N148/RES_hhdet_in_fec!N148)</f>
        <v>0.79250024112795814</v>
      </c>
      <c r="O148" s="124">
        <f>IF(RES_hhdet_in_tes!O148=0,"",RES_hhdet_in_tes!O148/RES_hhdet_in_fec!O148)</f>
        <v>0.80675210929634089</v>
      </c>
      <c r="P148" s="124">
        <f>IF(RES_hhdet_in_tes!P148=0,"",RES_hhdet_in_tes!P148/RES_hhdet_in_fec!P148)</f>
        <v>0.8210117634773505</v>
      </c>
      <c r="Q148" s="124">
        <f>IF(RES_hhdet_in_tes!Q148=0,"",RES_hhdet_in_tes!Q148/RES_hhdet_in_fec!Q148)</f>
        <v>0.83729958131237825</v>
      </c>
      <c r="R148" s="124">
        <f>IF(RES_hhdet_in_tes!R148=0,"",RES_hhdet_in_tes!R148/RES_hhdet_in_fec!R148)</f>
        <v>0.84680456981364716</v>
      </c>
      <c r="S148" s="124">
        <f>IF(RES_hhdet_in_tes!S148=0,"",RES_hhdet_in_tes!S148/RES_hhdet_in_fec!S148)</f>
        <v>0.85513877809039851</v>
      </c>
      <c r="T148" s="124">
        <f>IF(RES_hhdet_in_tes!T148=0,"",RES_hhdet_in_tes!T148/RES_hhdet_in_fec!T148)</f>
        <v>0.86224024097974572</v>
      </c>
      <c r="U148" s="124">
        <f>IF(RES_hhdet_in_tes!U148=0,"",RES_hhdet_in_tes!U148/RES_hhdet_in_fec!U148)</f>
        <v>0.8707456515308869</v>
      </c>
      <c r="V148" s="124">
        <f>IF(RES_hhdet_in_tes!V148=0,"",RES_hhdet_in_tes!V148/RES_hhdet_in_fec!V148)</f>
        <v>0.8748544649675577</v>
      </c>
      <c r="W148" s="124">
        <f>IF(RES_hhdet_in_tes!W148=0,"",RES_hhdet_in_tes!W148/RES_hhdet_in_fec!W148)</f>
        <v>0.87824857823076774</v>
      </c>
      <c r="X148" s="124">
        <f>IF(RES_hhdet_in_tes!X148=0,"",RES_hhdet_in_tes!X148/RES_hhdet_in_fec!X148)</f>
        <v>0.92490958780376265</v>
      </c>
      <c r="Y148" s="124">
        <f>IF(RES_hhdet_in_tes!Y148=0,"",RES_hhdet_in_tes!Y148/RES_hhdet_in_fec!Y148)</f>
        <v>0.92354018408283423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0.66125195279120275</v>
      </c>
      <c r="D149" s="111">
        <f>IF(RES_hhdet_in_tes!D149=0,"",RES_hhdet_in_tes!D149/RES_hhdet_in_fec!D149)</f>
        <v>0.66318548284313983</v>
      </c>
      <c r="E149" s="111">
        <f>IF(RES_hhdet_in_tes!E149=0,"",RES_hhdet_in_tes!E149/RES_hhdet_in_fec!E149)</f>
        <v>0.6653877821302302</v>
      </c>
      <c r="F149" s="111">
        <f>IF(RES_hhdet_in_tes!F149=0,"",RES_hhdet_in_tes!F149/RES_hhdet_in_fec!F149)</f>
        <v>0.66762673176756893</v>
      </c>
      <c r="G149" s="111">
        <f>IF(RES_hhdet_in_tes!G149=0,"",RES_hhdet_in_tes!G149/RES_hhdet_in_fec!G149)</f>
        <v>0.67011320206173441</v>
      </c>
      <c r="H149" s="111">
        <f>IF(RES_hhdet_in_tes!H149=0,"",RES_hhdet_in_tes!H149/RES_hhdet_in_fec!H149)</f>
        <v>0.67282138517173073</v>
      </c>
      <c r="I149" s="111">
        <f>IF(RES_hhdet_in_tes!I149=0,"",RES_hhdet_in_tes!I149/RES_hhdet_in_fec!I149)</f>
        <v>0.67580323954726063</v>
      </c>
      <c r="J149" s="111">
        <f>IF(RES_hhdet_in_tes!J149=0,"",RES_hhdet_in_tes!J149/RES_hhdet_in_fec!J149)</f>
        <v>0.67927162061707314</v>
      </c>
      <c r="K149" s="111">
        <f>IF(RES_hhdet_in_tes!K149=0,"",RES_hhdet_in_tes!K149/RES_hhdet_in_fec!K149)</f>
        <v>0.68340751148324175</v>
      </c>
      <c r="L149" s="111">
        <f>IF(RES_hhdet_in_tes!L149=0,"",RES_hhdet_in_tes!L149/RES_hhdet_in_fec!L149)</f>
        <v>0.68825933254550198</v>
      </c>
      <c r="M149" s="111">
        <f>IF(RES_hhdet_in_tes!M149=0,"",RES_hhdet_in_tes!M149/RES_hhdet_in_fec!M149)</f>
        <v>0.69815007742690871</v>
      </c>
      <c r="N149" s="111">
        <f>IF(RES_hhdet_in_tes!N149=0,"",RES_hhdet_in_tes!N149/RES_hhdet_in_fec!N149)</f>
        <v>0.71445385934344874</v>
      </c>
      <c r="O149" s="111">
        <f>IF(RES_hhdet_in_tes!O149=0,"",RES_hhdet_in_tes!O149/RES_hhdet_in_fec!O149)</f>
        <v>0.73828902589107548</v>
      </c>
      <c r="P149" s="111">
        <f>IF(RES_hhdet_in_tes!P149=0,"",RES_hhdet_in_tes!P149/RES_hhdet_in_fec!P149)</f>
        <v>0.76719173660380124</v>
      </c>
      <c r="Q149" s="111">
        <f>IF(RES_hhdet_in_tes!Q149=0,"",RES_hhdet_in_tes!Q149/RES_hhdet_in_fec!Q149)</f>
        <v>0.7932146269308965</v>
      </c>
      <c r="R149" s="111">
        <f>IF(RES_hhdet_in_tes!R149=0,"",RES_hhdet_in_tes!R149/RES_hhdet_in_fec!R149)</f>
        <v>0.8100977039301438</v>
      </c>
      <c r="S149" s="111">
        <f>IF(RES_hhdet_in_tes!S149=0,"",RES_hhdet_in_tes!S149/RES_hhdet_in_fec!S149)</f>
        <v>0.82581745765932402</v>
      </c>
      <c r="T149" s="111">
        <f>IF(RES_hhdet_in_tes!T149=0,"",RES_hhdet_in_tes!T149/RES_hhdet_in_fec!T149)</f>
        <v>0.83991037906772847</v>
      </c>
      <c r="U149" s="111">
        <f>IF(RES_hhdet_in_tes!U149=0,"",RES_hhdet_in_tes!U149/RES_hhdet_in_fec!U149)</f>
        <v>0.85191295910469611</v>
      </c>
      <c r="V149" s="111">
        <f>IF(RES_hhdet_in_tes!V149=0,"",RES_hhdet_in_tes!V149/RES_hhdet_in_fec!V149)</f>
        <v>0.8613616887195471</v>
      </c>
      <c r="W149" s="111">
        <f>IF(RES_hhdet_in_tes!W149=0,"",RES_hhdet_in_tes!W149/RES_hhdet_in_fec!W149)</f>
        <v>0.86716937870178612</v>
      </c>
      <c r="X149" s="111">
        <f>IF(RES_hhdet_in_tes!X149=0,"",RES_hhdet_in_tes!X149/RES_hhdet_in_fec!X149)</f>
        <v>0.86970728047019719</v>
      </c>
      <c r="Y149" s="111">
        <f>IF(RES_hhdet_in_tes!Y149=0,"",RES_hhdet_in_tes!Y149/RES_hhdet_in_fec!Y149)</f>
        <v>0.87099241180918463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0.77709794064824966</v>
      </c>
      <c r="D150" s="111">
        <f>IF(RES_hhdet_in_tes!D150=0,"",RES_hhdet_in_tes!D150/RES_hhdet_in_fec!D150)</f>
        <v>0.77688641991565122</v>
      </c>
      <c r="E150" s="111">
        <f>IF(RES_hhdet_in_tes!E150=0,"",RES_hhdet_in_tes!E150/RES_hhdet_in_fec!E150)</f>
        <v>0.78095305470423404</v>
      </c>
      <c r="F150" s="111">
        <f>IF(RES_hhdet_in_tes!F150=0,"",RES_hhdet_in_tes!F150/RES_hhdet_in_fec!F150)</f>
        <v>0.78348046138423844</v>
      </c>
      <c r="G150" s="111">
        <f>IF(RES_hhdet_in_tes!G150=0,"",RES_hhdet_in_tes!G150/RES_hhdet_in_fec!G150)</f>
        <v>0.78291985155648069</v>
      </c>
      <c r="H150" s="111">
        <f>IF(RES_hhdet_in_tes!H150=0,"",RES_hhdet_in_tes!H150/RES_hhdet_in_fec!H150)</f>
        <v>0.78474957604436046</v>
      </c>
      <c r="I150" s="111">
        <f>IF(RES_hhdet_in_tes!I150=0,"",RES_hhdet_in_tes!I150/RES_hhdet_in_fec!I150)</f>
        <v>0.78973927529448118</v>
      </c>
      <c r="J150" s="111">
        <f>IF(RES_hhdet_in_tes!J150=0,"",RES_hhdet_in_tes!J150/RES_hhdet_in_fec!J150)</f>
        <v>0.79777161077766734</v>
      </c>
      <c r="K150" s="111">
        <f>IF(RES_hhdet_in_tes!K150=0,"",RES_hhdet_in_tes!K150/RES_hhdet_in_fec!K150)</f>
        <v>0.81523310413396699</v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0.80568288438089997</v>
      </c>
      <c r="N150" s="111">
        <f>IF(RES_hhdet_in_tes!N150=0,"",RES_hhdet_in_tes!N150/RES_hhdet_in_fec!N150)</f>
        <v>0.82089359061642675</v>
      </c>
      <c r="O150" s="111">
        <f>IF(RES_hhdet_in_tes!O150=0,"",RES_hhdet_in_tes!O150/RES_hhdet_in_fec!O150)</f>
        <v>0.83086346949061329</v>
      </c>
      <c r="P150" s="111">
        <f>IF(RES_hhdet_in_tes!P150=0,"",RES_hhdet_in_tes!P150/RES_hhdet_in_fec!P150)</f>
        <v>0.8567873122551708</v>
      </c>
      <c r="Q150" s="111">
        <f>IF(RES_hhdet_in_tes!Q150=0,"",RES_hhdet_in_tes!Q150/RES_hhdet_in_fec!Q150)</f>
        <v>0.87166890104672989</v>
      </c>
      <c r="R150" s="111">
        <f>IF(RES_hhdet_in_tes!R150=0,"",RES_hhdet_in_tes!R150/RES_hhdet_in_fec!R150)</f>
        <v>0.88296860441106284</v>
      </c>
      <c r="S150" s="111">
        <f>IF(RES_hhdet_in_tes!S150=0,"",RES_hhdet_in_tes!S150/RES_hhdet_in_fec!S150)</f>
        <v>0.89744733230310958</v>
      </c>
      <c r="T150" s="111">
        <f>IF(RES_hhdet_in_tes!T150=0,"",RES_hhdet_in_tes!T150/RES_hhdet_in_fec!T150)</f>
        <v>0.90591466862053316</v>
      </c>
      <c r="U150" s="111">
        <f>IF(RES_hhdet_in_tes!U150=0,"",RES_hhdet_in_tes!U150/RES_hhdet_in_fec!U150)</f>
        <v>0.91201974855007673</v>
      </c>
      <c r="V150" s="111">
        <f>IF(RES_hhdet_in_tes!V150=0,"",RES_hhdet_in_tes!V150/RES_hhdet_in_fec!V150)</f>
        <v>0.91808197455452856</v>
      </c>
      <c r="W150" s="111">
        <f>IF(RES_hhdet_in_tes!W150=0,"",RES_hhdet_in_tes!W150/RES_hhdet_in_fec!W150)</f>
        <v>0.91741133147995424</v>
      </c>
      <c r="X150" s="111">
        <f>IF(RES_hhdet_in_tes!X150=0,"",RES_hhdet_in_tes!X150/RES_hhdet_in_fec!X150)</f>
        <v>0.94117932601015108</v>
      </c>
      <c r="Y150" s="111">
        <f>IF(RES_hhdet_in_tes!Y150=0,"",RES_hhdet_in_tes!Y150/RES_hhdet_in_fec!Y150)</f>
        <v>0.92879984946757788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0.66125195279120275</v>
      </c>
      <c r="D151" s="112">
        <f>IF(RES_hhdet_in_tes!D151=0,"",RES_hhdet_in_tes!D151/RES_hhdet_in_fec!D151)</f>
        <v>0.66318548284313983</v>
      </c>
      <c r="E151" s="112">
        <f>IF(RES_hhdet_in_tes!E151=0,"",RES_hhdet_in_tes!E151/RES_hhdet_in_fec!E151)</f>
        <v>0.6653877821302302</v>
      </c>
      <c r="F151" s="112">
        <f>IF(RES_hhdet_in_tes!F151=0,"",RES_hhdet_in_tes!F151/RES_hhdet_in_fec!F151)</f>
        <v>0.66762673176756893</v>
      </c>
      <c r="G151" s="112">
        <f>IF(RES_hhdet_in_tes!G151=0,"",RES_hhdet_in_tes!G151/RES_hhdet_in_fec!G151)</f>
        <v>0.67011320206173441</v>
      </c>
      <c r="H151" s="112">
        <f>IF(RES_hhdet_in_tes!H151=0,"",RES_hhdet_in_tes!H151/RES_hhdet_in_fec!H151)</f>
        <v>0.67282138517173062</v>
      </c>
      <c r="I151" s="112">
        <f>IF(RES_hhdet_in_tes!I151=0,"",RES_hhdet_in_tes!I151/RES_hhdet_in_fec!I151)</f>
        <v>0.67580323954726063</v>
      </c>
      <c r="J151" s="112">
        <f>IF(RES_hhdet_in_tes!J151=0,"",RES_hhdet_in_tes!J151/RES_hhdet_in_fec!J151)</f>
        <v>0.67927162061707314</v>
      </c>
      <c r="K151" s="112">
        <f>IF(RES_hhdet_in_tes!K151=0,"",RES_hhdet_in_tes!K151/RES_hhdet_in_fec!K151)</f>
        <v>0.68340751148324175</v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0.6981500774269086</v>
      </c>
      <c r="N151" s="112">
        <f>IF(RES_hhdet_in_tes!N151=0,"",RES_hhdet_in_tes!N151/RES_hhdet_in_fec!N151)</f>
        <v>0.71445385934344874</v>
      </c>
      <c r="O151" s="112">
        <f>IF(RES_hhdet_in_tes!O151=0,"",RES_hhdet_in_tes!O151/RES_hhdet_in_fec!O151)</f>
        <v>0.73828902589107548</v>
      </c>
      <c r="P151" s="112">
        <f>IF(RES_hhdet_in_tes!P151=0,"",RES_hhdet_in_tes!P151/RES_hhdet_in_fec!P151)</f>
        <v>0.76719173660380124</v>
      </c>
      <c r="Q151" s="112">
        <f>IF(RES_hhdet_in_tes!Q151=0,"",RES_hhdet_in_tes!Q151/RES_hhdet_in_fec!Q151)</f>
        <v>0.7932146269308965</v>
      </c>
      <c r="R151" s="112">
        <f>IF(RES_hhdet_in_tes!R151=0,"",RES_hhdet_in_tes!R151/RES_hhdet_in_fec!R151)</f>
        <v>0.8100977039301438</v>
      </c>
      <c r="S151" s="112">
        <f>IF(RES_hhdet_in_tes!S151=0,"",RES_hhdet_in_tes!S151/RES_hhdet_in_fec!S151)</f>
        <v>0.82581745765932402</v>
      </c>
      <c r="T151" s="112">
        <f>IF(RES_hhdet_in_tes!T151=0,"",RES_hhdet_in_tes!T151/RES_hhdet_in_fec!T151)</f>
        <v>0.83991037906772836</v>
      </c>
      <c r="U151" s="112">
        <f>IF(RES_hhdet_in_tes!U151=0,"",RES_hhdet_in_tes!U151/RES_hhdet_in_fec!U151)</f>
        <v>0.85191295910469611</v>
      </c>
      <c r="V151" s="112">
        <f>IF(RES_hhdet_in_tes!V151=0,"",RES_hhdet_in_tes!V151/RES_hhdet_in_fec!V151)</f>
        <v>0.86136168871954699</v>
      </c>
      <c r="W151" s="112">
        <f>IF(RES_hhdet_in_tes!W151=0,"",RES_hhdet_in_tes!W151/RES_hhdet_in_fec!W151)</f>
        <v>0.86716937870178601</v>
      </c>
      <c r="X151" s="112">
        <f>IF(RES_hhdet_in_tes!X151=0,"",RES_hhdet_in_tes!X151/RES_hhdet_in_fec!X151)</f>
        <v>0.86970728047019707</v>
      </c>
      <c r="Y151" s="112">
        <f>IF(RES_hhdet_in_tes!Y151=0,"",RES_hhdet_in_tes!Y151/RES_hhdet_in_fec!Y151)</f>
        <v>0.87099241180918463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0.74041525039803324</v>
      </c>
      <c r="D153" s="112">
        <f>IF(RES_hhdet_in_tes!D153=0,"",RES_hhdet_in_tes!D153/RES_hhdet_in_fec!D153)</f>
        <v>0.74150502345695191</v>
      </c>
      <c r="E153" s="112">
        <f>IF(RES_hhdet_in_tes!E153=0,"",RES_hhdet_in_tes!E153/RES_hhdet_in_fec!E153)</f>
        <v>0.74269805505372344</v>
      </c>
      <c r="F153" s="112">
        <f>IF(RES_hhdet_in_tes!F153=0,"",RES_hhdet_in_tes!F153/RES_hhdet_in_fec!F153)</f>
        <v>0.74390548114709087</v>
      </c>
      <c r="G153" s="112">
        <f>IF(RES_hhdet_in_tes!G153=0,"",RES_hhdet_in_tes!G153/RES_hhdet_in_fec!G153)</f>
        <v>0.74520880800638034</v>
      </c>
      <c r="H153" s="112">
        <f>IF(RES_hhdet_in_tes!H153=0,"",RES_hhdet_in_tes!H153/RES_hhdet_in_fec!H153)</f>
        <v>0.74659883532297355</v>
      </c>
      <c r="I153" s="112">
        <f>IF(RES_hhdet_in_tes!I153=0,"",RES_hhdet_in_tes!I153/RES_hhdet_in_fec!I153)</f>
        <v>0.74809670157448016</v>
      </c>
      <c r="J153" s="112">
        <f>IF(RES_hhdet_in_tes!J153=0,"",RES_hhdet_in_tes!J153/RES_hhdet_in_fec!J153)</f>
        <v>0.74978716565162395</v>
      </c>
      <c r="K153" s="112">
        <f>IF(RES_hhdet_in_tes!K153=0,"",RES_hhdet_in_tes!K153/RES_hhdet_in_fec!K153)</f>
        <v>0.75174510479381351</v>
      </c>
      <c r="L153" s="112">
        <f>IF(RES_hhdet_in_tes!L153=0,"",RES_hhdet_in_tes!L153/RES_hhdet_in_fec!L153)</f>
        <v>0.75399626316397572</v>
      </c>
      <c r="M153" s="112">
        <f>IF(RES_hhdet_in_tes!M153=0,"",RES_hhdet_in_tes!M153/RES_hhdet_in_fec!M153)</f>
        <v>0.75827598636523619</v>
      </c>
      <c r="N153" s="112">
        <f>IF(RES_hhdet_in_tes!N153=0,"",RES_hhdet_in_tes!N153/RES_hhdet_in_fec!N153)</f>
        <v>0.7653328644836086</v>
      </c>
      <c r="O153" s="112">
        <f>IF(RES_hhdet_in_tes!O153=0,"",RES_hhdet_in_tes!O153/RES_hhdet_in_fec!O153)</f>
        <v>0.77609368628206765</v>
      </c>
      <c r="P153" s="112">
        <f>IF(RES_hhdet_in_tes!P153=0,"",RES_hhdet_in_tes!P153/RES_hhdet_in_fec!P153)</f>
        <v>0.79004827813282497</v>
      </c>
      <c r="Q153" s="112">
        <f>IF(RES_hhdet_in_tes!Q153=0,"",RES_hhdet_in_tes!Q153/RES_hhdet_in_fec!Q153)</f>
        <v>0.80351149029719959</v>
      </c>
      <c r="R153" s="112">
        <f>IF(RES_hhdet_in_tes!R153=0,"",RES_hhdet_in_tes!R153/RES_hhdet_in_fec!R153)</f>
        <v>0.81262257581351849</v>
      </c>
      <c r="S153" s="112">
        <f>IF(RES_hhdet_in_tes!S153=0,"",RES_hhdet_in_tes!S153/RES_hhdet_in_fec!S153)</f>
        <v>0.82144964721333202</v>
      </c>
      <c r="T153" s="112">
        <f>IF(RES_hhdet_in_tes!T153=0,"",RES_hhdet_in_tes!T153/RES_hhdet_in_fec!T153)</f>
        <v>0.83020821581746362</v>
      </c>
      <c r="U153" s="112">
        <f>IF(RES_hhdet_in_tes!U153=0,"",RES_hhdet_in_tes!U153/RES_hhdet_in_fec!U153)</f>
        <v>0.83898632909472537</v>
      </c>
      <c r="V153" s="112">
        <f>IF(RES_hhdet_in_tes!V153=0,"",RES_hhdet_in_tes!V153/RES_hhdet_in_fec!V153)</f>
        <v>0.84760980782392448</v>
      </c>
      <c r="W153" s="112">
        <f>IF(RES_hhdet_in_tes!W153=0,"",RES_hhdet_in_tes!W153/RES_hhdet_in_fec!W153)</f>
        <v>0.85548590473062591</v>
      </c>
      <c r="X153" s="112" t="str">
        <f>IF(RES_hhdet_in_tes!X153=0,"",RES_hhdet_in_tes!X153/RES_hhdet_in_fec!X153)</f>
        <v/>
      </c>
      <c r="Y153" s="112" t="str">
        <f>IF(RES_hhdet_in_tes!Y153=0,"",RES_hhdet_in_tes!Y153/RES_hhdet_in_fec!Y153)</f>
        <v/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0.8359681980501491</v>
      </c>
      <c r="D154" s="113">
        <f>IF(RES_hhdet_in_tes!D154=0,"",RES_hhdet_in_tes!D154/RES_hhdet_in_fec!D154)</f>
        <v>0.83524596394463768</v>
      </c>
      <c r="E154" s="113">
        <f>IF(RES_hhdet_in_tes!E154=0,"",RES_hhdet_in_tes!E154/RES_hhdet_in_fec!E154)</f>
        <v>0.83810446711682685</v>
      </c>
      <c r="F154" s="113">
        <f>IF(RES_hhdet_in_tes!F154=0,"",RES_hhdet_in_tes!F154/RES_hhdet_in_fec!F154)</f>
        <v>0.83963211295541051</v>
      </c>
      <c r="G154" s="113">
        <f>IF(RES_hhdet_in_tes!G154=0,"",RES_hhdet_in_tes!G154/RES_hhdet_in_fec!G154)</f>
        <v>0.83846029285891421</v>
      </c>
      <c r="H154" s="113">
        <f>IF(RES_hhdet_in_tes!H154=0,"",RES_hhdet_in_tes!H154/RES_hhdet_in_fec!H154)</f>
        <v>0.83927565393052705</v>
      </c>
      <c r="I154" s="113">
        <f>IF(RES_hhdet_in_tes!I154=0,"",RES_hhdet_in_tes!I154/RES_hhdet_in_fec!I154)</f>
        <v>0.84251272308226277</v>
      </c>
      <c r="J154" s="113">
        <f>IF(RES_hhdet_in_tes!J154=0,"",RES_hhdet_in_tes!J154/RES_hhdet_in_fec!J154)</f>
        <v>0.84793597509277352</v>
      </c>
      <c r="K154" s="113">
        <f>IF(RES_hhdet_in_tes!K154=0,"",RES_hhdet_in_tes!K154/RES_hhdet_in_fec!K154)</f>
        <v>0.86112886945242251</v>
      </c>
      <c r="L154" s="113">
        <f>IF(RES_hhdet_in_tes!L154=0,"",RES_hhdet_in_tes!L154/RES_hhdet_in_fec!L154)</f>
        <v>0.84489921582141769</v>
      </c>
      <c r="M154" s="113">
        <f>IF(RES_hhdet_in_tes!M154=0,"",RES_hhdet_in_tes!M154/RES_hhdet_in_fec!M154)</f>
        <v>0.84920001481046536</v>
      </c>
      <c r="N154" s="113">
        <f>IF(RES_hhdet_in_tes!N154=0,"",RES_hhdet_in_tes!N154/RES_hhdet_in_fec!N154)</f>
        <v>0.85689296527547665</v>
      </c>
      <c r="O154" s="113">
        <f>IF(RES_hhdet_in_tes!O154=0,"",RES_hhdet_in_tes!O154/RES_hhdet_in_fec!O154)</f>
        <v>0.85785241937914047</v>
      </c>
      <c r="P154" s="113">
        <f>IF(RES_hhdet_in_tes!P154=0,"",RES_hhdet_in_tes!P154/RES_hhdet_in_fec!P154)</f>
        <v>0.87226369613101218</v>
      </c>
      <c r="Q154" s="113">
        <f>IF(RES_hhdet_in_tes!Q154=0,"",RES_hhdet_in_tes!Q154/RES_hhdet_in_fec!Q154)</f>
        <v>0.87857476650745814</v>
      </c>
      <c r="R154" s="113">
        <f>IF(RES_hhdet_in_tes!R154=0,"",RES_hhdet_in_tes!R154/RES_hhdet_in_fec!R154)</f>
        <v>0.88457420745536897</v>
      </c>
      <c r="S154" s="113">
        <f>IF(RES_hhdet_in_tes!S154=0,"",RES_hhdet_in_tes!S154/RES_hhdet_in_fec!S154)</f>
        <v>0.89472584469966554</v>
      </c>
      <c r="T154" s="113">
        <f>IF(RES_hhdet_in_tes!T154=0,"",RES_hhdet_in_tes!T154/RES_hhdet_in_fec!T154)</f>
        <v>0.89959374188640373</v>
      </c>
      <c r="U154" s="113">
        <f>IF(RES_hhdet_in_tes!U154=0,"",RES_hhdet_in_tes!U154/RES_hhdet_in_fec!U154)</f>
        <v>0.90370492765473842</v>
      </c>
      <c r="V154" s="113">
        <f>IF(RES_hhdet_in_tes!V154=0,"",RES_hhdet_in_tes!V154/RES_hhdet_in_fec!V154)</f>
        <v>0.9093117229995541</v>
      </c>
      <c r="W154" s="113">
        <f>IF(RES_hhdet_in_tes!W154=0,"",RES_hhdet_in_tes!W154/RES_hhdet_in_fec!W154)</f>
        <v>0.90976345842983175</v>
      </c>
      <c r="X154" s="113">
        <f>IF(RES_hhdet_in_tes!X154=0,"",RES_hhdet_in_tes!X154/RES_hhdet_in_fec!X154)</f>
        <v>0.94159612110168267</v>
      </c>
      <c r="Y154" s="113">
        <f>IF(RES_hhdet_in_tes!Y154=0,"",RES_hhdet_in_tes!Y154/RES_hhdet_in_fec!Y154)</f>
        <v>0.93453644292461546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0.74041525039803324</v>
      </c>
      <c r="D155" s="111">
        <f>IF(RES_hhdet_in_tes!D155=0,"",RES_hhdet_in_tes!D155/RES_hhdet_in_fec!D155)</f>
        <v>0.74150502345695191</v>
      </c>
      <c r="E155" s="111">
        <f>IF(RES_hhdet_in_tes!E155=0,"",RES_hhdet_in_tes!E155/RES_hhdet_in_fec!E155)</f>
        <v>0.74269805505372344</v>
      </c>
      <c r="F155" s="111">
        <f>IF(RES_hhdet_in_tes!F155=0,"",RES_hhdet_in_tes!F155/RES_hhdet_in_fec!F155)</f>
        <v>0.74390548114709087</v>
      </c>
      <c r="G155" s="111">
        <f>IF(RES_hhdet_in_tes!G155=0,"",RES_hhdet_in_tes!G155/RES_hhdet_in_fec!G155)</f>
        <v>0.74520880800638034</v>
      </c>
      <c r="H155" s="111">
        <f>IF(RES_hhdet_in_tes!H155=0,"",RES_hhdet_in_tes!H155/RES_hhdet_in_fec!H155)</f>
        <v>0.74659883532297355</v>
      </c>
      <c r="I155" s="111">
        <f>IF(RES_hhdet_in_tes!I155=0,"",RES_hhdet_in_tes!I155/RES_hhdet_in_fec!I155)</f>
        <v>0.74809670157448016</v>
      </c>
      <c r="J155" s="111">
        <f>IF(RES_hhdet_in_tes!J155=0,"",RES_hhdet_in_tes!J155/RES_hhdet_in_fec!J155)</f>
        <v>0.74978716565162407</v>
      </c>
      <c r="K155" s="111">
        <f>IF(RES_hhdet_in_tes!K155=0,"",RES_hhdet_in_tes!K155/RES_hhdet_in_fec!K155)</f>
        <v>0.75174510479381351</v>
      </c>
      <c r="L155" s="111">
        <f>IF(RES_hhdet_in_tes!L155=0,"",RES_hhdet_in_tes!L155/RES_hhdet_in_fec!L155)</f>
        <v>0.75399626316397572</v>
      </c>
      <c r="M155" s="111">
        <f>IF(RES_hhdet_in_tes!M155=0,"",RES_hhdet_in_tes!M155/RES_hhdet_in_fec!M155)</f>
        <v>0.75827598636523619</v>
      </c>
      <c r="N155" s="111">
        <f>IF(RES_hhdet_in_tes!N155=0,"",RES_hhdet_in_tes!N155/RES_hhdet_in_fec!N155)</f>
        <v>0.7653328644836086</v>
      </c>
      <c r="O155" s="111">
        <f>IF(RES_hhdet_in_tes!O155=0,"",RES_hhdet_in_tes!O155/RES_hhdet_in_fec!O155)</f>
        <v>0.77609368628206765</v>
      </c>
      <c r="P155" s="111">
        <f>IF(RES_hhdet_in_tes!P155=0,"",RES_hhdet_in_tes!P155/RES_hhdet_in_fec!P155)</f>
        <v>0.79004827813282497</v>
      </c>
      <c r="Q155" s="111">
        <f>IF(RES_hhdet_in_tes!Q155=0,"",RES_hhdet_in_tes!Q155/RES_hhdet_in_fec!Q155)</f>
        <v>0.80351149029719959</v>
      </c>
      <c r="R155" s="111">
        <f>IF(RES_hhdet_in_tes!R155=0,"",RES_hhdet_in_tes!R155/RES_hhdet_in_fec!R155)</f>
        <v>0.81262257581351849</v>
      </c>
      <c r="S155" s="111">
        <f>IF(RES_hhdet_in_tes!S155=0,"",RES_hhdet_in_tes!S155/RES_hhdet_in_fec!S155)</f>
        <v>0.82144964721333202</v>
      </c>
      <c r="T155" s="111">
        <f>IF(RES_hhdet_in_tes!T155=0,"",RES_hhdet_in_tes!T155/RES_hhdet_in_fec!T155)</f>
        <v>0.83020821581746351</v>
      </c>
      <c r="U155" s="111">
        <f>IF(RES_hhdet_in_tes!U155=0,"",RES_hhdet_in_tes!U155/RES_hhdet_in_fec!U155)</f>
        <v>0.83898632909472537</v>
      </c>
      <c r="V155" s="111">
        <f>IF(RES_hhdet_in_tes!V155=0,"",RES_hhdet_in_tes!V155/RES_hhdet_in_fec!V155)</f>
        <v>0.84760980782392448</v>
      </c>
      <c r="W155" s="111">
        <f>IF(RES_hhdet_in_tes!W155=0,"",RES_hhdet_in_tes!W155/RES_hhdet_in_fec!W155)</f>
        <v>0.85548590473062591</v>
      </c>
      <c r="X155" s="111">
        <f>IF(RES_hhdet_in_tes!X155=0,"",RES_hhdet_in_tes!X155/RES_hhdet_in_fec!X155)</f>
        <v>0.86853191888185355</v>
      </c>
      <c r="Y155" s="111">
        <f>IF(RES_hhdet_in_tes!Y155=0,"",RES_hhdet_in_tes!Y155/RES_hhdet_in_fec!Y155)</f>
        <v>0.88070305714656016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0.77146059767520192</v>
      </c>
      <c r="D157" s="124">
        <f>IF(RES_hhdet_in_tes!D157=0,"",RES_hhdet_in_tes!D157/RES_hhdet_in_fec!D157)</f>
        <v>0.77270540312334768</v>
      </c>
      <c r="E157" s="124">
        <f>IF(RES_hhdet_in_tes!E157=0,"",RES_hhdet_in_tes!E157/RES_hhdet_in_fec!E157)</f>
        <v>0.77400890143633505</v>
      </c>
      <c r="F157" s="124">
        <f>IF(RES_hhdet_in_tes!F157=0,"",RES_hhdet_in_tes!F157/RES_hhdet_in_fec!F157)</f>
        <v>0.77532040332180086</v>
      </c>
      <c r="G157" s="124">
        <f>IF(RES_hhdet_in_tes!G157=0,"",RES_hhdet_in_tes!G157/RES_hhdet_in_fec!G157)</f>
        <v>0.77668595788352768</v>
      </c>
      <c r="H157" s="124">
        <f>IF(RES_hhdet_in_tes!H157=0,"",RES_hhdet_in_tes!H157/RES_hhdet_in_fec!H157)</f>
        <v>0.77809992929745042</v>
      </c>
      <c r="I157" s="124">
        <f>IF(RES_hhdet_in_tes!I157=0,"",RES_hhdet_in_tes!I157/RES_hhdet_in_fec!I157)</f>
        <v>0.77957366406408668</v>
      </c>
      <c r="J157" s="124">
        <f>IF(RES_hhdet_in_tes!J157=0,"",RES_hhdet_in_tes!J157/RES_hhdet_in_fec!J157)</f>
        <v>0.78115364479110272</v>
      </c>
      <c r="K157" s="124">
        <f>IF(RES_hhdet_in_tes!K157=0,"",RES_hhdet_in_tes!K157/RES_hhdet_in_fec!K157)</f>
        <v>0.78287939392139461</v>
      </c>
      <c r="L157" s="124">
        <f>IF(RES_hhdet_in_tes!L157=0,"",RES_hhdet_in_tes!L157/RES_hhdet_in_fec!L157)</f>
        <v>0.78476148532877499</v>
      </c>
      <c r="M157" s="124">
        <f>IF(RES_hhdet_in_tes!M157=0,"",RES_hhdet_in_tes!M157/RES_hhdet_in_fec!M157)</f>
        <v>0.78745246014116921</v>
      </c>
      <c r="N157" s="124">
        <f>IF(RES_hhdet_in_tes!N157=0,"",RES_hhdet_in_tes!N157/RES_hhdet_in_fec!N157)</f>
        <v>0.79113809061566798</v>
      </c>
      <c r="O157" s="124">
        <f>IF(RES_hhdet_in_tes!O157=0,"",RES_hhdet_in_tes!O157/RES_hhdet_in_fec!O157)</f>
        <v>0.79625890532020827</v>
      </c>
      <c r="P157" s="124">
        <f>IF(RES_hhdet_in_tes!P157=0,"",RES_hhdet_in_tes!P157/RES_hhdet_in_fec!P157)</f>
        <v>0.80303096997139634</v>
      </c>
      <c r="Q157" s="124">
        <f>IF(RES_hhdet_in_tes!Q157=0,"",RES_hhdet_in_tes!Q157/RES_hhdet_in_fec!Q157)</f>
        <v>0.8117940876824894</v>
      </c>
      <c r="R157" s="124">
        <f>IF(RES_hhdet_in_tes!R157=0,"",RES_hhdet_in_tes!R157/RES_hhdet_in_fec!R157)</f>
        <v>0.82371859576885298</v>
      </c>
      <c r="S157" s="124">
        <f>IF(RES_hhdet_in_tes!S157=0,"",RES_hhdet_in_tes!S157/RES_hhdet_in_fec!S157)</f>
        <v>0.83864004802830106</v>
      </c>
      <c r="T157" s="124">
        <f>IF(RES_hhdet_in_tes!T157=0,"",RES_hhdet_in_tes!T157/RES_hhdet_in_fec!T157)</f>
        <v>0.85470381078311863</v>
      </c>
      <c r="U157" s="124">
        <f>IF(RES_hhdet_in_tes!U157=0,"",RES_hhdet_in_tes!U157/RES_hhdet_in_fec!U157)</f>
        <v>0.87005525035563425</v>
      </c>
      <c r="V157" s="124">
        <f>IF(RES_hhdet_in_tes!V157=0,"",RES_hhdet_in_tes!V157/RES_hhdet_in_fec!V157)</f>
        <v>0.88283973306815589</v>
      </c>
      <c r="W157" s="124">
        <f>IF(RES_hhdet_in_tes!W157=0,"",RES_hhdet_in_tes!W157/RES_hhdet_in_fec!W157)</f>
        <v>0.89241287454361296</v>
      </c>
      <c r="X157" s="124">
        <f>IF(RES_hhdet_in_tes!X157=0,"",RES_hhdet_in_tes!X157/RES_hhdet_in_fec!X157)</f>
        <v>0.89953435097907286</v>
      </c>
      <c r="Y157" s="124">
        <f>IF(RES_hhdet_in_tes!Y157=0,"",RES_hhdet_in_tes!Y157/RES_hhdet_in_fec!Y157)</f>
        <v>0.90584964654588374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X158" s="111" t="str">
        <f>IF(RES_hhdet_in_tes!X158=0,"",RES_hhdet_in_tes!X158/RES_hhdet_in_fec!X158)</f>
        <v/>
      </c>
      <c r="Y158" s="111" t="str">
        <f>IF(RES_hhdet_in_tes!Y158=0,"",RES_hhdet_in_tes!Y158/RES_hhdet_in_fec!Y158)</f>
        <v/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0.77146059767520192</v>
      </c>
      <c r="D159" s="45">
        <f>IF(RES_hhdet_in_tes!D159=0,"",RES_hhdet_in_tes!D159/RES_hhdet_in_fec!D159)</f>
        <v>0.77270540312334768</v>
      </c>
      <c r="E159" s="45">
        <f>IF(RES_hhdet_in_tes!E159=0,"",RES_hhdet_in_tes!E159/RES_hhdet_in_fec!E159)</f>
        <v>0.77400890143633505</v>
      </c>
      <c r="F159" s="45">
        <f>IF(RES_hhdet_in_tes!F159=0,"",RES_hhdet_in_tes!F159/RES_hhdet_in_fec!F159)</f>
        <v>0.77532040332180086</v>
      </c>
      <c r="G159" s="45">
        <f>IF(RES_hhdet_in_tes!G159=0,"",RES_hhdet_in_tes!G159/RES_hhdet_in_fec!G159)</f>
        <v>0.77668595788352768</v>
      </c>
      <c r="H159" s="45">
        <f>IF(RES_hhdet_in_tes!H159=0,"",RES_hhdet_in_tes!H159/RES_hhdet_in_fec!H159)</f>
        <v>0.77809992929745042</v>
      </c>
      <c r="I159" s="45">
        <f>IF(RES_hhdet_in_tes!I159=0,"",RES_hhdet_in_tes!I159/RES_hhdet_in_fec!I159)</f>
        <v>0.77957366406408668</v>
      </c>
      <c r="J159" s="45">
        <f>IF(RES_hhdet_in_tes!J159=0,"",RES_hhdet_in_tes!J159/RES_hhdet_in_fec!J159)</f>
        <v>0.78115364479110272</v>
      </c>
      <c r="K159" s="45">
        <f>IF(RES_hhdet_in_tes!K159=0,"",RES_hhdet_in_tes!K159/RES_hhdet_in_fec!K159)</f>
        <v>0.78287939392139461</v>
      </c>
      <c r="L159" s="45">
        <f>IF(RES_hhdet_in_tes!L159=0,"",RES_hhdet_in_tes!L159/RES_hhdet_in_fec!L159)</f>
        <v>0.78476148532877499</v>
      </c>
      <c r="M159" s="45">
        <f>IF(RES_hhdet_in_tes!M159=0,"",RES_hhdet_in_tes!M159/RES_hhdet_in_fec!M159)</f>
        <v>0.78745246014116921</v>
      </c>
      <c r="N159" s="45">
        <f>IF(RES_hhdet_in_tes!N159=0,"",RES_hhdet_in_tes!N159/RES_hhdet_in_fec!N159)</f>
        <v>0.79113809061566798</v>
      </c>
      <c r="O159" s="45">
        <f>IF(RES_hhdet_in_tes!O159=0,"",RES_hhdet_in_tes!O159/RES_hhdet_in_fec!O159)</f>
        <v>0.79625890532020827</v>
      </c>
      <c r="P159" s="45">
        <f>IF(RES_hhdet_in_tes!P159=0,"",RES_hhdet_in_tes!P159/RES_hhdet_in_fec!P159)</f>
        <v>0.80303096997139634</v>
      </c>
      <c r="Q159" s="45">
        <f>IF(RES_hhdet_in_tes!Q159=0,"",RES_hhdet_in_tes!Q159/RES_hhdet_in_fec!Q159)</f>
        <v>0.8117940876824894</v>
      </c>
      <c r="R159" s="45">
        <f>IF(RES_hhdet_in_tes!R159=0,"",RES_hhdet_in_tes!R159/RES_hhdet_in_fec!R159)</f>
        <v>0.82371859576885298</v>
      </c>
      <c r="S159" s="45">
        <f>IF(RES_hhdet_in_tes!S159=0,"",RES_hhdet_in_tes!S159/RES_hhdet_in_fec!S159)</f>
        <v>0.83864004802830106</v>
      </c>
      <c r="T159" s="45">
        <f>IF(RES_hhdet_in_tes!T159=0,"",RES_hhdet_in_tes!T159/RES_hhdet_in_fec!T159)</f>
        <v>0.85470381078311863</v>
      </c>
      <c r="U159" s="45">
        <f>IF(RES_hhdet_in_tes!U159=0,"",RES_hhdet_in_tes!U159/RES_hhdet_in_fec!U159)</f>
        <v>0.87005525035563425</v>
      </c>
      <c r="V159" s="45">
        <f>IF(RES_hhdet_in_tes!V159=0,"",RES_hhdet_in_tes!V159/RES_hhdet_in_fec!V159)</f>
        <v>0.88283973306815589</v>
      </c>
      <c r="W159" s="45">
        <f>IF(RES_hhdet_in_tes!W159=0,"",RES_hhdet_in_tes!W159/RES_hhdet_in_fec!W159)</f>
        <v>0.89241287454361296</v>
      </c>
      <c r="X159" s="45">
        <f>IF(RES_hhdet_in_tes!X159=0,"",RES_hhdet_in_tes!X159/RES_hhdet_in_fec!X159)</f>
        <v>0.89953435097907286</v>
      </c>
      <c r="Y159" s="45">
        <f>IF(RES_hhdet_in_tes!Y159=0,"",RES_hhdet_in_tes!Y159/RES_hhdet_in_fec!Y159)</f>
        <v>0.90584964654588374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 t="str">
        <f>IF(RES_hhdet_in_tes!D161=0,"",RES_hhdet_in_tes!D161/RES_hhdet_in_fec!D161)</f>
        <v/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>
        <f>IF(RES_hhdet_in_tes!H161=0,"",RES_hhdet_in_tes!H161/RES_hhdet_in_fec!H161)</f>
        <v>0.80950056791940717</v>
      </c>
      <c r="I161" s="119">
        <f>IF(RES_hhdet_in_tes!I161=0,"",RES_hhdet_in_tes!I161/RES_hhdet_in_fec!I161)</f>
        <v>0.8163778613510394</v>
      </c>
      <c r="J161" s="119">
        <f>IF(RES_hhdet_in_tes!J161=0,"",RES_hhdet_in_tes!J161/RES_hhdet_in_fec!J161)</f>
        <v>0.82007715969075357</v>
      </c>
      <c r="K161" s="119">
        <f>IF(RES_hhdet_in_tes!K161=0,"",RES_hhdet_in_tes!K161/RES_hhdet_in_fec!K161)</f>
        <v>0.82609325262026168</v>
      </c>
      <c r="L161" s="119">
        <f>IF(RES_hhdet_in_tes!L161=0,"",RES_hhdet_in_tes!L161/RES_hhdet_in_fec!L161)</f>
        <v>0.824657992346158</v>
      </c>
      <c r="M161" s="119">
        <f>IF(RES_hhdet_in_tes!M161=0,"",RES_hhdet_in_tes!M161/RES_hhdet_in_fec!M161)</f>
        <v>0.82692122788545241</v>
      </c>
      <c r="N161" s="119">
        <f>IF(RES_hhdet_in_tes!N161=0,"",RES_hhdet_in_tes!N161/RES_hhdet_in_fec!N161)</f>
        <v>0.83021478781959068</v>
      </c>
      <c r="O161" s="119">
        <f>IF(RES_hhdet_in_tes!O161=0,"",RES_hhdet_in_tes!O161/RES_hhdet_in_fec!O161)</f>
        <v>0.83228212578418281</v>
      </c>
      <c r="P161" s="119">
        <f>IF(RES_hhdet_in_tes!P161=0,"",RES_hhdet_in_tes!P161/RES_hhdet_in_fec!P161)</f>
        <v>0.83611712968375751</v>
      </c>
      <c r="Q161" s="119">
        <f>IF(RES_hhdet_in_tes!Q161=0,"",RES_hhdet_in_tes!Q161/RES_hhdet_in_fec!Q161)</f>
        <v>0.84266098159080249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>
        <f>IF(RES_hhdet_in_tes!V161=0,"",RES_hhdet_in_tes!V161/RES_hhdet_in_fec!V161)</f>
        <v>0.94860833384683418</v>
      </c>
      <c r="W161" s="119">
        <f>IF(RES_hhdet_in_tes!W161=0,"",RES_hhdet_in_tes!W161/RES_hhdet_in_fec!W161)</f>
        <v>0.94590332863942239</v>
      </c>
      <c r="X161" s="119" t="str">
        <f>IF(RES_hhdet_in_tes!X161=0,"",RES_hhdet_in_tes!X161/RES_hhdet_in_fec!X161)</f>
        <v/>
      </c>
      <c r="Y161" s="119">
        <f>IF(RES_hhdet_in_tes!Y161=0,"",RES_hhdet_in_tes!Y161/RES_hhdet_in_fec!Y161)</f>
        <v>0.95674135624079926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 t="str">
        <f>IF(RES_hhdet_in_tes!D162=0,"",RES_hhdet_in_tes!D162/RES_hhdet_in_fec!D162)</f>
        <v/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>
        <f>IF(RES_hhdet_in_tes!H162=0,"",RES_hhdet_in_tes!H162/RES_hhdet_in_fec!H162)</f>
        <v>0.8110555390856784</v>
      </c>
      <c r="I162" s="124">
        <f>IF(RES_hhdet_in_tes!I162=0,"",RES_hhdet_in_tes!I162/RES_hhdet_in_fec!I162)</f>
        <v>0.81446562812326118</v>
      </c>
      <c r="J162" s="124">
        <f>IF(RES_hhdet_in_tes!J162=0,"",RES_hhdet_in_tes!J162/RES_hhdet_in_fec!J162)</f>
        <v>0.81785884056489144</v>
      </c>
      <c r="K162" s="124">
        <f>IF(RES_hhdet_in_tes!K162=0,"",RES_hhdet_in_tes!K162/RES_hhdet_in_fec!K162)</f>
        <v>0.82122909880916106</v>
      </c>
      <c r="L162" s="124">
        <f>IF(RES_hhdet_in_tes!L162=0,"",RES_hhdet_in_tes!L162/RES_hhdet_in_fec!L162)</f>
        <v>0.82457486546633896</v>
      </c>
      <c r="M162" s="124">
        <f>IF(RES_hhdet_in_tes!M162=0,"",RES_hhdet_in_tes!M162/RES_hhdet_in_fec!M162)</f>
        <v>0.82728059174140722</v>
      </c>
      <c r="N162" s="124">
        <f>IF(RES_hhdet_in_tes!N162=0,"",RES_hhdet_in_tes!N162/RES_hhdet_in_fec!N162)</f>
        <v>0.82912387708477453</v>
      </c>
      <c r="O162" s="124">
        <f>IF(RES_hhdet_in_tes!O162=0,"",RES_hhdet_in_tes!O162/RES_hhdet_in_fec!O162)</f>
        <v>0.83039883314339935</v>
      </c>
      <c r="P162" s="124">
        <f>IF(RES_hhdet_in_tes!P162=0,"",RES_hhdet_in_tes!P162/RES_hhdet_in_fec!P162)</f>
        <v>0.8323955349092349</v>
      </c>
      <c r="Q162" s="124">
        <f>IF(RES_hhdet_in_tes!Q162=0,"",RES_hhdet_in_tes!Q162/RES_hhdet_in_fec!Q162)</f>
        <v>0.83861822653425933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>
        <f>IF(RES_hhdet_in_tes!V162=0,"",RES_hhdet_in_tes!V162/RES_hhdet_in_fec!V162)</f>
        <v>0.93520668530130269</v>
      </c>
      <c r="W162" s="124">
        <f>IF(RES_hhdet_in_tes!W162=0,"",RES_hhdet_in_tes!W162/RES_hhdet_in_fec!W162)</f>
        <v>0.95038874666320361</v>
      </c>
      <c r="X162" s="124" t="str">
        <f>IF(RES_hhdet_in_tes!X162=0,"",RES_hhdet_in_tes!X162/RES_hhdet_in_fec!X162)</f>
        <v/>
      </c>
      <c r="Y162" s="124">
        <f>IF(RES_hhdet_in_tes!Y162=0,"",RES_hhdet_in_tes!Y162/RES_hhdet_in_fec!Y162)</f>
        <v>0.96489087225139047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 t="str">
        <f>IF(RES_hhdet_in_tes!D163=0,"",RES_hhdet_in_tes!D163/RES_hhdet_in_fec!D163)</f>
        <v/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>
        <f>IF(RES_hhdet_in_tes!H163=0,"",RES_hhdet_in_tes!H163/RES_hhdet_in_fec!H163)</f>
        <v>0.8110555390856784</v>
      </c>
      <c r="I163" s="45">
        <f>IF(RES_hhdet_in_tes!I163=0,"",RES_hhdet_in_tes!I163/RES_hhdet_in_fec!I163)</f>
        <v>0.81446562812326118</v>
      </c>
      <c r="J163" s="45">
        <f>IF(RES_hhdet_in_tes!J163=0,"",RES_hhdet_in_tes!J163/RES_hhdet_in_fec!J163)</f>
        <v>0.81785884056489144</v>
      </c>
      <c r="K163" s="45">
        <f>IF(RES_hhdet_in_tes!K163=0,"",RES_hhdet_in_tes!K163/RES_hhdet_in_fec!K163)</f>
        <v>0.82122909880916106</v>
      </c>
      <c r="L163" s="45">
        <f>IF(RES_hhdet_in_tes!L163=0,"",RES_hhdet_in_tes!L163/RES_hhdet_in_fec!L163)</f>
        <v>0.82457486546633896</v>
      </c>
      <c r="M163" s="45">
        <f>IF(RES_hhdet_in_tes!M163=0,"",RES_hhdet_in_tes!M163/RES_hhdet_in_fec!M163)</f>
        <v>0.82728059174140722</v>
      </c>
      <c r="N163" s="45">
        <f>IF(RES_hhdet_in_tes!N163=0,"",RES_hhdet_in_tes!N163/RES_hhdet_in_fec!N163)</f>
        <v>0.82912387708477453</v>
      </c>
      <c r="O163" s="45">
        <f>IF(RES_hhdet_in_tes!O163=0,"",RES_hhdet_in_tes!O163/RES_hhdet_in_fec!O163)</f>
        <v>0.83039883314339935</v>
      </c>
      <c r="P163" s="45">
        <f>IF(RES_hhdet_in_tes!P163=0,"",RES_hhdet_in_tes!P163/RES_hhdet_in_fec!P163)</f>
        <v>0.8323955349092349</v>
      </c>
      <c r="Q163" s="45">
        <f>IF(RES_hhdet_in_tes!Q163=0,"",RES_hhdet_in_tes!Q163/RES_hhdet_in_fec!Q163)</f>
        <v>0.83861822653425933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>
        <f>IF(RES_hhdet_in_tes!V163=0,"",RES_hhdet_in_tes!V163/RES_hhdet_in_fec!V163)</f>
        <v>0.93520668530130269</v>
      </c>
      <c r="W163" s="45">
        <f>IF(RES_hhdet_in_tes!W163=0,"",RES_hhdet_in_tes!W163/RES_hhdet_in_fec!W163)</f>
        <v>0.95038874666320361</v>
      </c>
      <c r="X163" s="45" t="str">
        <f>IF(RES_hhdet_in_tes!X163=0,"",RES_hhdet_in_tes!X163/RES_hhdet_in_fec!X163)</f>
        <v/>
      </c>
      <c r="Y163" s="45">
        <f>IF(RES_hhdet_in_tes!Y163=0,"",RES_hhdet_in_tes!Y163/RES_hhdet_in_fec!Y163)</f>
        <v>0.96489087225139047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>
        <f>IF(RES_hhdet_in_tes!H164=0,"",RES_hhdet_in_tes!H164/RES_hhdet_in_fec!H164)</f>
        <v>3.7763558025341504</v>
      </c>
      <c r="I164" s="124">
        <f>IF(RES_hhdet_in_tes!I164=0,"",RES_hhdet_in_tes!I164/RES_hhdet_in_fec!I164)</f>
        <v>3.9358706019866241</v>
      </c>
      <c r="J164" s="124">
        <f>IF(RES_hhdet_in_tes!J164=0,"",RES_hhdet_in_tes!J164/RES_hhdet_in_fec!J164)</f>
        <v>4.0983755262745563</v>
      </c>
      <c r="K164" s="124">
        <f>IF(RES_hhdet_in_tes!K164=0,"",RES_hhdet_in_tes!K164/RES_hhdet_in_fec!K164)</f>
        <v>4.2645313896480079</v>
      </c>
      <c r="L164" s="124">
        <f>IF(RES_hhdet_in_tes!L164=0,"",RES_hhdet_in_tes!L164/RES_hhdet_in_fec!L164)</f>
        <v>4.4344258231886302</v>
      </c>
      <c r="M164" s="124">
        <f>IF(RES_hhdet_in_tes!M164=0,"",RES_hhdet_in_tes!M164/RES_hhdet_in_fec!M164)</f>
        <v>4.6291123211337073</v>
      </c>
      <c r="N164" s="124">
        <f>IF(RES_hhdet_in_tes!N164=0,"",RES_hhdet_in_tes!N164/RES_hhdet_in_fec!N164)</f>
        <v>4.8548406993539652</v>
      </c>
      <c r="O164" s="124">
        <f>IF(RES_hhdet_in_tes!O164=0,"",RES_hhdet_in_tes!O164/RES_hhdet_in_fec!O164)</f>
        <v>5.1112082807486523</v>
      </c>
      <c r="P164" s="124">
        <f>IF(RES_hhdet_in_tes!P164=0,"",RES_hhdet_in_tes!P164/RES_hhdet_in_fec!P164)</f>
        <v>5.3732653714834271</v>
      </c>
      <c r="Q164" s="124">
        <f>IF(RES_hhdet_in_tes!Q164=0,"",RES_hhdet_in_tes!Q164/RES_hhdet_in_fec!Q164)</f>
        <v>5.574390170711248</v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>
        <f>IF(RES_hhdet_in_tes!V164=0,"",RES_hhdet_in_tes!V164/RES_hhdet_in_fec!V164)</f>
        <v>5.6512520355516926</v>
      </c>
      <c r="W164" s="124">
        <f>IF(RES_hhdet_in_tes!W164=0,"",RES_hhdet_in_tes!W164/RES_hhdet_in_fec!W164)</f>
        <v>5.7073192747491044</v>
      </c>
      <c r="X164" s="124" t="str">
        <f>IF(RES_hhdet_in_tes!X164=0,"",RES_hhdet_in_tes!X164/RES_hhdet_in_fec!X164)</f>
        <v/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>
        <f>IF(RES_hhdet_in_tes!H165=0,"",RES_hhdet_in_tes!H165/RES_hhdet_in_fec!H165)</f>
        <v>3.7763558025341504</v>
      </c>
      <c r="I165" s="111">
        <f>IF(RES_hhdet_in_tes!I165=0,"",RES_hhdet_in_tes!I165/RES_hhdet_in_fec!I165)</f>
        <v>3.9358706019866241</v>
      </c>
      <c r="J165" s="111">
        <f>IF(RES_hhdet_in_tes!J165=0,"",RES_hhdet_in_tes!J165/RES_hhdet_in_fec!J165)</f>
        <v>4.0983755262745563</v>
      </c>
      <c r="K165" s="111">
        <f>IF(RES_hhdet_in_tes!K165=0,"",RES_hhdet_in_tes!K165/RES_hhdet_in_fec!K165)</f>
        <v>4.2645313896480079</v>
      </c>
      <c r="L165" s="111">
        <f>IF(RES_hhdet_in_tes!L165=0,"",RES_hhdet_in_tes!L165/RES_hhdet_in_fec!L165)</f>
        <v>4.4344258231886302</v>
      </c>
      <c r="M165" s="111">
        <f>IF(RES_hhdet_in_tes!M165=0,"",RES_hhdet_in_tes!M165/RES_hhdet_in_fec!M165)</f>
        <v>4.6291123211337073</v>
      </c>
      <c r="N165" s="111">
        <f>IF(RES_hhdet_in_tes!N165=0,"",RES_hhdet_in_tes!N165/RES_hhdet_in_fec!N165)</f>
        <v>4.8548406993539652</v>
      </c>
      <c r="O165" s="111">
        <f>IF(RES_hhdet_in_tes!O165=0,"",RES_hhdet_in_tes!O165/RES_hhdet_in_fec!O165)</f>
        <v>5.1112082807486523</v>
      </c>
      <c r="P165" s="111">
        <f>IF(RES_hhdet_in_tes!P165=0,"",RES_hhdet_in_tes!P165/RES_hhdet_in_fec!P165)</f>
        <v>5.3732653714834271</v>
      </c>
      <c r="Q165" s="111">
        <f>IF(RES_hhdet_in_tes!Q165=0,"",RES_hhdet_in_tes!Q165/RES_hhdet_in_fec!Q165)</f>
        <v>5.574390170711248</v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>
        <f>IF(RES_hhdet_in_tes!V165=0,"",RES_hhdet_in_tes!V165/RES_hhdet_in_fec!V165)</f>
        <v>5.6512520355516926</v>
      </c>
      <c r="W165" s="111">
        <f>IF(RES_hhdet_in_tes!W165=0,"",RES_hhdet_in_tes!W165/RES_hhdet_in_fec!W165)</f>
        <v>5.7073192747491044</v>
      </c>
      <c r="X165" s="111" t="str">
        <f>IF(RES_hhdet_in_tes!X165=0,"",RES_hhdet_in_tes!X165/RES_hhdet_in_fec!X165)</f>
        <v/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 t="str">
        <f>IF(RES_hhdet_in_tes!D166=0,"",RES_hhdet_in_tes!D166/RES_hhdet_in_fec!D166)</f>
        <v/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>
        <f>IF(RES_hhdet_in_tes!H166=0,"",RES_hhdet_in_tes!H166/RES_hhdet_in_fec!H166)</f>
        <v>0.76962109745093921</v>
      </c>
      <c r="I166" s="124">
        <f>IF(RES_hhdet_in_tes!I166=0,"",RES_hhdet_in_tes!I166/RES_hhdet_in_fec!I166)</f>
        <v>0.8053206626967564</v>
      </c>
      <c r="J166" s="124">
        <f>IF(RES_hhdet_in_tes!J166=0,"",RES_hhdet_in_tes!J166/RES_hhdet_in_fec!J166)</f>
        <v>0.80101854915366644</v>
      </c>
      <c r="K166" s="124">
        <f>IF(RES_hhdet_in_tes!K166=0,"",RES_hhdet_in_tes!K166/RES_hhdet_in_fec!K166)</f>
        <v>0.81336966113297815</v>
      </c>
      <c r="L166" s="124">
        <f>IF(RES_hhdet_in_tes!L166=0,"",RES_hhdet_in_tes!L166/RES_hhdet_in_fec!L166)</f>
        <v>0.79054231500779681</v>
      </c>
      <c r="M166" s="124">
        <f>IF(RES_hhdet_in_tes!M166=0,"",RES_hhdet_in_tes!M166/RES_hhdet_in_fec!M166)</f>
        <v>0.786211508412756</v>
      </c>
      <c r="N166" s="124">
        <f>IF(RES_hhdet_in_tes!N166=0,"",RES_hhdet_in_tes!N166/RES_hhdet_in_fec!N166)</f>
        <v>0.79242545534439479</v>
      </c>
      <c r="O166" s="124">
        <f>IF(RES_hhdet_in_tes!O166=0,"",RES_hhdet_in_tes!O166/RES_hhdet_in_fec!O166)</f>
        <v>0.80673994771790913</v>
      </c>
      <c r="P166" s="124">
        <f>IF(RES_hhdet_in_tes!P166=0,"",RES_hhdet_in_tes!P166/RES_hhdet_in_fec!P166)</f>
        <v>0.82084746471201064</v>
      </c>
      <c r="Q166" s="124">
        <f>IF(RES_hhdet_in_tes!Q166=0,"",RES_hhdet_in_tes!Q166/RES_hhdet_in_fec!Q166)</f>
        <v>0.83709709611401917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>
        <f>IF(RES_hhdet_in_tes!V166=0,"",RES_hhdet_in_tes!V166/RES_hhdet_in_fec!V166)</f>
        <v>0.8748677620669234</v>
      </c>
      <c r="W166" s="124">
        <f>IF(RES_hhdet_in_tes!W166=0,"",RES_hhdet_in_tes!W166/RES_hhdet_in_fec!W166)</f>
        <v>0.87820304038992625</v>
      </c>
      <c r="X166" s="124" t="str">
        <f>IF(RES_hhdet_in_tes!X166=0,"",RES_hhdet_in_tes!X166/RES_hhdet_in_fec!X166)</f>
        <v/>
      </c>
      <c r="Y166" s="124">
        <f>IF(RES_hhdet_in_tes!Y166=0,"",RES_hhdet_in_tes!Y166/RES_hhdet_in_fec!Y166)</f>
        <v>0.93453644292461546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>
        <f>IF(RES_hhdet_in_tes!H167=0,"",RES_hhdet_in_tes!H167/RES_hhdet_in_fec!H167)</f>
        <v>0.67282138517173073</v>
      </c>
      <c r="I167" s="111">
        <f>IF(RES_hhdet_in_tes!I167=0,"",RES_hhdet_in_tes!I167/RES_hhdet_in_fec!I167)</f>
        <v>0.67580323954726063</v>
      </c>
      <c r="J167" s="111">
        <f>IF(RES_hhdet_in_tes!J167=0,"",RES_hhdet_in_tes!J167/RES_hhdet_in_fec!J167)</f>
        <v>0.67927162061707314</v>
      </c>
      <c r="K167" s="111">
        <f>IF(RES_hhdet_in_tes!K167=0,"",RES_hhdet_in_tes!K167/RES_hhdet_in_fec!K167)</f>
        <v>0.68340751148324175</v>
      </c>
      <c r="L167" s="111">
        <f>IF(RES_hhdet_in_tes!L167=0,"",RES_hhdet_in_tes!L167/RES_hhdet_in_fec!L167)</f>
        <v>0.68825933254550198</v>
      </c>
      <c r="M167" s="111">
        <f>IF(RES_hhdet_in_tes!M167=0,"",RES_hhdet_in_tes!M167/RES_hhdet_in_fec!M167)</f>
        <v>0.69815007742690871</v>
      </c>
      <c r="N167" s="111">
        <f>IF(RES_hhdet_in_tes!N167=0,"",RES_hhdet_in_tes!N167/RES_hhdet_in_fec!N167)</f>
        <v>0.71445385934344863</v>
      </c>
      <c r="O167" s="111">
        <f>IF(RES_hhdet_in_tes!O167=0,"",RES_hhdet_in_tes!O167/RES_hhdet_in_fec!O167)</f>
        <v>0.73828902589107537</v>
      </c>
      <c r="P167" s="111">
        <f>IF(RES_hhdet_in_tes!P167=0,"",RES_hhdet_in_tes!P167/RES_hhdet_in_fec!P167)</f>
        <v>0.76719173660380124</v>
      </c>
      <c r="Q167" s="111">
        <f>IF(RES_hhdet_in_tes!Q167=0,"",RES_hhdet_in_tes!Q167/RES_hhdet_in_fec!Q167)</f>
        <v>0.7932146269308965</v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>
        <f>IF(RES_hhdet_in_tes!V167=0,"",RES_hhdet_in_tes!V167/RES_hhdet_in_fec!V167)</f>
        <v>0.8613616887195471</v>
      </c>
      <c r="W167" s="111">
        <f>IF(RES_hhdet_in_tes!W167=0,"",RES_hhdet_in_tes!W167/RES_hhdet_in_fec!W167)</f>
        <v>0.86716937870178612</v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>
        <f>IF(RES_hhdet_in_tes!I168=0,"",RES_hhdet_in_tes!I168/RES_hhdet_in_fec!I168)</f>
        <v>0.78973927529448096</v>
      </c>
      <c r="J168" s="111" t="str">
        <f>IF(RES_hhdet_in_tes!J168=0,"",RES_hhdet_in_tes!J168/RES_hhdet_in_fec!J168)</f>
        <v/>
      </c>
      <c r="K168" s="111">
        <f>IF(RES_hhdet_in_tes!K168=0,"",RES_hhdet_in_tes!K168/RES_hhdet_in_fec!K168)</f>
        <v>0.81523310413396688</v>
      </c>
      <c r="L168" s="111" t="str">
        <f>IF(RES_hhdet_in_tes!L168=0,"",RES_hhdet_in_tes!L168/RES_hhdet_in_fec!L168)</f>
        <v/>
      </c>
      <c r="M168" s="111">
        <f>IF(RES_hhdet_in_tes!M168=0,"",RES_hhdet_in_tes!M168/RES_hhdet_in_fec!M168)</f>
        <v>0.80568288438090008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>
        <f>IF(RES_hhdet_in_tes!I169=0,"",RES_hhdet_in_tes!I169/RES_hhdet_in_fec!I169)</f>
        <v>0.67580323954726063</v>
      </c>
      <c r="J169" s="112" t="str">
        <f>IF(RES_hhdet_in_tes!J169=0,"",RES_hhdet_in_tes!J169/RES_hhdet_in_fec!J169)</f>
        <v/>
      </c>
      <c r="K169" s="112">
        <f>IF(RES_hhdet_in_tes!K169=0,"",RES_hhdet_in_tes!K169/RES_hhdet_in_fec!K169)</f>
        <v>0.68340751148324175</v>
      </c>
      <c r="L169" s="112" t="str">
        <f>IF(RES_hhdet_in_tes!L169=0,"",RES_hhdet_in_tes!L169/RES_hhdet_in_fec!L169)</f>
        <v/>
      </c>
      <c r="M169" s="112">
        <f>IF(RES_hhdet_in_tes!M169=0,"",RES_hhdet_in_tes!M169/RES_hhdet_in_fec!M169)</f>
        <v>0.69815007742690871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>
        <f>IF(RES_hhdet_in_tes!I170=0,"",RES_hhdet_in_tes!I170/RES_hhdet_in_fec!I170)</f>
        <v>1</v>
      </c>
      <c r="J170" s="113" t="str">
        <f>IF(RES_hhdet_in_tes!J170=0,"",RES_hhdet_in_tes!J170/RES_hhdet_in_fec!J170)</f>
        <v/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0.74659883532297355</v>
      </c>
      <c r="I171" s="112">
        <f>IF(RES_hhdet_in_tes!I171=0,"",RES_hhdet_in_tes!I171/RES_hhdet_in_fec!I171)</f>
        <v>0.74809670157448016</v>
      </c>
      <c r="J171" s="112">
        <f>IF(RES_hhdet_in_tes!J171=0,"",RES_hhdet_in_tes!J171/RES_hhdet_in_fec!J171)</f>
        <v>0.74978716565162418</v>
      </c>
      <c r="K171" s="112">
        <f>IF(RES_hhdet_in_tes!K171=0,"",RES_hhdet_in_tes!K171/RES_hhdet_in_fec!K171)</f>
        <v>0.75174510479381351</v>
      </c>
      <c r="L171" s="112">
        <f>IF(RES_hhdet_in_tes!L171=0,"",RES_hhdet_in_tes!L171/RES_hhdet_in_fec!L171)</f>
        <v>0.75399626316397572</v>
      </c>
      <c r="M171" s="112">
        <f>IF(RES_hhdet_in_tes!M171=0,"",RES_hhdet_in_tes!M171/RES_hhdet_in_fec!M171)</f>
        <v>0.75827598636523619</v>
      </c>
      <c r="N171" s="112">
        <f>IF(RES_hhdet_in_tes!N171=0,"",RES_hhdet_in_tes!N171/RES_hhdet_in_fec!N171)</f>
        <v>0.7653328644836086</v>
      </c>
      <c r="O171" s="112">
        <f>IF(RES_hhdet_in_tes!O171=0,"",RES_hhdet_in_tes!O171/RES_hhdet_in_fec!O171)</f>
        <v>0.77609368628206765</v>
      </c>
      <c r="P171" s="112">
        <f>IF(RES_hhdet_in_tes!P171=0,"",RES_hhdet_in_tes!P171/RES_hhdet_in_fec!P171)</f>
        <v>0.79004827813282497</v>
      </c>
      <c r="Q171" s="112">
        <f>IF(RES_hhdet_in_tes!Q171=0,"",RES_hhdet_in_tes!Q171/RES_hhdet_in_fec!Q171)</f>
        <v>0.80351149029719959</v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>
        <f>IF(RES_hhdet_in_tes!V171=0,"",RES_hhdet_in_tes!V171/RES_hhdet_in_fec!V171)</f>
        <v>0.84760980782392448</v>
      </c>
      <c r="W171" s="112">
        <f>IF(RES_hhdet_in_tes!W171=0,"",RES_hhdet_in_tes!W171/RES_hhdet_in_fec!W171)</f>
        <v>0.85548590473062591</v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>
        <f>IF(RES_hhdet_in_tes!H172=0,"",RES_hhdet_in_tes!H172/RES_hhdet_in_fec!H172)</f>
        <v>0.83927565393052694</v>
      </c>
      <c r="I172" s="113">
        <f>IF(RES_hhdet_in_tes!I172=0,"",RES_hhdet_in_tes!I172/RES_hhdet_in_fec!I172)</f>
        <v>0.84251272308226288</v>
      </c>
      <c r="J172" s="113">
        <f>IF(RES_hhdet_in_tes!J172=0,"",RES_hhdet_in_tes!J172/RES_hhdet_in_fec!J172)</f>
        <v>0.84793597509277352</v>
      </c>
      <c r="K172" s="113">
        <f>IF(RES_hhdet_in_tes!K172=0,"",RES_hhdet_in_tes!K172/RES_hhdet_in_fec!K172)</f>
        <v>0.8611288694524224</v>
      </c>
      <c r="L172" s="113">
        <f>IF(RES_hhdet_in_tes!L172=0,"",RES_hhdet_in_tes!L172/RES_hhdet_in_fec!L172)</f>
        <v>0.84489921582141769</v>
      </c>
      <c r="M172" s="113">
        <f>IF(RES_hhdet_in_tes!M172=0,"",RES_hhdet_in_tes!M172/RES_hhdet_in_fec!M172)</f>
        <v>0.84920001481046536</v>
      </c>
      <c r="N172" s="113">
        <f>IF(RES_hhdet_in_tes!N172=0,"",RES_hhdet_in_tes!N172/RES_hhdet_in_fec!N172)</f>
        <v>0.85689296527547665</v>
      </c>
      <c r="O172" s="113">
        <f>IF(RES_hhdet_in_tes!O172=0,"",RES_hhdet_in_tes!O172/RES_hhdet_in_fec!O172)</f>
        <v>0.85785241937914047</v>
      </c>
      <c r="P172" s="113">
        <f>IF(RES_hhdet_in_tes!P172=0,"",RES_hhdet_in_tes!P172/RES_hhdet_in_fec!P172)</f>
        <v>0.87226369613101207</v>
      </c>
      <c r="Q172" s="113">
        <f>IF(RES_hhdet_in_tes!Q172=0,"",RES_hhdet_in_tes!Q172/RES_hhdet_in_fec!Q172)</f>
        <v>0.87857476650745814</v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>
        <f>IF(RES_hhdet_in_tes!V172=0,"",RES_hhdet_in_tes!V172/RES_hhdet_in_fec!V172)</f>
        <v>0.9093117229995541</v>
      </c>
      <c r="W172" s="113">
        <f>IF(RES_hhdet_in_tes!W172=0,"",RES_hhdet_in_tes!W172/RES_hhdet_in_fec!W172)</f>
        <v>0.90976345842983175</v>
      </c>
      <c r="X172" s="113" t="str">
        <f>IF(RES_hhdet_in_tes!X172=0,"",RES_hhdet_in_tes!X172/RES_hhdet_in_fec!X172)</f>
        <v/>
      </c>
      <c r="Y172" s="113">
        <f>IF(RES_hhdet_in_tes!Y172=0,"",RES_hhdet_in_tes!Y172/RES_hhdet_in_fec!Y172)</f>
        <v>0.93453644292461546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>
        <f>IF(RES_hhdet_in_tes!H173=0,"",RES_hhdet_in_tes!H173/RES_hhdet_in_fec!H173)</f>
        <v>0.74659883532297355</v>
      </c>
      <c r="I173" s="111">
        <f>IF(RES_hhdet_in_tes!I173=0,"",RES_hhdet_in_tes!I173/RES_hhdet_in_fec!I173)</f>
        <v>0.74809670157448016</v>
      </c>
      <c r="J173" s="111">
        <f>IF(RES_hhdet_in_tes!J173=0,"",RES_hhdet_in_tes!J173/RES_hhdet_in_fec!J173)</f>
        <v>0.74978716565162407</v>
      </c>
      <c r="K173" s="111">
        <f>IF(RES_hhdet_in_tes!K173=0,"",RES_hhdet_in_tes!K173/RES_hhdet_in_fec!K173)</f>
        <v>0.75174510479381351</v>
      </c>
      <c r="L173" s="111">
        <f>IF(RES_hhdet_in_tes!L173=0,"",RES_hhdet_in_tes!L173/RES_hhdet_in_fec!L173)</f>
        <v>0.75399626316397583</v>
      </c>
      <c r="M173" s="111">
        <f>IF(RES_hhdet_in_tes!M173=0,"",RES_hhdet_in_tes!M173/RES_hhdet_in_fec!M173)</f>
        <v>0.75827598636523619</v>
      </c>
      <c r="N173" s="111">
        <f>IF(RES_hhdet_in_tes!N173=0,"",RES_hhdet_in_tes!N173/RES_hhdet_in_fec!N173)</f>
        <v>0.7653328644836086</v>
      </c>
      <c r="O173" s="111">
        <f>IF(RES_hhdet_in_tes!O173=0,"",RES_hhdet_in_tes!O173/RES_hhdet_in_fec!O173)</f>
        <v>0.77609368628206765</v>
      </c>
      <c r="P173" s="111">
        <f>IF(RES_hhdet_in_tes!P173=0,"",RES_hhdet_in_tes!P173/RES_hhdet_in_fec!P173)</f>
        <v>0.79004827813282497</v>
      </c>
      <c r="Q173" s="111">
        <f>IF(RES_hhdet_in_tes!Q173=0,"",RES_hhdet_in_tes!Q173/RES_hhdet_in_fec!Q173)</f>
        <v>0.80351149029719959</v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>
        <f>IF(RES_hhdet_in_tes!V173=0,"",RES_hhdet_in_tes!V173/RES_hhdet_in_fec!V173)</f>
        <v>0.84760980782392448</v>
      </c>
      <c r="W173" s="111">
        <f>IF(RES_hhdet_in_tes!W173=0,"",RES_hhdet_in_tes!W173/RES_hhdet_in_fec!W173)</f>
        <v>0.85548590473062591</v>
      </c>
      <c r="X173" s="111" t="str">
        <f>IF(RES_hhdet_in_tes!X173=0,"",RES_hhdet_in_tes!X173/RES_hhdet_in_fec!X173)</f>
        <v/>
      </c>
      <c r="Y173" s="111">
        <f>IF(RES_hhdet_in_tes!Y173=0,"",RES_hhdet_in_tes!Y173/RES_hhdet_in_fec!Y173)</f>
        <v>0.88070305714656016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 t="str">
        <f>IF(RES_hhdet_in_tes!X174=0,"",RES_hhdet_in_tes!X174/RES_hhdet_in_fec!X174)</f>
        <v/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 t="str">
        <f>IF(RES_hhdet_in_tes!D175=0,"",RES_hhdet_in_tes!D175/RES_hhdet_in_fec!D175)</f>
        <v/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>
        <f>IF(RES_hhdet_in_tes!H175=0,"",RES_hhdet_in_tes!H175/RES_hhdet_in_fec!H175)</f>
        <v>0.77809992929745042</v>
      </c>
      <c r="I175" s="124">
        <f>IF(RES_hhdet_in_tes!I175=0,"",RES_hhdet_in_tes!I175/RES_hhdet_in_fec!I175)</f>
        <v>0.77957366406408679</v>
      </c>
      <c r="J175" s="124">
        <f>IF(RES_hhdet_in_tes!J175=0,"",RES_hhdet_in_tes!J175/RES_hhdet_in_fec!J175)</f>
        <v>0.78115364479110272</v>
      </c>
      <c r="K175" s="124">
        <f>IF(RES_hhdet_in_tes!K175=0,"",RES_hhdet_in_tes!K175/RES_hhdet_in_fec!K175)</f>
        <v>0.78287939392139461</v>
      </c>
      <c r="L175" s="124">
        <f>IF(RES_hhdet_in_tes!L175=0,"",RES_hhdet_in_tes!L175/RES_hhdet_in_fec!L175)</f>
        <v>0.78476148532877499</v>
      </c>
      <c r="M175" s="124">
        <f>IF(RES_hhdet_in_tes!M175=0,"",RES_hhdet_in_tes!M175/RES_hhdet_in_fec!M175)</f>
        <v>0.78745246014116921</v>
      </c>
      <c r="N175" s="124">
        <f>IF(RES_hhdet_in_tes!N175=0,"",RES_hhdet_in_tes!N175/RES_hhdet_in_fec!N175)</f>
        <v>0.79113809061566798</v>
      </c>
      <c r="O175" s="124">
        <f>IF(RES_hhdet_in_tes!O175=0,"",RES_hhdet_in_tes!O175/RES_hhdet_in_fec!O175)</f>
        <v>0.79625890532020838</v>
      </c>
      <c r="P175" s="124">
        <f>IF(RES_hhdet_in_tes!P175=0,"",RES_hhdet_in_tes!P175/RES_hhdet_in_fec!P175)</f>
        <v>0.80303096997139634</v>
      </c>
      <c r="Q175" s="124">
        <f>IF(RES_hhdet_in_tes!Q175=0,"",RES_hhdet_in_tes!Q175/RES_hhdet_in_fec!Q175)</f>
        <v>0.8117940876824894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>
        <f>IF(RES_hhdet_in_tes!V175=0,"",RES_hhdet_in_tes!V175/RES_hhdet_in_fec!V175)</f>
        <v>0.88283973306815589</v>
      </c>
      <c r="W175" s="124">
        <f>IF(RES_hhdet_in_tes!W175=0,"",RES_hhdet_in_tes!W175/RES_hhdet_in_fec!W175)</f>
        <v>0.89241287454361296</v>
      </c>
      <c r="X175" s="124" t="str">
        <f>IF(RES_hhdet_in_tes!X175=0,"",RES_hhdet_in_tes!X175/RES_hhdet_in_fec!X175)</f>
        <v/>
      </c>
      <c r="Y175" s="124">
        <f>IF(RES_hhdet_in_tes!Y175=0,"",RES_hhdet_in_tes!Y175/RES_hhdet_in_fec!Y175)</f>
        <v>0.90584964654588385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>
        <f>IF(RES_hhdet_in_tes!H177=0,"",RES_hhdet_in_tes!H177/RES_hhdet_in_fec!H177)</f>
        <v>0.77809992929745042</v>
      </c>
      <c r="I177" s="45">
        <f>IF(RES_hhdet_in_tes!I177=0,"",RES_hhdet_in_tes!I177/RES_hhdet_in_fec!I177)</f>
        <v>0.77957366406408679</v>
      </c>
      <c r="J177" s="45">
        <f>IF(RES_hhdet_in_tes!J177=0,"",RES_hhdet_in_tes!J177/RES_hhdet_in_fec!J177)</f>
        <v>0.78115364479110272</v>
      </c>
      <c r="K177" s="45">
        <f>IF(RES_hhdet_in_tes!K177=0,"",RES_hhdet_in_tes!K177/RES_hhdet_in_fec!K177)</f>
        <v>0.78287939392139461</v>
      </c>
      <c r="L177" s="45">
        <f>IF(RES_hhdet_in_tes!L177=0,"",RES_hhdet_in_tes!L177/RES_hhdet_in_fec!L177)</f>
        <v>0.78476148532877499</v>
      </c>
      <c r="M177" s="45">
        <f>IF(RES_hhdet_in_tes!M177=0,"",RES_hhdet_in_tes!M177/RES_hhdet_in_fec!M177)</f>
        <v>0.78745246014116921</v>
      </c>
      <c r="N177" s="45">
        <f>IF(RES_hhdet_in_tes!N177=0,"",RES_hhdet_in_tes!N177/RES_hhdet_in_fec!N177)</f>
        <v>0.79113809061566798</v>
      </c>
      <c r="O177" s="45">
        <f>IF(RES_hhdet_in_tes!O177=0,"",RES_hhdet_in_tes!O177/RES_hhdet_in_fec!O177)</f>
        <v>0.79625890532020838</v>
      </c>
      <c r="P177" s="45">
        <f>IF(RES_hhdet_in_tes!P177=0,"",RES_hhdet_in_tes!P177/RES_hhdet_in_fec!P177)</f>
        <v>0.80303096997139634</v>
      </c>
      <c r="Q177" s="45">
        <f>IF(RES_hhdet_in_tes!Q177=0,"",RES_hhdet_in_tes!Q177/RES_hhdet_in_fec!Q177)</f>
        <v>0.8117940876824894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>
        <f>IF(RES_hhdet_in_tes!V177=0,"",RES_hhdet_in_tes!V177/RES_hhdet_in_fec!V177)</f>
        <v>0.88283973306815589</v>
      </c>
      <c r="W177" s="45">
        <f>IF(RES_hhdet_in_tes!W177=0,"",RES_hhdet_in_tes!W177/RES_hhdet_in_fec!W177)</f>
        <v>0.89241287454361296</v>
      </c>
      <c r="X177" s="45" t="str">
        <f>IF(RES_hhdet_in_tes!X177=0,"",RES_hhdet_in_tes!X177/RES_hhdet_in_fec!X177)</f>
        <v/>
      </c>
      <c r="Y177" s="45">
        <f>IF(RES_hhdet_in_tes!Y177=0,"",RES_hhdet_in_tes!Y177/RES_hhdet_in_fec!Y177)</f>
        <v>0.90584964654588385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0.43229471214259013</v>
      </c>
      <c r="D24" s="117">
        <f t="shared" si="7"/>
        <v>0.56723110558035184</v>
      </c>
      <c r="E24" s="117">
        <f t="shared" si="7"/>
        <v>1.0915127650526393</v>
      </c>
      <c r="F24" s="117">
        <f t="shared" si="7"/>
        <v>1.4298856369836555</v>
      </c>
      <c r="G24" s="117">
        <f t="shared" si="7"/>
        <v>1.5138485414374292</v>
      </c>
      <c r="H24" s="117">
        <f t="shared" si="7"/>
        <v>1.2453991038150913</v>
      </c>
      <c r="I24" s="117">
        <f t="shared" si="7"/>
        <v>0.72002006910966587</v>
      </c>
      <c r="J24" s="117">
        <f t="shared" si="7"/>
        <v>0.22936796369438933</v>
      </c>
      <c r="K24" s="117">
        <f t="shared" si="7"/>
        <v>0.24763354475433802</v>
      </c>
      <c r="L24" s="117">
        <f t="shared" si="7"/>
        <v>0.76305779992546952</v>
      </c>
      <c r="M24" s="117">
        <f t="shared" si="7"/>
        <v>0.74059287255962591</v>
      </c>
      <c r="N24" s="117">
        <f t="shared" si="7"/>
        <v>0.70560651934900631</v>
      </c>
      <c r="O24" s="117">
        <f t="shared" si="7"/>
        <v>0.63955214832751128</v>
      </c>
      <c r="P24" s="117">
        <f t="shared" si="7"/>
        <v>0.38883181255558541</v>
      </c>
      <c r="Q24" s="117">
        <f t="shared" si="7"/>
        <v>0.74923188892116854</v>
      </c>
      <c r="R24" s="117">
        <f t="shared" ref="R24:V24" si="8">R25+R28+R30+R39</f>
        <v>1.2759026523325672</v>
      </c>
      <c r="S24" s="117">
        <f t="shared" si="8"/>
        <v>1.1438400460965814</v>
      </c>
      <c r="T24" s="117">
        <f t="shared" si="8"/>
        <v>0.69714716535918708</v>
      </c>
      <c r="U24" s="117">
        <f t="shared" si="8"/>
        <v>0.44302127025131682</v>
      </c>
      <c r="V24" s="117">
        <f t="shared" si="8"/>
        <v>0.41267750199720332</v>
      </c>
      <c r="W24" s="117">
        <f t="shared" ref="W24:Y24" si="9">W25+W28+W30+W39</f>
        <v>0.50052669315183862</v>
      </c>
      <c r="X24" s="117">
        <f t="shared" si="9"/>
        <v>0.77765858628157281</v>
      </c>
      <c r="Y24" s="117">
        <f t="shared" si="9"/>
        <v>0.45309441759496855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0.42937387260378018</v>
      </c>
      <c r="D25" s="122">
        <f t="shared" si="10"/>
        <v>0.56335497729392359</v>
      </c>
      <c r="E25" s="122">
        <f t="shared" si="10"/>
        <v>1.0822882424705089</v>
      </c>
      <c r="F25" s="122">
        <f t="shared" si="10"/>
        <v>1.4172892276410043</v>
      </c>
      <c r="G25" s="122">
        <f t="shared" si="10"/>
        <v>1.4998772708063604</v>
      </c>
      <c r="H25" s="122">
        <f t="shared" si="10"/>
        <v>1.2342783229578331</v>
      </c>
      <c r="I25" s="122">
        <f t="shared" si="10"/>
        <v>0.71543859240037255</v>
      </c>
      <c r="J25" s="122">
        <f t="shared" si="10"/>
        <v>0.22814056185265519</v>
      </c>
      <c r="K25" s="122">
        <f t="shared" si="10"/>
        <v>0.24646496381666763</v>
      </c>
      <c r="L25" s="122">
        <f t="shared" si="10"/>
        <v>0.75854291875579916</v>
      </c>
      <c r="M25" s="122">
        <f t="shared" si="10"/>
        <v>0.73373126683349688</v>
      </c>
      <c r="N25" s="122">
        <f t="shared" si="10"/>
        <v>0.69923644405159402</v>
      </c>
      <c r="O25" s="122">
        <f t="shared" si="10"/>
        <v>0.63413704340567589</v>
      </c>
      <c r="P25" s="122">
        <f t="shared" si="10"/>
        <v>0.38480761588486778</v>
      </c>
      <c r="Q25" s="122">
        <f t="shared" si="10"/>
        <v>0.73887530967624526</v>
      </c>
      <c r="R25" s="122">
        <f t="shared" ref="R25:V25" si="11">SUM(R26:R27)</f>
        <v>1.2564453838852636</v>
      </c>
      <c r="S25" s="122">
        <f t="shared" si="11"/>
        <v>1.1249495742460796</v>
      </c>
      <c r="T25" s="122">
        <f t="shared" si="11"/>
        <v>0.68691287950395241</v>
      </c>
      <c r="U25" s="122">
        <f t="shared" si="11"/>
        <v>0.43436884483934363</v>
      </c>
      <c r="V25" s="122">
        <f t="shared" si="11"/>
        <v>0.4044335279399433</v>
      </c>
      <c r="W25" s="122">
        <f t="shared" ref="W25:Y25" si="12">SUM(W26:W27)</f>
        <v>0.48611147100431545</v>
      </c>
      <c r="X25" s="122">
        <f t="shared" si="12"/>
        <v>0.75569161807615093</v>
      </c>
      <c r="Y25" s="122">
        <f t="shared" si="12"/>
        <v>0.44160529927731423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0.42937387260378018</v>
      </c>
      <c r="D26" s="98">
        <v>0.56335497729392359</v>
      </c>
      <c r="E26" s="98">
        <v>1.0822882424705089</v>
      </c>
      <c r="F26" s="98">
        <v>1.4172892276410043</v>
      </c>
      <c r="G26" s="98">
        <v>1.4998772708063604</v>
      </c>
      <c r="H26" s="98">
        <v>1.2342783229578331</v>
      </c>
      <c r="I26" s="98">
        <v>0.71543859240037255</v>
      </c>
      <c r="J26" s="98">
        <v>0.22814056185265519</v>
      </c>
      <c r="K26" s="98">
        <v>0.24646496381666763</v>
      </c>
      <c r="L26" s="98">
        <v>0.75854291875579916</v>
      </c>
      <c r="M26" s="98">
        <v>0.73373126683349688</v>
      </c>
      <c r="N26" s="98">
        <v>0.69923644405159402</v>
      </c>
      <c r="O26" s="98">
        <v>0.63413704340567589</v>
      </c>
      <c r="P26" s="98">
        <v>0.38480761588486778</v>
      </c>
      <c r="Q26" s="98">
        <v>0.73887530967624526</v>
      </c>
      <c r="R26" s="98">
        <v>1.2564453838852636</v>
      </c>
      <c r="S26" s="98">
        <v>1.1249495742460796</v>
      </c>
      <c r="T26" s="98">
        <v>0.68691287950395241</v>
      </c>
      <c r="U26" s="98">
        <v>0.43436884483934363</v>
      </c>
      <c r="V26" s="98">
        <v>0.4044335279399433</v>
      </c>
      <c r="W26" s="98">
        <v>0.48611147100431545</v>
      </c>
      <c r="X26" s="98">
        <v>0.75569161807615093</v>
      </c>
      <c r="Y26" s="98">
        <v>0.44160529927731423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2.9208395388099591E-3</v>
      </c>
      <c r="D30" s="122">
        <v>3.8761282864282478E-3</v>
      </c>
      <c r="E30" s="122">
        <v>9.2245225821303203E-3</v>
      </c>
      <c r="F30" s="122">
        <v>1.2596409342651231E-2</v>
      </c>
      <c r="G30" s="122">
        <v>1.3971270631068899E-2</v>
      </c>
      <c r="H30" s="122">
        <v>1.1120780857258136E-2</v>
      </c>
      <c r="I30" s="122">
        <v>4.581476709293323E-3</v>
      </c>
      <c r="J30" s="122">
        <v>1.2274018417341558E-3</v>
      </c>
      <c r="K30" s="122">
        <v>1.1685809376703927E-3</v>
      </c>
      <c r="L30" s="122">
        <v>4.5148811696704063E-3</v>
      </c>
      <c r="M30" s="122">
        <v>6.8616057261289996E-3</v>
      </c>
      <c r="N30" s="122">
        <v>6.370075297412332E-3</v>
      </c>
      <c r="O30" s="122">
        <v>5.4151049218353377E-3</v>
      </c>
      <c r="P30" s="122">
        <v>4.024196670717602E-3</v>
      </c>
      <c r="Q30" s="122">
        <v>1.0356579244923267E-2</v>
      </c>
      <c r="R30" s="122">
        <v>1.945726844730359E-2</v>
      </c>
      <c r="S30" s="122">
        <v>1.8890471850501935E-2</v>
      </c>
      <c r="T30" s="122">
        <v>1.0234285855234665E-2</v>
      </c>
      <c r="U30" s="122">
        <v>8.6524254119732212E-3</v>
      </c>
      <c r="V30" s="122">
        <v>8.2439740572600416E-3</v>
      </c>
      <c r="W30" s="122">
        <v>1.4415222147523218E-2</v>
      </c>
      <c r="X30" s="122">
        <v>2.1966968205421919E-2</v>
      </c>
      <c r="Y30" s="122">
        <v>1.1489118317654291E-2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2.9208395388099591E-3</v>
      </c>
      <c r="D31" s="98">
        <v>3.8761282864282478E-3</v>
      </c>
      <c r="E31" s="98">
        <v>9.2245225821303203E-3</v>
      </c>
      <c r="F31" s="98">
        <v>1.2596409342651231E-2</v>
      </c>
      <c r="G31" s="98">
        <v>1.3971270631068899E-2</v>
      </c>
      <c r="H31" s="98">
        <v>1.1120780857258136E-2</v>
      </c>
      <c r="I31" s="98">
        <v>4.581476709293323E-3</v>
      </c>
      <c r="J31" s="98">
        <v>1.2274018417341558E-3</v>
      </c>
      <c r="K31" s="98">
        <v>1.1685809376703927E-3</v>
      </c>
      <c r="L31" s="98">
        <v>4.5148811696704063E-3</v>
      </c>
      <c r="M31" s="98">
        <v>6.8616057261289996E-3</v>
      </c>
      <c r="N31" s="98">
        <v>6.370075297412332E-3</v>
      </c>
      <c r="O31" s="98">
        <v>5.4151049218353377E-3</v>
      </c>
      <c r="P31" s="98">
        <v>4.024196670717602E-3</v>
      </c>
      <c r="Q31" s="98">
        <v>1.0356579244923267E-2</v>
      </c>
      <c r="R31" s="98">
        <v>1.945726844730359E-2</v>
      </c>
      <c r="S31" s="98">
        <v>1.8724060860684393E-2</v>
      </c>
      <c r="T31" s="98">
        <v>1.0234285855234665E-2</v>
      </c>
      <c r="U31" s="98">
        <v>8.6524254119732212E-3</v>
      </c>
      <c r="V31" s="98">
        <v>8.2439740572600416E-3</v>
      </c>
      <c r="W31" s="98">
        <v>1.4415222147523218E-2</v>
      </c>
      <c r="X31" s="98">
        <v>2.1725398914897012E-2</v>
      </c>
      <c r="Y31" s="98">
        <v>1.1489118317654291E-2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1.6641098981754255E-4</v>
      </c>
      <c r="T32" s="98">
        <v>0</v>
      </c>
      <c r="U32" s="98">
        <v>0</v>
      </c>
      <c r="V32" s="98">
        <v>0</v>
      </c>
      <c r="W32" s="98">
        <v>0</v>
      </c>
      <c r="X32" s="98">
        <v>2.4156929052490518E-4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1.6641098981754255E-4</v>
      </c>
      <c r="T33" s="101">
        <v>0</v>
      </c>
      <c r="U33" s="101">
        <v>0</v>
      </c>
      <c r="V33" s="101">
        <v>0</v>
      </c>
      <c r="W33" s="101">
        <v>0</v>
      </c>
      <c r="X33" s="101">
        <v>2.4156929052490518E-4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48.683429018658309</v>
      </c>
      <c r="D43" s="117">
        <f t="shared" si="14"/>
        <v>22.268225233671544</v>
      </c>
      <c r="E43" s="117">
        <f t="shared" si="14"/>
        <v>15.976803051868711</v>
      </c>
      <c r="F43" s="117">
        <f t="shared" si="14"/>
        <v>13.767138949116084</v>
      </c>
      <c r="G43" s="117">
        <f t="shared" si="14"/>
        <v>12.745067788599759</v>
      </c>
      <c r="H43" s="117">
        <f t="shared" si="14"/>
        <v>9.1600122548017815</v>
      </c>
      <c r="I43" s="117">
        <f t="shared" si="14"/>
        <v>16.524382923300085</v>
      </c>
      <c r="J43" s="117">
        <f t="shared" si="14"/>
        <v>25.201909795941916</v>
      </c>
      <c r="K43" s="117">
        <f t="shared" si="14"/>
        <v>30.061024446298497</v>
      </c>
      <c r="L43" s="117">
        <f t="shared" si="14"/>
        <v>30.707908260374786</v>
      </c>
      <c r="M43" s="117">
        <f t="shared" si="14"/>
        <v>27.90972190929638</v>
      </c>
      <c r="N43" s="117">
        <f t="shared" si="14"/>
        <v>19.725818884116332</v>
      </c>
      <c r="O43" s="117">
        <f t="shared" si="14"/>
        <v>15.962470137570326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2.8339382917883573</v>
      </c>
      <c r="T43" s="117">
        <f t="shared" si="15"/>
        <v>2.9436360093956919</v>
      </c>
      <c r="U43" s="117">
        <f t="shared" si="15"/>
        <v>0.10109393202356504</v>
      </c>
      <c r="V43" s="117">
        <f t="shared" si="15"/>
        <v>0.37014728803800429</v>
      </c>
      <c r="W43" s="117">
        <f t="shared" ref="W43:Y43" si="16">W44+W47+W49+W58</f>
        <v>1.3891773781952703</v>
      </c>
      <c r="X43" s="117">
        <f t="shared" si="16"/>
        <v>6.9441336027710783</v>
      </c>
      <c r="Y43" s="117">
        <f t="shared" si="16"/>
        <v>5.9389892400474356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47.538049934789143</v>
      </c>
      <c r="D44" s="122">
        <f t="shared" si="17"/>
        <v>21.720949098066392</v>
      </c>
      <c r="E44" s="122">
        <f t="shared" si="17"/>
        <v>15.738040230684261</v>
      </c>
      <c r="F44" s="122">
        <f t="shared" si="17"/>
        <v>13.583339062447561</v>
      </c>
      <c r="G44" s="122">
        <f t="shared" si="17"/>
        <v>12.629180739770097</v>
      </c>
      <c r="H44" s="122">
        <f t="shared" si="17"/>
        <v>9.0956031392991719</v>
      </c>
      <c r="I44" s="122">
        <f t="shared" si="17"/>
        <v>15.267675431777183</v>
      </c>
      <c r="J44" s="122">
        <f t="shared" si="17"/>
        <v>23.172247151094009</v>
      </c>
      <c r="K44" s="122">
        <f t="shared" si="17"/>
        <v>27.638577540673136</v>
      </c>
      <c r="L44" s="122">
        <f t="shared" si="17"/>
        <v>28.06952588998433</v>
      </c>
      <c r="M44" s="122">
        <f t="shared" si="17"/>
        <v>25.071196520526172</v>
      </c>
      <c r="N44" s="122">
        <f t="shared" si="17"/>
        <v>17.670910437343977</v>
      </c>
      <c r="O44" s="122">
        <f t="shared" si="17"/>
        <v>14.502807891019051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2.5029240013294185</v>
      </c>
      <c r="T44" s="122">
        <f t="shared" si="18"/>
        <v>2.5939906049075674</v>
      </c>
      <c r="U44" s="122">
        <f t="shared" si="18"/>
        <v>8.900067412285835E-2</v>
      </c>
      <c r="V44" s="122">
        <f t="shared" si="18"/>
        <v>0.32766130446126296</v>
      </c>
      <c r="W44" s="122">
        <f t="shared" ref="W44:Y44" si="19">SUM(W45:W46)</f>
        <v>1.2421722237300128</v>
      </c>
      <c r="X44" s="122">
        <f t="shared" si="19"/>
        <v>6.2007010142384278</v>
      </c>
      <c r="Y44" s="122">
        <f t="shared" si="19"/>
        <v>5.2963127025897041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47.538049934789143</v>
      </c>
      <c r="D45" s="98">
        <v>21.720949098066392</v>
      </c>
      <c r="E45" s="98">
        <v>15.738040230684261</v>
      </c>
      <c r="F45" s="98">
        <v>13.583339062447561</v>
      </c>
      <c r="G45" s="98">
        <v>12.629180739770097</v>
      </c>
      <c r="H45" s="98">
        <v>9.0956031392991719</v>
      </c>
      <c r="I45" s="98">
        <v>15.267675431777183</v>
      </c>
      <c r="J45" s="98">
        <v>23.172247151094009</v>
      </c>
      <c r="K45" s="98">
        <v>27.638577540673136</v>
      </c>
      <c r="L45" s="98">
        <v>28.06952588998433</v>
      </c>
      <c r="M45" s="98">
        <v>25.071196520526172</v>
      </c>
      <c r="N45" s="98">
        <v>17.670910437343977</v>
      </c>
      <c r="O45" s="98">
        <v>14.502807891019051</v>
      </c>
      <c r="P45" s="98">
        <v>0</v>
      </c>
      <c r="Q45" s="98">
        <v>0</v>
      </c>
      <c r="R45" s="98">
        <v>0</v>
      </c>
      <c r="S45" s="98">
        <v>2.5029240013294185</v>
      </c>
      <c r="T45" s="98">
        <v>2.5939906049075674</v>
      </c>
      <c r="U45" s="98">
        <v>8.900067412285835E-2</v>
      </c>
      <c r="V45" s="98">
        <v>0.32766130446126296</v>
      </c>
      <c r="W45" s="98">
        <v>1.2421722237300128</v>
      </c>
      <c r="X45" s="98">
        <v>6.2007010142384278</v>
      </c>
      <c r="Y45" s="98">
        <v>5.2963127025897041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1.1453790838691666</v>
      </c>
      <c r="D49" s="122">
        <v>0.54727613560515087</v>
      </c>
      <c r="E49" s="122">
        <v>0.23876282118445027</v>
      </c>
      <c r="F49" s="122">
        <v>0.18379988666852315</v>
      </c>
      <c r="G49" s="122">
        <v>0.11588704882966189</v>
      </c>
      <c r="H49" s="122">
        <v>6.4409115502609762E-2</v>
      </c>
      <c r="I49" s="122">
        <v>1.2567074915228997</v>
      </c>
      <c r="J49" s="122">
        <v>2.029662644847908</v>
      </c>
      <c r="K49" s="122">
        <v>2.4224469056253608</v>
      </c>
      <c r="L49" s="122">
        <v>2.6383823703904552</v>
      </c>
      <c r="M49" s="122">
        <v>2.8385253887702082</v>
      </c>
      <c r="N49" s="122">
        <v>2.0549084467723548</v>
      </c>
      <c r="O49" s="122">
        <v>1.4596622465512752</v>
      </c>
      <c r="P49" s="122">
        <v>0</v>
      </c>
      <c r="Q49" s="122">
        <v>0</v>
      </c>
      <c r="R49" s="122">
        <v>0</v>
      </c>
      <c r="S49" s="122">
        <v>0.33101429045893865</v>
      </c>
      <c r="T49" s="122">
        <v>0.34964540448812464</v>
      </c>
      <c r="U49" s="122">
        <v>1.2093257900706689E-2</v>
      </c>
      <c r="V49" s="122">
        <v>4.2485983576741319E-2</v>
      </c>
      <c r="W49" s="122">
        <v>0.14700515446525755</v>
      </c>
      <c r="X49" s="122">
        <v>0.74343258853265048</v>
      </c>
      <c r="Y49" s="122">
        <v>0.64267653745773101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1.1398095584180481</v>
      </c>
      <c r="D50" s="98">
        <v>0.54562278895185967</v>
      </c>
      <c r="E50" s="98">
        <v>0.23787077156780428</v>
      </c>
      <c r="F50" s="98">
        <v>0.18334134110385447</v>
      </c>
      <c r="G50" s="98">
        <v>0.11541750462359096</v>
      </c>
      <c r="H50" s="98">
        <v>6.4180027085900718E-2</v>
      </c>
      <c r="I50" s="98">
        <v>1.2480242546886247</v>
      </c>
      <c r="J50" s="98">
        <v>2.0211313460707245</v>
      </c>
      <c r="K50" s="98">
        <v>2.4081696495732774</v>
      </c>
      <c r="L50" s="98">
        <v>2.6313109782783823</v>
      </c>
      <c r="M50" s="98">
        <v>2.8289587025647465</v>
      </c>
      <c r="N50" s="98">
        <v>2.0539772638659519</v>
      </c>
      <c r="O50" s="98">
        <v>1.458112420231038</v>
      </c>
      <c r="P50" s="98">
        <v>0</v>
      </c>
      <c r="Q50" s="98">
        <v>0</v>
      </c>
      <c r="R50" s="98">
        <v>0</v>
      </c>
      <c r="S50" s="98">
        <v>0.33025122322266376</v>
      </c>
      <c r="T50" s="98">
        <v>0.34730292295389764</v>
      </c>
      <c r="U50" s="98">
        <v>1.2093257900706689E-2</v>
      </c>
      <c r="V50" s="98">
        <v>4.2485983576741319E-2</v>
      </c>
      <c r="W50" s="98">
        <v>0.14700515446525755</v>
      </c>
      <c r="X50" s="98">
        <v>0.72825234318091703</v>
      </c>
      <c r="Y50" s="98">
        <v>0.64267653745773101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5.5695254511185874E-3</v>
      </c>
      <c r="D51" s="98">
        <v>1.6533466532912256E-3</v>
      </c>
      <c r="E51" s="98">
        <v>8.9204961664597637E-4</v>
      </c>
      <c r="F51" s="98">
        <v>4.5854556466867351E-4</v>
      </c>
      <c r="G51" s="98">
        <v>4.6954420607093204E-4</v>
      </c>
      <c r="H51" s="98">
        <v>2.2908841670904386E-4</v>
      </c>
      <c r="I51" s="98">
        <v>8.683236834275113E-3</v>
      </c>
      <c r="J51" s="98">
        <v>8.531298777183333E-3</v>
      </c>
      <c r="K51" s="98">
        <v>1.4277256052083355E-2</v>
      </c>
      <c r="L51" s="98">
        <v>7.0713921120727904E-3</v>
      </c>
      <c r="M51" s="98">
        <v>9.5666862054619248E-3</v>
      </c>
      <c r="N51" s="98">
        <v>9.3118290640295314E-4</v>
      </c>
      <c r="O51" s="98">
        <v>1.5498263202370513E-3</v>
      </c>
      <c r="P51" s="98">
        <v>0</v>
      </c>
      <c r="Q51" s="98">
        <v>0</v>
      </c>
      <c r="R51" s="98">
        <v>0</v>
      </c>
      <c r="S51" s="98">
        <v>7.6306723627487399E-4</v>
      </c>
      <c r="T51" s="98">
        <v>2.342481534226996E-3</v>
      </c>
      <c r="U51" s="98">
        <v>0</v>
      </c>
      <c r="V51" s="98">
        <v>0</v>
      </c>
      <c r="W51" s="98">
        <v>0</v>
      </c>
      <c r="X51" s="98">
        <v>1.5180245351733417E-2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5.5695254511185874E-3</v>
      </c>
      <c r="D52" s="101">
        <v>1.6533466532912256E-3</v>
      </c>
      <c r="E52" s="101">
        <v>8.9204961664597637E-4</v>
      </c>
      <c r="F52" s="101">
        <v>4.5854556466867351E-4</v>
      </c>
      <c r="G52" s="101">
        <v>4.6954420607093204E-4</v>
      </c>
      <c r="H52" s="101">
        <v>2.2908841670904386E-4</v>
      </c>
      <c r="I52" s="101">
        <v>8.683236834275113E-3</v>
      </c>
      <c r="J52" s="101">
        <v>8.531298777183333E-3</v>
      </c>
      <c r="K52" s="101">
        <v>1.4277256052083355E-2</v>
      </c>
      <c r="L52" s="101">
        <v>7.0713921120727904E-3</v>
      </c>
      <c r="M52" s="101">
        <v>9.5666862054619248E-3</v>
      </c>
      <c r="N52" s="101">
        <v>9.3118290640295314E-4</v>
      </c>
      <c r="O52" s="101">
        <v>1.5498263202370513E-3</v>
      </c>
      <c r="P52" s="101">
        <v>0</v>
      </c>
      <c r="Q52" s="101">
        <v>0</v>
      </c>
      <c r="R52" s="101">
        <v>0</v>
      </c>
      <c r="S52" s="101">
        <v>7.6306723627487399E-4</v>
      </c>
      <c r="T52" s="101">
        <v>2.342481534226996E-3</v>
      </c>
      <c r="U52" s="101">
        <v>0</v>
      </c>
      <c r="V52" s="101">
        <v>0</v>
      </c>
      <c r="W52" s="101">
        <v>0</v>
      </c>
      <c r="X52" s="101">
        <v>1.5180245351733417E-2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45.152218860121046</v>
      </c>
      <c r="D62" s="117">
        <f t="shared" si="21"/>
        <v>51.293292052145013</v>
      </c>
      <c r="E62" s="117">
        <f t="shared" si="21"/>
        <v>55.271434432557427</v>
      </c>
      <c r="F62" s="117">
        <f t="shared" si="21"/>
        <v>43.259298913645218</v>
      </c>
      <c r="G62" s="117">
        <f t="shared" si="21"/>
        <v>31.973460444120889</v>
      </c>
      <c r="H62" s="117">
        <f t="shared" si="21"/>
        <v>21.011620283954272</v>
      </c>
      <c r="I62" s="117">
        <f t="shared" si="21"/>
        <v>20.939150645191894</v>
      </c>
      <c r="J62" s="117">
        <f t="shared" si="21"/>
        <v>33.483062956804325</v>
      </c>
      <c r="K62" s="117">
        <f t="shared" si="21"/>
        <v>38.810315091154791</v>
      </c>
      <c r="L62" s="117">
        <f t="shared" si="21"/>
        <v>48.37801572731393</v>
      </c>
      <c r="M62" s="117">
        <f t="shared" si="21"/>
        <v>37.177944105016799</v>
      </c>
      <c r="N62" s="117">
        <f t="shared" si="21"/>
        <v>34.500421903619497</v>
      </c>
      <c r="O62" s="117">
        <f t="shared" si="21"/>
        <v>28.331944484629496</v>
      </c>
      <c r="P62" s="117">
        <f t="shared" si="21"/>
        <v>12.19747962553029</v>
      </c>
      <c r="Q62" s="117">
        <f t="shared" si="21"/>
        <v>17.322784698445108</v>
      </c>
      <c r="R62" s="117">
        <f t="shared" ref="R62:V62" si="22">R63+R66+R68+R77</f>
        <v>26.102703562557956</v>
      </c>
      <c r="S62" s="117">
        <f t="shared" si="22"/>
        <v>29.251664879222375</v>
      </c>
      <c r="T62" s="117">
        <f t="shared" si="22"/>
        <v>25.565493212560952</v>
      </c>
      <c r="U62" s="117">
        <f t="shared" si="22"/>
        <v>23.029880766207334</v>
      </c>
      <c r="V62" s="117">
        <f t="shared" si="22"/>
        <v>10.846355356779297</v>
      </c>
      <c r="W62" s="117">
        <f t="shared" ref="W62:Y62" si="23">W63+W66+W68+W77</f>
        <v>3.8106334445960495</v>
      </c>
      <c r="X62" s="117">
        <f t="shared" si="23"/>
        <v>0.74834092424160281</v>
      </c>
      <c r="Y62" s="117">
        <f t="shared" si="23"/>
        <v>2.5301534479620811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41.923514044066167</v>
      </c>
      <c r="D63" s="122">
        <f t="shared" si="24"/>
        <v>47.474246698926827</v>
      </c>
      <c r="E63" s="122">
        <f t="shared" si="24"/>
        <v>51.262373877552854</v>
      </c>
      <c r="F63" s="122">
        <f t="shared" si="24"/>
        <v>40.014591831540045</v>
      </c>
      <c r="G63" s="122">
        <f t="shared" si="24"/>
        <v>29.608856844962254</v>
      </c>
      <c r="H63" s="122">
        <f t="shared" si="24"/>
        <v>19.473896116565758</v>
      </c>
      <c r="I63" s="122">
        <f t="shared" si="24"/>
        <v>19.444879826617669</v>
      </c>
      <c r="J63" s="122">
        <f t="shared" si="24"/>
        <v>30.867325298383236</v>
      </c>
      <c r="K63" s="122">
        <f t="shared" si="24"/>
        <v>35.84255889745458</v>
      </c>
      <c r="L63" s="122">
        <f t="shared" si="24"/>
        <v>44.459609196776867</v>
      </c>
      <c r="M63" s="122">
        <f t="shared" si="24"/>
        <v>33.598505822039016</v>
      </c>
      <c r="N63" s="122">
        <f t="shared" si="24"/>
        <v>31.058908737662016</v>
      </c>
      <c r="O63" s="122">
        <f t="shared" si="24"/>
        <v>25.347506374915785</v>
      </c>
      <c r="P63" s="122">
        <f t="shared" si="24"/>
        <v>10.863450474646054</v>
      </c>
      <c r="Q63" s="122">
        <f t="shared" si="24"/>
        <v>15.379138054353868</v>
      </c>
      <c r="R63" s="122">
        <f t="shared" ref="R63:V63" si="25">SUM(R64:R65)</f>
        <v>23.103117102724898</v>
      </c>
      <c r="S63" s="122">
        <f t="shared" si="25"/>
        <v>25.863996753595146</v>
      </c>
      <c r="T63" s="122">
        <f t="shared" si="25"/>
        <v>22.451422823867635</v>
      </c>
      <c r="U63" s="122">
        <f t="shared" si="25"/>
        <v>19.979206710403819</v>
      </c>
      <c r="V63" s="122">
        <f t="shared" si="25"/>
        <v>9.3223385315030871</v>
      </c>
      <c r="W63" s="122">
        <f t="shared" ref="W63:Y63" si="26">SUM(W64:W65)</f>
        <v>3.2502105693459855</v>
      </c>
      <c r="X63" s="122">
        <f t="shared" si="26"/>
        <v>0.68250391932664778</v>
      </c>
      <c r="Y63" s="122">
        <f t="shared" si="26"/>
        <v>2.2038878678699776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41.923514044066167</v>
      </c>
      <c r="D64" s="98">
        <v>47.474246698926827</v>
      </c>
      <c r="E64" s="98">
        <v>51.262373877552854</v>
      </c>
      <c r="F64" s="98">
        <v>40.014591831540045</v>
      </c>
      <c r="G64" s="98">
        <v>29.608856844962254</v>
      </c>
      <c r="H64" s="98">
        <v>19.473896116565758</v>
      </c>
      <c r="I64" s="98">
        <v>19.444879826617669</v>
      </c>
      <c r="J64" s="98">
        <v>30.867325298383236</v>
      </c>
      <c r="K64" s="98">
        <v>35.84255889745458</v>
      </c>
      <c r="L64" s="98">
        <v>44.459609196776867</v>
      </c>
      <c r="M64" s="98">
        <v>33.598505822039016</v>
      </c>
      <c r="N64" s="98">
        <v>31.058908737662016</v>
      </c>
      <c r="O64" s="98">
        <v>25.347506374915785</v>
      </c>
      <c r="P64" s="98">
        <v>10.863450474646054</v>
      </c>
      <c r="Q64" s="98">
        <v>15.379138054353868</v>
      </c>
      <c r="R64" s="98">
        <v>23.103117102724898</v>
      </c>
      <c r="S64" s="98">
        <v>25.863996753595146</v>
      </c>
      <c r="T64" s="98">
        <v>22.451422823867635</v>
      </c>
      <c r="U64" s="98">
        <v>19.979206710403819</v>
      </c>
      <c r="V64" s="98">
        <v>9.3223385315030871</v>
      </c>
      <c r="W64" s="98">
        <v>3.2502105693459855</v>
      </c>
      <c r="X64" s="98">
        <v>0.68250391932664778</v>
      </c>
      <c r="Y64" s="98">
        <v>2.2038878678699776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3.2073543467553476</v>
      </c>
      <c r="D68" s="122">
        <v>3.7763352956696776</v>
      </c>
      <c r="E68" s="122">
        <v>3.951502767541391</v>
      </c>
      <c r="F68" s="122">
        <v>3.1986273456917225</v>
      </c>
      <c r="G68" s="122">
        <v>2.3317550518392256</v>
      </c>
      <c r="H68" s="122">
        <v>1.516458443845027</v>
      </c>
      <c r="I68" s="122">
        <v>1.4803418155119699</v>
      </c>
      <c r="J68" s="122">
        <v>2.529722623982043</v>
      </c>
      <c r="K68" s="122">
        <v>2.877761790277706</v>
      </c>
      <c r="L68" s="122">
        <v>3.8055000841255158</v>
      </c>
      <c r="M68" s="122">
        <v>3.4752017912087614</v>
      </c>
      <c r="N68" s="122">
        <v>3.3415156104445187</v>
      </c>
      <c r="O68" s="122">
        <v>2.9036214996600567</v>
      </c>
      <c r="P68" s="122">
        <v>1.3091512498548268</v>
      </c>
      <c r="Q68" s="122">
        <v>1.9090330093902617</v>
      </c>
      <c r="R68" s="122">
        <v>2.937773227060223</v>
      </c>
      <c r="S68" s="122">
        <v>3.3050201918299971</v>
      </c>
      <c r="T68" s="122">
        <v>3.0369717153054858</v>
      </c>
      <c r="U68" s="122">
        <v>2.9792949236078896</v>
      </c>
      <c r="V68" s="122">
        <v>1.4752182547676063</v>
      </c>
      <c r="W68" s="122">
        <v>0.52760606031418755</v>
      </c>
      <c r="X68" s="122">
        <v>4.6193055857177194E-2</v>
      </c>
      <c r="Y68" s="122">
        <v>0.31444603323842857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3.1913433724941664</v>
      </c>
      <c r="D69" s="98">
        <v>3.767857584688687</v>
      </c>
      <c r="E69" s="98">
        <v>3.9330699828355997</v>
      </c>
      <c r="F69" s="98">
        <v>3.190072537803514</v>
      </c>
      <c r="G69" s="98">
        <v>2.3233687765002258</v>
      </c>
      <c r="H69" s="98">
        <v>1.5093717891337037</v>
      </c>
      <c r="I69" s="98">
        <v>1.4695695829718796</v>
      </c>
      <c r="J69" s="98">
        <v>2.5161241202949762</v>
      </c>
      <c r="K69" s="98">
        <v>2.8580795228782701</v>
      </c>
      <c r="L69" s="98">
        <v>3.7910466078362832</v>
      </c>
      <c r="M69" s="98">
        <v>3.4689172730661242</v>
      </c>
      <c r="N69" s="98">
        <v>3.3325105664821373</v>
      </c>
      <c r="O69" s="98">
        <v>2.9036214996600567</v>
      </c>
      <c r="P69" s="98">
        <v>1.3091512498548268</v>
      </c>
      <c r="Q69" s="98">
        <v>1.9090330093902617</v>
      </c>
      <c r="R69" s="98">
        <v>2.9278439354803392</v>
      </c>
      <c r="S69" s="98">
        <v>3.2858572025886947</v>
      </c>
      <c r="T69" s="98">
        <v>3.0272834323043094</v>
      </c>
      <c r="U69" s="98">
        <v>2.9585684728529755</v>
      </c>
      <c r="V69" s="98">
        <v>1.4651657415720301</v>
      </c>
      <c r="W69" s="98">
        <v>0.52760606031418755</v>
      </c>
      <c r="X69" s="98">
        <v>3.4179946834162006E-2</v>
      </c>
      <c r="Y69" s="98">
        <v>0.31381072909342506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1.6010974261181008E-2</v>
      </c>
      <c r="D70" s="98">
        <v>8.4777109809905157E-3</v>
      </c>
      <c r="E70" s="98">
        <v>1.8432784705791017E-2</v>
      </c>
      <c r="F70" s="98">
        <v>8.5548078882083343E-3</v>
      </c>
      <c r="G70" s="98">
        <v>8.3862753389998684E-3</v>
      </c>
      <c r="H70" s="98">
        <v>7.0866547113232169E-3</v>
      </c>
      <c r="I70" s="98">
        <v>1.0772232540090366E-2</v>
      </c>
      <c r="J70" s="98">
        <v>1.359850368706656E-2</v>
      </c>
      <c r="K70" s="98">
        <v>1.9682267399435825E-2</v>
      </c>
      <c r="L70" s="98">
        <v>1.4453476289232676E-2</v>
      </c>
      <c r="M70" s="98">
        <v>6.2845181426371818E-3</v>
      </c>
      <c r="N70" s="98">
        <v>9.0050439623812258E-3</v>
      </c>
      <c r="O70" s="98">
        <v>0</v>
      </c>
      <c r="P70" s="98">
        <v>0</v>
      </c>
      <c r="Q70" s="98">
        <v>0</v>
      </c>
      <c r="R70" s="98">
        <v>9.9292915798836982E-3</v>
      </c>
      <c r="S70" s="98">
        <v>1.9162989241302334E-2</v>
      </c>
      <c r="T70" s="98">
        <v>9.6882830011765873E-3</v>
      </c>
      <c r="U70" s="98">
        <v>2.0726450754913996E-2</v>
      </c>
      <c r="V70" s="98">
        <v>1.00525131955762E-2</v>
      </c>
      <c r="W70" s="98">
        <v>0</v>
      </c>
      <c r="X70" s="98">
        <v>1.2013109023015188E-2</v>
      </c>
      <c r="Y70" s="98">
        <v>6.3530414500348649E-4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1.6010974261181008E-2</v>
      </c>
      <c r="D71" s="101">
        <v>8.4777109809905157E-3</v>
      </c>
      <c r="E71" s="101">
        <v>1.8432784705791017E-2</v>
      </c>
      <c r="F71" s="101">
        <v>8.5548078882083343E-3</v>
      </c>
      <c r="G71" s="101">
        <v>8.3862753389998684E-3</v>
      </c>
      <c r="H71" s="101">
        <v>7.0866547113232169E-3</v>
      </c>
      <c r="I71" s="101">
        <v>1.0772232540090366E-2</v>
      </c>
      <c r="J71" s="101">
        <v>1.359850368706656E-2</v>
      </c>
      <c r="K71" s="101">
        <v>1.9682267399435825E-2</v>
      </c>
      <c r="L71" s="101">
        <v>1.4453476289232676E-2</v>
      </c>
      <c r="M71" s="101">
        <v>6.2845181426371818E-3</v>
      </c>
      <c r="N71" s="101">
        <v>9.0050439623812258E-3</v>
      </c>
      <c r="O71" s="101">
        <v>0</v>
      </c>
      <c r="P71" s="101">
        <v>0</v>
      </c>
      <c r="Q71" s="101">
        <v>0</v>
      </c>
      <c r="R71" s="101">
        <v>9.9292915798836982E-3</v>
      </c>
      <c r="S71" s="101">
        <v>1.9162989241302334E-2</v>
      </c>
      <c r="T71" s="101">
        <v>9.6882830011765873E-3</v>
      </c>
      <c r="U71" s="101">
        <v>2.0726450754913996E-2</v>
      </c>
      <c r="V71" s="101">
        <v>1.00525131955762E-2</v>
      </c>
      <c r="W71" s="101">
        <v>0</v>
      </c>
      <c r="X71" s="101">
        <v>1.2013109023015188E-2</v>
      </c>
      <c r="Y71" s="101">
        <v>6.3530414500348649E-4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2.135046929953115E-2</v>
      </c>
      <c r="D77" s="122">
        <v>4.2710057548514105E-2</v>
      </c>
      <c r="E77" s="122">
        <v>5.7557787463183976E-2</v>
      </c>
      <c r="F77" s="122">
        <v>4.6079736413454704E-2</v>
      </c>
      <c r="G77" s="122">
        <v>3.2848547319409151E-2</v>
      </c>
      <c r="H77" s="122">
        <v>2.1265723543486683E-2</v>
      </c>
      <c r="I77" s="122">
        <v>1.3929003062256961E-2</v>
      </c>
      <c r="J77" s="122">
        <v>8.6015034439042806E-2</v>
      </c>
      <c r="K77" s="122">
        <v>8.9994403422506614E-2</v>
      </c>
      <c r="L77" s="122">
        <v>0.11290644641155326</v>
      </c>
      <c r="M77" s="122">
        <v>0.10423649176902203</v>
      </c>
      <c r="N77" s="122">
        <v>9.9997555512962522E-2</v>
      </c>
      <c r="O77" s="122">
        <v>8.0816610053652482E-2</v>
      </c>
      <c r="P77" s="122">
        <v>2.4877901029409531E-2</v>
      </c>
      <c r="Q77" s="122">
        <v>3.4613634700979556E-2</v>
      </c>
      <c r="R77" s="122">
        <v>6.1813232772833987E-2</v>
      </c>
      <c r="S77" s="122">
        <v>8.2647933797231288E-2</v>
      </c>
      <c r="T77" s="122">
        <v>7.7098673387828817E-2</v>
      </c>
      <c r="U77" s="122">
        <v>7.1379132195627776E-2</v>
      </c>
      <c r="V77" s="122">
        <v>4.8798570508604297E-2</v>
      </c>
      <c r="W77" s="122">
        <v>3.2816814935876612E-2</v>
      </c>
      <c r="X77" s="122">
        <v>1.9643949057777922E-2</v>
      </c>
      <c r="Y77" s="122">
        <v>1.1819546853674886E-2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2.135046929953115E-2</v>
      </c>
      <c r="D78" s="98">
        <v>4.2710057548514105E-2</v>
      </c>
      <c r="E78" s="98">
        <v>5.7557787463183976E-2</v>
      </c>
      <c r="F78" s="98">
        <v>4.6079736413454704E-2</v>
      </c>
      <c r="G78" s="98">
        <v>3.2848547319409151E-2</v>
      </c>
      <c r="H78" s="98">
        <v>2.1265723543486683E-2</v>
      </c>
      <c r="I78" s="98">
        <v>1.3929003062256961E-2</v>
      </c>
      <c r="J78" s="98">
        <v>8.6015034439042806E-2</v>
      </c>
      <c r="K78" s="98">
        <v>8.9994403422506614E-2</v>
      </c>
      <c r="L78" s="98">
        <v>0.11290644641155326</v>
      </c>
      <c r="M78" s="98">
        <v>0.10423649176902203</v>
      </c>
      <c r="N78" s="98">
        <v>9.9997555512962522E-2</v>
      </c>
      <c r="O78" s="98">
        <v>8.0816610053652482E-2</v>
      </c>
      <c r="P78" s="98">
        <v>2.4877901029409531E-2</v>
      </c>
      <c r="Q78" s="98">
        <v>3.4613634700979556E-2</v>
      </c>
      <c r="R78" s="98">
        <v>6.1813232772833987E-2</v>
      </c>
      <c r="S78" s="98">
        <v>8.2647933797231288E-2</v>
      </c>
      <c r="T78" s="98">
        <v>7.7098673387828817E-2</v>
      </c>
      <c r="U78" s="98">
        <v>7.1379132195627776E-2</v>
      </c>
      <c r="V78" s="98">
        <v>4.8798570508604297E-2</v>
      </c>
      <c r="W78" s="98">
        <v>3.2816814935876612E-2</v>
      </c>
      <c r="X78" s="98">
        <v>1.9643949057777922E-2</v>
      </c>
      <c r="Y78" s="98">
        <v>1.1819546853674886E-2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0.36201518572574115</v>
      </c>
      <c r="D81" s="117">
        <f t="shared" si="28"/>
        <v>0.37291229428796457</v>
      </c>
      <c r="E81" s="117">
        <f t="shared" si="28"/>
        <v>0.5090638521975982</v>
      </c>
      <c r="F81" s="117">
        <f t="shared" si="28"/>
        <v>0.53688601342375286</v>
      </c>
      <c r="G81" s="117">
        <f t="shared" si="28"/>
        <v>0.63804279315638945</v>
      </c>
      <c r="H81" s="117">
        <f t="shared" si="28"/>
        <v>0.56003096863772472</v>
      </c>
      <c r="I81" s="117">
        <f t="shared" si="28"/>
        <v>0.33506356898586442</v>
      </c>
      <c r="J81" s="117">
        <f t="shared" si="28"/>
        <v>0.12750770441244494</v>
      </c>
      <c r="K81" s="117">
        <f t="shared" si="28"/>
        <v>8.6021251952827588E-2</v>
      </c>
      <c r="L81" s="117">
        <f t="shared" si="28"/>
        <v>8.0945369541948017E-2</v>
      </c>
      <c r="M81" s="117">
        <f t="shared" si="28"/>
        <v>0.2142797869165442</v>
      </c>
      <c r="N81" s="117">
        <f t="shared" si="28"/>
        <v>0.21786990615566174</v>
      </c>
      <c r="O81" s="117">
        <f t="shared" si="28"/>
        <v>0.26742090055802537</v>
      </c>
      <c r="P81" s="117">
        <f t="shared" si="28"/>
        <v>0.36485179188168915</v>
      </c>
      <c r="Q81" s="117">
        <f t="shared" si="28"/>
        <v>0.58358286057258879</v>
      </c>
      <c r="R81" s="117">
        <f t="shared" ref="R81:V81" si="29">R82+R85+R87+R100</f>
        <v>0.40913114008828999</v>
      </c>
      <c r="S81" s="117">
        <f t="shared" si="29"/>
        <v>0.27482535721148776</v>
      </c>
      <c r="T81" s="117">
        <f t="shared" si="29"/>
        <v>0.12624852024864341</v>
      </c>
      <c r="U81" s="117">
        <f t="shared" si="29"/>
        <v>2.6405856936687924E-2</v>
      </c>
      <c r="V81" s="117">
        <f t="shared" si="29"/>
        <v>5.5993733122522933E-2</v>
      </c>
      <c r="W81" s="117">
        <f t="shared" ref="W81:Y81" si="30">W82+W85+W87+W100</f>
        <v>7.1091586962063316E-2</v>
      </c>
      <c r="X81" s="117">
        <f t="shared" si="30"/>
        <v>9.4981499015061033E-2</v>
      </c>
      <c r="Y81" s="117">
        <f t="shared" si="30"/>
        <v>9.7500453840391743E-2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0.36201518572574115</v>
      </c>
      <c r="D87" s="122">
        <v>0.37291229428796457</v>
      </c>
      <c r="E87" s="122">
        <v>0.5090638521975982</v>
      </c>
      <c r="F87" s="122">
        <v>0.53688601342375286</v>
      </c>
      <c r="G87" s="122">
        <v>0.63804279315638945</v>
      </c>
      <c r="H87" s="122">
        <v>0.56003096863772472</v>
      </c>
      <c r="I87" s="122">
        <v>0.33506356898586442</v>
      </c>
      <c r="J87" s="122">
        <v>0.12750770441244494</v>
      </c>
      <c r="K87" s="122">
        <v>8.6021251952827588E-2</v>
      </c>
      <c r="L87" s="122">
        <v>8.0945369541948017E-2</v>
      </c>
      <c r="M87" s="122">
        <v>0.2142797869165442</v>
      </c>
      <c r="N87" s="122">
        <v>0.21786990615566174</v>
      </c>
      <c r="O87" s="122">
        <v>0.26742090055802537</v>
      </c>
      <c r="P87" s="122">
        <v>0.36485179188168915</v>
      </c>
      <c r="Q87" s="122">
        <v>0.58358286057258879</v>
      </c>
      <c r="R87" s="122">
        <v>0.40913114008828999</v>
      </c>
      <c r="S87" s="122">
        <v>0.27482535721148776</v>
      </c>
      <c r="T87" s="122">
        <v>0.12624852024864341</v>
      </c>
      <c r="U87" s="122">
        <v>2.6405856936687924E-2</v>
      </c>
      <c r="V87" s="122">
        <v>5.5993733122522933E-2</v>
      </c>
      <c r="W87" s="122">
        <v>7.1091586962063316E-2</v>
      </c>
      <c r="X87" s="122">
        <v>9.4981499015061033E-2</v>
      </c>
      <c r="Y87" s="122">
        <v>9.7500453840391743E-2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0.36056141417976273</v>
      </c>
      <c r="D92" s="101">
        <v>0.37240647921145237</v>
      </c>
      <c r="E92" s="101">
        <v>0.50734874201716773</v>
      </c>
      <c r="F92" s="101">
        <v>0.53566230729624364</v>
      </c>
      <c r="G92" s="101">
        <v>0.63646899541536106</v>
      </c>
      <c r="H92" s="101">
        <v>0.55800153360242299</v>
      </c>
      <c r="I92" s="101">
        <v>0.33215706142376589</v>
      </c>
      <c r="J92" s="101">
        <v>0.12734294107991867</v>
      </c>
      <c r="K92" s="101">
        <v>8.530640844993867E-2</v>
      </c>
      <c r="L92" s="101">
        <v>8.0945369541948017E-2</v>
      </c>
      <c r="M92" s="101">
        <v>0.21307091465347947</v>
      </c>
      <c r="N92" s="101">
        <v>0.21729034625617619</v>
      </c>
      <c r="O92" s="101">
        <v>0.26703236145800513</v>
      </c>
      <c r="P92" s="101">
        <v>0.363902356080606</v>
      </c>
      <c r="Q92" s="101">
        <v>0.58029208081710693</v>
      </c>
      <c r="R92" s="101">
        <v>0.40732675093781445</v>
      </c>
      <c r="S92" s="101">
        <v>0.27349406929294745</v>
      </c>
      <c r="T92" s="101">
        <v>0.12593857316302662</v>
      </c>
      <c r="U92" s="101">
        <v>2.6245690416318773E-2</v>
      </c>
      <c r="V92" s="101">
        <v>5.584627587176158E-2</v>
      </c>
      <c r="W92" s="101">
        <v>7.0789037331587229E-2</v>
      </c>
      <c r="X92" s="101">
        <v>9.4015221852961406E-2</v>
      </c>
      <c r="Y92" s="101">
        <v>9.7241233297247931E-2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1.4537715459784397E-3</v>
      </c>
      <c r="D93" s="104">
        <v>5.0581507651220505E-4</v>
      </c>
      <c r="E93" s="104">
        <v>1.7151101804304255E-3</v>
      </c>
      <c r="F93" s="104">
        <v>1.2237061275091751E-3</v>
      </c>
      <c r="G93" s="104">
        <v>1.5737977410284212E-3</v>
      </c>
      <c r="H93" s="104">
        <v>2.0294350353016852E-3</v>
      </c>
      <c r="I93" s="104">
        <v>2.9065075620985197E-3</v>
      </c>
      <c r="J93" s="104">
        <v>1.647633325262593E-4</v>
      </c>
      <c r="K93" s="104">
        <v>7.1484350288892272E-4</v>
      </c>
      <c r="L93" s="104">
        <v>0</v>
      </c>
      <c r="M93" s="104">
        <v>1.2088722630647251E-3</v>
      </c>
      <c r="N93" s="104">
        <v>5.7955989948555657E-4</v>
      </c>
      <c r="O93" s="104">
        <v>3.8853910002025616E-4</v>
      </c>
      <c r="P93" s="104">
        <v>9.4943580108312387E-4</v>
      </c>
      <c r="Q93" s="104">
        <v>3.2907797554818097E-3</v>
      </c>
      <c r="R93" s="104">
        <v>1.8043891504755381E-3</v>
      </c>
      <c r="S93" s="104">
        <v>1.3312879185403404E-3</v>
      </c>
      <c r="T93" s="104">
        <v>3.0994708561680513E-4</v>
      </c>
      <c r="U93" s="104">
        <v>1.6016652036915187E-4</v>
      </c>
      <c r="V93" s="104">
        <v>1.4745725076135049E-4</v>
      </c>
      <c r="W93" s="104">
        <v>3.025496304760938E-4</v>
      </c>
      <c r="X93" s="104">
        <v>9.6627716209962071E-4</v>
      </c>
      <c r="Y93" s="104">
        <v>2.5922054314381882E-4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1.4537715459784397E-3</v>
      </c>
      <c r="D94" s="98">
        <v>5.0581507651220505E-4</v>
      </c>
      <c r="E94" s="98">
        <v>1.7151101804304255E-3</v>
      </c>
      <c r="F94" s="98">
        <v>1.2237061275091751E-3</v>
      </c>
      <c r="G94" s="98">
        <v>1.5737977410284212E-3</v>
      </c>
      <c r="H94" s="98">
        <v>2.0294350353016852E-3</v>
      </c>
      <c r="I94" s="98">
        <v>2.9065075620985197E-3</v>
      </c>
      <c r="J94" s="98">
        <v>1.647633325262593E-4</v>
      </c>
      <c r="K94" s="98">
        <v>7.1484350288892272E-4</v>
      </c>
      <c r="L94" s="98">
        <v>0</v>
      </c>
      <c r="M94" s="98">
        <v>1.2088722630647251E-3</v>
      </c>
      <c r="N94" s="98">
        <v>5.7955989948555657E-4</v>
      </c>
      <c r="O94" s="98">
        <v>3.8853910002025616E-4</v>
      </c>
      <c r="P94" s="98">
        <v>9.4943580108312387E-4</v>
      </c>
      <c r="Q94" s="98">
        <v>3.2907797554818097E-3</v>
      </c>
      <c r="R94" s="98">
        <v>1.8043891504755381E-3</v>
      </c>
      <c r="S94" s="98">
        <v>1.3312879185403404E-3</v>
      </c>
      <c r="T94" s="98">
        <v>3.0994708561680513E-4</v>
      </c>
      <c r="U94" s="98">
        <v>1.6016652036915187E-4</v>
      </c>
      <c r="V94" s="98">
        <v>1.4745725076135049E-4</v>
      </c>
      <c r="W94" s="98">
        <v>3.025496304760938E-4</v>
      </c>
      <c r="X94" s="98">
        <v>9.6627716209962071E-4</v>
      </c>
      <c r="Y94" s="98">
        <v>2.5922054314381882E-4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9.4154845854947739E-2</v>
      </c>
      <c r="D143" s="117">
        <f t="shared" si="49"/>
        <v>9.6475484757528984E-2</v>
      </c>
      <c r="E143" s="117">
        <f t="shared" si="49"/>
        <v>0.11595703839878613</v>
      </c>
      <c r="F143" s="117">
        <f t="shared" si="49"/>
        <v>0.15087672196682766</v>
      </c>
      <c r="G143" s="117">
        <f t="shared" si="49"/>
        <v>0.16365836287450058</v>
      </c>
      <c r="H143" s="117">
        <f t="shared" si="49"/>
        <v>0.16409437724203346</v>
      </c>
      <c r="I143" s="117">
        <f t="shared" si="49"/>
        <v>0.11151822130895171</v>
      </c>
      <c r="J143" s="117">
        <f t="shared" si="49"/>
        <v>0.10602817218209719</v>
      </c>
      <c r="K143" s="117">
        <f t="shared" si="49"/>
        <v>8.5436961483992394E-2</v>
      </c>
      <c r="L143" s="117">
        <f t="shared" si="49"/>
        <v>0.11061458865692497</v>
      </c>
      <c r="M143" s="117">
        <f t="shared" si="49"/>
        <v>0.2337811926644898</v>
      </c>
      <c r="N143" s="117">
        <f t="shared" si="49"/>
        <v>0.18849678117314936</v>
      </c>
      <c r="O143" s="117">
        <f t="shared" si="49"/>
        <v>0.16535496966598789</v>
      </c>
      <c r="P143" s="117">
        <f t="shared" si="49"/>
        <v>0.19421104333366038</v>
      </c>
      <c r="Q143" s="117">
        <f t="shared" si="49"/>
        <v>0.26620262572856512</v>
      </c>
      <c r="R143" s="117">
        <f t="shared" ref="R143:V143" si="50">R144+R146+R148+R157</f>
        <v>0.32775147233007834</v>
      </c>
      <c r="S143" s="117">
        <f t="shared" si="50"/>
        <v>0.36802403903219755</v>
      </c>
      <c r="T143" s="117">
        <f t="shared" si="50"/>
        <v>0.43007196356491195</v>
      </c>
      <c r="U143" s="117">
        <f t="shared" si="50"/>
        <v>0.68315572012844816</v>
      </c>
      <c r="V143" s="117">
        <f t="shared" si="50"/>
        <v>0.66273556222122876</v>
      </c>
      <c r="W143" s="117">
        <f t="shared" ref="W143:Y143" si="51">W144+W146+W148+W157</f>
        <v>0.97208563117852376</v>
      </c>
      <c r="X143" s="117">
        <f t="shared" si="51"/>
        <v>1.1547118532896223</v>
      </c>
      <c r="Y143" s="117">
        <f t="shared" si="51"/>
        <v>0.5155684862530483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9.4154845854947739E-2</v>
      </c>
      <c r="D148" s="122">
        <v>9.6475484757528984E-2</v>
      </c>
      <c r="E148" s="122">
        <v>0.11595703839878613</v>
      </c>
      <c r="F148" s="122">
        <v>0.15087672196682766</v>
      </c>
      <c r="G148" s="122">
        <v>0.16365836287450058</v>
      </c>
      <c r="H148" s="122">
        <v>0.16409437724203346</v>
      </c>
      <c r="I148" s="122">
        <v>0.11151822130895171</v>
      </c>
      <c r="J148" s="122">
        <v>0.10602817218209719</v>
      </c>
      <c r="K148" s="122">
        <v>8.5436961483992394E-2</v>
      </c>
      <c r="L148" s="122">
        <v>0.11061458865692497</v>
      </c>
      <c r="M148" s="122">
        <v>0.2337811926644898</v>
      </c>
      <c r="N148" s="122">
        <v>0.18849678117314936</v>
      </c>
      <c r="O148" s="122">
        <v>0.16535496966598789</v>
      </c>
      <c r="P148" s="122">
        <v>0.19421104333366038</v>
      </c>
      <c r="Q148" s="122">
        <v>0.26620262572856512</v>
      </c>
      <c r="R148" s="122">
        <v>0.32775147233007834</v>
      </c>
      <c r="S148" s="122">
        <v>0.36802403903219755</v>
      </c>
      <c r="T148" s="122">
        <v>0.43007196356491195</v>
      </c>
      <c r="U148" s="122">
        <v>0.68315572012844816</v>
      </c>
      <c r="V148" s="122">
        <v>0.66273556222122876</v>
      </c>
      <c r="W148" s="122">
        <v>0.97208563117852376</v>
      </c>
      <c r="X148" s="122">
        <v>1.1547118532896223</v>
      </c>
      <c r="Y148" s="122">
        <v>0.5155684862530483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9.3791402968453133E-2</v>
      </c>
      <c r="D149" s="98">
        <v>9.6306879732024911E-2</v>
      </c>
      <c r="E149" s="98">
        <v>0.11561401636270004</v>
      </c>
      <c r="F149" s="98">
        <v>0.1505270916446822</v>
      </c>
      <c r="G149" s="98">
        <v>0.16330863004316093</v>
      </c>
      <c r="H149" s="98">
        <v>0.16354089495967847</v>
      </c>
      <c r="I149" s="98">
        <v>0.11060993769579593</v>
      </c>
      <c r="J149" s="98">
        <v>0.10586340884957093</v>
      </c>
      <c r="K149" s="98">
        <v>8.4722117981103476E-2</v>
      </c>
      <c r="L149" s="98">
        <v>0.11061458865692497</v>
      </c>
      <c r="M149" s="98">
        <v>0.23257232040142506</v>
      </c>
      <c r="N149" s="98">
        <v>0.18791722127366381</v>
      </c>
      <c r="O149" s="98">
        <v>0.16516070011597778</v>
      </c>
      <c r="P149" s="98">
        <v>0.19373632543311881</v>
      </c>
      <c r="Q149" s="98">
        <v>0.26474005694835101</v>
      </c>
      <c r="R149" s="98">
        <v>0.32630796100969789</v>
      </c>
      <c r="S149" s="98">
        <v>0.36619351814420459</v>
      </c>
      <c r="T149" s="98">
        <v>0.42898714876525312</v>
      </c>
      <c r="U149" s="98">
        <v>0.67979222320069599</v>
      </c>
      <c r="V149" s="98">
        <v>0.66111353246285387</v>
      </c>
      <c r="W149" s="98">
        <v>0.96890886005852472</v>
      </c>
      <c r="X149" s="98">
        <v>1.1427944349570605</v>
      </c>
      <c r="Y149" s="98">
        <v>0.51401316299418542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3.6344288649460993E-4</v>
      </c>
      <c r="D150" s="98">
        <v>1.6860502550406834E-4</v>
      </c>
      <c r="E150" s="98">
        <v>3.4302203608608509E-4</v>
      </c>
      <c r="F150" s="98">
        <v>3.496303221454785E-4</v>
      </c>
      <c r="G150" s="98">
        <v>3.497328313396492E-4</v>
      </c>
      <c r="H150" s="98">
        <v>5.5348228235500504E-4</v>
      </c>
      <c r="I150" s="98">
        <v>9.0828361315578728E-4</v>
      </c>
      <c r="J150" s="98">
        <v>1.647633325262593E-4</v>
      </c>
      <c r="K150" s="98">
        <v>7.1484350288892272E-4</v>
      </c>
      <c r="L150" s="98">
        <v>0</v>
      </c>
      <c r="M150" s="98">
        <v>1.2088722630647251E-3</v>
      </c>
      <c r="N150" s="98">
        <v>5.7955989948555657E-4</v>
      </c>
      <c r="O150" s="98">
        <v>1.9426955001012808E-4</v>
      </c>
      <c r="P150" s="98">
        <v>4.7471790054156194E-4</v>
      </c>
      <c r="Q150" s="98">
        <v>1.4625687802141375E-3</v>
      </c>
      <c r="R150" s="98">
        <v>1.4435113203804303E-3</v>
      </c>
      <c r="S150" s="98">
        <v>1.8305208879929675E-3</v>
      </c>
      <c r="T150" s="98">
        <v>1.084814799658818E-3</v>
      </c>
      <c r="U150" s="98">
        <v>3.3634969277521894E-3</v>
      </c>
      <c r="V150" s="98">
        <v>1.6220297583748554E-3</v>
      </c>
      <c r="W150" s="98">
        <v>3.1767711199989848E-3</v>
      </c>
      <c r="X150" s="98">
        <v>1.1917418332561991E-2</v>
      </c>
      <c r="Y150" s="98">
        <v>1.5553232588629133E-3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3.6344288649460993E-4</v>
      </c>
      <c r="D151" s="101">
        <v>1.6860502550406834E-4</v>
      </c>
      <c r="E151" s="101">
        <v>3.4302203608608509E-4</v>
      </c>
      <c r="F151" s="101">
        <v>3.496303221454785E-4</v>
      </c>
      <c r="G151" s="101">
        <v>3.497328313396492E-4</v>
      </c>
      <c r="H151" s="101">
        <v>5.5348228235500504E-4</v>
      </c>
      <c r="I151" s="101">
        <v>9.0828361315578728E-4</v>
      </c>
      <c r="J151" s="101">
        <v>1.647633325262593E-4</v>
      </c>
      <c r="K151" s="101">
        <v>7.1484350288892272E-4</v>
      </c>
      <c r="L151" s="101">
        <v>0</v>
      </c>
      <c r="M151" s="101">
        <v>1.2088722630647251E-3</v>
      </c>
      <c r="N151" s="101">
        <v>5.7955989948555657E-4</v>
      </c>
      <c r="O151" s="101">
        <v>1.9426955001012808E-4</v>
      </c>
      <c r="P151" s="101">
        <v>4.7471790054156194E-4</v>
      </c>
      <c r="Q151" s="101">
        <v>1.4625687802141375E-3</v>
      </c>
      <c r="R151" s="101">
        <v>1.4435113203804303E-3</v>
      </c>
      <c r="S151" s="101">
        <v>1.8305208879929675E-3</v>
      </c>
      <c r="T151" s="101">
        <v>1.084814799658818E-3</v>
      </c>
      <c r="U151" s="101">
        <v>3.3634969277521894E-3</v>
      </c>
      <c r="V151" s="101">
        <v>1.6220297583748554E-3</v>
      </c>
      <c r="W151" s="101">
        <v>3.1767711199989848E-3</v>
      </c>
      <c r="X151" s="101">
        <v>1.1917418332561991E-2</v>
      </c>
      <c r="Y151" s="101">
        <v>1.5553232588629133E-3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7.5228811681452099E-3</v>
      </c>
      <c r="I161" s="117">
        <f t="shared" si="54"/>
        <v>1.4580583523267314E-2</v>
      </c>
      <c r="J161" s="117">
        <f t="shared" si="54"/>
        <v>1.4728822100809872E-2</v>
      </c>
      <c r="K161" s="117">
        <f t="shared" si="54"/>
        <v>1.1536632842864115E-2</v>
      </c>
      <c r="L161" s="117">
        <f t="shared" si="54"/>
        <v>1.7092050142323685E-2</v>
      </c>
      <c r="M161" s="117">
        <f t="shared" si="54"/>
        <v>3.5592918771597218E-2</v>
      </c>
      <c r="N161" s="117">
        <f t="shared" si="54"/>
        <v>2.9727018054590888E-2</v>
      </c>
      <c r="O161" s="117">
        <f t="shared" si="54"/>
        <v>6.3289038773950507E-2</v>
      </c>
      <c r="P161" s="117">
        <f t="shared" si="54"/>
        <v>6.8986228640873165E-3</v>
      </c>
      <c r="Q161" s="117">
        <f t="shared" si="54"/>
        <v>4.5310034196539293E-3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6.6483661752097124E-3</v>
      </c>
      <c r="W161" s="117">
        <f t="shared" ref="W161:Y161" si="56">W162+W164+W166+W175</f>
        <v>1.0811416610642411E-2</v>
      </c>
      <c r="X161" s="117">
        <f t="shared" si="56"/>
        <v>0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7.5228811681452099E-3</v>
      </c>
      <c r="I166" s="122">
        <v>1.4580583523267314E-2</v>
      </c>
      <c r="J166" s="122">
        <v>1.4728822100809872E-2</v>
      </c>
      <c r="K166" s="122">
        <v>1.1536632842864115E-2</v>
      </c>
      <c r="L166" s="122">
        <v>1.7092050142323685E-2</v>
      </c>
      <c r="M166" s="122">
        <v>3.5592918771597218E-2</v>
      </c>
      <c r="N166" s="122">
        <v>2.9727018054590888E-2</v>
      </c>
      <c r="O166" s="122">
        <v>6.3289038773950507E-2</v>
      </c>
      <c r="P166" s="122">
        <v>6.8986228640873165E-3</v>
      </c>
      <c r="Q166" s="122">
        <v>4.5310034196539293E-3</v>
      </c>
      <c r="R166" s="122">
        <v>0</v>
      </c>
      <c r="S166" s="122">
        <v>0</v>
      </c>
      <c r="T166" s="122">
        <v>0</v>
      </c>
      <c r="U166" s="122">
        <v>0</v>
      </c>
      <c r="V166" s="122">
        <v>6.6483661752097124E-3</v>
      </c>
      <c r="W166" s="122">
        <v>1.0811416610642411E-2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7.5228811681452099E-3</v>
      </c>
      <c r="I167" s="98">
        <v>1.4398926800636157E-2</v>
      </c>
      <c r="J167" s="98">
        <v>1.4728822100809872E-2</v>
      </c>
      <c r="K167" s="98">
        <v>1.139366414228633E-2</v>
      </c>
      <c r="L167" s="98">
        <v>1.7092050142323685E-2</v>
      </c>
      <c r="M167" s="98">
        <v>3.5391440061086431E-2</v>
      </c>
      <c r="N167" s="98">
        <v>2.9727018054590888E-2</v>
      </c>
      <c r="O167" s="98">
        <v>6.3289038773950507E-2</v>
      </c>
      <c r="P167" s="98">
        <v>6.8986228640873165E-3</v>
      </c>
      <c r="Q167" s="98">
        <v>4.5310034196539293E-3</v>
      </c>
      <c r="R167" s="98">
        <v>0</v>
      </c>
      <c r="S167" s="98">
        <v>0</v>
      </c>
      <c r="T167" s="98">
        <v>0</v>
      </c>
      <c r="U167" s="98">
        <v>0</v>
      </c>
      <c r="V167" s="98">
        <v>6.6483661752097124E-3</v>
      </c>
      <c r="W167" s="98">
        <v>1.0811416610642411E-2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1.8165672263115748E-4</v>
      </c>
      <c r="J168" s="98">
        <v>0</v>
      </c>
      <c r="K168" s="98">
        <v>1.4296870057778452E-4</v>
      </c>
      <c r="L168" s="98">
        <v>0</v>
      </c>
      <c r="M168" s="98">
        <v>2.0147871051078757E-4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1.8165672263115748E-4</v>
      </c>
      <c r="J169" s="101">
        <v>0</v>
      </c>
      <c r="K169" s="101">
        <v>1.4296870057778452E-4</v>
      </c>
      <c r="L169" s="101">
        <v>0</v>
      </c>
      <c r="M169" s="101">
        <v>2.0147871051078757E-4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20577.323649195976</v>
      </c>
      <c r="D24" s="117">
        <f t="shared" si="7"/>
        <v>18197.614896585299</v>
      </c>
      <c r="E24" s="117">
        <f t="shared" si="7"/>
        <v>18902.508805434805</v>
      </c>
      <c r="F24" s="117">
        <f t="shared" si="7"/>
        <v>18916.306399693978</v>
      </c>
      <c r="G24" s="117">
        <f t="shared" si="7"/>
        <v>18663.882859585799</v>
      </c>
      <c r="H24" s="117">
        <f t="shared" si="7"/>
        <v>19664.937522103617</v>
      </c>
      <c r="I24" s="117">
        <f t="shared" si="7"/>
        <v>19106.377101991704</v>
      </c>
      <c r="J24" s="117">
        <f t="shared" si="7"/>
        <v>17561.225604717023</v>
      </c>
      <c r="K24" s="117">
        <f t="shared" si="7"/>
        <v>15998.055747016471</v>
      </c>
      <c r="L24" s="117">
        <f t="shared" si="7"/>
        <v>18595.808079510218</v>
      </c>
      <c r="M24" s="117">
        <f t="shared" si="7"/>
        <v>17538.508620943445</v>
      </c>
      <c r="N24" s="117">
        <f t="shared" si="7"/>
        <v>15882.06177585948</v>
      </c>
      <c r="O24" s="117">
        <f t="shared" si="7"/>
        <v>14253.81797068832</v>
      </c>
      <c r="P24" s="117">
        <f t="shared" si="7"/>
        <v>10557.337206497072</v>
      </c>
      <c r="Q24" s="117">
        <f t="shared" si="7"/>
        <v>12844.151684497909</v>
      </c>
      <c r="R24" s="117">
        <f t="shared" ref="R24:V24" si="8">R25+R28+R30+R39</f>
        <v>12662.480506108652</v>
      </c>
      <c r="S24" s="117">
        <f t="shared" si="8"/>
        <v>12484.134109072034</v>
      </c>
      <c r="T24" s="117">
        <f t="shared" si="8"/>
        <v>11592.975745738095</v>
      </c>
      <c r="U24" s="117">
        <f t="shared" si="8"/>
        <v>10335.405726556539</v>
      </c>
      <c r="V24" s="117">
        <f t="shared" si="8"/>
        <v>9642.2197896710932</v>
      </c>
      <c r="W24" s="117">
        <f t="shared" ref="W24:Y24" si="9">W25+W28+W30+W39</f>
        <v>8272.2539928906026</v>
      </c>
      <c r="X24" s="117">
        <f t="shared" si="9"/>
        <v>7030.5809167630669</v>
      </c>
      <c r="Y24" s="117">
        <f t="shared" si="9"/>
        <v>5728.9772946862577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19103.438928975847</v>
      </c>
      <c r="D25" s="122">
        <f t="shared" si="10"/>
        <v>16706.715850425702</v>
      </c>
      <c r="E25" s="122">
        <f t="shared" si="10"/>
        <v>17444.114448162414</v>
      </c>
      <c r="F25" s="122">
        <f t="shared" si="10"/>
        <v>17416.218102047398</v>
      </c>
      <c r="G25" s="122">
        <f t="shared" si="10"/>
        <v>17152.299233129885</v>
      </c>
      <c r="H25" s="122">
        <f t="shared" si="10"/>
        <v>18121.814242661298</v>
      </c>
      <c r="I25" s="122">
        <f t="shared" si="10"/>
        <v>17682.548474945994</v>
      </c>
      <c r="J25" s="122">
        <f t="shared" si="10"/>
        <v>16109.594584761602</v>
      </c>
      <c r="K25" s="122">
        <f t="shared" si="10"/>
        <v>14618.813116426791</v>
      </c>
      <c r="L25" s="122">
        <f t="shared" si="10"/>
        <v>16963.248134440921</v>
      </c>
      <c r="M25" s="122">
        <f t="shared" si="10"/>
        <v>15850.052205012498</v>
      </c>
      <c r="N25" s="122">
        <f t="shared" si="10"/>
        <v>14211.24231244789</v>
      </c>
      <c r="O25" s="122">
        <f t="shared" si="10"/>
        <v>12493.455902837311</v>
      </c>
      <c r="P25" s="122">
        <f t="shared" si="10"/>
        <v>8879.8400667046371</v>
      </c>
      <c r="Q25" s="122">
        <f t="shared" si="10"/>
        <v>11124.069849816971</v>
      </c>
      <c r="R25" s="122">
        <f t="shared" ref="R25:V25" si="11">SUM(R26:R27)</f>
        <v>10958.858330997762</v>
      </c>
      <c r="S25" s="122">
        <f t="shared" si="11"/>
        <v>10876.48749786072</v>
      </c>
      <c r="T25" s="122">
        <f t="shared" si="11"/>
        <v>10005.153184810917</v>
      </c>
      <c r="U25" s="122">
        <f t="shared" si="11"/>
        <v>8758.7617712728479</v>
      </c>
      <c r="V25" s="122">
        <f t="shared" si="11"/>
        <v>8082.1178159002056</v>
      </c>
      <c r="W25" s="122">
        <f t="shared" ref="W25:Y25" si="12">SUM(W26:W27)</f>
        <v>6748.8076114677542</v>
      </c>
      <c r="X25" s="122">
        <f t="shared" si="12"/>
        <v>6062.8320986757744</v>
      </c>
      <c r="Y25" s="122">
        <f t="shared" si="12"/>
        <v>4773.3680405383875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18901.825700113579</v>
      </c>
      <c r="D26" s="98">
        <v>16533.279840756106</v>
      </c>
      <c r="E26" s="98">
        <v>17262.432698757133</v>
      </c>
      <c r="F26" s="98">
        <v>17235.268587198305</v>
      </c>
      <c r="G26" s="98">
        <v>16973.611691728107</v>
      </c>
      <c r="H26" s="98">
        <v>17932.408075113057</v>
      </c>
      <c r="I26" s="98">
        <v>17497.177525395033</v>
      </c>
      <c r="J26" s="98">
        <v>15941.533542727393</v>
      </c>
      <c r="K26" s="98">
        <v>14466.453238050572</v>
      </c>
      <c r="L26" s="98">
        <v>16780.126171352429</v>
      </c>
      <c r="M26" s="98">
        <v>15679.707105925439</v>
      </c>
      <c r="N26" s="98">
        <v>14055.557647127283</v>
      </c>
      <c r="O26" s="98">
        <v>12352.157603733282</v>
      </c>
      <c r="P26" s="98">
        <v>8777.1695895538178</v>
      </c>
      <c r="Q26" s="98">
        <v>10988.732041415105</v>
      </c>
      <c r="R26" s="98">
        <v>10824.076548416466</v>
      </c>
      <c r="S26" s="98">
        <v>10742.374045471783</v>
      </c>
      <c r="T26" s="98">
        <v>9882.0801712989196</v>
      </c>
      <c r="U26" s="98">
        <v>8652.3590691621575</v>
      </c>
      <c r="V26" s="98">
        <v>7983.8143348506692</v>
      </c>
      <c r="W26" s="98">
        <v>6666.5167867779164</v>
      </c>
      <c r="X26" s="98">
        <v>5994.0417285443191</v>
      </c>
      <c r="Y26" s="98">
        <v>4718.5134817650678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201.61322886227001</v>
      </c>
      <c r="D27" s="98">
        <v>173.43600966959815</v>
      </c>
      <c r="E27" s="98">
        <v>181.68174940527933</v>
      </c>
      <c r="F27" s="98">
        <v>180.94951484909416</v>
      </c>
      <c r="G27" s="98">
        <v>178.68754140177609</v>
      </c>
      <c r="H27" s="98">
        <v>189.40616754823984</v>
      </c>
      <c r="I27" s="98">
        <v>185.37094955096225</v>
      </c>
      <c r="J27" s="98">
        <v>168.06104203420975</v>
      </c>
      <c r="K27" s="98">
        <v>152.35987837621937</v>
      </c>
      <c r="L27" s="98">
        <v>183.12196308849292</v>
      </c>
      <c r="M27" s="98">
        <v>170.34509908705829</v>
      </c>
      <c r="N27" s="98">
        <v>155.68466532060631</v>
      </c>
      <c r="O27" s="98">
        <v>141.29829910402984</v>
      </c>
      <c r="P27" s="98">
        <v>102.67047715081982</v>
      </c>
      <c r="Q27" s="98">
        <v>135.33780840186529</v>
      </c>
      <c r="R27" s="98">
        <v>134.78178258129543</v>
      </c>
      <c r="S27" s="98">
        <v>134.11345238893691</v>
      </c>
      <c r="T27" s="98">
        <v>123.07301351199825</v>
      </c>
      <c r="U27" s="98">
        <v>106.40270211069041</v>
      </c>
      <c r="V27" s="98">
        <v>98.303481049536344</v>
      </c>
      <c r="W27" s="98">
        <v>82.290824689838175</v>
      </c>
      <c r="X27" s="98">
        <v>68.790370131455205</v>
      </c>
      <c r="Y27" s="98">
        <v>54.854558773319695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2.9966988726131181</v>
      </c>
      <c r="D28" s="122">
        <f t="shared" si="13"/>
        <v>0.97403356252397277</v>
      </c>
      <c r="E28" s="122">
        <f t="shared" si="13"/>
        <v>3.1387953128117618</v>
      </c>
      <c r="F28" s="122">
        <f t="shared" si="13"/>
        <v>4.7750722007408468</v>
      </c>
      <c r="G28" s="122">
        <f t="shared" si="13"/>
        <v>4.7663794081663919</v>
      </c>
      <c r="H28" s="122">
        <f t="shared" si="13"/>
        <v>7.5527292578949785</v>
      </c>
      <c r="I28" s="122">
        <f t="shared" si="13"/>
        <v>6.9476510927605846</v>
      </c>
      <c r="J28" s="122">
        <f t="shared" si="13"/>
        <v>4.2881323238129498</v>
      </c>
      <c r="K28" s="122">
        <f t="shared" si="13"/>
        <v>3.5270889667551222</v>
      </c>
      <c r="L28" s="122">
        <f t="shared" si="13"/>
        <v>3.31595217109798</v>
      </c>
      <c r="M28" s="122">
        <f t="shared" si="13"/>
        <v>4.8855024044504676</v>
      </c>
      <c r="N28" s="122">
        <f t="shared" si="13"/>
        <v>4.4617331414408579</v>
      </c>
      <c r="O28" s="122">
        <f t="shared" si="13"/>
        <v>3.6541746881499586</v>
      </c>
      <c r="P28" s="122">
        <f t="shared" si="13"/>
        <v>2.9900746721886211</v>
      </c>
      <c r="Q28" s="122">
        <f t="shared" si="13"/>
        <v>3.2676999697906135</v>
      </c>
      <c r="R28" s="122">
        <f t="shared" si="13"/>
        <v>4.2618057243923584</v>
      </c>
      <c r="S28" s="122">
        <f t="shared" si="13"/>
        <v>3.7917383686264245</v>
      </c>
      <c r="T28" s="122">
        <f t="shared" si="13"/>
        <v>4.7887153169277852</v>
      </c>
      <c r="U28" s="122">
        <f t="shared" si="13"/>
        <v>1.8458260771328303</v>
      </c>
      <c r="V28" s="122">
        <f t="shared" si="13"/>
        <v>5.7561222732252073</v>
      </c>
      <c r="W28" s="122">
        <f t="shared" si="13"/>
        <v>2.1289833135454517</v>
      </c>
      <c r="X28" s="122">
        <f t="shared" si="13"/>
        <v>4.4962382133855101</v>
      </c>
      <c r="Y28" s="122">
        <f t="shared" si="13"/>
        <v>5.2737175258834634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2.9966988726131181</v>
      </c>
      <c r="D29" s="98">
        <f>IF(RES_hhdet_in_fec!D29=0,0,RES_hhdet_in_fec!D29*1000*11630/RES_hhdet_in_new!D26)</f>
        <v>0.97403356252397277</v>
      </c>
      <c r="E29" s="98">
        <f>IF(RES_hhdet_in_fec!E29=0,0,RES_hhdet_in_fec!E29*1000*11630/RES_hhdet_in_new!E26)</f>
        <v>3.1387953128117618</v>
      </c>
      <c r="F29" s="98">
        <f>IF(RES_hhdet_in_fec!F29=0,0,RES_hhdet_in_fec!F29*1000*11630/RES_hhdet_in_new!F26)</f>
        <v>4.7750722007408468</v>
      </c>
      <c r="G29" s="98">
        <f>IF(RES_hhdet_in_fec!G29=0,0,RES_hhdet_in_fec!G29*1000*11630/RES_hhdet_in_new!G26)</f>
        <v>4.7663794081663919</v>
      </c>
      <c r="H29" s="98">
        <f>IF(RES_hhdet_in_fec!H29=0,0,RES_hhdet_in_fec!H29*1000*11630/RES_hhdet_in_new!H26)</f>
        <v>7.5527292578949785</v>
      </c>
      <c r="I29" s="98">
        <f>IF(RES_hhdet_in_fec!I29=0,0,RES_hhdet_in_fec!I29*1000*11630/RES_hhdet_in_new!I26)</f>
        <v>6.9476510927605846</v>
      </c>
      <c r="J29" s="98">
        <f>IF(RES_hhdet_in_fec!J29=0,0,RES_hhdet_in_fec!J29*1000*11630/RES_hhdet_in_new!J26)</f>
        <v>4.2881323238129498</v>
      </c>
      <c r="K29" s="98">
        <f>IF(RES_hhdet_in_fec!K29=0,0,RES_hhdet_in_fec!K29*1000*11630/RES_hhdet_in_new!K26)</f>
        <v>3.5270889667551222</v>
      </c>
      <c r="L29" s="98">
        <f>IF(RES_hhdet_in_fec!L29=0,0,RES_hhdet_in_fec!L29*1000*11630/RES_hhdet_in_new!L26)</f>
        <v>3.31595217109798</v>
      </c>
      <c r="M29" s="98">
        <f>IF(RES_hhdet_in_fec!M29=0,0,RES_hhdet_in_fec!M29*1000*11630/RES_hhdet_in_new!M26)</f>
        <v>4.8855024044504676</v>
      </c>
      <c r="N29" s="98">
        <f>IF(RES_hhdet_in_fec!N29=0,0,RES_hhdet_in_fec!N29*1000*11630/RES_hhdet_in_new!N26)</f>
        <v>4.4617331414408579</v>
      </c>
      <c r="O29" s="98">
        <f>IF(RES_hhdet_in_fec!O29=0,0,RES_hhdet_in_fec!O29*1000*11630/RES_hhdet_in_new!O26)</f>
        <v>3.6541746881499586</v>
      </c>
      <c r="P29" s="98">
        <f>IF(RES_hhdet_in_fec!P29=0,0,RES_hhdet_in_fec!P29*1000*11630/RES_hhdet_in_new!P26)</f>
        <v>2.9900746721886211</v>
      </c>
      <c r="Q29" s="98">
        <f>IF(RES_hhdet_in_fec!Q29=0,0,RES_hhdet_in_fec!Q29*1000*11630/RES_hhdet_in_new!Q26)</f>
        <v>3.2676999697906135</v>
      </c>
      <c r="R29" s="98">
        <f>IF(RES_hhdet_in_fec!R29=0,0,RES_hhdet_in_fec!R29*1000*11630/RES_hhdet_in_new!R26)</f>
        <v>4.2618057243923584</v>
      </c>
      <c r="S29" s="98">
        <f>IF(RES_hhdet_in_fec!S29=0,0,RES_hhdet_in_fec!S29*1000*11630/RES_hhdet_in_new!S26)</f>
        <v>3.7917383686264245</v>
      </c>
      <c r="T29" s="98">
        <f>IF(RES_hhdet_in_fec!T29=0,0,RES_hhdet_in_fec!T29*1000*11630/RES_hhdet_in_new!T26)</f>
        <v>4.7887153169277852</v>
      </c>
      <c r="U29" s="98">
        <f>IF(RES_hhdet_in_fec!U29=0,0,RES_hhdet_in_fec!U29*1000*11630/RES_hhdet_in_new!U26)</f>
        <v>1.8458260771328303</v>
      </c>
      <c r="V29" s="98">
        <f>IF(RES_hhdet_in_fec!V29=0,0,RES_hhdet_in_fec!V29*1000*11630/RES_hhdet_in_new!V26)</f>
        <v>5.7561222732252073</v>
      </c>
      <c r="W29" s="98">
        <f>IF(RES_hhdet_in_fec!W29=0,0,RES_hhdet_in_fec!W29*1000*11630/RES_hhdet_in_new!W26)</f>
        <v>2.1289833135454517</v>
      </c>
      <c r="X29" s="98">
        <f>IF(RES_hhdet_in_fec!X29=0,0,RES_hhdet_in_fec!X29*1000*11630/RES_hhdet_in_new!X26)</f>
        <v>4.4962382133855101</v>
      </c>
      <c r="Y29" s="98">
        <f>IF(RES_hhdet_in_fec!Y29=0,0,RES_hhdet_in_fec!Y29*1000*11630/RES_hhdet_in_new!Y26)</f>
        <v>5.2737175258834634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1191.819401737383</v>
      </c>
      <c r="D30" s="122">
        <v>1206.7129196610431</v>
      </c>
      <c r="E30" s="122">
        <v>1173.8629062523125</v>
      </c>
      <c r="F30" s="122">
        <v>1212.3634544434969</v>
      </c>
      <c r="G30" s="122">
        <v>1219.4155489916689</v>
      </c>
      <c r="H30" s="122">
        <v>1238.9244326107589</v>
      </c>
      <c r="I30" s="122">
        <v>1123.5726340173264</v>
      </c>
      <c r="J30" s="122">
        <v>1148.183994382425</v>
      </c>
      <c r="K30" s="122">
        <v>1075.1022800497983</v>
      </c>
      <c r="L30" s="122">
        <v>1294.5541417326672</v>
      </c>
      <c r="M30" s="122">
        <v>1356.6859019423455</v>
      </c>
      <c r="N30" s="122">
        <v>1341.990688463103</v>
      </c>
      <c r="O30" s="122">
        <v>1411.0454596824327</v>
      </c>
      <c r="P30" s="122">
        <v>1326.4620715327007</v>
      </c>
      <c r="Q30" s="122">
        <v>1366.1897586619507</v>
      </c>
      <c r="R30" s="122">
        <v>1343.3246526633473</v>
      </c>
      <c r="S30" s="122">
        <v>1262.7431233869656</v>
      </c>
      <c r="T30" s="122">
        <v>1246.7549671129659</v>
      </c>
      <c r="U30" s="122">
        <v>1243.5380264451489</v>
      </c>
      <c r="V30" s="122">
        <v>1209.1570651915283</v>
      </c>
      <c r="W30" s="122">
        <v>1169.1686617456735</v>
      </c>
      <c r="X30" s="122">
        <v>742.59644120350742</v>
      </c>
      <c r="Y30" s="122">
        <v>707.18759392523975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1428.6746193627391</v>
      </c>
      <c r="D31" s="98">
        <v>1312.5713785025289</v>
      </c>
      <c r="E31" s="98">
        <v>1353.6013649894817</v>
      </c>
      <c r="F31" s="98">
        <v>1386.2926288355377</v>
      </c>
      <c r="G31" s="98">
        <v>1366.7577068604505</v>
      </c>
      <c r="H31" s="98">
        <v>1439.8740531755452</v>
      </c>
      <c r="I31" s="98">
        <v>1440.6072212453532</v>
      </c>
      <c r="J31" s="98">
        <v>1350.8120286737933</v>
      </c>
      <c r="K31" s="98">
        <v>1286.0769255925256</v>
      </c>
      <c r="L31" s="98">
        <v>1419.6668080617833</v>
      </c>
      <c r="M31" s="98">
        <v>1589.7919681302767</v>
      </c>
      <c r="N31" s="98">
        <v>1557.9022366546171</v>
      </c>
      <c r="O31" s="98">
        <v>1489.8928403535331</v>
      </c>
      <c r="P31" s="98">
        <v>1265.3751511576488</v>
      </c>
      <c r="Q31" s="98">
        <v>1424.7363153893818</v>
      </c>
      <c r="R31" s="98">
        <v>1404.1715702158072</v>
      </c>
      <c r="S31" s="98">
        <v>1351.2582205857927</v>
      </c>
      <c r="T31" s="98">
        <v>1251.4778931192241</v>
      </c>
      <c r="U31" s="98">
        <v>1269.6521412181166</v>
      </c>
      <c r="V31" s="98">
        <v>1170.6931106197762</v>
      </c>
      <c r="W31" s="98">
        <v>1133.1866578877077</v>
      </c>
      <c r="X31" s="98">
        <v>846.36453331778966</v>
      </c>
      <c r="Y31" s="98">
        <v>733.00299843909363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1244.2504509505004</v>
      </c>
      <c r="T32" s="98">
        <v>0</v>
      </c>
      <c r="U32" s="98">
        <v>0</v>
      </c>
      <c r="V32" s="98">
        <v>0</v>
      </c>
      <c r="W32" s="98">
        <v>0</v>
      </c>
      <c r="X32" s="98">
        <v>785.19723488293005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732.57171076572683</v>
      </c>
      <c r="T33" s="101">
        <v>0</v>
      </c>
      <c r="U33" s="101">
        <v>0</v>
      </c>
      <c r="V33" s="101">
        <v>0</v>
      </c>
      <c r="W33" s="101">
        <v>0</v>
      </c>
      <c r="X33" s="101">
        <v>354.47744691686495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511.67874018477357</v>
      </c>
      <c r="T34" s="104">
        <v>0</v>
      </c>
      <c r="U34" s="104">
        <v>0</v>
      </c>
      <c r="V34" s="104">
        <v>0</v>
      </c>
      <c r="W34" s="104">
        <v>0</v>
      </c>
      <c r="X34" s="104">
        <v>430.7197879660651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1236.6530334708505</v>
      </c>
      <c r="D35" s="101">
        <v>1251.9534440737939</v>
      </c>
      <c r="E35" s="101">
        <v>1210.0438678752682</v>
      </c>
      <c r="F35" s="101">
        <v>1238.0161155617245</v>
      </c>
      <c r="G35" s="101">
        <v>1260.7820051253111</v>
      </c>
      <c r="H35" s="101">
        <v>1273.6157634609585</v>
      </c>
      <c r="I35" s="101">
        <v>1202.1787851736133</v>
      </c>
      <c r="J35" s="101">
        <v>1228.20353745949</v>
      </c>
      <c r="K35" s="101">
        <v>1162.7568665021658</v>
      </c>
      <c r="L35" s="101">
        <v>1361.7249559853642</v>
      </c>
      <c r="M35" s="101">
        <v>1401.1429063067133</v>
      </c>
      <c r="N35" s="101">
        <v>1383.8347355193555</v>
      </c>
      <c r="O35" s="101">
        <v>1470.6751092505317</v>
      </c>
      <c r="P35" s="101">
        <v>1390.1096169235645</v>
      </c>
      <c r="Q35" s="101">
        <v>1425.5734156886645</v>
      </c>
      <c r="R35" s="101">
        <v>1399.3499754637367</v>
      </c>
      <c r="S35" s="101">
        <v>1307.3537917166607</v>
      </c>
      <c r="T35" s="101">
        <v>1298.0261915341371</v>
      </c>
      <c r="U35" s="101">
        <v>1290.379142778261</v>
      </c>
      <c r="V35" s="101">
        <v>1257.5041194228668</v>
      </c>
      <c r="W35" s="101">
        <v>1211.2289668713629</v>
      </c>
      <c r="X35" s="101">
        <v>0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1095.4812733259926</v>
      </c>
      <c r="D36" s="104">
        <v>1111.6921142684948</v>
      </c>
      <c r="E36" s="104">
        <v>1072.6143455544777</v>
      </c>
      <c r="F36" s="104">
        <v>1097.1149687492161</v>
      </c>
      <c r="G36" s="104">
        <v>1120.7789312053912</v>
      </c>
      <c r="H36" s="104">
        <v>1133.0570234791635</v>
      </c>
      <c r="I36" s="104">
        <v>1067.6625904571824</v>
      </c>
      <c r="J36" s="104">
        <v>1086.3659687745587</v>
      </c>
      <c r="K36" s="104">
        <v>1015.5199035794782</v>
      </c>
      <c r="L36" s="104">
        <v>1215.5581728373588</v>
      </c>
      <c r="M36" s="104">
        <v>1251.2314348513319</v>
      </c>
      <c r="N36" s="104">
        <v>1235.6773701488248</v>
      </c>
      <c r="O36" s="104">
        <v>1330.0242470052422</v>
      </c>
      <c r="P36" s="104">
        <v>1258.388445177141</v>
      </c>
      <c r="Q36" s="104">
        <v>1303.6930318669272</v>
      </c>
      <c r="R36" s="104">
        <v>1285.9262216171667</v>
      </c>
      <c r="S36" s="104">
        <v>1201.0208333669343</v>
      </c>
      <c r="T36" s="104">
        <v>1198.641397704765</v>
      </c>
      <c r="U36" s="104">
        <v>1198.5859667139832</v>
      </c>
      <c r="V36" s="104">
        <v>1172.3435739418912</v>
      </c>
      <c r="W36" s="104">
        <v>1138.7608030438896</v>
      </c>
      <c r="X36" s="104">
        <v>715.59508177309237</v>
      </c>
      <c r="Y36" s="104">
        <v>701.99440759446475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692.23545505470724</v>
      </c>
      <c r="D37" s="98">
        <v>708.54670031141586</v>
      </c>
      <c r="E37" s="98">
        <v>674.89373657061049</v>
      </c>
      <c r="F37" s="98">
        <v>687.01981663401773</v>
      </c>
      <c r="G37" s="98">
        <v>710.58304213809549</v>
      </c>
      <c r="H37" s="98">
        <v>718.66224210224482</v>
      </c>
      <c r="I37" s="98">
        <v>667.4913551707773</v>
      </c>
      <c r="J37" s="98">
        <v>660.22665129995175</v>
      </c>
      <c r="K37" s="98">
        <v>568.07096184959642</v>
      </c>
      <c r="L37" s="98">
        <v>766.38683723502947</v>
      </c>
      <c r="M37" s="98">
        <v>780.58310801242226</v>
      </c>
      <c r="N37" s="98">
        <v>753.55300148470837</v>
      </c>
      <c r="O37" s="98">
        <v>844.36979797293736</v>
      </c>
      <c r="P37" s="98">
        <v>765.61357720163437</v>
      </c>
      <c r="Q37" s="98">
        <v>805.65133827153886</v>
      </c>
      <c r="R37" s="98">
        <v>792.13946892751005</v>
      </c>
      <c r="S37" s="98">
        <v>708.12771723769208</v>
      </c>
      <c r="T37" s="98">
        <v>708.81578954492727</v>
      </c>
      <c r="U37" s="98">
        <v>716.82063844528727</v>
      </c>
      <c r="V37" s="98">
        <v>697.66838177152988</v>
      </c>
      <c r="W37" s="98">
        <v>711.05753629642595</v>
      </c>
      <c r="X37" s="98">
        <v>317.89867274740703</v>
      </c>
      <c r="Y37" s="98">
        <v>385.2156632766214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403.24581827128526</v>
      </c>
      <c r="D38" s="98">
        <v>403.14541395707886</v>
      </c>
      <c r="E38" s="98">
        <v>397.72060898386729</v>
      </c>
      <c r="F38" s="98">
        <v>410.09515211519829</v>
      </c>
      <c r="G38" s="98">
        <v>410.19588906729558</v>
      </c>
      <c r="H38" s="98">
        <v>414.39478137691856</v>
      </c>
      <c r="I38" s="98">
        <v>400.17123528640519</v>
      </c>
      <c r="J38" s="98">
        <v>426.1393174746068</v>
      </c>
      <c r="K38" s="98">
        <v>447.44894172988171</v>
      </c>
      <c r="L38" s="98">
        <v>449.17133560232935</v>
      </c>
      <c r="M38" s="98">
        <v>470.64832683890972</v>
      </c>
      <c r="N38" s="98">
        <v>482.12436866411656</v>
      </c>
      <c r="O38" s="98">
        <v>485.65444903230485</v>
      </c>
      <c r="P38" s="98">
        <v>492.77486797550648</v>
      </c>
      <c r="Q38" s="98">
        <v>498.04169359538821</v>
      </c>
      <c r="R38" s="98">
        <v>493.78675268965691</v>
      </c>
      <c r="S38" s="98">
        <v>492.89311612924234</v>
      </c>
      <c r="T38" s="98">
        <v>489.82560815983754</v>
      </c>
      <c r="U38" s="98">
        <v>481.76532826869612</v>
      </c>
      <c r="V38" s="98">
        <v>474.67519217036164</v>
      </c>
      <c r="W38" s="98">
        <v>427.70326674746377</v>
      </c>
      <c r="X38" s="98">
        <v>397.69640902568551</v>
      </c>
      <c r="Y38" s="98">
        <v>316.77874431784318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279.06861961013323</v>
      </c>
      <c r="D39" s="122">
        <v>283.2120929360272</v>
      </c>
      <c r="E39" s="122">
        <v>281.39265570726684</v>
      </c>
      <c r="F39" s="122">
        <v>282.94977100234365</v>
      </c>
      <c r="G39" s="122">
        <v>287.40169805607604</v>
      </c>
      <c r="H39" s="122">
        <v>296.64611757366583</v>
      </c>
      <c r="I39" s="122">
        <v>293.30834193562106</v>
      </c>
      <c r="J39" s="122">
        <v>299.15889324918334</v>
      </c>
      <c r="K39" s="122">
        <v>300.61326157312698</v>
      </c>
      <c r="L39" s="122">
        <v>334.68985116552926</v>
      </c>
      <c r="M39" s="122">
        <v>326.8850115841538</v>
      </c>
      <c r="N39" s="122">
        <v>324.36704180704447</v>
      </c>
      <c r="O39" s="122">
        <v>345.66243348042582</v>
      </c>
      <c r="P39" s="122">
        <v>348.04499358754623</v>
      </c>
      <c r="Q39" s="122">
        <v>350.62437604919558</v>
      </c>
      <c r="R39" s="122">
        <v>356.03571672315036</v>
      </c>
      <c r="S39" s="122">
        <v>341.11174945572259</v>
      </c>
      <c r="T39" s="122">
        <v>336.27887849728438</v>
      </c>
      <c r="U39" s="122">
        <v>331.26010276140954</v>
      </c>
      <c r="V39" s="122">
        <v>345.18878630613324</v>
      </c>
      <c r="W39" s="122">
        <v>352.14873636362887</v>
      </c>
      <c r="X39" s="122">
        <v>220.6561386704</v>
      </c>
      <c r="Y39" s="122">
        <v>243.14794269674752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279.06861961013323</v>
      </c>
      <c r="D41" s="33">
        <v>283.2120929360272</v>
      </c>
      <c r="E41" s="33">
        <v>281.39265570726684</v>
      </c>
      <c r="F41" s="33">
        <v>282.94977100234365</v>
      </c>
      <c r="G41" s="33">
        <v>287.40169805607604</v>
      </c>
      <c r="H41" s="33">
        <v>296.64611757366583</v>
      </c>
      <c r="I41" s="33">
        <v>293.30834193562106</v>
      </c>
      <c r="J41" s="33">
        <v>299.15889324918334</v>
      </c>
      <c r="K41" s="33">
        <v>300.61326157312698</v>
      </c>
      <c r="L41" s="33">
        <v>334.68985116552926</v>
      </c>
      <c r="M41" s="33">
        <v>326.8850115841538</v>
      </c>
      <c r="N41" s="33">
        <v>324.36704180704447</v>
      </c>
      <c r="O41" s="33">
        <v>345.66243348042582</v>
      </c>
      <c r="P41" s="33">
        <v>348.04499358754623</v>
      </c>
      <c r="Q41" s="33">
        <v>350.62437604919558</v>
      </c>
      <c r="R41" s="33">
        <v>356.03571672315036</v>
      </c>
      <c r="S41" s="33">
        <v>341.11174945572259</v>
      </c>
      <c r="T41" s="33">
        <v>336.27887849728438</v>
      </c>
      <c r="U41" s="33">
        <v>331.26010276140954</v>
      </c>
      <c r="V41" s="33">
        <v>345.18878630613324</v>
      </c>
      <c r="W41" s="33">
        <v>352.14873636362887</v>
      </c>
      <c r="X41" s="33">
        <v>220.6561386704</v>
      </c>
      <c r="Y41" s="33">
        <v>243.14794269674752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21451.198709314092</v>
      </c>
      <c r="D43" s="117">
        <f t="shared" si="14"/>
        <v>20609.913923434484</v>
      </c>
      <c r="E43" s="117">
        <f t="shared" si="14"/>
        <v>20110.844398583864</v>
      </c>
      <c r="F43" s="117">
        <f t="shared" si="14"/>
        <v>19842.8771893864</v>
      </c>
      <c r="G43" s="117">
        <f t="shared" si="14"/>
        <v>19962.671749670379</v>
      </c>
      <c r="H43" s="117">
        <f t="shared" si="14"/>
        <v>19335.900813455861</v>
      </c>
      <c r="I43" s="117">
        <f t="shared" si="14"/>
        <v>18820.688641422003</v>
      </c>
      <c r="J43" s="117">
        <f t="shared" si="14"/>
        <v>18572.074179218678</v>
      </c>
      <c r="K43" s="117">
        <f t="shared" si="14"/>
        <v>18355.016405706268</v>
      </c>
      <c r="L43" s="117">
        <f t="shared" si="14"/>
        <v>20159.001358431058</v>
      </c>
      <c r="M43" s="117">
        <f t="shared" si="14"/>
        <v>17600.741465986001</v>
      </c>
      <c r="N43" s="117">
        <f t="shared" si="14"/>
        <v>16190.799049912443</v>
      </c>
      <c r="O43" s="117">
        <f t="shared" si="14"/>
        <v>16097.01686943098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11834.692214529598</v>
      </c>
      <c r="T43" s="117">
        <f t="shared" si="15"/>
        <v>11576.476970764796</v>
      </c>
      <c r="U43" s="117">
        <f t="shared" si="15"/>
        <v>10613.466738402871</v>
      </c>
      <c r="V43" s="117">
        <f t="shared" si="15"/>
        <v>9520.5403625727322</v>
      </c>
      <c r="W43" s="117">
        <f t="shared" ref="W43:Y43" si="16">W44+W47+W49+W58</f>
        <v>7779.1817911071785</v>
      </c>
      <c r="X43" s="117">
        <f t="shared" si="16"/>
        <v>7056.3274039966864</v>
      </c>
      <c r="Y43" s="117">
        <f t="shared" si="16"/>
        <v>5437.330993638323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19882.157563289398</v>
      </c>
      <c r="D44" s="122">
        <f t="shared" si="17"/>
        <v>19016.426968206673</v>
      </c>
      <c r="E44" s="122">
        <f t="shared" si="17"/>
        <v>18609.483864001864</v>
      </c>
      <c r="F44" s="122">
        <f t="shared" si="17"/>
        <v>18307.284118563693</v>
      </c>
      <c r="G44" s="122">
        <f t="shared" si="17"/>
        <v>18431.449442317902</v>
      </c>
      <c r="H44" s="122">
        <f t="shared" si="17"/>
        <v>17792.606954817536</v>
      </c>
      <c r="I44" s="122">
        <f t="shared" si="17"/>
        <v>17120.175888368813</v>
      </c>
      <c r="J44" s="122">
        <f t="shared" si="17"/>
        <v>16807.115877927019</v>
      </c>
      <c r="K44" s="122">
        <f t="shared" si="17"/>
        <v>16604.743806851555</v>
      </c>
      <c r="L44" s="122">
        <f t="shared" si="17"/>
        <v>18131.935161796504</v>
      </c>
      <c r="M44" s="122">
        <f t="shared" si="17"/>
        <v>15526.449511963385</v>
      </c>
      <c r="N44" s="122">
        <f t="shared" si="17"/>
        <v>14224.855338994272</v>
      </c>
      <c r="O44" s="122">
        <f t="shared" si="17"/>
        <v>14095.326396406012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10160.031340499045</v>
      </c>
      <c r="T44" s="122">
        <f t="shared" si="18"/>
        <v>9887.6623676382405</v>
      </c>
      <c r="U44" s="122">
        <f t="shared" si="18"/>
        <v>8947.1719322029912</v>
      </c>
      <c r="V44" s="122">
        <f t="shared" si="18"/>
        <v>7916.1647363886168</v>
      </c>
      <c r="W44" s="122">
        <f t="shared" ref="W44:Y44" si="19">SUM(W45:W46)</f>
        <v>6281.8515958466696</v>
      </c>
      <c r="X44" s="122">
        <f t="shared" si="19"/>
        <v>5998.5611744979888</v>
      </c>
      <c r="Y44" s="122">
        <f t="shared" si="19"/>
        <v>4486.6389861129528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19682.461885820809</v>
      </c>
      <c r="D45" s="98">
        <v>18828.419266642333</v>
      </c>
      <c r="E45" s="98">
        <v>18424.764901983297</v>
      </c>
      <c r="F45" s="98">
        <v>18125.878630199397</v>
      </c>
      <c r="G45" s="98">
        <v>18248.187596410869</v>
      </c>
      <c r="H45" s="98">
        <v>17614.9851108324</v>
      </c>
      <c r="I45" s="98">
        <v>16948.621484922714</v>
      </c>
      <c r="J45" s="98">
        <v>16639.380115407141</v>
      </c>
      <c r="K45" s="98">
        <v>16439.042087131726</v>
      </c>
      <c r="L45" s="98">
        <v>17944.333025685104</v>
      </c>
      <c r="M45" s="98">
        <v>15366.248221266236</v>
      </c>
      <c r="N45" s="98">
        <v>14074.869992845221</v>
      </c>
      <c r="O45" s="98">
        <v>13941.392167223288</v>
      </c>
      <c r="P45" s="98">
        <v>0</v>
      </c>
      <c r="Q45" s="98">
        <v>0</v>
      </c>
      <c r="R45" s="98">
        <v>0</v>
      </c>
      <c r="S45" s="98">
        <v>10038.140385837911</v>
      </c>
      <c r="T45" s="98">
        <v>9769.2905319234014</v>
      </c>
      <c r="U45" s="98">
        <v>8841.3900087706934</v>
      </c>
      <c r="V45" s="98">
        <v>7822.4818218237961</v>
      </c>
      <c r="W45" s="98">
        <v>6207.3751080868578</v>
      </c>
      <c r="X45" s="98">
        <v>5932.4537343596166</v>
      </c>
      <c r="Y45" s="98">
        <v>4436.6204223829909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199.69567746858905</v>
      </c>
      <c r="D46" s="98">
        <v>188.00770156433924</v>
      </c>
      <c r="E46" s="98">
        <v>184.71896201856683</v>
      </c>
      <c r="F46" s="98">
        <v>181.40548836429679</v>
      </c>
      <c r="G46" s="98">
        <v>183.26184590703235</v>
      </c>
      <c r="H46" s="98">
        <v>177.62184398513634</v>
      </c>
      <c r="I46" s="98">
        <v>171.55440344609863</v>
      </c>
      <c r="J46" s="98">
        <v>167.73576251987805</v>
      </c>
      <c r="K46" s="98">
        <v>165.70171971982816</v>
      </c>
      <c r="L46" s="98">
        <v>187.60213611140168</v>
      </c>
      <c r="M46" s="98">
        <v>160.20129069714943</v>
      </c>
      <c r="N46" s="98">
        <v>149.9853461490512</v>
      </c>
      <c r="O46" s="98">
        <v>153.93422918272302</v>
      </c>
      <c r="P46" s="98">
        <v>0</v>
      </c>
      <c r="Q46" s="98">
        <v>0</v>
      </c>
      <c r="R46" s="98">
        <v>0</v>
      </c>
      <c r="S46" s="98">
        <v>121.89095466113433</v>
      </c>
      <c r="T46" s="98">
        <v>118.37183571483952</v>
      </c>
      <c r="U46" s="98">
        <v>105.78192343229765</v>
      </c>
      <c r="V46" s="98">
        <v>93.682914564820891</v>
      </c>
      <c r="W46" s="98">
        <v>74.476487759812017</v>
      </c>
      <c r="X46" s="98">
        <v>66.107440138372141</v>
      </c>
      <c r="Y46" s="98">
        <v>50.018563729961556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2.9874559150857807</v>
      </c>
      <c r="D47" s="122">
        <f t="shared" si="20"/>
        <v>1.4489198520017583</v>
      </c>
      <c r="E47" s="122">
        <f t="shared" si="20"/>
        <v>3.0117581426170141</v>
      </c>
      <c r="F47" s="122">
        <f t="shared" si="20"/>
        <v>4.7538910784877393</v>
      </c>
      <c r="G47" s="122">
        <f t="shared" si="20"/>
        <v>4.6609391397102211</v>
      </c>
      <c r="H47" s="122">
        <f t="shared" si="20"/>
        <v>7.5860301045843332</v>
      </c>
      <c r="I47" s="122">
        <f t="shared" si="20"/>
        <v>7.3802136128468883</v>
      </c>
      <c r="J47" s="122">
        <f t="shared" si="20"/>
        <v>5.0875178435650321</v>
      </c>
      <c r="K47" s="122">
        <f t="shared" si="20"/>
        <v>3.3092475160153292</v>
      </c>
      <c r="L47" s="122">
        <f t="shared" si="20"/>
        <v>3.509495043415114</v>
      </c>
      <c r="M47" s="122">
        <f t="shared" si="20"/>
        <v>4.6896608014721286</v>
      </c>
      <c r="N47" s="122">
        <f t="shared" si="20"/>
        <v>4.4363823849553992</v>
      </c>
      <c r="O47" s="122">
        <f t="shared" si="20"/>
        <v>3.5877640121145067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3.947376938752031</v>
      </c>
      <c r="T47" s="122">
        <f t="shared" si="20"/>
        <v>4.8747401429803814</v>
      </c>
      <c r="U47" s="122">
        <f t="shared" si="20"/>
        <v>2.6837339674102334</v>
      </c>
      <c r="V47" s="122">
        <f t="shared" si="20"/>
        <v>6.2493440454197735</v>
      </c>
      <c r="W47" s="122">
        <f t="shared" si="20"/>
        <v>2.1497796737274353</v>
      </c>
      <c r="X47" s="122">
        <f t="shared" si="20"/>
        <v>4.4515692768203303</v>
      </c>
      <c r="Y47" s="122">
        <f t="shared" si="20"/>
        <v>5.3874571179036899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2.9874559150857807</v>
      </c>
      <c r="D48" s="98">
        <f>IF(RES_hhdet_in_fec!D48=0,0,RES_hhdet_in_fec!D48*1000*11630/RES_hhdet_in_new!D45)</f>
        <v>1.4489198520017583</v>
      </c>
      <c r="E48" s="98">
        <f>IF(RES_hhdet_in_fec!E48=0,0,RES_hhdet_in_fec!E48*1000*11630/RES_hhdet_in_new!E45)</f>
        <v>3.0117581426170141</v>
      </c>
      <c r="F48" s="98">
        <f>IF(RES_hhdet_in_fec!F48=0,0,RES_hhdet_in_fec!F48*1000*11630/RES_hhdet_in_new!F45)</f>
        <v>4.7538910784877393</v>
      </c>
      <c r="G48" s="98">
        <f>IF(RES_hhdet_in_fec!G48=0,0,RES_hhdet_in_fec!G48*1000*11630/RES_hhdet_in_new!G45)</f>
        <v>4.6609391397102211</v>
      </c>
      <c r="H48" s="98">
        <f>IF(RES_hhdet_in_fec!H48=0,0,RES_hhdet_in_fec!H48*1000*11630/RES_hhdet_in_new!H45)</f>
        <v>7.5860301045843332</v>
      </c>
      <c r="I48" s="98">
        <f>IF(RES_hhdet_in_fec!I48=0,0,RES_hhdet_in_fec!I48*1000*11630/RES_hhdet_in_new!I45)</f>
        <v>7.3802136128468883</v>
      </c>
      <c r="J48" s="98">
        <f>IF(RES_hhdet_in_fec!J48=0,0,RES_hhdet_in_fec!J48*1000*11630/RES_hhdet_in_new!J45)</f>
        <v>5.0875178435650321</v>
      </c>
      <c r="K48" s="98">
        <f>IF(RES_hhdet_in_fec!K48=0,0,RES_hhdet_in_fec!K48*1000*11630/RES_hhdet_in_new!K45)</f>
        <v>3.3092475160153292</v>
      </c>
      <c r="L48" s="98">
        <f>IF(RES_hhdet_in_fec!L48=0,0,RES_hhdet_in_fec!L48*1000*11630/RES_hhdet_in_new!L45)</f>
        <v>3.509495043415114</v>
      </c>
      <c r="M48" s="98">
        <f>IF(RES_hhdet_in_fec!M48=0,0,RES_hhdet_in_fec!M48*1000*11630/RES_hhdet_in_new!M45)</f>
        <v>4.6896608014721286</v>
      </c>
      <c r="N48" s="98">
        <f>IF(RES_hhdet_in_fec!N48=0,0,RES_hhdet_in_fec!N48*1000*11630/RES_hhdet_in_new!N45)</f>
        <v>4.4363823849553992</v>
      </c>
      <c r="O48" s="98">
        <f>IF(RES_hhdet_in_fec!O48=0,0,RES_hhdet_in_fec!O48*1000*11630/RES_hhdet_in_new!O45)</f>
        <v>3.5877640121145067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3.947376938752031</v>
      </c>
      <c r="T48" s="98">
        <f>IF(RES_hhdet_in_fec!T48=0,0,RES_hhdet_in_fec!T48*1000*11630/RES_hhdet_in_new!T45)</f>
        <v>4.8747401429803814</v>
      </c>
      <c r="U48" s="98">
        <f>IF(RES_hhdet_in_fec!U48=0,0,RES_hhdet_in_fec!U48*1000*11630/RES_hhdet_in_new!U45)</f>
        <v>2.6837339674102334</v>
      </c>
      <c r="V48" s="98">
        <f>IF(RES_hhdet_in_fec!V48=0,0,RES_hhdet_in_fec!V48*1000*11630/RES_hhdet_in_new!V45)</f>
        <v>6.2493440454197735</v>
      </c>
      <c r="W48" s="98">
        <f>IF(RES_hhdet_in_fec!W48=0,0,RES_hhdet_in_fec!W48*1000*11630/RES_hhdet_in_new!W45)</f>
        <v>2.1497796737274353</v>
      </c>
      <c r="X48" s="98">
        <f>IF(RES_hhdet_in_fec!X48=0,0,RES_hhdet_in_fec!X48*1000*11630/RES_hhdet_in_new!X45)</f>
        <v>4.4515692768203303</v>
      </c>
      <c r="Y48" s="98">
        <f>IF(RES_hhdet_in_fec!Y48=0,0,RES_hhdet_in_fec!Y48*1000*11630/RES_hhdet_in_new!Y45)</f>
        <v>5.3874571179036899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1286.985070499476</v>
      </c>
      <c r="D49" s="122">
        <v>1308.8259424397809</v>
      </c>
      <c r="E49" s="122">
        <v>1216.9561207321181</v>
      </c>
      <c r="F49" s="122">
        <v>1247.889408741876</v>
      </c>
      <c r="G49" s="122">
        <v>1239.1596701566891</v>
      </c>
      <c r="H49" s="122">
        <v>1239.0617109600739</v>
      </c>
      <c r="I49" s="122">
        <v>1399.8241975047206</v>
      </c>
      <c r="J49" s="122">
        <v>1460.711890198914</v>
      </c>
      <c r="K49" s="122">
        <v>1446.3500897655708</v>
      </c>
      <c r="L49" s="122">
        <v>1688.8668504256088</v>
      </c>
      <c r="M49" s="122">
        <v>1742.7172816369928</v>
      </c>
      <c r="N49" s="122">
        <v>1637.1402867261693</v>
      </c>
      <c r="O49" s="122">
        <v>1652.4402755324284</v>
      </c>
      <c r="P49" s="122">
        <v>0</v>
      </c>
      <c r="Q49" s="122">
        <v>0</v>
      </c>
      <c r="R49" s="122">
        <v>0</v>
      </c>
      <c r="S49" s="122">
        <v>1329.6017476360798</v>
      </c>
      <c r="T49" s="122">
        <v>1347.6609844862903</v>
      </c>
      <c r="U49" s="122">
        <v>1332.3509694710601</v>
      </c>
      <c r="V49" s="122">
        <v>1252.937495832562</v>
      </c>
      <c r="W49" s="122">
        <v>1143.0316792231529</v>
      </c>
      <c r="X49" s="122">
        <v>832.65852155147775</v>
      </c>
      <c r="Y49" s="122">
        <v>702.15660771071839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1557.8578815699614</v>
      </c>
      <c r="D50" s="98">
        <v>1569.0661370866624</v>
      </c>
      <c r="E50" s="98">
        <v>1503.3183409217888</v>
      </c>
      <c r="F50" s="98">
        <v>1552.783646687823</v>
      </c>
      <c r="G50" s="98">
        <v>1565.9461447090423</v>
      </c>
      <c r="H50" s="98">
        <v>1527.716651180559</v>
      </c>
      <c r="I50" s="98">
        <v>1402.8148155070417</v>
      </c>
      <c r="J50" s="98">
        <v>1462.7291725993703</v>
      </c>
      <c r="K50" s="98">
        <v>1449.682746390281</v>
      </c>
      <c r="L50" s="98">
        <v>1690.1645280382249</v>
      </c>
      <c r="M50" s="98">
        <v>1744.3880635150192</v>
      </c>
      <c r="N50" s="98">
        <v>1637.3510701208609</v>
      </c>
      <c r="O50" s="98">
        <v>1706.0396856861669</v>
      </c>
      <c r="P50" s="98">
        <v>0</v>
      </c>
      <c r="Q50" s="98">
        <v>0</v>
      </c>
      <c r="R50" s="98">
        <v>0</v>
      </c>
      <c r="S50" s="98">
        <v>1330.1483179978986</v>
      </c>
      <c r="T50" s="98">
        <v>1351.1359586605431</v>
      </c>
      <c r="U50" s="98">
        <v>1342.6884300269348</v>
      </c>
      <c r="V50" s="98">
        <v>1261.8811403279572</v>
      </c>
      <c r="W50" s="98">
        <v>1125.0161882510952</v>
      </c>
      <c r="X50" s="98">
        <v>855.99794388337762</v>
      </c>
      <c r="Y50" s="98">
        <v>702.20597296349115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1281.1942664683477</v>
      </c>
      <c r="D51" s="98">
        <v>1295.6959560242444</v>
      </c>
      <c r="E51" s="98">
        <v>1238.3401096946834</v>
      </c>
      <c r="F51" s="98">
        <v>1279.3001543733724</v>
      </c>
      <c r="G51" s="98">
        <v>1297.2482278050632</v>
      </c>
      <c r="H51" s="98">
        <v>1268.0241531557986</v>
      </c>
      <c r="I51" s="98">
        <v>1161.5004247959396</v>
      </c>
      <c r="J51" s="98">
        <v>1204.0742072530743</v>
      </c>
      <c r="K51" s="98">
        <v>1171.0112615214266</v>
      </c>
      <c r="L51" s="98">
        <v>1416.5399342922758</v>
      </c>
      <c r="M51" s="98">
        <v>1466.9931154956828</v>
      </c>
      <c r="N51" s="98">
        <v>1383.4624712144953</v>
      </c>
      <c r="O51" s="98">
        <v>1478.2701819172873</v>
      </c>
      <c r="P51" s="98">
        <v>0</v>
      </c>
      <c r="Q51" s="98">
        <v>0</v>
      </c>
      <c r="R51" s="98">
        <v>0</v>
      </c>
      <c r="S51" s="98">
        <v>1201.5676403799723</v>
      </c>
      <c r="T51" s="98">
        <v>1232.3125551789208</v>
      </c>
      <c r="U51" s="98">
        <v>0</v>
      </c>
      <c r="V51" s="98">
        <v>0</v>
      </c>
      <c r="W51" s="98">
        <v>0</v>
      </c>
      <c r="X51" s="98">
        <v>784.94934721077311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872.23836742105641</v>
      </c>
      <c r="D52" s="101">
        <v>887.74905114719218</v>
      </c>
      <c r="E52" s="101">
        <v>838.60193480482349</v>
      </c>
      <c r="F52" s="101">
        <v>862.15632030281517</v>
      </c>
      <c r="G52" s="101">
        <v>882.33072115560435</v>
      </c>
      <c r="H52" s="101">
        <v>861.59492822011259</v>
      </c>
      <c r="I52" s="101">
        <v>777.7954293074049</v>
      </c>
      <c r="J52" s="101">
        <v>785.48566410002343</v>
      </c>
      <c r="K52" s="101">
        <v>710.08040884327374</v>
      </c>
      <c r="L52" s="101">
        <v>953.20317585231908</v>
      </c>
      <c r="M52" s="101">
        <v>973.49360628026602</v>
      </c>
      <c r="N52" s="101">
        <v>893.3615687292621</v>
      </c>
      <c r="O52" s="101">
        <v>979.8123571950232</v>
      </c>
      <c r="P52" s="101">
        <v>0</v>
      </c>
      <c r="Q52" s="101">
        <v>0</v>
      </c>
      <c r="R52" s="101">
        <v>0</v>
      </c>
      <c r="S52" s="101">
        <v>719.94287993563114</v>
      </c>
      <c r="T52" s="101">
        <v>736.64335931848052</v>
      </c>
      <c r="U52" s="101">
        <v>0</v>
      </c>
      <c r="V52" s="101">
        <v>0</v>
      </c>
      <c r="W52" s="101">
        <v>0</v>
      </c>
      <c r="X52" s="101">
        <v>362.16918411470539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408.9558990472911</v>
      </c>
      <c r="D53" s="104">
        <v>407.9469048770523</v>
      </c>
      <c r="E53" s="104">
        <v>399.73817488985986</v>
      </c>
      <c r="F53" s="104">
        <v>417.14383407055738</v>
      </c>
      <c r="G53" s="104">
        <v>414.91750664945891</v>
      </c>
      <c r="H53" s="104">
        <v>406.42922493568602</v>
      </c>
      <c r="I53" s="104">
        <v>383.70499548853485</v>
      </c>
      <c r="J53" s="104">
        <v>418.58854315305098</v>
      </c>
      <c r="K53" s="104">
        <v>460.93085267815292</v>
      </c>
      <c r="L53" s="104">
        <v>463.33675843995667</v>
      </c>
      <c r="M53" s="104">
        <v>493.49950921541677</v>
      </c>
      <c r="N53" s="104">
        <v>490.10090248523306</v>
      </c>
      <c r="O53" s="104">
        <v>498.45782472226415</v>
      </c>
      <c r="P53" s="104">
        <v>0</v>
      </c>
      <c r="Q53" s="104">
        <v>0</v>
      </c>
      <c r="R53" s="104">
        <v>0</v>
      </c>
      <c r="S53" s="104">
        <v>481.62476044434106</v>
      </c>
      <c r="T53" s="104">
        <v>495.66919586044014</v>
      </c>
      <c r="U53" s="104">
        <v>0</v>
      </c>
      <c r="V53" s="104">
        <v>0</v>
      </c>
      <c r="W53" s="104">
        <v>0</v>
      </c>
      <c r="X53" s="104">
        <v>422.78016309606767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1236.6530334708505</v>
      </c>
      <c r="D54" s="101">
        <v>1251.9534440737939</v>
      </c>
      <c r="E54" s="101">
        <v>1210.0438678752685</v>
      </c>
      <c r="F54" s="101">
        <v>1238.0161155617245</v>
      </c>
      <c r="G54" s="101">
        <v>1260.7820051253111</v>
      </c>
      <c r="H54" s="101">
        <v>1273.6157634609588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1470.6751092505317</v>
      </c>
      <c r="P54" s="101">
        <v>0</v>
      </c>
      <c r="Q54" s="101">
        <v>0</v>
      </c>
      <c r="R54" s="101">
        <v>0</v>
      </c>
      <c r="S54" s="101">
        <v>0</v>
      </c>
      <c r="T54" s="101">
        <v>1298.0261915341371</v>
      </c>
      <c r="U54" s="101">
        <v>1290.379142778261</v>
      </c>
      <c r="V54" s="101">
        <v>1257.504119422867</v>
      </c>
      <c r="W54" s="101">
        <v>1211.2289668713631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1095.4812733259923</v>
      </c>
      <c r="D55" s="104">
        <v>1111.6921142684944</v>
      </c>
      <c r="E55" s="104">
        <v>1072.6143455544775</v>
      </c>
      <c r="F55" s="104">
        <v>1097.1149687492159</v>
      </c>
      <c r="G55" s="104">
        <v>1120.7789312053912</v>
      </c>
      <c r="H55" s="104">
        <v>1133.0570234791633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1330.0242470052422</v>
      </c>
      <c r="P55" s="104">
        <v>0</v>
      </c>
      <c r="Q55" s="104">
        <v>0</v>
      </c>
      <c r="R55" s="104">
        <v>0</v>
      </c>
      <c r="S55" s="104">
        <v>0</v>
      </c>
      <c r="T55" s="104">
        <v>1198.6413977047646</v>
      </c>
      <c r="U55" s="104">
        <v>1198.5859667139832</v>
      </c>
      <c r="V55" s="104">
        <v>1172.3435739418915</v>
      </c>
      <c r="W55" s="104">
        <v>1138.7608030438901</v>
      </c>
      <c r="X55" s="104">
        <v>715.59508177309249</v>
      </c>
      <c r="Y55" s="104">
        <v>701.99440759446497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692.23545505470724</v>
      </c>
      <c r="D56" s="98">
        <v>708.54670031141586</v>
      </c>
      <c r="E56" s="98">
        <v>674.89373657061026</v>
      </c>
      <c r="F56" s="98">
        <v>687.01981663401762</v>
      </c>
      <c r="G56" s="98">
        <v>710.58304213809549</v>
      </c>
      <c r="H56" s="98">
        <v>718.66224210224459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844.36979797293714</v>
      </c>
      <c r="P56" s="98">
        <v>0</v>
      </c>
      <c r="Q56" s="98">
        <v>0</v>
      </c>
      <c r="R56" s="98">
        <v>0</v>
      </c>
      <c r="S56" s="98">
        <v>0</v>
      </c>
      <c r="T56" s="98">
        <v>708.81578954492704</v>
      </c>
      <c r="U56" s="98">
        <v>716.82063844528705</v>
      </c>
      <c r="V56" s="98">
        <v>697.66838177152965</v>
      </c>
      <c r="W56" s="98">
        <v>711.05753629642595</v>
      </c>
      <c r="X56" s="98">
        <v>317.89867274740698</v>
      </c>
      <c r="Y56" s="98">
        <v>385.2156632766214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403.24581827128532</v>
      </c>
      <c r="D57" s="98">
        <v>403.14541395707857</v>
      </c>
      <c r="E57" s="98">
        <v>397.72060898386724</v>
      </c>
      <c r="F57" s="98">
        <v>410.09515211519835</v>
      </c>
      <c r="G57" s="98">
        <v>410.19588906729564</v>
      </c>
      <c r="H57" s="98">
        <v>414.39478137691867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485.6544490323048</v>
      </c>
      <c r="P57" s="98">
        <v>0</v>
      </c>
      <c r="Q57" s="98">
        <v>0</v>
      </c>
      <c r="R57" s="98">
        <v>0</v>
      </c>
      <c r="S57" s="98">
        <v>0</v>
      </c>
      <c r="T57" s="98">
        <v>489.82560815983771</v>
      </c>
      <c r="U57" s="98">
        <v>481.76532826869612</v>
      </c>
      <c r="V57" s="98">
        <v>474.67519217036147</v>
      </c>
      <c r="W57" s="98">
        <v>427.70326674746383</v>
      </c>
      <c r="X57" s="98">
        <v>397.69640902568545</v>
      </c>
      <c r="Y57" s="98">
        <v>316.77874431784335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279.06861961013323</v>
      </c>
      <c r="D58" s="122">
        <v>283.2120929360272</v>
      </c>
      <c r="E58" s="122">
        <v>281.39265570726684</v>
      </c>
      <c r="F58" s="122">
        <v>282.9497710023436</v>
      </c>
      <c r="G58" s="122">
        <v>287.40169805607604</v>
      </c>
      <c r="H58" s="122">
        <v>296.64611757366583</v>
      </c>
      <c r="I58" s="122">
        <v>293.308341935621</v>
      </c>
      <c r="J58" s="122">
        <v>299.15889324918339</v>
      </c>
      <c r="K58" s="122">
        <v>300.61326157312709</v>
      </c>
      <c r="L58" s="122">
        <v>334.68985116552926</v>
      </c>
      <c r="M58" s="122">
        <v>326.88501158415386</v>
      </c>
      <c r="N58" s="122">
        <v>324.36704180704453</v>
      </c>
      <c r="O58" s="122">
        <v>345.66243348042593</v>
      </c>
      <c r="P58" s="122">
        <v>0</v>
      </c>
      <c r="Q58" s="122">
        <v>0</v>
      </c>
      <c r="R58" s="122">
        <v>0</v>
      </c>
      <c r="S58" s="122">
        <v>341.11174945572253</v>
      </c>
      <c r="T58" s="122">
        <v>336.27887849728444</v>
      </c>
      <c r="U58" s="122">
        <v>331.26010276140954</v>
      </c>
      <c r="V58" s="122">
        <v>345.1887863061333</v>
      </c>
      <c r="W58" s="122">
        <v>352.14873636362904</v>
      </c>
      <c r="X58" s="122">
        <v>220.65613867040003</v>
      </c>
      <c r="Y58" s="122">
        <v>243.14794269674758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279.06861961013323</v>
      </c>
      <c r="D60" s="33">
        <v>283.2120929360272</v>
      </c>
      <c r="E60" s="33">
        <v>281.39265570726684</v>
      </c>
      <c r="F60" s="33">
        <v>282.9497710023436</v>
      </c>
      <c r="G60" s="33">
        <v>287.40169805607604</v>
      </c>
      <c r="H60" s="33">
        <v>296.64611757366583</v>
      </c>
      <c r="I60" s="33">
        <v>293.308341935621</v>
      </c>
      <c r="J60" s="33">
        <v>299.15889324918339</v>
      </c>
      <c r="K60" s="33">
        <v>300.61326157312709</v>
      </c>
      <c r="L60" s="33">
        <v>334.68985116552926</v>
      </c>
      <c r="M60" s="33">
        <v>326.88501158415386</v>
      </c>
      <c r="N60" s="33">
        <v>324.36704180704453</v>
      </c>
      <c r="O60" s="33">
        <v>345.66243348042593</v>
      </c>
      <c r="P60" s="33">
        <v>0</v>
      </c>
      <c r="Q60" s="33">
        <v>0</v>
      </c>
      <c r="R60" s="33">
        <v>0</v>
      </c>
      <c r="S60" s="33">
        <v>341.11174945572253</v>
      </c>
      <c r="T60" s="33">
        <v>336.27887849728444</v>
      </c>
      <c r="U60" s="33">
        <v>331.26010276140954</v>
      </c>
      <c r="V60" s="33">
        <v>345.1887863061333</v>
      </c>
      <c r="W60" s="33">
        <v>352.14873636362904</v>
      </c>
      <c r="X60" s="33">
        <v>220.65613867040003</v>
      </c>
      <c r="Y60" s="33">
        <v>243.14794269674758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19869.648069855451</v>
      </c>
      <c r="D62" s="117">
        <f t="shared" si="21"/>
        <v>18532.117534734964</v>
      </c>
      <c r="E62" s="117">
        <f t="shared" si="21"/>
        <v>19169.637876139172</v>
      </c>
      <c r="F62" s="117">
        <f t="shared" si="21"/>
        <v>18786.823134560374</v>
      </c>
      <c r="G62" s="117">
        <f t="shared" si="21"/>
        <v>18565.515894831638</v>
      </c>
      <c r="H62" s="117">
        <f t="shared" si="21"/>
        <v>18369.767507880504</v>
      </c>
      <c r="I62" s="117">
        <f t="shared" si="21"/>
        <v>17190.916574777904</v>
      </c>
      <c r="J62" s="117">
        <f t="shared" si="21"/>
        <v>16937.062347306026</v>
      </c>
      <c r="K62" s="117">
        <f t="shared" si="21"/>
        <v>16638.851019206038</v>
      </c>
      <c r="L62" s="117">
        <f t="shared" si="21"/>
        <v>18899.796005297409</v>
      </c>
      <c r="M62" s="117">
        <f t="shared" si="21"/>
        <v>15776.274193462781</v>
      </c>
      <c r="N62" s="117">
        <f t="shared" si="21"/>
        <v>15123.382428541334</v>
      </c>
      <c r="O62" s="117">
        <f t="shared" si="21"/>
        <v>14505.248412608898</v>
      </c>
      <c r="P62" s="117">
        <f t="shared" si="21"/>
        <v>12041.244850917545</v>
      </c>
      <c r="Q62" s="117">
        <f t="shared" si="21"/>
        <v>11643.634187338788</v>
      </c>
      <c r="R62" s="117">
        <f t="shared" ref="R62:V62" si="22">R63+R66+R68+R77</f>
        <v>11619.471338909598</v>
      </c>
      <c r="S62" s="117">
        <f t="shared" si="22"/>
        <v>11206.944165692805</v>
      </c>
      <c r="T62" s="117">
        <f t="shared" si="22"/>
        <v>10239.432924011795</v>
      </c>
      <c r="U62" s="117">
        <f t="shared" si="22"/>
        <v>9691.1423472064507</v>
      </c>
      <c r="V62" s="117">
        <f t="shared" si="22"/>
        <v>9204.377912374568</v>
      </c>
      <c r="W62" s="117">
        <f t="shared" ref="W62:Y62" si="23">W63+W66+W68+W77</f>
        <v>8006.2941957294006</v>
      </c>
      <c r="X62" s="117">
        <f t="shared" si="23"/>
        <v>5986.9540239783291</v>
      </c>
      <c r="Y62" s="117">
        <f t="shared" si="23"/>
        <v>4837.1473673446771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18177.804818327837</v>
      </c>
      <c r="D63" s="122">
        <f t="shared" si="24"/>
        <v>16876.88693104581</v>
      </c>
      <c r="E63" s="122">
        <f t="shared" si="24"/>
        <v>17504.39923850201</v>
      </c>
      <c r="F63" s="122">
        <f t="shared" si="24"/>
        <v>17092.546150425991</v>
      </c>
      <c r="G63" s="122">
        <f t="shared" si="24"/>
        <v>16890.014712236662</v>
      </c>
      <c r="H63" s="122">
        <f t="shared" si="24"/>
        <v>16692.149726568448</v>
      </c>
      <c r="I63" s="122">
        <f t="shared" si="24"/>
        <v>15662.183801099851</v>
      </c>
      <c r="J63" s="122">
        <f t="shared" si="24"/>
        <v>15350.032487216804</v>
      </c>
      <c r="K63" s="122">
        <f t="shared" si="24"/>
        <v>15091.048167548002</v>
      </c>
      <c r="L63" s="122">
        <f t="shared" si="24"/>
        <v>17067.179325958154</v>
      </c>
      <c r="M63" s="122">
        <f t="shared" si="24"/>
        <v>13971.70501897061</v>
      </c>
      <c r="N63" s="122">
        <f t="shared" si="24"/>
        <v>13330.772795615554</v>
      </c>
      <c r="O63" s="122">
        <f t="shared" si="24"/>
        <v>12671.364919619326</v>
      </c>
      <c r="P63" s="122">
        <f t="shared" si="24"/>
        <v>10332.091041697191</v>
      </c>
      <c r="Q63" s="122">
        <f t="shared" si="24"/>
        <v>9987.6510062395428</v>
      </c>
      <c r="R63" s="122">
        <f t="shared" ref="R63:V63" si="25">SUM(R64:R65)</f>
        <v>9951.343597699477</v>
      </c>
      <c r="S63" s="122">
        <f t="shared" si="25"/>
        <v>9598.6153250826756</v>
      </c>
      <c r="T63" s="122">
        <f t="shared" si="25"/>
        <v>8689.2060063088629</v>
      </c>
      <c r="U63" s="122">
        <f t="shared" si="25"/>
        <v>8111.6045876158305</v>
      </c>
      <c r="V63" s="122">
        <f t="shared" si="25"/>
        <v>7603.8235628940356</v>
      </c>
      <c r="W63" s="122">
        <f t="shared" ref="W63:Y63" si="26">SUM(W64:W65)</f>
        <v>6457.092858025926</v>
      </c>
      <c r="X63" s="122">
        <f t="shared" si="26"/>
        <v>4986.3564104246789</v>
      </c>
      <c r="Y63" s="122">
        <f t="shared" si="26"/>
        <v>3898.2133727308837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17978.802557415314</v>
      </c>
      <c r="D64" s="98">
        <v>16695.14000681349</v>
      </c>
      <c r="E64" s="98">
        <v>17315.259592210557</v>
      </c>
      <c r="F64" s="98">
        <v>16908.284065999615</v>
      </c>
      <c r="G64" s="98">
        <v>16707.410874829664</v>
      </c>
      <c r="H64" s="98">
        <v>16511.047993843345</v>
      </c>
      <c r="I64" s="98">
        <v>15491.68895158713</v>
      </c>
      <c r="J64" s="98">
        <v>15183.668407633815</v>
      </c>
      <c r="K64" s="98">
        <v>14927.54257392474</v>
      </c>
      <c r="L64" s="98">
        <v>16875.482364349824</v>
      </c>
      <c r="M64" s="98">
        <v>13815.161912361586</v>
      </c>
      <c r="N64" s="98">
        <v>13178.014302026097</v>
      </c>
      <c r="O64" s="98">
        <v>12520.706086199114</v>
      </c>
      <c r="P64" s="98">
        <v>10205.701260872525</v>
      </c>
      <c r="Q64" s="98">
        <v>9858.2139078143027</v>
      </c>
      <c r="R64" s="98">
        <v>9819.9724947393661</v>
      </c>
      <c r="S64" s="98">
        <v>9470.3568327933426</v>
      </c>
      <c r="T64" s="98">
        <v>8572.1569744499193</v>
      </c>
      <c r="U64" s="98">
        <v>8002.6061462105954</v>
      </c>
      <c r="V64" s="98">
        <v>7500.7476308008681</v>
      </c>
      <c r="W64" s="98">
        <v>6368.9890652178583</v>
      </c>
      <c r="X64" s="98">
        <v>4922.9399949116068</v>
      </c>
      <c r="Y64" s="98">
        <v>3847.965017775171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199.00226091252421</v>
      </c>
      <c r="D65" s="98">
        <v>181.74692423232131</v>
      </c>
      <c r="E65" s="98">
        <v>189.13964629145144</v>
      </c>
      <c r="F65" s="98">
        <v>184.26208442637767</v>
      </c>
      <c r="G65" s="98">
        <v>182.60383740699734</v>
      </c>
      <c r="H65" s="98">
        <v>181.10173272510124</v>
      </c>
      <c r="I65" s="98">
        <v>170.49484951272063</v>
      </c>
      <c r="J65" s="98">
        <v>166.36407958298955</v>
      </c>
      <c r="K65" s="98">
        <v>163.50559362326197</v>
      </c>
      <c r="L65" s="98">
        <v>191.69696160833058</v>
      </c>
      <c r="M65" s="98">
        <v>156.54310660902451</v>
      </c>
      <c r="N65" s="98">
        <v>152.75849358945692</v>
      </c>
      <c r="O65" s="98">
        <v>150.6588334202111</v>
      </c>
      <c r="P65" s="98">
        <v>126.38978082466521</v>
      </c>
      <c r="Q65" s="98">
        <v>129.43709842523933</v>
      </c>
      <c r="R65" s="98">
        <v>131.37110296011119</v>
      </c>
      <c r="S65" s="98">
        <v>128.25849228933291</v>
      </c>
      <c r="T65" s="98">
        <v>117.04903185894283</v>
      </c>
      <c r="U65" s="98">
        <v>108.9984414052353</v>
      </c>
      <c r="V65" s="98">
        <v>103.07593209316758</v>
      </c>
      <c r="W65" s="98">
        <v>88.103792808068135</v>
      </c>
      <c r="X65" s="98">
        <v>63.416415513072195</v>
      </c>
      <c r="Y65" s="98">
        <v>50.248354955712685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2.9847598332799978</v>
      </c>
      <c r="D66" s="122">
        <f t="shared" si="27"/>
        <v>1.4527489213780844</v>
      </c>
      <c r="E66" s="122">
        <f t="shared" si="27"/>
        <v>2.9942638416235541</v>
      </c>
      <c r="F66" s="122">
        <f t="shared" si="27"/>
        <v>4.7204673471054761</v>
      </c>
      <c r="G66" s="122">
        <f t="shared" si="27"/>
        <v>4.6322564373120052</v>
      </c>
      <c r="H66" s="122">
        <f t="shared" si="27"/>
        <v>7.6168272277313518</v>
      </c>
      <c r="I66" s="122">
        <f t="shared" si="27"/>
        <v>7.3780365586838048</v>
      </c>
      <c r="J66" s="122">
        <f t="shared" si="27"/>
        <v>5.0992394114882789</v>
      </c>
      <c r="K66" s="122">
        <f t="shared" si="27"/>
        <v>3.2930177080479308</v>
      </c>
      <c r="L66" s="122">
        <f t="shared" si="27"/>
        <v>3.5105625951832709</v>
      </c>
      <c r="M66" s="122">
        <f t="shared" si="27"/>
        <v>4.6906624667542918</v>
      </c>
      <c r="N66" s="122">
        <f t="shared" si="27"/>
        <v>4.4376466643276817</v>
      </c>
      <c r="O66" s="122">
        <f t="shared" si="27"/>
        <v>3.577933214209537</v>
      </c>
      <c r="P66" s="122">
        <f t="shared" si="27"/>
        <v>2.771401788240321</v>
      </c>
      <c r="Q66" s="122">
        <f t="shared" si="27"/>
        <v>3.3597603049065023</v>
      </c>
      <c r="R66" s="122">
        <f t="shared" si="27"/>
        <v>4.2602092767306781</v>
      </c>
      <c r="S66" s="122">
        <f t="shared" si="27"/>
        <v>3.9321528012153979</v>
      </c>
      <c r="T66" s="122">
        <f t="shared" si="27"/>
        <v>4.8183790146443615</v>
      </c>
      <c r="U66" s="122">
        <f t="shared" si="27"/>
        <v>2.1644651913347834</v>
      </c>
      <c r="V66" s="122">
        <f t="shared" si="27"/>
        <v>6.1296757551883312</v>
      </c>
      <c r="W66" s="122">
        <f t="shared" si="27"/>
        <v>2.0912956247365626</v>
      </c>
      <c r="X66" s="122">
        <f t="shared" si="27"/>
        <v>4.4735681047465912</v>
      </c>
      <c r="Y66" s="122">
        <f t="shared" si="27"/>
        <v>5.395617314284217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2.9847598332799978</v>
      </c>
      <c r="D67" s="98">
        <f>IF(RES_hhdet_in_fec!D67=0,0,RES_hhdet_in_fec!D67*1000*11630/RES_hhdet_in_new!D64)</f>
        <v>1.4527489213780844</v>
      </c>
      <c r="E67" s="98">
        <f>IF(RES_hhdet_in_fec!E67=0,0,RES_hhdet_in_fec!E67*1000*11630/RES_hhdet_in_new!E64)</f>
        <v>2.9942638416235541</v>
      </c>
      <c r="F67" s="98">
        <f>IF(RES_hhdet_in_fec!F67=0,0,RES_hhdet_in_fec!F67*1000*11630/RES_hhdet_in_new!F64)</f>
        <v>4.7204673471054761</v>
      </c>
      <c r="G67" s="98">
        <f>IF(RES_hhdet_in_fec!G67=0,0,RES_hhdet_in_fec!G67*1000*11630/RES_hhdet_in_new!G64)</f>
        <v>4.6322564373120052</v>
      </c>
      <c r="H67" s="98">
        <f>IF(RES_hhdet_in_fec!H67=0,0,RES_hhdet_in_fec!H67*1000*11630/RES_hhdet_in_new!H64)</f>
        <v>7.6168272277313518</v>
      </c>
      <c r="I67" s="98">
        <f>IF(RES_hhdet_in_fec!I67=0,0,RES_hhdet_in_fec!I67*1000*11630/RES_hhdet_in_new!I64)</f>
        <v>7.3780365586838048</v>
      </c>
      <c r="J67" s="98">
        <f>IF(RES_hhdet_in_fec!J67=0,0,RES_hhdet_in_fec!J67*1000*11630/RES_hhdet_in_new!J64)</f>
        <v>5.0992394114882789</v>
      </c>
      <c r="K67" s="98">
        <f>IF(RES_hhdet_in_fec!K67=0,0,RES_hhdet_in_fec!K67*1000*11630/RES_hhdet_in_new!K64)</f>
        <v>3.2930177080479308</v>
      </c>
      <c r="L67" s="98">
        <f>IF(RES_hhdet_in_fec!L67=0,0,RES_hhdet_in_fec!L67*1000*11630/RES_hhdet_in_new!L64)</f>
        <v>3.5105625951832709</v>
      </c>
      <c r="M67" s="98">
        <f>IF(RES_hhdet_in_fec!M67=0,0,RES_hhdet_in_fec!M67*1000*11630/RES_hhdet_in_new!M64)</f>
        <v>4.6906624667542918</v>
      </c>
      <c r="N67" s="98">
        <f>IF(RES_hhdet_in_fec!N67=0,0,RES_hhdet_in_fec!N67*1000*11630/RES_hhdet_in_new!N64)</f>
        <v>4.4376466643276817</v>
      </c>
      <c r="O67" s="98">
        <f>IF(RES_hhdet_in_fec!O67=0,0,RES_hhdet_in_fec!O67*1000*11630/RES_hhdet_in_new!O64)</f>
        <v>3.577933214209537</v>
      </c>
      <c r="P67" s="98">
        <f>IF(RES_hhdet_in_fec!P67=0,0,RES_hhdet_in_fec!P67*1000*11630/RES_hhdet_in_new!P64)</f>
        <v>2.771401788240321</v>
      </c>
      <c r="Q67" s="98">
        <f>IF(RES_hhdet_in_fec!Q67=0,0,RES_hhdet_in_fec!Q67*1000*11630/RES_hhdet_in_new!Q64)</f>
        <v>3.3597603049065023</v>
      </c>
      <c r="R67" s="98">
        <f>IF(RES_hhdet_in_fec!R67=0,0,RES_hhdet_in_fec!R67*1000*11630/RES_hhdet_in_new!R64)</f>
        <v>4.2602092767306781</v>
      </c>
      <c r="S67" s="98">
        <f>IF(RES_hhdet_in_fec!S67=0,0,RES_hhdet_in_fec!S67*1000*11630/RES_hhdet_in_new!S64)</f>
        <v>3.9321528012153979</v>
      </c>
      <c r="T67" s="98">
        <f>IF(RES_hhdet_in_fec!T67=0,0,RES_hhdet_in_fec!T67*1000*11630/RES_hhdet_in_new!T64)</f>
        <v>4.8183790146443615</v>
      </c>
      <c r="U67" s="98">
        <f>IF(RES_hhdet_in_fec!U67=0,0,RES_hhdet_in_fec!U67*1000*11630/RES_hhdet_in_new!U64)</f>
        <v>2.1644651913347834</v>
      </c>
      <c r="V67" s="98">
        <f>IF(RES_hhdet_in_fec!V67=0,0,RES_hhdet_in_fec!V67*1000*11630/RES_hhdet_in_new!V64)</f>
        <v>6.1296757551883312</v>
      </c>
      <c r="W67" s="98">
        <f>IF(RES_hhdet_in_fec!W67=0,0,RES_hhdet_in_fec!W67*1000*11630/RES_hhdet_in_new!W64)</f>
        <v>2.0912956247365626</v>
      </c>
      <c r="X67" s="98">
        <f>IF(RES_hhdet_in_fec!X67=0,0,RES_hhdet_in_fec!X67*1000*11630/RES_hhdet_in_new!X64)</f>
        <v>4.4735681047465912</v>
      </c>
      <c r="Y67" s="98">
        <f>IF(RES_hhdet_in_fec!Y67=0,0,RES_hhdet_in_fec!Y67*1000*11630/RES_hhdet_in_new!Y64)</f>
        <v>5.395617314284217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1407.9573296663841</v>
      </c>
      <c r="D68" s="122">
        <v>1367.7555299539829</v>
      </c>
      <c r="E68" s="122">
        <v>1376.6707497100317</v>
      </c>
      <c r="F68" s="122">
        <v>1402.4204100038235</v>
      </c>
      <c r="G68" s="122">
        <v>1379.5065417275591</v>
      </c>
      <c r="H68" s="122">
        <v>1369.5473370176435</v>
      </c>
      <c r="I68" s="122">
        <v>1226.0103668162999</v>
      </c>
      <c r="J68" s="122">
        <v>1274.3413478568993</v>
      </c>
      <c r="K68" s="122">
        <v>1236.050130733855</v>
      </c>
      <c r="L68" s="122">
        <v>1485.1192795794639</v>
      </c>
      <c r="M68" s="122">
        <v>1463.9834664025552</v>
      </c>
      <c r="N68" s="122">
        <v>1454.1749238185032</v>
      </c>
      <c r="O68" s="122">
        <v>1475.3441212118976</v>
      </c>
      <c r="P68" s="122">
        <v>1353.1939028113566</v>
      </c>
      <c r="Q68" s="122">
        <v>1297.0168120570384</v>
      </c>
      <c r="R68" s="122">
        <v>1301.474544509264</v>
      </c>
      <c r="S68" s="122">
        <v>1255.1841980892295</v>
      </c>
      <c r="T68" s="122">
        <v>1200.9810377011613</v>
      </c>
      <c r="U68" s="122">
        <v>1237.9885026003174</v>
      </c>
      <c r="V68" s="122">
        <v>1240.5589368960952</v>
      </c>
      <c r="W68" s="122">
        <v>1183.035074037052</v>
      </c>
      <c r="X68" s="122">
        <v>718.35982640633108</v>
      </c>
      <c r="Y68" s="122">
        <v>685.73875882831078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1415.9371548139018</v>
      </c>
      <c r="D69" s="98">
        <v>1374.2232371611649</v>
      </c>
      <c r="E69" s="98">
        <v>1386.1840569422291</v>
      </c>
      <c r="F69" s="98">
        <v>1412.4623214555452</v>
      </c>
      <c r="G69" s="98">
        <v>1390.392031250756</v>
      </c>
      <c r="H69" s="98">
        <v>1382.2114840438528</v>
      </c>
      <c r="I69" s="98">
        <v>1233.3114989810697</v>
      </c>
      <c r="J69" s="98">
        <v>1279.3722567793195</v>
      </c>
      <c r="K69" s="98">
        <v>1243.8877426457032</v>
      </c>
      <c r="L69" s="98">
        <v>1492.3894536973353</v>
      </c>
      <c r="M69" s="98">
        <v>1467.9308629063601</v>
      </c>
      <c r="N69" s="98">
        <v>1458.444807827841</v>
      </c>
      <c r="O69" s="98">
        <v>1477.4648887211242</v>
      </c>
      <c r="P69" s="98">
        <v>1355.4631167870248</v>
      </c>
      <c r="Q69" s="98">
        <v>1293.4835181987075</v>
      </c>
      <c r="R69" s="98">
        <v>1300.6723253057417</v>
      </c>
      <c r="S69" s="98">
        <v>1256.2070034630397</v>
      </c>
      <c r="T69" s="98">
        <v>1199.9263707081293</v>
      </c>
      <c r="U69" s="98">
        <v>1238.7060157176556</v>
      </c>
      <c r="V69" s="98">
        <v>1242.2731895686302</v>
      </c>
      <c r="W69" s="98">
        <v>1183.9319944108265</v>
      </c>
      <c r="X69" s="98">
        <v>737.45677219915001</v>
      </c>
      <c r="Y69" s="98">
        <v>681.95228134881904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1200.7444417211011</v>
      </c>
      <c r="D70" s="98">
        <v>1171.683745445358</v>
      </c>
      <c r="E70" s="98">
        <v>1182.1855185456716</v>
      </c>
      <c r="F70" s="98">
        <v>1207.3251229457051</v>
      </c>
      <c r="G70" s="98">
        <v>1196.1602855642482</v>
      </c>
      <c r="H70" s="98">
        <v>1193.5286349344979</v>
      </c>
      <c r="I70" s="98">
        <v>1065.2014065562082</v>
      </c>
      <c r="J70" s="98">
        <v>1102.7088554588011</v>
      </c>
      <c r="K70" s="98">
        <v>1059.9273334024874</v>
      </c>
      <c r="L70" s="98">
        <v>1309.494632180764</v>
      </c>
      <c r="M70" s="98">
        <v>1293.9831053199721</v>
      </c>
      <c r="N70" s="98">
        <v>1293.7453657590427</v>
      </c>
      <c r="O70" s="98">
        <v>0</v>
      </c>
      <c r="P70" s="98">
        <v>0</v>
      </c>
      <c r="Q70" s="98">
        <v>0</v>
      </c>
      <c r="R70" s="98">
        <v>1215.9647014172028</v>
      </c>
      <c r="S70" s="98">
        <v>1178.8401529920809</v>
      </c>
      <c r="T70" s="98">
        <v>1132.9946726255546</v>
      </c>
      <c r="U70" s="98">
        <v>1177.5468529162035</v>
      </c>
      <c r="V70" s="98">
        <v>1185.7863698626161</v>
      </c>
      <c r="W70" s="98">
        <v>0</v>
      </c>
      <c r="X70" s="98">
        <v>699.44596362193499</v>
      </c>
      <c r="Y70" s="98">
        <v>653.14428747765703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792.77947421177498</v>
      </c>
      <c r="D71" s="101">
        <v>777.35515842800874</v>
      </c>
      <c r="E71" s="101">
        <v>773.47019152101825</v>
      </c>
      <c r="F71" s="101">
        <v>784.42448158127513</v>
      </c>
      <c r="G71" s="101">
        <v>783.47994736486851</v>
      </c>
      <c r="H71" s="101">
        <v>779.76438803318763</v>
      </c>
      <c r="I71" s="101">
        <v>683.82622987608386</v>
      </c>
      <c r="J71" s="101">
        <v>687.06794268548629</v>
      </c>
      <c r="K71" s="101">
        <v>609.10165996471528</v>
      </c>
      <c r="L71" s="101">
        <v>841.95334482265991</v>
      </c>
      <c r="M71" s="101">
        <v>818.88520689834115</v>
      </c>
      <c r="N71" s="101">
        <v>796.21883774556011</v>
      </c>
      <c r="O71" s="101">
        <v>0</v>
      </c>
      <c r="P71" s="101">
        <v>0</v>
      </c>
      <c r="Q71" s="101">
        <v>0</v>
      </c>
      <c r="R71" s="101">
        <v>734.78510235815224</v>
      </c>
      <c r="S71" s="101">
        <v>680.33515384685541</v>
      </c>
      <c r="T71" s="101">
        <v>653.84651238651259</v>
      </c>
      <c r="U71" s="101">
        <v>688.05849161025981</v>
      </c>
      <c r="V71" s="101">
        <v>690.38290302725864</v>
      </c>
      <c r="W71" s="101">
        <v>0</v>
      </c>
      <c r="X71" s="101">
        <v>307.95913141254209</v>
      </c>
      <c r="Y71" s="101">
        <v>354.32114365960376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407.96496750932636</v>
      </c>
      <c r="D72" s="104">
        <v>394.32858701734943</v>
      </c>
      <c r="E72" s="104">
        <v>408.71532702465328</v>
      </c>
      <c r="F72" s="104">
        <v>422.90064136442993</v>
      </c>
      <c r="G72" s="104">
        <v>412.68033819937983</v>
      </c>
      <c r="H72" s="104">
        <v>413.76424690131017</v>
      </c>
      <c r="I72" s="104">
        <v>381.37517668012407</v>
      </c>
      <c r="J72" s="104">
        <v>415.64091277331488</v>
      </c>
      <c r="K72" s="104">
        <v>450.8256734377722</v>
      </c>
      <c r="L72" s="104">
        <v>467.54128735810423</v>
      </c>
      <c r="M72" s="104">
        <v>475.09789842163093</v>
      </c>
      <c r="N72" s="104">
        <v>497.52652801348256</v>
      </c>
      <c r="O72" s="104">
        <v>0</v>
      </c>
      <c r="P72" s="104">
        <v>0</v>
      </c>
      <c r="Q72" s="104">
        <v>0</v>
      </c>
      <c r="R72" s="104">
        <v>481.17959905905036</v>
      </c>
      <c r="S72" s="104">
        <v>498.50499914522544</v>
      </c>
      <c r="T72" s="104">
        <v>479.14816023904189</v>
      </c>
      <c r="U72" s="104">
        <v>489.4883613059435</v>
      </c>
      <c r="V72" s="104">
        <v>495.40346683535728</v>
      </c>
      <c r="W72" s="104">
        <v>0</v>
      </c>
      <c r="X72" s="104">
        <v>391.48683220939284</v>
      </c>
      <c r="Y72" s="104">
        <v>298.82314381805327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1236.6530334708502</v>
      </c>
      <c r="D73" s="101">
        <v>1251.9534440737941</v>
      </c>
      <c r="E73" s="101">
        <v>1210.0438678752685</v>
      </c>
      <c r="F73" s="101">
        <v>1238.0161155617245</v>
      </c>
      <c r="G73" s="101">
        <v>1260.7820051253113</v>
      </c>
      <c r="H73" s="101">
        <v>1273.6157634609588</v>
      </c>
      <c r="I73" s="101">
        <v>1202.1787851736133</v>
      </c>
      <c r="J73" s="101">
        <v>1228.2035374594898</v>
      </c>
      <c r="K73" s="101">
        <v>1162.7568665021656</v>
      </c>
      <c r="L73" s="101">
        <v>1361.724955985364</v>
      </c>
      <c r="M73" s="101">
        <v>1401.1429063067133</v>
      </c>
      <c r="N73" s="101">
        <v>1383.8347355193555</v>
      </c>
      <c r="O73" s="101">
        <v>1470.6751092505317</v>
      </c>
      <c r="P73" s="101">
        <v>1390.109616923565</v>
      </c>
      <c r="Q73" s="101">
        <v>1425.5734156886647</v>
      </c>
      <c r="R73" s="101">
        <v>1399.3499754637367</v>
      </c>
      <c r="S73" s="101">
        <v>1307.3537917166607</v>
      </c>
      <c r="T73" s="101">
        <v>1298.0261915341371</v>
      </c>
      <c r="U73" s="101">
        <v>1290.379142778261</v>
      </c>
      <c r="V73" s="101">
        <v>1257.5041194228672</v>
      </c>
      <c r="W73" s="101">
        <v>1211.2289668713629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1095.4812733259928</v>
      </c>
      <c r="D74" s="104">
        <v>1111.6921142684944</v>
      </c>
      <c r="E74" s="104">
        <v>1072.6143455544779</v>
      </c>
      <c r="F74" s="104">
        <v>1097.1149687492161</v>
      </c>
      <c r="G74" s="104">
        <v>1120.778931205391</v>
      </c>
      <c r="H74" s="104">
        <v>1133.0570234791633</v>
      </c>
      <c r="I74" s="104">
        <v>1067.6625904571824</v>
      </c>
      <c r="J74" s="104">
        <v>1086.365968774559</v>
      </c>
      <c r="K74" s="104">
        <v>1015.5199035794782</v>
      </c>
      <c r="L74" s="104">
        <v>1215.5581728373584</v>
      </c>
      <c r="M74" s="104">
        <v>1251.2314348513323</v>
      </c>
      <c r="N74" s="104">
        <v>1235.6773701488253</v>
      </c>
      <c r="O74" s="104">
        <v>1330.0242470052422</v>
      </c>
      <c r="P74" s="104">
        <v>1258.388445177141</v>
      </c>
      <c r="Q74" s="104">
        <v>1303.6930318669265</v>
      </c>
      <c r="R74" s="104">
        <v>1285.9262216171667</v>
      </c>
      <c r="S74" s="104">
        <v>1201.0208333669348</v>
      </c>
      <c r="T74" s="104">
        <v>1198.641397704765</v>
      </c>
      <c r="U74" s="104">
        <v>1198.5859667139835</v>
      </c>
      <c r="V74" s="104">
        <v>1172.343573941891</v>
      </c>
      <c r="W74" s="104">
        <v>1138.7608030438896</v>
      </c>
      <c r="X74" s="104">
        <v>715.5950817730926</v>
      </c>
      <c r="Y74" s="104">
        <v>701.99440759446475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692.23545505470736</v>
      </c>
      <c r="D75" s="98">
        <v>708.54670031141586</v>
      </c>
      <c r="E75" s="98">
        <v>674.89373657061049</v>
      </c>
      <c r="F75" s="98">
        <v>687.01981663401773</v>
      </c>
      <c r="G75" s="98">
        <v>710.58304213809549</v>
      </c>
      <c r="H75" s="98">
        <v>718.6622421022447</v>
      </c>
      <c r="I75" s="98">
        <v>667.4913551707773</v>
      </c>
      <c r="J75" s="98">
        <v>660.22665129995187</v>
      </c>
      <c r="K75" s="98">
        <v>568.07096184959642</v>
      </c>
      <c r="L75" s="98">
        <v>766.38683723502925</v>
      </c>
      <c r="M75" s="98">
        <v>780.58310801242237</v>
      </c>
      <c r="N75" s="98">
        <v>753.5530014847086</v>
      </c>
      <c r="O75" s="98">
        <v>844.36979797293725</v>
      </c>
      <c r="P75" s="98">
        <v>765.61357720163448</v>
      </c>
      <c r="Q75" s="98">
        <v>805.65133827153875</v>
      </c>
      <c r="R75" s="98">
        <v>792.13946892751005</v>
      </c>
      <c r="S75" s="98">
        <v>708.1277172376922</v>
      </c>
      <c r="T75" s="98">
        <v>708.81578954492738</v>
      </c>
      <c r="U75" s="98">
        <v>716.82063844528739</v>
      </c>
      <c r="V75" s="98">
        <v>697.66838177152977</v>
      </c>
      <c r="W75" s="98">
        <v>711.05753629642584</v>
      </c>
      <c r="X75" s="98">
        <v>317.89867274740703</v>
      </c>
      <c r="Y75" s="98">
        <v>385.21566327662146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403.24581827128537</v>
      </c>
      <c r="D76" s="98">
        <v>403.14541395707869</v>
      </c>
      <c r="E76" s="98">
        <v>397.72060898386729</v>
      </c>
      <c r="F76" s="98">
        <v>410.09515211519829</v>
      </c>
      <c r="G76" s="98">
        <v>410.19588906729581</v>
      </c>
      <c r="H76" s="98">
        <v>414.39478137691867</v>
      </c>
      <c r="I76" s="98">
        <v>400.17123528640519</v>
      </c>
      <c r="J76" s="98">
        <v>426.13931747460686</v>
      </c>
      <c r="K76" s="98">
        <v>447.44894172988182</v>
      </c>
      <c r="L76" s="98">
        <v>449.17133560232901</v>
      </c>
      <c r="M76" s="98">
        <v>470.64832683890984</v>
      </c>
      <c r="N76" s="98">
        <v>482.1243686641165</v>
      </c>
      <c r="O76" s="98">
        <v>485.65444903230497</v>
      </c>
      <c r="P76" s="98">
        <v>492.77486797550648</v>
      </c>
      <c r="Q76" s="98">
        <v>498.04169359538793</v>
      </c>
      <c r="R76" s="98">
        <v>493.78675268965691</v>
      </c>
      <c r="S76" s="98">
        <v>492.89311612924257</v>
      </c>
      <c r="T76" s="98">
        <v>489.82560815983777</v>
      </c>
      <c r="U76" s="98">
        <v>481.76532826869612</v>
      </c>
      <c r="V76" s="98">
        <v>474.67519217036141</v>
      </c>
      <c r="W76" s="98">
        <v>427.70326674746389</v>
      </c>
      <c r="X76" s="98">
        <v>397.69640902568545</v>
      </c>
      <c r="Y76" s="98">
        <v>316.77874431784335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280.90116202794934</v>
      </c>
      <c r="D77" s="122">
        <v>286.02232481379292</v>
      </c>
      <c r="E77" s="122">
        <v>285.57362408550227</v>
      </c>
      <c r="F77" s="122">
        <v>287.13610678345475</v>
      </c>
      <c r="G77" s="122">
        <v>291.36238443010842</v>
      </c>
      <c r="H77" s="122">
        <v>300.45361706667967</v>
      </c>
      <c r="I77" s="122">
        <v>295.34437030306805</v>
      </c>
      <c r="J77" s="122">
        <v>307.58927282083408</v>
      </c>
      <c r="K77" s="122">
        <v>308.45970321613368</v>
      </c>
      <c r="L77" s="122">
        <v>343.98683716460675</v>
      </c>
      <c r="M77" s="122">
        <v>335.89504562286356</v>
      </c>
      <c r="N77" s="122">
        <v>333.99706244294828</v>
      </c>
      <c r="O77" s="122">
        <v>354.96143856346566</v>
      </c>
      <c r="P77" s="122">
        <v>353.18850462075631</v>
      </c>
      <c r="Q77" s="122">
        <v>355.60660873730109</v>
      </c>
      <c r="R77" s="122">
        <v>362.3929874241274</v>
      </c>
      <c r="S77" s="122">
        <v>349.21248971968487</v>
      </c>
      <c r="T77" s="122">
        <v>344.42750098712594</v>
      </c>
      <c r="U77" s="122">
        <v>339.38479179896831</v>
      </c>
      <c r="V77" s="122">
        <v>353.86573682925058</v>
      </c>
      <c r="W77" s="122">
        <v>364.07496804168574</v>
      </c>
      <c r="X77" s="122">
        <v>277.76421904257222</v>
      </c>
      <c r="Y77" s="122">
        <v>247.79961847119861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348.89876732005143</v>
      </c>
      <c r="D78" s="98">
        <v>348.39836120446392</v>
      </c>
      <c r="E78" s="98">
        <v>358.48550533815131</v>
      </c>
      <c r="F78" s="98">
        <v>360.4465840877466</v>
      </c>
      <c r="G78" s="98">
        <v>365.50287318446794</v>
      </c>
      <c r="H78" s="98">
        <v>376.05967842795394</v>
      </c>
      <c r="I78" s="98">
        <v>359.21415601730536</v>
      </c>
      <c r="J78" s="98">
        <v>373.59766585289941</v>
      </c>
      <c r="K78" s="98">
        <v>380.20911882031606</v>
      </c>
      <c r="L78" s="98">
        <v>427.41093859516661</v>
      </c>
      <c r="M78" s="98">
        <v>413.89289441826958</v>
      </c>
      <c r="N78" s="98">
        <v>419.60631368924589</v>
      </c>
      <c r="O78" s="98">
        <v>450.63228365203702</v>
      </c>
      <c r="P78" s="98">
        <v>446.25448764764627</v>
      </c>
      <c r="Q78" s="98">
        <v>452.15525367494871</v>
      </c>
      <c r="R78" s="98">
        <v>469.68139072737148</v>
      </c>
      <c r="S78" s="98">
        <v>465.79841358342782</v>
      </c>
      <c r="T78" s="98">
        <v>464.99761656079903</v>
      </c>
      <c r="U78" s="98">
        <v>462.76536367756705</v>
      </c>
      <c r="V78" s="98">
        <v>443.11437078131428</v>
      </c>
      <c r="W78" s="98">
        <v>432.32779808256521</v>
      </c>
      <c r="X78" s="98">
        <v>369.63373964128402</v>
      </c>
      <c r="Y78" s="98">
        <v>313.90404495302414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279.06861961013317</v>
      </c>
      <c r="D79" s="33">
        <v>283.2120929360272</v>
      </c>
      <c r="E79" s="33">
        <v>281.3926557072669</v>
      </c>
      <c r="F79" s="33">
        <v>282.9497710023436</v>
      </c>
      <c r="G79" s="33">
        <v>287.40169805607604</v>
      </c>
      <c r="H79" s="33">
        <v>296.64611757366583</v>
      </c>
      <c r="I79" s="33">
        <v>293.30834193562106</v>
      </c>
      <c r="J79" s="33">
        <v>299.15889324918334</v>
      </c>
      <c r="K79" s="33">
        <v>300.61326157312703</v>
      </c>
      <c r="L79" s="33">
        <v>334.68985116552932</v>
      </c>
      <c r="M79" s="33">
        <v>326.88501158415386</v>
      </c>
      <c r="N79" s="33">
        <v>324.36704180704453</v>
      </c>
      <c r="O79" s="33">
        <v>345.66243348042582</v>
      </c>
      <c r="P79" s="33">
        <v>348.04499358754629</v>
      </c>
      <c r="Q79" s="33">
        <v>350.62437604919563</v>
      </c>
      <c r="R79" s="33">
        <v>356.03571672315041</v>
      </c>
      <c r="S79" s="33">
        <v>341.11174945572247</v>
      </c>
      <c r="T79" s="33">
        <v>336.27887849728432</v>
      </c>
      <c r="U79" s="33">
        <v>331.2601027614096</v>
      </c>
      <c r="V79" s="33">
        <v>345.1887863061333</v>
      </c>
      <c r="W79" s="33">
        <v>352.14873636362893</v>
      </c>
      <c r="X79" s="33">
        <v>220.6561386704</v>
      </c>
      <c r="Y79" s="33">
        <v>243.14794269674752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18943.166961808318</v>
      </c>
      <c r="D81" s="117">
        <f t="shared" si="28"/>
        <v>17545.826364904591</v>
      </c>
      <c r="E81" s="117">
        <f t="shared" si="28"/>
        <v>17623.008766781197</v>
      </c>
      <c r="F81" s="117">
        <f t="shared" si="28"/>
        <v>16681.229117344727</v>
      </c>
      <c r="G81" s="117">
        <f t="shared" si="28"/>
        <v>16798.180853189489</v>
      </c>
      <c r="H81" s="117">
        <f t="shared" si="28"/>
        <v>16451.57463510643</v>
      </c>
      <c r="I81" s="117">
        <f t="shared" si="28"/>
        <v>17074.748649703306</v>
      </c>
      <c r="J81" s="117">
        <f t="shared" si="28"/>
        <v>15718.585825210957</v>
      </c>
      <c r="K81" s="117">
        <f t="shared" si="28"/>
        <v>15124.506224878191</v>
      </c>
      <c r="L81" s="117">
        <f t="shared" si="28"/>
        <v>16111.583017064258</v>
      </c>
      <c r="M81" s="117">
        <f t="shared" si="28"/>
        <v>14227.599031061198</v>
      </c>
      <c r="N81" s="117">
        <f t="shared" si="28"/>
        <v>13346.86842432672</v>
      </c>
      <c r="O81" s="117">
        <f t="shared" si="28"/>
        <v>13153.775313758964</v>
      </c>
      <c r="P81" s="117">
        <f t="shared" si="28"/>
        <v>11908.202881781601</v>
      </c>
      <c r="Q81" s="117">
        <f t="shared" si="28"/>
        <v>12389.307704789549</v>
      </c>
      <c r="R81" s="117">
        <f t="shared" ref="R81:V81" si="29">R82+R85+R87+R100</f>
        <v>12266.326197613518</v>
      </c>
      <c r="S81" s="117">
        <f t="shared" si="29"/>
        <v>11495.627091790513</v>
      </c>
      <c r="T81" s="117">
        <f t="shared" si="29"/>
        <v>10402.845435753397</v>
      </c>
      <c r="U81" s="117">
        <f t="shared" si="29"/>
        <v>9425.5902419317808</v>
      </c>
      <c r="V81" s="117">
        <f t="shared" si="29"/>
        <v>8939.4353367042695</v>
      </c>
      <c r="W81" s="117">
        <f t="shared" ref="W81:Y81" si="30">W82+W85+W87+W100</f>
        <v>8082.1552808322849</v>
      </c>
      <c r="X81" s="117">
        <f t="shared" si="30"/>
        <v>5801.4684343978033</v>
      </c>
      <c r="Y81" s="117">
        <f t="shared" si="30"/>
        <v>5112.2992819128358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17444.67014570778</v>
      </c>
      <c r="D82" s="122">
        <f t="shared" si="31"/>
        <v>16021.729745662864</v>
      </c>
      <c r="E82" s="122">
        <f t="shared" si="31"/>
        <v>16126.003919963199</v>
      </c>
      <c r="F82" s="122">
        <f t="shared" si="31"/>
        <v>15157.301057610754</v>
      </c>
      <c r="G82" s="122">
        <f t="shared" si="31"/>
        <v>15261.677980704251</v>
      </c>
      <c r="H82" s="122">
        <f t="shared" si="31"/>
        <v>14897.484729111868</v>
      </c>
      <c r="I82" s="122">
        <f t="shared" si="31"/>
        <v>15580.050865228961</v>
      </c>
      <c r="J82" s="122">
        <f t="shared" si="31"/>
        <v>14217.322841340669</v>
      </c>
      <c r="K82" s="122">
        <f t="shared" si="31"/>
        <v>13694.327628898442</v>
      </c>
      <c r="L82" s="122">
        <f t="shared" si="31"/>
        <v>14465.749131854896</v>
      </c>
      <c r="M82" s="122">
        <f t="shared" si="31"/>
        <v>12522.674039585012</v>
      </c>
      <c r="N82" s="122">
        <f t="shared" si="31"/>
        <v>11678.694414512658</v>
      </c>
      <c r="O82" s="122">
        <f t="shared" si="31"/>
        <v>11417.614220194968</v>
      </c>
      <c r="P82" s="122">
        <f t="shared" si="31"/>
        <v>10210.556432315769</v>
      </c>
      <c r="Q82" s="122">
        <f t="shared" si="31"/>
        <v>10668.780753348619</v>
      </c>
      <c r="R82" s="122">
        <f t="shared" ref="R82:V82" si="32">SUM(R83:R84)</f>
        <v>10545.144651452652</v>
      </c>
      <c r="S82" s="122">
        <f t="shared" si="32"/>
        <v>9878.0878423895119</v>
      </c>
      <c r="T82" s="122">
        <f t="shared" si="32"/>
        <v>8860.8751342210981</v>
      </c>
      <c r="U82" s="122">
        <f t="shared" si="32"/>
        <v>7872.483645113226</v>
      </c>
      <c r="V82" s="122">
        <f t="shared" si="32"/>
        <v>7372.7740429268397</v>
      </c>
      <c r="W82" s="122">
        <f t="shared" ref="W82:Y82" si="33">SUM(W83:W84)</f>
        <v>6514.8439923908218</v>
      </c>
      <c r="X82" s="122">
        <f t="shared" si="33"/>
        <v>4868.6136760771369</v>
      </c>
      <c r="Y82" s="122">
        <f t="shared" si="33"/>
        <v>4137.1613634856294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17364.524347875384</v>
      </c>
      <c r="D83" s="98">
        <v>15948.458410447744</v>
      </c>
      <c r="E83" s="98">
        <v>16051.161272398755</v>
      </c>
      <c r="F83" s="98">
        <v>15086.325559052149</v>
      </c>
      <c r="G83" s="98">
        <v>15189.239014534582</v>
      </c>
      <c r="H83" s="98">
        <v>14825.801417846165</v>
      </c>
      <c r="I83" s="98">
        <v>15504.115213959807</v>
      </c>
      <c r="J83" s="98">
        <v>14147.755944844548</v>
      </c>
      <c r="K83" s="98">
        <v>13626.88175102145</v>
      </c>
      <c r="L83" s="98">
        <v>14391.489395319511</v>
      </c>
      <c r="M83" s="98">
        <v>12458.954941360811</v>
      </c>
      <c r="N83" s="98">
        <v>11619.144870584738</v>
      </c>
      <c r="O83" s="98">
        <v>11359.29939392798</v>
      </c>
      <c r="P83" s="98">
        <v>10159.132871149201</v>
      </c>
      <c r="Q83" s="98">
        <v>10613.562930885071</v>
      </c>
      <c r="R83" s="98">
        <v>10489.790856166144</v>
      </c>
      <c r="S83" s="98">
        <v>9825.4778977845817</v>
      </c>
      <c r="T83" s="98">
        <v>8813.0490837137859</v>
      </c>
      <c r="U83" s="98">
        <v>7829.8737704367159</v>
      </c>
      <c r="V83" s="98">
        <v>7332.3709078971615</v>
      </c>
      <c r="W83" s="98">
        <v>6478.7893334014088</v>
      </c>
      <c r="X83" s="98">
        <v>4843.464482380833</v>
      </c>
      <c r="Y83" s="98">
        <v>4115.4385543064154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80.145797832394621</v>
      </c>
      <c r="D84" s="98">
        <v>73.27133521511962</v>
      </c>
      <c r="E84" s="98">
        <v>74.842647564445357</v>
      </c>
      <c r="F84" s="98">
        <v>70.975498558603817</v>
      </c>
      <c r="G84" s="98">
        <v>72.438966169669044</v>
      </c>
      <c r="H84" s="98">
        <v>71.683311265701676</v>
      </c>
      <c r="I84" s="98">
        <v>75.935651269154675</v>
      </c>
      <c r="J84" s="98">
        <v>69.566896496120364</v>
      </c>
      <c r="K84" s="98">
        <v>67.445877876991844</v>
      </c>
      <c r="L84" s="98">
        <v>74.259736535384775</v>
      </c>
      <c r="M84" s="98">
        <v>63.719098224200536</v>
      </c>
      <c r="N84" s="98">
        <v>59.549543927920197</v>
      </c>
      <c r="O84" s="98">
        <v>58.314826266987055</v>
      </c>
      <c r="P84" s="98">
        <v>51.423561166568298</v>
      </c>
      <c r="Q84" s="98">
        <v>55.217822463548032</v>
      </c>
      <c r="R84" s="98">
        <v>55.353795286507747</v>
      </c>
      <c r="S84" s="98">
        <v>52.609944604929446</v>
      </c>
      <c r="T84" s="98">
        <v>47.826050507312623</v>
      </c>
      <c r="U84" s="98">
        <v>42.609874676510266</v>
      </c>
      <c r="V84" s="98">
        <v>40.403135029678225</v>
      </c>
      <c r="W84" s="98">
        <v>36.05465898941268</v>
      </c>
      <c r="X84" s="98">
        <v>25.149193696303481</v>
      </c>
      <c r="Y84" s="98">
        <v>21.722809179214387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2.9913212164935787</v>
      </c>
      <c r="D85" s="122">
        <f t="shared" si="34"/>
        <v>1.4491656519314944</v>
      </c>
      <c r="E85" s="122">
        <f t="shared" si="34"/>
        <v>2.990153376863077</v>
      </c>
      <c r="F85" s="122">
        <f t="shared" si="34"/>
        <v>4.7150811406310327</v>
      </c>
      <c r="G85" s="122">
        <f t="shared" si="34"/>
        <v>4.6367843616952644</v>
      </c>
      <c r="H85" s="122">
        <f t="shared" si="34"/>
        <v>7.6069695574735903</v>
      </c>
      <c r="I85" s="122">
        <f t="shared" si="34"/>
        <v>7.3765663031023845</v>
      </c>
      <c r="J85" s="122">
        <f t="shared" si="34"/>
        <v>5.1023554318371209</v>
      </c>
      <c r="K85" s="122">
        <f t="shared" si="34"/>
        <v>3.2933222995195188</v>
      </c>
      <c r="L85" s="122">
        <f t="shared" si="34"/>
        <v>3.5237156392764231</v>
      </c>
      <c r="M85" s="122">
        <f t="shared" si="34"/>
        <v>4.7019115158005915</v>
      </c>
      <c r="N85" s="122">
        <f t="shared" si="34"/>
        <v>4.4324555416311702</v>
      </c>
      <c r="O85" s="122">
        <f t="shared" si="34"/>
        <v>3.5760908784363798</v>
      </c>
      <c r="P85" s="122">
        <f t="shared" si="34"/>
        <v>2.7812205045289233</v>
      </c>
      <c r="Q85" s="122">
        <f t="shared" si="34"/>
        <v>3.3583612187690148</v>
      </c>
      <c r="R85" s="122">
        <f t="shared" si="34"/>
        <v>4.2627089870443315</v>
      </c>
      <c r="S85" s="122">
        <f t="shared" si="34"/>
        <v>3.9278149105733244</v>
      </c>
      <c r="T85" s="122">
        <f t="shared" si="34"/>
        <v>4.8234581124556772</v>
      </c>
      <c r="U85" s="122">
        <f t="shared" si="34"/>
        <v>2.1633038461202245</v>
      </c>
      <c r="V85" s="122">
        <f t="shared" si="34"/>
        <v>6.1332617666638125</v>
      </c>
      <c r="W85" s="122">
        <f t="shared" si="34"/>
        <v>2.0991824627600688</v>
      </c>
      <c r="X85" s="122">
        <f t="shared" si="34"/>
        <v>4.4452073935142939</v>
      </c>
      <c r="Y85" s="122">
        <f t="shared" si="34"/>
        <v>5.3897022007357931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2.9913212164935787</v>
      </c>
      <c r="D86" s="98">
        <f>IF(RES_hhdet_in_fec!D86=0,0,RES_hhdet_in_fec!D86*1000*11630/RES_hhdet_in_new!D83)</f>
        <v>1.4491656519314944</v>
      </c>
      <c r="E86" s="98">
        <f>IF(RES_hhdet_in_fec!E86=0,0,RES_hhdet_in_fec!E86*1000*11630/RES_hhdet_in_new!E83)</f>
        <v>2.990153376863077</v>
      </c>
      <c r="F86" s="98">
        <f>IF(RES_hhdet_in_fec!F86=0,0,RES_hhdet_in_fec!F86*1000*11630/RES_hhdet_in_new!F83)</f>
        <v>4.7150811406310327</v>
      </c>
      <c r="G86" s="98">
        <f>IF(RES_hhdet_in_fec!G86=0,0,RES_hhdet_in_fec!G86*1000*11630/RES_hhdet_in_new!G83)</f>
        <v>4.6367843616952644</v>
      </c>
      <c r="H86" s="98">
        <f>IF(RES_hhdet_in_fec!H86=0,0,RES_hhdet_in_fec!H86*1000*11630/RES_hhdet_in_new!H83)</f>
        <v>7.6069695574735903</v>
      </c>
      <c r="I86" s="98">
        <f>IF(RES_hhdet_in_fec!I86=0,0,RES_hhdet_in_fec!I86*1000*11630/RES_hhdet_in_new!I83)</f>
        <v>7.3765663031023845</v>
      </c>
      <c r="J86" s="98">
        <f>IF(RES_hhdet_in_fec!J86=0,0,RES_hhdet_in_fec!J86*1000*11630/RES_hhdet_in_new!J83)</f>
        <v>5.1023554318371209</v>
      </c>
      <c r="K86" s="98">
        <f>IF(RES_hhdet_in_fec!K86=0,0,RES_hhdet_in_fec!K86*1000*11630/RES_hhdet_in_new!K83)</f>
        <v>3.2933222995195188</v>
      </c>
      <c r="L86" s="98">
        <f>IF(RES_hhdet_in_fec!L86=0,0,RES_hhdet_in_fec!L86*1000*11630/RES_hhdet_in_new!L83)</f>
        <v>3.5237156392764231</v>
      </c>
      <c r="M86" s="98">
        <f>IF(RES_hhdet_in_fec!M86=0,0,RES_hhdet_in_fec!M86*1000*11630/RES_hhdet_in_new!M83)</f>
        <v>4.7019115158005915</v>
      </c>
      <c r="N86" s="98">
        <f>IF(RES_hhdet_in_fec!N86=0,0,RES_hhdet_in_fec!N86*1000*11630/RES_hhdet_in_new!N83)</f>
        <v>4.4324555416311702</v>
      </c>
      <c r="O86" s="98">
        <f>IF(RES_hhdet_in_fec!O86=0,0,RES_hhdet_in_fec!O86*1000*11630/RES_hhdet_in_new!O83)</f>
        <v>3.5760908784363798</v>
      </c>
      <c r="P86" s="98">
        <f>IF(RES_hhdet_in_fec!P86=0,0,RES_hhdet_in_fec!P86*1000*11630/RES_hhdet_in_new!P83)</f>
        <v>2.7812205045289233</v>
      </c>
      <c r="Q86" s="98">
        <f>IF(RES_hhdet_in_fec!Q86=0,0,RES_hhdet_in_fec!Q86*1000*11630/RES_hhdet_in_new!Q83)</f>
        <v>3.3583612187690148</v>
      </c>
      <c r="R86" s="98">
        <f>IF(RES_hhdet_in_fec!R86=0,0,RES_hhdet_in_fec!R86*1000*11630/RES_hhdet_in_new!R83)</f>
        <v>4.2627089870443315</v>
      </c>
      <c r="S86" s="98">
        <f>IF(RES_hhdet_in_fec!S86=0,0,RES_hhdet_in_fec!S86*1000*11630/RES_hhdet_in_new!S83)</f>
        <v>3.9278149105733244</v>
      </c>
      <c r="T86" s="98">
        <f>IF(RES_hhdet_in_fec!T86=0,0,RES_hhdet_in_fec!T86*1000*11630/RES_hhdet_in_new!T83)</f>
        <v>4.8234581124556772</v>
      </c>
      <c r="U86" s="98">
        <f>IF(RES_hhdet_in_fec!U86=0,0,RES_hhdet_in_fec!U86*1000*11630/RES_hhdet_in_new!U83)</f>
        <v>2.1633038461202245</v>
      </c>
      <c r="V86" s="98">
        <f>IF(RES_hhdet_in_fec!V86=0,0,RES_hhdet_in_fec!V86*1000*11630/RES_hhdet_in_new!V83)</f>
        <v>6.1332617666638125</v>
      </c>
      <c r="W86" s="98">
        <f>IF(RES_hhdet_in_fec!W86=0,0,RES_hhdet_in_fec!W86*1000*11630/RES_hhdet_in_new!W83)</f>
        <v>2.0991824627600688</v>
      </c>
      <c r="X86" s="98">
        <f>IF(RES_hhdet_in_fec!X86=0,0,RES_hhdet_in_fec!X86*1000*11630/RES_hhdet_in_new!X83)</f>
        <v>4.4452073935142939</v>
      </c>
      <c r="Y86" s="98">
        <f>IF(RES_hhdet_in_fec!Y86=0,0,RES_hhdet_in_fec!Y86*1000*11630/RES_hhdet_in_new!Y83)</f>
        <v>5.3897022007357931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1216.4368752739113</v>
      </c>
      <c r="D87" s="122">
        <v>1239.4353606537679</v>
      </c>
      <c r="E87" s="122">
        <v>1212.622037733868</v>
      </c>
      <c r="F87" s="122">
        <v>1236.2632075909978</v>
      </c>
      <c r="G87" s="122">
        <v>1244.4643900674669</v>
      </c>
      <c r="H87" s="122">
        <v>1249.8368188634254</v>
      </c>
      <c r="I87" s="122">
        <v>1194.012876235618</v>
      </c>
      <c r="J87" s="122">
        <v>1197.0017351892686</v>
      </c>
      <c r="K87" s="122">
        <v>1126.2720121071009</v>
      </c>
      <c r="L87" s="122">
        <v>1307.6203184045576</v>
      </c>
      <c r="M87" s="122">
        <v>1373.3380683762321</v>
      </c>
      <c r="N87" s="122">
        <v>1339.3745124653844</v>
      </c>
      <c r="O87" s="122">
        <v>1386.9225692051357</v>
      </c>
      <c r="P87" s="122">
        <v>1346.8202353737577</v>
      </c>
      <c r="Q87" s="122">
        <v>1366.5442141729663</v>
      </c>
      <c r="R87" s="122">
        <v>1360.8831204506712</v>
      </c>
      <c r="S87" s="122">
        <v>1272.4996850347059</v>
      </c>
      <c r="T87" s="122">
        <v>1200.8679649225592</v>
      </c>
      <c r="U87" s="122">
        <v>1219.6831902110243</v>
      </c>
      <c r="V87" s="122">
        <v>1215.3392457046325</v>
      </c>
      <c r="W87" s="122">
        <v>1213.0633696150744</v>
      </c>
      <c r="X87" s="122">
        <v>707.75341225675186</v>
      </c>
      <c r="Y87" s="122">
        <v>726.6002735297227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1398.791464702751</v>
      </c>
      <c r="D88" s="98">
        <v>1339.2267091572853</v>
      </c>
      <c r="E88" s="98">
        <v>1313.7096771306951</v>
      </c>
      <c r="F88" s="98">
        <v>1290.375176104749</v>
      </c>
      <c r="G88" s="98">
        <v>1294.4606593205579</v>
      </c>
      <c r="H88" s="98">
        <v>1273.2326924362062</v>
      </c>
      <c r="I88" s="98">
        <v>1270.4150053995518</v>
      </c>
      <c r="J88" s="98">
        <v>1232.1417737652841</v>
      </c>
      <c r="K88" s="98">
        <v>1187.0367352243888</v>
      </c>
      <c r="L88" s="98">
        <v>1329.0076442288428</v>
      </c>
      <c r="M88" s="98">
        <v>1403.3664543634156</v>
      </c>
      <c r="N88" s="98">
        <v>1335.059023438896</v>
      </c>
      <c r="O88" s="98">
        <v>1344.720148051121</v>
      </c>
      <c r="P88" s="98">
        <v>1377.0247989244638</v>
      </c>
      <c r="Q88" s="98">
        <v>1367.4539180398485</v>
      </c>
      <c r="R88" s="98">
        <v>1376.1491519557781</v>
      </c>
      <c r="S88" s="98">
        <v>1280.0885450876574</v>
      </c>
      <c r="T88" s="98">
        <v>1181.0659559182964</v>
      </c>
      <c r="U88" s="98">
        <v>1218.9561964080917</v>
      </c>
      <c r="V88" s="98">
        <v>1216.9313690799054</v>
      </c>
      <c r="W88" s="98">
        <v>1220.0783562467445</v>
      </c>
      <c r="X88" s="98">
        <v>697.13262132686441</v>
      </c>
      <c r="Y88" s="98">
        <v>732.97115311963739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1187.9599268149088</v>
      </c>
      <c r="D89" s="98">
        <v>1147.4434030884652</v>
      </c>
      <c r="E89" s="98">
        <v>1129.7317732797408</v>
      </c>
      <c r="F89" s="98">
        <v>1115.996452949445</v>
      </c>
      <c r="G89" s="98">
        <v>1130.2178920137248</v>
      </c>
      <c r="H89" s="98">
        <v>1119.2469997520993</v>
      </c>
      <c r="I89" s="98">
        <v>1121.3222853235638</v>
      </c>
      <c r="J89" s="98">
        <v>1089.266605223447</v>
      </c>
      <c r="K89" s="98">
        <v>1043.3429593754418</v>
      </c>
      <c r="L89" s="98">
        <v>1198.9856697705829</v>
      </c>
      <c r="M89" s="98">
        <v>1271.751318615633</v>
      </c>
      <c r="N89" s="98">
        <v>1212.5614815016731</v>
      </c>
      <c r="O89" s="98">
        <v>1233.6696744993328</v>
      </c>
      <c r="P89" s="98">
        <v>1262.1698685697211</v>
      </c>
      <c r="Q89" s="98">
        <v>1261.5423796063649</v>
      </c>
      <c r="R89" s="98">
        <v>1277.9513024880105</v>
      </c>
      <c r="S89" s="98">
        <v>1192.6840813957608</v>
      </c>
      <c r="T89" s="98">
        <v>1108.823696917284</v>
      </c>
      <c r="U89" s="98">
        <v>1154.0513972038923</v>
      </c>
      <c r="V89" s="98">
        <v>1158.5080927875799</v>
      </c>
      <c r="W89" s="98">
        <v>1170.5029086585587</v>
      </c>
      <c r="X89" s="98">
        <v>659.77561899416014</v>
      </c>
      <c r="Y89" s="98">
        <v>702.2536872714619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783.13614579692694</v>
      </c>
      <c r="D90" s="101">
        <v>757.49028168796463</v>
      </c>
      <c r="E90" s="101">
        <v>732.80390720138314</v>
      </c>
      <c r="F90" s="101">
        <v>716.23760816040783</v>
      </c>
      <c r="G90" s="101">
        <v>729.19499766856245</v>
      </c>
      <c r="H90" s="101">
        <v>718.02128903453308</v>
      </c>
      <c r="I90" s="101">
        <v>705.0764810669591</v>
      </c>
      <c r="J90" s="101">
        <v>661.82881161621538</v>
      </c>
      <c r="K90" s="101">
        <v>581.33160829649376</v>
      </c>
      <c r="L90" s="101">
        <v>749.15415274435077</v>
      </c>
      <c r="M90" s="101">
        <v>783.12878971553221</v>
      </c>
      <c r="N90" s="101">
        <v>728.60082242225064</v>
      </c>
      <c r="O90" s="101">
        <v>772.08093628042081</v>
      </c>
      <c r="P90" s="101">
        <v>759.69564361435494</v>
      </c>
      <c r="Q90" s="101">
        <v>772.37143168779812</v>
      </c>
      <c r="R90" s="101">
        <v>778.42186372405592</v>
      </c>
      <c r="S90" s="101">
        <v>693.70798970617113</v>
      </c>
      <c r="T90" s="101">
        <v>643.61485294503041</v>
      </c>
      <c r="U90" s="101">
        <v>676.89984025385627</v>
      </c>
      <c r="V90" s="101">
        <v>675.87670633029518</v>
      </c>
      <c r="W90" s="101">
        <v>718.28335155067498</v>
      </c>
      <c r="X90" s="101">
        <v>289.22804998513391</v>
      </c>
      <c r="Y90" s="101">
        <v>381.17916606324644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404.82378101798196</v>
      </c>
      <c r="D91" s="104">
        <v>389.95312140050061</v>
      </c>
      <c r="E91" s="104">
        <v>396.92786607835745</v>
      </c>
      <c r="F91" s="104">
        <v>399.75884478903703</v>
      </c>
      <c r="G91" s="104">
        <v>401.02289434516234</v>
      </c>
      <c r="H91" s="104">
        <v>401.22571071756602</v>
      </c>
      <c r="I91" s="104">
        <v>416.24580425660474</v>
      </c>
      <c r="J91" s="104">
        <v>427.4377936072317</v>
      </c>
      <c r="K91" s="104">
        <v>462.01135107894794</v>
      </c>
      <c r="L91" s="104">
        <v>449.83151702623223</v>
      </c>
      <c r="M91" s="104">
        <v>488.62252890010052</v>
      </c>
      <c r="N91" s="104">
        <v>483.9606590794225</v>
      </c>
      <c r="O91" s="104">
        <v>461.58873821891194</v>
      </c>
      <c r="P91" s="104">
        <v>502.4742249553662</v>
      </c>
      <c r="Q91" s="104">
        <v>489.17094791856687</v>
      </c>
      <c r="R91" s="104">
        <v>499.52943876395432</v>
      </c>
      <c r="S91" s="104">
        <v>498.97609168958974</v>
      </c>
      <c r="T91" s="104">
        <v>465.2088439722537</v>
      </c>
      <c r="U91" s="104">
        <v>477.15155695003591</v>
      </c>
      <c r="V91" s="104">
        <v>482.63138645728458</v>
      </c>
      <c r="W91" s="104">
        <v>452.2195571078837</v>
      </c>
      <c r="X91" s="104">
        <v>370.54756900902623</v>
      </c>
      <c r="Y91" s="104">
        <v>321.07452120821534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1428.6746193627391</v>
      </c>
      <c r="D92" s="101">
        <v>1312.5713785025284</v>
      </c>
      <c r="E92" s="101">
        <v>1353.6013649894817</v>
      </c>
      <c r="F92" s="101">
        <v>1386.2926288355379</v>
      </c>
      <c r="G92" s="101">
        <v>1366.7577068604508</v>
      </c>
      <c r="H92" s="101">
        <v>1439.8740531755452</v>
      </c>
      <c r="I92" s="101">
        <v>1440.6072212453532</v>
      </c>
      <c r="J92" s="101">
        <v>1350.8120286737935</v>
      </c>
      <c r="K92" s="101">
        <v>1286.0769255925256</v>
      </c>
      <c r="L92" s="101">
        <v>1419.6668080617835</v>
      </c>
      <c r="M92" s="101">
        <v>1589.7919681302765</v>
      </c>
      <c r="N92" s="101">
        <v>1557.9022366546171</v>
      </c>
      <c r="O92" s="101">
        <v>1489.8928403535333</v>
      </c>
      <c r="P92" s="101">
        <v>1265.3751511576488</v>
      </c>
      <c r="Q92" s="101">
        <v>1424.7363153893823</v>
      </c>
      <c r="R92" s="101">
        <v>1404.1715702158069</v>
      </c>
      <c r="S92" s="101">
        <v>1351.2582205857927</v>
      </c>
      <c r="T92" s="101">
        <v>1251.4778931192241</v>
      </c>
      <c r="U92" s="101">
        <v>1269.6521412181164</v>
      </c>
      <c r="V92" s="101">
        <v>1170.6931106197765</v>
      </c>
      <c r="W92" s="101">
        <v>1133.1866578877077</v>
      </c>
      <c r="X92" s="101">
        <v>846.36453331778966</v>
      </c>
      <c r="Y92" s="101">
        <v>733.00299843909363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1215.7297286614294</v>
      </c>
      <c r="D93" s="104">
        <v>1120.4783053388353</v>
      </c>
      <c r="E93" s="104">
        <v>1153.3596620357448</v>
      </c>
      <c r="F93" s="104">
        <v>1181.3435902467238</v>
      </c>
      <c r="G93" s="104">
        <v>1169.8208932956793</v>
      </c>
      <c r="H93" s="104">
        <v>1234.501159866586</v>
      </c>
      <c r="I93" s="104">
        <v>1233.0200209501065</v>
      </c>
      <c r="J93" s="104">
        <v>1150.3340486233967</v>
      </c>
      <c r="K93" s="104">
        <v>1078.4140910051642</v>
      </c>
      <c r="L93" s="104">
        <v>0</v>
      </c>
      <c r="M93" s="104">
        <v>1377.7718782796317</v>
      </c>
      <c r="N93" s="104">
        <v>1355.8460523299038</v>
      </c>
      <c r="O93" s="104">
        <v>1323.2971905165568</v>
      </c>
      <c r="P93" s="104">
        <v>1132.3987711474697</v>
      </c>
      <c r="Q93" s="104">
        <v>1296.8279264432854</v>
      </c>
      <c r="R93" s="104">
        <v>1288.9206416245629</v>
      </c>
      <c r="S93" s="104">
        <v>1244.2504509505004</v>
      </c>
      <c r="T93" s="104">
        <v>1160.8255510224437</v>
      </c>
      <c r="U93" s="104">
        <v>1186.7841480049071</v>
      </c>
      <c r="V93" s="104">
        <v>1098.5961094939605</v>
      </c>
      <c r="W93" s="104">
        <v>1071.05681919927</v>
      </c>
      <c r="X93" s="104">
        <v>785.19723488293005</v>
      </c>
      <c r="Y93" s="104">
        <v>689.20853312473253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799.97113597158352</v>
      </c>
      <c r="D94" s="98">
        <v>742.23025842608001</v>
      </c>
      <c r="E94" s="98">
        <v>755.02297078289553</v>
      </c>
      <c r="F94" s="98">
        <v>769.56841465372088</v>
      </c>
      <c r="G94" s="98">
        <v>769.79404679443803</v>
      </c>
      <c r="H94" s="98">
        <v>812.17685384017864</v>
      </c>
      <c r="I94" s="98">
        <v>799.68622394416911</v>
      </c>
      <c r="J94" s="98">
        <v>725.31842105238275</v>
      </c>
      <c r="K94" s="98">
        <v>629.3744522705781</v>
      </c>
      <c r="L94" s="98">
        <v>0</v>
      </c>
      <c r="M94" s="98">
        <v>886.94625158825284</v>
      </c>
      <c r="N94" s="98">
        <v>850.44300564294826</v>
      </c>
      <c r="O94" s="98">
        <v>855.2102043058992</v>
      </c>
      <c r="P94" s="98">
        <v>696.598433617365</v>
      </c>
      <c r="Q94" s="98">
        <v>804.81201587765088</v>
      </c>
      <c r="R94" s="98">
        <v>794.32521151414767</v>
      </c>
      <c r="S94" s="98">
        <v>732.57171076572683</v>
      </c>
      <c r="T94" s="98">
        <v>682.22197045431653</v>
      </c>
      <c r="U94" s="98">
        <v>705.08241049987612</v>
      </c>
      <c r="V94" s="98">
        <v>649.13387375132265</v>
      </c>
      <c r="W94" s="98">
        <v>665.93949303595207</v>
      </c>
      <c r="X94" s="98">
        <v>354.47744691686495</v>
      </c>
      <c r="Y94" s="98">
        <v>380.37879782799024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415.75859268984584</v>
      </c>
      <c r="D95" s="98">
        <v>378.2480469127554</v>
      </c>
      <c r="E95" s="98">
        <v>398.33669125284939</v>
      </c>
      <c r="F95" s="98">
        <v>411.7751755930027</v>
      </c>
      <c r="G95" s="98">
        <v>400.02684650124121</v>
      </c>
      <c r="H95" s="98">
        <v>422.32430602640744</v>
      </c>
      <c r="I95" s="98">
        <v>433.3337970059373</v>
      </c>
      <c r="J95" s="98">
        <v>425.01562757101385</v>
      </c>
      <c r="K95" s="98">
        <v>449.03963873458622</v>
      </c>
      <c r="L95" s="98">
        <v>0</v>
      </c>
      <c r="M95" s="98">
        <v>490.82562669137866</v>
      </c>
      <c r="N95" s="98">
        <v>505.4030466869558</v>
      </c>
      <c r="O95" s="98">
        <v>468.08698621065759</v>
      </c>
      <c r="P95" s="98">
        <v>435.8003375301048</v>
      </c>
      <c r="Q95" s="98">
        <v>492.01591056563456</v>
      </c>
      <c r="R95" s="98">
        <v>494.59543011041507</v>
      </c>
      <c r="S95" s="98">
        <v>511.67874018477357</v>
      </c>
      <c r="T95" s="98">
        <v>478.60358056812697</v>
      </c>
      <c r="U95" s="98">
        <v>481.70173750503102</v>
      </c>
      <c r="V95" s="98">
        <v>449.46223574263786</v>
      </c>
      <c r="W95" s="98">
        <v>405.11732616331784</v>
      </c>
      <c r="X95" s="98">
        <v>430.7197879660651</v>
      </c>
      <c r="Y95" s="98">
        <v>308.82973529674229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1236.6530334708502</v>
      </c>
      <c r="D96" s="101">
        <v>1251.9534440737937</v>
      </c>
      <c r="E96" s="101">
        <v>1210.0438678752682</v>
      </c>
      <c r="F96" s="101">
        <v>1238.0161155617245</v>
      </c>
      <c r="G96" s="101">
        <v>1260.7820051253109</v>
      </c>
      <c r="H96" s="101">
        <v>1273.6157634609588</v>
      </c>
      <c r="I96" s="101">
        <v>1202.1787851736131</v>
      </c>
      <c r="J96" s="101">
        <v>1228.2035374594893</v>
      </c>
      <c r="K96" s="101">
        <v>1162.7568665021656</v>
      </c>
      <c r="L96" s="101">
        <v>1361.7249559853642</v>
      </c>
      <c r="M96" s="101">
        <v>1401.1429063067133</v>
      </c>
      <c r="N96" s="101">
        <v>1383.8347355193557</v>
      </c>
      <c r="O96" s="101">
        <v>1470.6751092505317</v>
      </c>
      <c r="P96" s="101">
        <v>1390.1096169235648</v>
      </c>
      <c r="Q96" s="101">
        <v>1425.5734156886645</v>
      </c>
      <c r="R96" s="101">
        <v>1399.3499754637362</v>
      </c>
      <c r="S96" s="101">
        <v>1307.3537917166609</v>
      </c>
      <c r="T96" s="101">
        <v>1298.0261915341371</v>
      </c>
      <c r="U96" s="101">
        <v>1290.3791427782612</v>
      </c>
      <c r="V96" s="101">
        <v>1257.5041194228668</v>
      </c>
      <c r="W96" s="101">
        <v>1211.2289668713627</v>
      </c>
      <c r="X96" s="101">
        <v>0</v>
      </c>
      <c r="Y96" s="101">
        <v>0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1095.4812733259923</v>
      </c>
      <c r="D97" s="104">
        <v>1111.6921142684946</v>
      </c>
      <c r="E97" s="104">
        <v>1072.6143455544779</v>
      </c>
      <c r="F97" s="104">
        <v>1097.1149687492159</v>
      </c>
      <c r="G97" s="104">
        <v>1120.778931205391</v>
      </c>
      <c r="H97" s="104">
        <v>1133.0570234791633</v>
      </c>
      <c r="I97" s="104">
        <v>1067.6625904571827</v>
      </c>
      <c r="J97" s="104">
        <v>1086.3659687745587</v>
      </c>
      <c r="K97" s="104">
        <v>1015.5199035794781</v>
      </c>
      <c r="L97" s="104">
        <v>1215.5581728373586</v>
      </c>
      <c r="M97" s="104">
        <v>1251.2314348513326</v>
      </c>
      <c r="N97" s="104">
        <v>1235.6773701488248</v>
      </c>
      <c r="O97" s="104">
        <v>1330.0242470052419</v>
      </c>
      <c r="P97" s="104">
        <v>1258.388445177141</v>
      </c>
      <c r="Q97" s="104">
        <v>1303.693031866927</v>
      </c>
      <c r="R97" s="104">
        <v>1285.9262216171669</v>
      </c>
      <c r="S97" s="104">
        <v>1201.0208333669348</v>
      </c>
      <c r="T97" s="104">
        <v>1198.6413977047653</v>
      </c>
      <c r="U97" s="104">
        <v>1198.5859667139832</v>
      </c>
      <c r="V97" s="104">
        <v>1172.343573941891</v>
      </c>
      <c r="W97" s="104">
        <v>1138.7608030438896</v>
      </c>
      <c r="X97" s="104">
        <v>715.5950817730926</v>
      </c>
      <c r="Y97" s="104">
        <v>701.99440759446486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692.23545505470713</v>
      </c>
      <c r="D98" s="98">
        <v>708.54670031141575</v>
      </c>
      <c r="E98" s="98">
        <v>674.8937365706106</v>
      </c>
      <c r="F98" s="98">
        <v>687.01981663401762</v>
      </c>
      <c r="G98" s="98">
        <v>710.58304213809549</v>
      </c>
      <c r="H98" s="98">
        <v>718.66224210224482</v>
      </c>
      <c r="I98" s="98">
        <v>667.49135517077741</v>
      </c>
      <c r="J98" s="98">
        <v>660.22665129995175</v>
      </c>
      <c r="K98" s="98">
        <v>568.07096184959642</v>
      </c>
      <c r="L98" s="98">
        <v>766.38683723502947</v>
      </c>
      <c r="M98" s="98">
        <v>780.58310801242237</v>
      </c>
      <c r="N98" s="98">
        <v>753.55300148470826</v>
      </c>
      <c r="O98" s="98">
        <v>844.36979797293725</v>
      </c>
      <c r="P98" s="98">
        <v>765.61357720163437</v>
      </c>
      <c r="Q98" s="98">
        <v>805.65133827153863</v>
      </c>
      <c r="R98" s="98">
        <v>792.13946892750994</v>
      </c>
      <c r="S98" s="98">
        <v>708.1277172376922</v>
      </c>
      <c r="T98" s="98">
        <v>708.81578954492738</v>
      </c>
      <c r="U98" s="98">
        <v>716.82063844528739</v>
      </c>
      <c r="V98" s="98">
        <v>697.66838177152977</v>
      </c>
      <c r="W98" s="98">
        <v>711.05753629642584</v>
      </c>
      <c r="X98" s="98">
        <v>317.89867274740703</v>
      </c>
      <c r="Y98" s="98">
        <v>385.21566327662151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403.24581827128526</v>
      </c>
      <c r="D99" s="98">
        <v>403.1454139570788</v>
      </c>
      <c r="E99" s="98">
        <v>397.72060898386729</v>
      </c>
      <c r="F99" s="98">
        <v>410.09515211519846</v>
      </c>
      <c r="G99" s="98">
        <v>410.19588906729552</v>
      </c>
      <c r="H99" s="98">
        <v>414.39478137691856</v>
      </c>
      <c r="I99" s="98">
        <v>400.17123528640514</v>
      </c>
      <c r="J99" s="98">
        <v>426.13931747460691</v>
      </c>
      <c r="K99" s="98">
        <v>447.44894172988165</v>
      </c>
      <c r="L99" s="98">
        <v>449.17133560232935</v>
      </c>
      <c r="M99" s="98">
        <v>470.64832683890984</v>
      </c>
      <c r="N99" s="98">
        <v>482.12436866411662</v>
      </c>
      <c r="O99" s="98">
        <v>485.65444903230502</v>
      </c>
      <c r="P99" s="98">
        <v>492.7748679755066</v>
      </c>
      <c r="Q99" s="98">
        <v>498.04169359538804</v>
      </c>
      <c r="R99" s="98">
        <v>493.78675268965674</v>
      </c>
      <c r="S99" s="98">
        <v>492.89311612924251</v>
      </c>
      <c r="T99" s="98">
        <v>489.82560815983783</v>
      </c>
      <c r="U99" s="98">
        <v>481.76532826869607</v>
      </c>
      <c r="V99" s="98">
        <v>474.67519217036141</v>
      </c>
      <c r="W99" s="98">
        <v>427.70326674746383</v>
      </c>
      <c r="X99" s="98">
        <v>397.69640902568557</v>
      </c>
      <c r="Y99" s="98">
        <v>316.77874431784335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279.06861961013323</v>
      </c>
      <c r="D100" s="122">
        <v>283.2120929360272</v>
      </c>
      <c r="E100" s="122">
        <v>281.39265570726678</v>
      </c>
      <c r="F100" s="122">
        <v>282.9497710023436</v>
      </c>
      <c r="G100" s="122">
        <v>287.40169805607599</v>
      </c>
      <c r="H100" s="122">
        <v>296.64611757366583</v>
      </c>
      <c r="I100" s="122">
        <v>293.30834193562112</v>
      </c>
      <c r="J100" s="122">
        <v>299.15889324918334</v>
      </c>
      <c r="K100" s="122">
        <v>300.61326157312703</v>
      </c>
      <c r="L100" s="122">
        <v>334.68985116552926</v>
      </c>
      <c r="M100" s="122">
        <v>326.8850115841538</v>
      </c>
      <c r="N100" s="122">
        <v>324.36704180704453</v>
      </c>
      <c r="O100" s="122">
        <v>345.66243348042588</v>
      </c>
      <c r="P100" s="122">
        <v>348.04499358754617</v>
      </c>
      <c r="Q100" s="122">
        <v>350.62437604919552</v>
      </c>
      <c r="R100" s="122">
        <v>356.03571672315036</v>
      </c>
      <c r="S100" s="122">
        <v>341.11174945572253</v>
      </c>
      <c r="T100" s="122">
        <v>336.27887849728438</v>
      </c>
      <c r="U100" s="122">
        <v>331.26010276140954</v>
      </c>
      <c r="V100" s="122">
        <v>345.1887863061333</v>
      </c>
      <c r="W100" s="122">
        <v>352.14873636362887</v>
      </c>
      <c r="X100" s="122">
        <v>220.65613867040003</v>
      </c>
      <c r="Y100" s="122">
        <v>243.14794269674761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279.06861961013323</v>
      </c>
      <c r="D103" s="33">
        <v>283.2120929360272</v>
      </c>
      <c r="E103" s="33">
        <v>281.39265570726678</v>
      </c>
      <c r="F103" s="33">
        <v>282.9497710023436</v>
      </c>
      <c r="G103" s="33">
        <v>287.40169805607599</v>
      </c>
      <c r="H103" s="33">
        <v>296.64611757366583</v>
      </c>
      <c r="I103" s="33">
        <v>293.30834193562112</v>
      </c>
      <c r="J103" s="33">
        <v>299.15889324918334</v>
      </c>
      <c r="K103" s="33">
        <v>300.61326157312703</v>
      </c>
      <c r="L103" s="33">
        <v>334.68985116552926</v>
      </c>
      <c r="M103" s="33">
        <v>326.8850115841538</v>
      </c>
      <c r="N103" s="33">
        <v>324.36704180704453</v>
      </c>
      <c r="O103" s="33">
        <v>345.66243348042588</v>
      </c>
      <c r="P103" s="33">
        <v>348.04499358754617</v>
      </c>
      <c r="Q103" s="33">
        <v>350.62437604919552</v>
      </c>
      <c r="R103" s="33">
        <v>356.03571672315036</v>
      </c>
      <c r="S103" s="33">
        <v>341.11174945572253</v>
      </c>
      <c r="T103" s="33">
        <v>336.27887849728438</v>
      </c>
      <c r="U103" s="33">
        <v>331.26010276140954</v>
      </c>
      <c r="V103" s="33">
        <v>345.1887863061333</v>
      </c>
      <c r="W103" s="33">
        <v>352.14873636362887</v>
      </c>
      <c r="X103" s="33">
        <v>220.65613867040003</v>
      </c>
      <c r="Y103" s="33">
        <v>243.14794269674761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14001.114196667208</v>
      </c>
      <c r="D124" s="117">
        <f t="shared" si="42"/>
        <v>13381.595314573929</v>
      </c>
      <c r="E124" s="117">
        <f t="shared" si="42"/>
        <v>13461.489034345625</v>
      </c>
      <c r="F124" s="117">
        <f t="shared" si="42"/>
        <v>13342.393332766806</v>
      </c>
      <c r="G124" s="117">
        <f t="shared" si="42"/>
        <v>13150.301397332592</v>
      </c>
      <c r="H124" s="117">
        <f t="shared" si="42"/>
        <v>13249.842273549877</v>
      </c>
      <c r="I124" s="117">
        <f t="shared" si="42"/>
        <v>12764.33563494062</v>
      </c>
      <c r="J124" s="117">
        <f t="shared" si="42"/>
        <v>12674.242578842459</v>
      </c>
      <c r="K124" s="117">
        <f t="shared" si="42"/>
        <v>12563.620249283325</v>
      </c>
      <c r="L124" s="117">
        <f t="shared" si="42"/>
        <v>14161.037761833346</v>
      </c>
      <c r="M124" s="117">
        <f t="shared" si="42"/>
        <v>12100.440122623675</v>
      </c>
      <c r="N124" s="117">
        <f t="shared" si="42"/>
        <v>11932.402429059399</v>
      </c>
      <c r="O124" s="117">
        <f t="shared" si="42"/>
        <v>11614.830993910877</v>
      </c>
      <c r="P124" s="117">
        <f t="shared" si="42"/>
        <v>10400.364107098849</v>
      </c>
      <c r="Q124" s="117">
        <f t="shared" si="42"/>
        <v>10478.677366835334</v>
      </c>
      <c r="R124" s="117">
        <f t="shared" ref="R124:V124" si="43">R125+R128+R130+R139</f>
        <v>10335.213125928591</v>
      </c>
      <c r="S124" s="117">
        <f t="shared" si="43"/>
        <v>10114.144383217452</v>
      </c>
      <c r="T124" s="117">
        <f t="shared" si="43"/>
        <v>9395.954097853999</v>
      </c>
      <c r="U124" s="117">
        <f t="shared" si="43"/>
        <v>8629.5422388843672</v>
      </c>
      <c r="V124" s="117">
        <f t="shared" si="43"/>
        <v>8127.337793620718</v>
      </c>
      <c r="W124" s="117">
        <f t="shared" ref="W124:Y124" si="44">W125+W128+W130+W139</f>
        <v>7448.6468037017275</v>
      </c>
      <c r="X124" s="117">
        <f t="shared" si="44"/>
        <v>5647.8106961422054</v>
      </c>
      <c r="Y124" s="117">
        <f t="shared" si="44"/>
        <v>4728.732840853464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12653.158945903509</v>
      </c>
      <c r="D125" s="122">
        <f t="shared" si="45"/>
        <v>12034.703396151941</v>
      </c>
      <c r="E125" s="122">
        <f t="shared" si="45"/>
        <v>12134.688022728025</v>
      </c>
      <c r="F125" s="122">
        <f t="shared" si="45"/>
        <v>11976.469657815927</v>
      </c>
      <c r="G125" s="122">
        <f t="shared" si="45"/>
        <v>11795.038141975245</v>
      </c>
      <c r="H125" s="122">
        <f t="shared" si="45"/>
        <v>11872.34242683724</v>
      </c>
      <c r="I125" s="122">
        <f t="shared" si="45"/>
        <v>11488.139599916973</v>
      </c>
      <c r="J125" s="122">
        <f t="shared" si="45"/>
        <v>11353.015113238733</v>
      </c>
      <c r="K125" s="122">
        <f t="shared" si="45"/>
        <v>11255.847118669137</v>
      </c>
      <c r="L125" s="122">
        <f t="shared" si="45"/>
        <v>12627.193710365833</v>
      </c>
      <c r="M125" s="122">
        <f t="shared" si="45"/>
        <v>10565.428105098252</v>
      </c>
      <c r="N125" s="122">
        <f t="shared" si="45"/>
        <v>10379.992177826716</v>
      </c>
      <c r="O125" s="122">
        <f t="shared" si="45"/>
        <v>10022.002979137533</v>
      </c>
      <c r="P125" s="122">
        <f t="shared" si="45"/>
        <v>8830.6982442215085</v>
      </c>
      <c r="Q125" s="122">
        <f t="shared" si="45"/>
        <v>8913.6685233381704</v>
      </c>
      <c r="R125" s="122">
        <f t="shared" ref="R125:V125" si="46">SUM(R126:R127)</f>
        <v>8785.8312005656207</v>
      </c>
      <c r="S125" s="122">
        <f t="shared" si="46"/>
        <v>8601.3695826585699</v>
      </c>
      <c r="T125" s="122">
        <f t="shared" si="46"/>
        <v>7917.5347925821552</v>
      </c>
      <c r="U125" s="122">
        <f t="shared" si="46"/>
        <v>7158.27131380836</v>
      </c>
      <c r="V125" s="122">
        <f t="shared" si="46"/>
        <v>6660.0745953942114</v>
      </c>
      <c r="W125" s="122">
        <f t="shared" ref="W125:Y125" si="47">SUM(W126:W127)</f>
        <v>5969.9336959275097</v>
      </c>
      <c r="X125" s="122">
        <f t="shared" si="47"/>
        <v>4721.8814096375927</v>
      </c>
      <c r="Y125" s="122">
        <f t="shared" si="47"/>
        <v>3812.7335746389126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12612.72743730271</v>
      </c>
      <c r="D126" s="98">
        <v>11997.095000329287</v>
      </c>
      <c r="E126" s="98">
        <v>12096.868542334336</v>
      </c>
      <c r="F126" s="98">
        <v>11939.451989307827</v>
      </c>
      <c r="G126" s="98">
        <v>11758.704266148952</v>
      </c>
      <c r="H126" s="98">
        <v>11835.879306685485</v>
      </c>
      <c r="I126" s="98">
        <v>11452.980126767454</v>
      </c>
      <c r="J126" s="98">
        <v>11318.684499733958</v>
      </c>
      <c r="K126" s="98">
        <v>11222.113238274051</v>
      </c>
      <c r="L126" s="98">
        <v>12588.329153444492</v>
      </c>
      <c r="M126" s="98">
        <v>10533.590548833248</v>
      </c>
      <c r="N126" s="98">
        <v>10348.924114070123</v>
      </c>
      <c r="O126" s="98">
        <v>9992.1037326946207</v>
      </c>
      <c r="P126" s="98">
        <v>8804.783007481743</v>
      </c>
      <c r="Q126" s="98">
        <v>8886.9051989074196</v>
      </c>
      <c r="R126" s="98">
        <v>8759.3745581718722</v>
      </c>
      <c r="S126" s="98">
        <v>8575.431001815321</v>
      </c>
      <c r="T126" s="98">
        <v>7893.6524032903453</v>
      </c>
      <c r="U126" s="98">
        <v>7136.8708771386828</v>
      </c>
      <c r="V126" s="98">
        <v>6640.0986068738248</v>
      </c>
      <c r="W126" s="98">
        <v>5951.9723307427485</v>
      </c>
      <c r="X126" s="98">
        <v>4708.6594744593185</v>
      </c>
      <c r="Y126" s="98">
        <v>3801.9078778723006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40.431508600798686</v>
      </c>
      <c r="D127" s="98">
        <v>37.608395822654231</v>
      </c>
      <c r="E127" s="98">
        <v>37.819480393690327</v>
      </c>
      <c r="F127" s="98">
        <v>37.017668508100677</v>
      </c>
      <c r="G127" s="98">
        <v>36.333875826292868</v>
      </c>
      <c r="H127" s="98">
        <v>36.463120151754815</v>
      </c>
      <c r="I127" s="98">
        <v>35.159473149517908</v>
      </c>
      <c r="J127" s="98">
        <v>34.330613504774391</v>
      </c>
      <c r="K127" s="98">
        <v>33.733880395085194</v>
      </c>
      <c r="L127" s="98">
        <v>38.864556921340011</v>
      </c>
      <c r="M127" s="98">
        <v>31.837556265003915</v>
      </c>
      <c r="N127" s="98">
        <v>31.068063756593126</v>
      </c>
      <c r="O127" s="98">
        <v>29.899246442911892</v>
      </c>
      <c r="P127" s="98">
        <v>25.915236739765355</v>
      </c>
      <c r="Q127" s="98">
        <v>26.76332443075145</v>
      </c>
      <c r="R127" s="98">
        <v>26.456642393748549</v>
      </c>
      <c r="S127" s="98">
        <v>25.9385808432489</v>
      </c>
      <c r="T127" s="98">
        <v>23.882389291810025</v>
      </c>
      <c r="U127" s="98">
        <v>21.400436669677191</v>
      </c>
      <c r="V127" s="98">
        <v>19.975988520386633</v>
      </c>
      <c r="W127" s="98">
        <v>17.961365184761007</v>
      </c>
      <c r="X127" s="98">
        <v>13.221935178274613</v>
      </c>
      <c r="Y127" s="98">
        <v>10.825696766611964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2.9865485116584618</v>
      </c>
      <c r="D128" s="122">
        <f t="shared" si="48"/>
        <v>1.4509244541527619</v>
      </c>
      <c r="E128" s="122">
        <f t="shared" si="48"/>
        <v>2.9919456409067209</v>
      </c>
      <c r="F128" s="122">
        <f t="shared" si="48"/>
        <v>4.7183193698851333</v>
      </c>
      <c r="G128" s="122">
        <f t="shared" si="48"/>
        <v>4.6371545381735793</v>
      </c>
      <c r="H128" s="122">
        <f t="shared" si="48"/>
        <v>7.602954710978989</v>
      </c>
      <c r="I128" s="122">
        <f t="shared" si="48"/>
        <v>7.3788528034629497</v>
      </c>
      <c r="J128" s="122">
        <f t="shared" si="48"/>
        <v>5.1041145649008053</v>
      </c>
      <c r="K128" s="122">
        <f t="shared" si="48"/>
        <v>3.2970068669199706</v>
      </c>
      <c r="L128" s="122">
        <f t="shared" si="48"/>
        <v>3.5048250047680227</v>
      </c>
      <c r="M128" s="122">
        <f t="shared" si="48"/>
        <v>4.695494435450863</v>
      </c>
      <c r="N128" s="122">
        <f t="shared" si="48"/>
        <v>4.4339736770180318</v>
      </c>
      <c r="O128" s="122">
        <f t="shared" si="48"/>
        <v>3.5783473355647453</v>
      </c>
      <c r="P128" s="122">
        <f t="shared" si="48"/>
        <v>2.7782479251265091</v>
      </c>
      <c r="Q128" s="122">
        <f t="shared" si="48"/>
        <v>3.3558906040178207</v>
      </c>
      <c r="R128" s="122">
        <f t="shared" si="48"/>
        <v>4.260583501727349</v>
      </c>
      <c r="S128" s="122">
        <f t="shared" si="48"/>
        <v>3.9275282271555088</v>
      </c>
      <c r="T128" s="122">
        <f t="shared" si="48"/>
        <v>4.8240534480464339</v>
      </c>
      <c r="U128" s="122">
        <f t="shared" si="48"/>
        <v>2.1598690008387189</v>
      </c>
      <c r="V128" s="122">
        <f t="shared" si="48"/>
        <v>6.1329384551007795</v>
      </c>
      <c r="W128" s="122">
        <f t="shared" si="48"/>
        <v>2.1038912812687123</v>
      </c>
      <c r="X128" s="122">
        <f t="shared" si="48"/>
        <v>4.4425507547332161</v>
      </c>
      <c r="Y128" s="122">
        <f t="shared" si="48"/>
        <v>5.3923617984024945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2.9865485116584618</v>
      </c>
      <c r="D129" s="98">
        <f>IF(RES_hhdet_in_fec!D129=0,0,RES_hhdet_in_fec!D129*1000*11630/RES_hhdet_in_new!D126)</f>
        <v>1.4509244541527619</v>
      </c>
      <c r="E129" s="98">
        <f>IF(RES_hhdet_in_fec!E129=0,0,RES_hhdet_in_fec!E129*1000*11630/RES_hhdet_in_new!E126)</f>
        <v>2.9919456409067209</v>
      </c>
      <c r="F129" s="98">
        <f>IF(RES_hhdet_in_fec!F129=0,0,RES_hhdet_in_fec!F129*1000*11630/RES_hhdet_in_new!F126)</f>
        <v>4.7183193698851333</v>
      </c>
      <c r="G129" s="98">
        <f>IF(RES_hhdet_in_fec!G129=0,0,RES_hhdet_in_fec!G129*1000*11630/RES_hhdet_in_new!G126)</f>
        <v>4.6371545381735793</v>
      </c>
      <c r="H129" s="98">
        <f>IF(RES_hhdet_in_fec!H129=0,0,RES_hhdet_in_fec!H129*1000*11630/RES_hhdet_in_new!H126)</f>
        <v>7.602954710978989</v>
      </c>
      <c r="I129" s="98">
        <f>IF(RES_hhdet_in_fec!I129=0,0,RES_hhdet_in_fec!I129*1000*11630/RES_hhdet_in_new!I126)</f>
        <v>7.3788528034629497</v>
      </c>
      <c r="J129" s="98">
        <f>IF(RES_hhdet_in_fec!J129=0,0,RES_hhdet_in_fec!J129*1000*11630/RES_hhdet_in_new!J126)</f>
        <v>5.1041145649008053</v>
      </c>
      <c r="K129" s="98">
        <f>IF(RES_hhdet_in_fec!K129=0,0,RES_hhdet_in_fec!K129*1000*11630/RES_hhdet_in_new!K126)</f>
        <v>3.2970068669199706</v>
      </c>
      <c r="L129" s="98">
        <f>IF(RES_hhdet_in_fec!L129=0,0,RES_hhdet_in_fec!L129*1000*11630/RES_hhdet_in_new!L126)</f>
        <v>3.5048250047680227</v>
      </c>
      <c r="M129" s="98">
        <f>IF(RES_hhdet_in_fec!M129=0,0,RES_hhdet_in_fec!M129*1000*11630/RES_hhdet_in_new!M126)</f>
        <v>4.695494435450863</v>
      </c>
      <c r="N129" s="98">
        <f>IF(RES_hhdet_in_fec!N129=0,0,RES_hhdet_in_fec!N129*1000*11630/RES_hhdet_in_new!N126)</f>
        <v>4.4339736770180318</v>
      </c>
      <c r="O129" s="98">
        <f>IF(RES_hhdet_in_fec!O129=0,0,RES_hhdet_in_fec!O129*1000*11630/RES_hhdet_in_new!O126)</f>
        <v>3.5783473355647453</v>
      </c>
      <c r="P129" s="98">
        <f>IF(RES_hhdet_in_fec!P129=0,0,RES_hhdet_in_fec!P129*1000*11630/RES_hhdet_in_new!P126)</f>
        <v>2.7782479251265091</v>
      </c>
      <c r="Q129" s="98">
        <f>IF(RES_hhdet_in_fec!Q129=0,0,RES_hhdet_in_fec!Q129*1000*11630/RES_hhdet_in_new!Q126)</f>
        <v>3.3558906040178207</v>
      </c>
      <c r="R129" s="98">
        <f>IF(RES_hhdet_in_fec!R129=0,0,RES_hhdet_in_fec!R129*1000*11630/RES_hhdet_in_new!R126)</f>
        <v>4.260583501727349</v>
      </c>
      <c r="S129" s="98">
        <f>IF(RES_hhdet_in_fec!S129=0,0,RES_hhdet_in_fec!S129*1000*11630/RES_hhdet_in_new!S126)</f>
        <v>3.9275282271555088</v>
      </c>
      <c r="T129" s="98">
        <f>IF(RES_hhdet_in_fec!T129=0,0,RES_hhdet_in_fec!T129*1000*11630/RES_hhdet_in_new!T126)</f>
        <v>4.8240534480464339</v>
      </c>
      <c r="U129" s="98">
        <f>IF(RES_hhdet_in_fec!U129=0,0,RES_hhdet_in_fec!U129*1000*11630/RES_hhdet_in_new!U126)</f>
        <v>2.1598690008387189</v>
      </c>
      <c r="V129" s="98">
        <f>IF(RES_hhdet_in_fec!V129=0,0,RES_hhdet_in_fec!V129*1000*11630/RES_hhdet_in_new!V126)</f>
        <v>6.1329384551007795</v>
      </c>
      <c r="W129" s="98">
        <f>IF(RES_hhdet_in_fec!W129=0,0,RES_hhdet_in_fec!W129*1000*11630/RES_hhdet_in_new!W126)</f>
        <v>2.1038912812687123</v>
      </c>
      <c r="X129" s="98">
        <f>IF(RES_hhdet_in_fec!X129=0,0,RES_hhdet_in_fec!X129*1000*11630/RES_hhdet_in_new!X126)</f>
        <v>4.4425507547332161</v>
      </c>
      <c r="Y129" s="98">
        <f>IF(RES_hhdet_in_fec!Y129=0,0,RES_hhdet_in_fec!Y129*1000*11630/RES_hhdet_in_new!Y126)</f>
        <v>5.3923617984024945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1065.9000826419071</v>
      </c>
      <c r="D130" s="122">
        <v>1062.2289010318075</v>
      </c>
      <c r="E130" s="122">
        <v>1042.4164102694269</v>
      </c>
      <c r="F130" s="122">
        <v>1078.2555845786476</v>
      </c>
      <c r="G130" s="122">
        <v>1063.2244027630991</v>
      </c>
      <c r="H130" s="122">
        <v>1073.2507744279915</v>
      </c>
      <c r="I130" s="122">
        <v>975.50884028456323</v>
      </c>
      <c r="J130" s="122">
        <v>1016.9644577896415</v>
      </c>
      <c r="K130" s="122">
        <v>1003.8628621741402</v>
      </c>
      <c r="L130" s="122">
        <v>1195.6493752972174</v>
      </c>
      <c r="M130" s="122">
        <v>1203.431511505818</v>
      </c>
      <c r="N130" s="122">
        <v>1223.60923574862</v>
      </c>
      <c r="O130" s="122">
        <v>1243.5872339573543</v>
      </c>
      <c r="P130" s="122">
        <v>1218.8426213646678</v>
      </c>
      <c r="Q130" s="122">
        <v>1211.0285768439503</v>
      </c>
      <c r="R130" s="122">
        <v>1189.0856251380919</v>
      </c>
      <c r="S130" s="122">
        <v>1167.7355228760034</v>
      </c>
      <c r="T130" s="122">
        <v>1137.3163733265128</v>
      </c>
      <c r="U130" s="122">
        <v>1137.8509533137603</v>
      </c>
      <c r="V130" s="122">
        <v>1115.9414734652726</v>
      </c>
      <c r="W130" s="122">
        <v>1124.4604801293206</v>
      </c>
      <c r="X130" s="122">
        <v>700.83059707948019</v>
      </c>
      <c r="Y130" s="122">
        <v>667.45896171940205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1061.2857571984966</v>
      </c>
      <c r="D131" s="98">
        <v>1056.5520703802611</v>
      </c>
      <c r="E131" s="98">
        <v>1038.0100913784031</v>
      </c>
      <c r="F131" s="98">
        <v>1071.3946453147171</v>
      </c>
      <c r="G131" s="98">
        <v>1052.6019246826897</v>
      </c>
      <c r="H131" s="98">
        <v>1064.943322028259</v>
      </c>
      <c r="I131" s="98">
        <v>976.07107492429793</v>
      </c>
      <c r="J131" s="98">
        <v>1017.4302707513402</v>
      </c>
      <c r="K131" s="98">
        <v>1004.6256333631421</v>
      </c>
      <c r="L131" s="98">
        <v>1189.2428268842582</v>
      </c>
      <c r="M131" s="98">
        <v>1194.8133054430864</v>
      </c>
      <c r="N131" s="98">
        <v>1217.093078396945</v>
      </c>
      <c r="O131" s="98">
        <v>1237.1708709955651</v>
      </c>
      <c r="P131" s="98">
        <v>1210.2238672255535</v>
      </c>
      <c r="Q131" s="98">
        <v>1196.308701954543</v>
      </c>
      <c r="R131" s="98">
        <v>1187.3458717861149</v>
      </c>
      <c r="S131" s="98">
        <v>1164.7421214108326</v>
      </c>
      <c r="T131" s="98">
        <v>1131.6571887688156</v>
      </c>
      <c r="U131" s="98">
        <v>1130.9675564066404</v>
      </c>
      <c r="V131" s="98">
        <v>1116.1668067016433</v>
      </c>
      <c r="W131" s="98">
        <v>1122.991634250913</v>
      </c>
      <c r="X131" s="98">
        <v>700.98636622433241</v>
      </c>
      <c r="Y131" s="98">
        <v>664.5102092997812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1002.3503628491885</v>
      </c>
      <c r="D132" s="98">
        <v>999.61561721249609</v>
      </c>
      <c r="E132" s="98">
        <v>982.09056090657361</v>
      </c>
      <c r="F132" s="98">
        <v>1014.3590603899645</v>
      </c>
      <c r="G132" s="98">
        <v>998.6006924374957</v>
      </c>
      <c r="H132" s="98">
        <v>1011.4766175591587</v>
      </c>
      <c r="I132" s="98">
        <v>927.11116251039482</v>
      </c>
      <c r="J132" s="98">
        <v>965.58963570190497</v>
      </c>
      <c r="K132" s="98">
        <v>949.69728230323915</v>
      </c>
      <c r="L132" s="98">
        <v>1134.9081642598237</v>
      </c>
      <c r="M132" s="98">
        <v>1141.1632621628833</v>
      </c>
      <c r="N132" s="98">
        <v>1163.537984677459</v>
      </c>
      <c r="O132" s="98">
        <v>0</v>
      </c>
      <c r="P132" s="98">
        <v>1164.4894941020013</v>
      </c>
      <c r="Q132" s="98">
        <v>0</v>
      </c>
      <c r="R132" s="98">
        <v>1149.9053490938688</v>
      </c>
      <c r="S132" s="98">
        <v>1129.6291197354797</v>
      </c>
      <c r="T132" s="98">
        <v>1100.499243758585</v>
      </c>
      <c r="U132" s="98">
        <v>1103.5083894566071</v>
      </c>
      <c r="V132" s="98">
        <v>1091.6856024213037</v>
      </c>
      <c r="W132" s="98">
        <v>1102.4788505159868</v>
      </c>
      <c r="X132" s="98">
        <v>687.45297417302731</v>
      </c>
      <c r="Y132" s="98">
        <v>654.50103513198462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594.20982730856974</v>
      </c>
      <c r="D133" s="101">
        <v>597.73396056656702</v>
      </c>
      <c r="E133" s="101">
        <v>579.117736656592</v>
      </c>
      <c r="F133" s="101">
        <v>594.95685701213756</v>
      </c>
      <c r="G133" s="101">
        <v>593.03657633327464</v>
      </c>
      <c r="H133" s="101">
        <v>600.73325884031374</v>
      </c>
      <c r="I133" s="101">
        <v>541.26356537738923</v>
      </c>
      <c r="J133" s="101">
        <v>546.44454379955266</v>
      </c>
      <c r="K133" s="101">
        <v>492.0928141078241</v>
      </c>
      <c r="L133" s="101">
        <v>670.81796686636858</v>
      </c>
      <c r="M133" s="101">
        <v>666.51470881376463</v>
      </c>
      <c r="N133" s="101">
        <v>664.4982057114189</v>
      </c>
      <c r="O133" s="101">
        <v>0</v>
      </c>
      <c r="P133" s="101">
        <v>667.09931597558136</v>
      </c>
      <c r="Q133" s="101">
        <v>0</v>
      </c>
      <c r="R133" s="101">
        <v>670.74383115406965</v>
      </c>
      <c r="S133" s="101">
        <v>630.78897710720889</v>
      </c>
      <c r="T133" s="101">
        <v>616.73893266723883</v>
      </c>
      <c r="U133" s="101">
        <v>627.79634461531123</v>
      </c>
      <c r="V133" s="101">
        <v>619.61466291244949</v>
      </c>
      <c r="W133" s="101">
        <v>661.04850041353711</v>
      </c>
      <c r="X133" s="101">
        <v>293.09684529959071</v>
      </c>
      <c r="Y133" s="101">
        <v>345.80168428049654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408.14053554061866</v>
      </c>
      <c r="D134" s="104">
        <v>401.88165664592896</v>
      </c>
      <c r="E134" s="104">
        <v>402.97282424998184</v>
      </c>
      <c r="F134" s="104">
        <v>419.40220337782711</v>
      </c>
      <c r="G134" s="104">
        <v>405.56411610422106</v>
      </c>
      <c r="H134" s="104">
        <v>410.74335871884512</v>
      </c>
      <c r="I134" s="104">
        <v>385.84759713300565</v>
      </c>
      <c r="J134" s="104">
        <v>419.14509190235242</v>
      </c>
      <c r="K134" s="104">
        <v>457.60446819541517</v>
      </c>
      <c r="L134" s="104">
        <v>464.09019739345513</v>
      </c>
      <c r="M134" s="104">
        <v>474.64855334911863</v>
      </c>
      <c r="N134" s="104">
        <v>499.0397789660401</v>
      </c>
      <c r="O134" s="104">
        <v>0</v>
      </c>
      <c r="P134" s="104">
        <v>497.39017812642015</v>
      </c>
      <c r="Q134" s="104">
        <v>0</v>
      </c>
      <c r="R134" s="104">
        <v>479.1615179397993</v>
      </c>
      <c r="S134" s="104">
        <v>498.84014262827037</v>
      </c>
      <c r="T134" s="104">
        <v>483.76031109134613</v>
      </c>
      <c r="U134" s="104">
        <v>475.71204484129612</v>
      </c>
      <c r="V134" s="104">
        <v>472.07093950885411</v>
      </c>
      <c r="W134" s="104">
        <v>441.43035010244949</v>
      </c>
      <c r="X134" s="104">
        <v>394.35612887343666</v>
      </c>
      <c r="Y134" s="104">
        <v>308.69935085148791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1236.6530334708502</v>
      </c>
      <c r="D135" s="101">
        <v>1251.9534440737939</v>
      </c>
      <c r="E135" s="101">
        <v>1210.0438678752685</v>
      </c>
      <c r="F135" s="101">
        <v>1238.0161155617243</v>
      </c>
      <c r="G135" s="101">
        <v>1260.7820051253109</v>
      </c>
      <c r="H135" s="101">
        <v>1273.6157634609585</v>
      </c>
      <c r="I135" s="101">
        <v>0</v>
      </c>
      <c r="J135" s="101">
        <v>0</v>
      </c>
      <c r="K135" s="101">
        <v>0</v>
      </c>
      <c r="L135" s="101">
        <v>1361.7249559853642</v>
      </c>
      <c r="M135" s="101">
        <v>1401.1429063067135</v>
      </c>
      <c r="N135" s="101">
        <v>1383.8347355193557</v>
      </c>
      <c r="O135" s="101">
        <v>1470.6751092505317</v>
      </c>
      <c r="P135" s="101">
        <v>1390.1096169235648</v>
      </c>
      <c r="Q135" s="101">
        <v>1425.5734156886647</v>
      </c>
      <c r="R135" s="101">
        <v>1399.3499754637367</v>
      </c>
      <c r="S135" s="101">
        <v>1307.3537917166605</v>
      </c>
      <c r="T135" s="101">
        <v>1298.0261915341368</v>
      </c>
      <c r="U135" s="101">
        <v>1290.3791427782612</v>
      </c>
      <c r="V135" s="101">
        <v>0</v>
      </c>
      <c r="W135" s="101">
        <v>1211.2289668713629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1095.4812733259926</v>
      </c>
      <c r="D136" s="104">
        <v>1111.6921142684944</v>
      </c>
      <c r="E136" s="104">
        <v>1072.6143455544782</v>
      </c>
      <c r="F136" s="104">
        <v>1097.1149687492159</v>
      </c>
      <c r="G136" s="104">
        <v>1120.778931205391</v>
      </c>
      <c r="H136" s="104">
        <v>1133.0570234791633</v>
      </c>
      <c r="I136" s="104">
        <v>0</v>
      </c>
      <c r="J136" s="104">
        <v>0</v>
      </c>
      <c r="K136" s="104">
        <v>0</v>
      </c>
      <c r="L136" s="104">
        <v>1215.5581728373586</v>
      </c>
      <c r="M136" s="104">
        <v>1251.2314348513316</v>
      </c>
      <c r="N136" s="104">
        <v>1235.677370148825</v>
      </c>
      <c r="O136" s="104">
        <v>1330.0242470052422</v>
      </c>
      <c r="P136" s="104">
        <v>1258.3884451771407</v>
      </c>
      <c r="Q136" s="104">
        <v>1303.6930318669267</v>
      </c>
      <c r="R136" s="104">
        <v>1285.9262216171667</v>
      </c>
      <c r="S136" s="104">
        <v>1201.0208333669345</v>
      </c>
      <c r="T136" s="104">
        <v>1198.641397704765</v>
      </c>
      <c r="U136" s="104">
        <v>1198.5859667139835</v>
      </c>
      <c r="V136" s="104">
        <v>0</v>
      </c>
      <c r="W136" s="104">
        <v>1138.7608030438898</v>
      </c>
      <c r="X136" s="104">
        <v>715.59508177309249</v>
      </c>
      <c r="Y136" s="104">
        <v>701.99440759446486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692.23545505470713</v>
      </c>
      <c r="D137" s="98">
        <v>708.54670031141575</v>
      </c>
      <c r="E137" s="98">
        <v>674.8937365706106</v>
      </c>
      <c r="F137" s="98">
        <v>687.01981663401762</v>
      </c>
      <c r="G137" s="98">
        <v>710.58304213809549</v>
      </c>
      <c r="H137" s="98">
        <v>718.66224210224482</v>
      </c>
      <c r="I137" s="98">
        <v>0</v>
      </c>
      <c r="J137" s="98">
        <v>0</v>
      </c>
      <c r="K137" s="98">
        <v>0</v>
      </c>
      <c r="L137" s="98">
        <v>766.38683723502936</v>
      </c>
      <c r="M137" s="98">
        <v>780.58310801242214</v>
      </c>
      <c r="N137" s="98">
        <v>753.55300148470849</v>
      </c>
      <c r="O137" s="98">
        <v>844.36979797293702</v>
      </c>
      <c r="P137" s="98">
        <v>765.61357720163437</v>
      </c>
      <c r="Q137" s="98">
        <v>805.65133827153875</v>
      </c>
      <c r="R137" s="98">
        <v>792.13946892750982</v>
      </c>
      <c r="S137" s="98">
        <v>708.12771723769231</v>
      </c>
      <c r="T137" s="98">
        <v>708.81578954492738</v>
      </c>
      <c r="U137" s="98">
        <v>716.82063844528739</v>
      </c>
      <c r="V137" s="98">
        <v>0</v>
      </c>
      <c r="W137" s="98">
        <v>711.05753629642595</v>
      </c>
      <c r="X137" s="98">
        <v>317.89867274740709</v>
      </c>
      <c r="Y137" s="98">
        <v>385.21566327662146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403.24581827128543</v>
      </c>
      <c r="D138" s="98">
        <v>403.14541395707869</v>
      </c>
      <c r="E138" s="98">
        <v>397.72060898386741</v>
      </c>
      <c r="F138" s="98">
        <v>410.09515211519835</v>
      </c>
      <c r="G138" s="98">
        <v>410.19588906729558</v>
      </c>
      <c r="H138" s="98">
        <v>414.3947813769185</v>
      </c>
      <c r="I138" s="98">
        <v>0</v>
      </c>
      <c r="J138" s="98">
        <v>0</v>
      </c>
      <c r="K138" s="98">
        <v>0</v>
      </c>
      <c r="L138" s="98">
        <v>449.17133560232929</v>
      </c>
      <c r="M138" s="98">
        <v>470.64832683890972</v>
      </c>
      <c r="N138" s="98">
        <v>482.12436866411656</v>
      </c>
      <c r="O138" s="98">
        <v>485.65444903230502</v>
      </c>
      <c r="P138" s="98">
        <v>492.77486797550648</v>
      </c>
      <c r="Q138" s="98">
        <v>498.04169359538793</v>
      </c>
      <c r="R138" s="98">
        <v>493.78675268965674</v>
      </c>
      <c r="S138" s="98">
        <v>492.89311612924234</v>
      </c>
      <c r="T138" s="98">
        <v>489.82560815983771</v>
      </c>
      <c r="U138" s="98">
        <v>481.76532826869612</v>
      </c>
      <c r="V138" s="98">
        <v>0</v>
      </c>
      <c r="W138" s="98">
        <v>427.70326674746383</v>
      </c>
      <c r="X138" s="98">
        <v>397.69640902568545</v>
      </c>
      <c r="Y138" s="98">
        <v>316.77874431784329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279.06861961013317</v>
      </c>
      <c r="D139" s="122">
        <v>283.2120929360272</v>
      </c>
      <c r="E139" s="122">
        <v>281.39265570726684</v>
      </c>
      <c r="F139" s="122">
        <v>282.94977100234365</v>
      </c>
      <c r="G139" s="122">
        <v>287.40169805607604</v>
      </c>
      <c r="H139" s="122">
        <v>296.64611757366589</v>
      </c>
      <c r="I139" s="122">
        <v>293.30834193562106</v>
      </c>
      <c r="J139" s="122">
        <v>299.15889324918334</v>
      </c>
      <c r="K139" s="122">
        <v>300.61326157312709</v>
      </c>
      <c r="L139" s="122">
        <v>334.68985116552938</v>
      </c>
      <c r="M139" s="122">
        <v>326.8850115841538</v>
      </c>
      <c r="N139" s="122">
        <v>324.36704180704447</v>
      </c>
      <c r="O139" s="122">
        <v>345.66243348042582</v>
      </c>
      <c r="P139" s="122">
        <v>348.04499358754623</v>
      </c>
      <c r="Q139" s="122">
        <v>350.62437604919552</v>
      </c>
      <c r="R139" s="122">
        <v>356.03571672315036</v>
      </c>
      <c r="S139" s="122">
        <v>341.11174945572247</v>
      </c>
      <c r="T139" s="122">
        <v>336.27887849728438</v>
      </c>
      <c r="U139" s="122">
        <v>331.26010276140948</v>
      </c>
      <c r="V139" s="122">
        <v>345.18878630613324</v>
      </c>
      <c r="W139" s="122">
        <v>352.14873636362893</v>
      </c>
      <c r="X139" s="122">
        <v>220.65613867040003</v>
      </c>
      <c r="Y139" s="122">
        <v>243.14794269674755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279.06861961013317</v>
      </c>
      <c r="D141" s="33">
        <v>283.2120929360272</v>
      </c>
      <c r="E141" s="33">
        <v>281.39265570726684</v>
      </c>
      <c r="F141" s="33">
        <v>282.94977100234365</v>
      </c>
      <c r="G141" s="33">
        <v>287.40169805607604</v>
      </c>
      <c r="H141" s="33">
        <v>296.64611757366589</v>
      </c>
      <c r="I141" s="33">
        <v>293.30834193562106</v>
      </c>
      <c r="J141" s="33">
        <v>299.15889324918334</v>
      </c>
      <c r="K141" s="33">
        <v>300.61326157312709</v>
      </c>
      <c r="L141" s="33">
        <v>334.68985116552938</v>
      </c>
      <c r="M141" s="33">
        <v>326.8850115841538</v>
      </c>
      <c r="N141" s="33">
        <v>324.36704180704447</v>
      </c>
      <c r="O141" s="33">
        <v>345.66243348042582</v>
      </c>
      <c r="P141" s="33">
        <v>348.04499358754623</v>
      </c>
      <c r="Q141" s="33">
        <v>350.62437604919552</v>
      </c>
      <c r="R141" s="33">
        <v>356.03571672315036</v>
      </c>
      <c r="S141" s="33">
        <v>341.11174945572247</v>
      </c>
      <c r="T141" s="33">
        <v>336.27887849728438</v>
      </c>
      <c r="U141" s="33">
        <v>331.26010276140948</v>
      </c>
      <c r="V141" s="33">
        <v>345.18878630613324</v>
      </c>
      <c r="W141" s="33">
        <v>352.14873636362893</v>
      </c>
      <c r="X141" s="33">
        <v>220.65613867040003</v>
      </c>
      <c r="Y141" s="33">
        <v>243.14794269674755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6453.0479379067056</v>
      </c>
      <c r="D143" s="117">
        <f t="shared" si="49"/>
        <v>6226.4354177739651</v>
      </c>
      <c r="E143" s="117">
        <f t="shared" si="49"/>
        <v>5986.3444409228887</v>
      </c>
      <c r="F143" s="117">
        <f t="shared" si="49"/>
        <v>5787.1886932946099</v>
      </c>
      <c r="G143" s="117">
        <f t="shared" si="49"/>
        <v>5698.017387761266</v>
      </c>
      <c r="H143" s="117">
        <f t="shared" si="49"/>
        <v>5766.8885376192929</v>
      </c>
      <c r="I143" s="117">
        <f t="shared" si="49"/>
        <v>5206.0481629125634</v>
      </c>
      <c r="J143" s="117">
        <f t="shared" si="49"/>
        <v>5176.1594110529295</v>
      </c>
      <c r="K143" s="117">
        <f t="shared" si="49"/>
        <v>5011.9281926096528</v>
      </c>
      <c r="L143" s="117">
        <f t="shared" si="49"/>
        <v>5177.9712286006807</v>
      </c>
      <c r="M143" s="117">
        <f t="shared" si="49"/>
        <v>4933.4250360792576</v>
      </c>
      <c r="N143" s="117">
        <f t="shared" si="49"/>
        <v>4635.3430550346038</v>
      </c>
      <c r="O143" s="117">
        <f t="shared" si="49"/>
        <v>4438.3898218975237</v>
      </c>
      <c r="P143" s="117">
        <f t="shared" si="49"/>
        <v>4082.1495256073149</v>
      </c>
      <c r="Q143" s="117">
        <f t="shared" si="49"/>
        <v>4014.7812939909704</v>
      </c>
      <c r="R143" s="117">
        <f t="shared" ref="R143:V143" si="50">R144+R146+R148+R157</f>
        <v>4009.9523533540341</v>
      </c>
      <c r="S143" s="117">
        <f t="shared" si="50"/>
        <v>3754.6872012907702</v>
      </c>
      <c r="T143" s="117">
        <f t="shared" si="50"/>
        <v>3603.9042235871366</v>
      </c>
      <c r="U143" s="117">
        <f t="shared" si="50"/>
        <v>3469.4036452290293</v>
      </c>
      <c r="V143" s="117">
        <f t="shared" si="50"/>
        <v>3359.2189032049359</v>
      </c>
      <c r="W143" s="117">
        <f t="shared" ref="W143:Y143" si="51">W144+W146+W148+W157</f>
        <v>3027.8036322950757</v>
      </c>
      <c r="X143" s="117">
        <f t="shared" si="51"/>
        <v>2259.4583767717468</v>
      </c>
      <c r="Y143" s="117">
        <f t="shared" si="51"/>
        <v>1961.3236429076055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4974.7276384845236</v>
      </c>
      <c r="D144" s="122">
        <f t="shared" si="52"/>
        <v>4730.5552262199935</v>
      </c>
      <c r="E144" s="122">
        <f t="shared" si="52"/>
        <v>4524.1982308673078</v>
      </c>
      <c r="F144" s="122">
        <f t="shared" si="52"/>
        <v>4282.9983904049695</v>
      </c>
      <c r="G144" s="122">
        <f t="shared" si="52"/>
        <v>4181.2932218257847</v>
      </c>
      <c r="H144" s="122">
        <f t="shared" si="52"/>
        <v>4219.2272204488117</v>
      </c>
      <c r="I144" s="122">
        <f t="shared" si="52"/>
        <v>3774.6424308918263</v>
      </c>
      <c r="J144" s="122">
        <f t="shared" si="52"/>
        <v>3712.4956352142744</v>
      </c>
      <c r="K144" s="122">
        <f t="shared" si="52"/>
        <v>3620.2338772383459</v>
      </c>
      <c r="L144" s="122">
        <f t="shared" si="52"/>
        <v>3532.2486096171342</v>
      </c>
      <c r="M144" s="122">
        <f t="shared" si="52"/>
        <v>3231.8899874996605</v>
      </c>
      <c r="N144" s="122">
        <f t="shared" si="52"/>
        <v>2950.6621711482567</v>
      </c>
      <c r="O144" s="122">
        <f t="shared" si="52"/>
        <v>2662.4379904846051</v>
      </c>
      <c r="P144" s="122">
        <f t="shared" si="52"/>
        <v>2388.1945786718366</v>
      </c>
      <c r="Q144" s="122">
        <f t="shared" si="52"/>
        <v>2278.8139884660809</v>
      </c>
      <c r="R144" s="122">
        <f t="shared" si="52"/>
        <v>2289.6524481182987</v>
      </c>
      <c r="S144" s="122">
        <f t="shared" si="52"/>
        <v>2128.2347215516497</v>
      </c>
      <c r="T144" s="122">
        <f t="shared" si="52"/>
        <v>1993.6785347004216</v>
      </c>
      <c r="U144" s="122">
        <f t="shared" si="52"/>
        <v>1873.2545359855562</v>
      </c>
      <c r="V144" s="122">
        <f t="shared" si="52"/>
        <v>1778.1237088157363</v>
      </c>
      <c r="W144" s="122">
        <f t="shared" si="52"/>
        <v>1485.5791213096363</v>
      </c>
      <c r="X144" s="122">
        <f t="shared" si="52"/>
        <v>1272.5835237702149</v>
      </c>
      <c r="Y144" s="122">
        <f t="shared" si="52"/>
        <v>989.29486311265248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4974.7276384845236</v>
      </c>
      <c r="D145" s="98">
        <v>4730.5552262199935</v>
      </c>
      <c r="E145" s="98">
        <v>4524.1982308673078</v>
      </c>
      <c r="F145" s="98">
        <v>4282.9983904049695</v>
      </c>
      <c r="G145" s="98">
        <v>4181.2932218257847</v>
      </c>
      <c r="H145" s="98">
        <v>4219.2272204488117</v>
      </c>
      <c r="I145" s="98">
        <v>3774.6424308918263</v>
      </c>
      <c r="J145" s="98">
        <v>3712.4956352142744</v>
      </c>
      <c r="K145" s="98">
        <v>3620.2338772383459</v>
      </c>
      <c r="L145" s="98">
        <v>3532.2486096171342</v>
      </c>
      <c r="M145" s="98">
        <v>3231.8899874996605</v>
      </c>
      <c r="N145" s="98">
        <v>2950.6621711482567</v>
      </c>
      <c r="O145" s="98">
        <v>2662.4379904846051</v>
      </c>
      <c r="P145" s="98">
        <v>2388.1945786718366</v>
      </c>
      <c r="Q145" s="98">
        <v>2278.8139884660809</v>
      </c>
      <c r="R145" s="98">
        <v>2289.6524481182987</v>
      </c>
      <c r="S145" s="98">
        <v>2128.2347215516497</v>
      </c>
      <c r="T145" s="98">
        <v>1993.6785347004216</v>
      </c>
      <c r="U145" s="98">
        <v>1873.2545359855562</v>
      </c>
      <c r="V145" s="98">
        <v>1778.1237088157363</v>
      </c>
      <c r="W145" s="98">
        <v>1485.5791213096363</v>
      </c>
      <c r="X145" s="98">
        <v>1272.5835237702149</v>
      </c>
      <c r="Y145" s="98">
        <v>989.29486311265248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6.0205874952045795</v>
      </c>
      <c r="D146" s="122">
        <f t="shared" si="53"/>
        <v>6.2424541459757039</v>
      </c>
      <c r="E146" s="122">
        <f t="shared" si="53"/>
        <v>7.3100890837852868</v>
      </c>
      <c r="F146" s="122">
        <f t="shared" si="53"/>
        <v>8.7433792959379204</v>
      </c>
      <c r="G146" s="122">
        <f t="shared" si="53"/>
        <v>10.015869786418207</v>
      </c>
      <c r="H146" s="122">
        <f t="shared" si="53"/>
        <v>12.254227390319565</v>
      </c>
      <c r="I146" s="122">
        <f t="shared" si="53"/>
        <v>13.898519435390471</v>
      </c>
      <c r="J146" s="122">
        <f t="shared" si="53"/>
        <v>14.951385311180879</v>
      </c>
      <c r="K146" s="122">
        <f t="shared" si="53"/>
        <v>15.57277963270063</v>
      </c>
      <c r="L146" s="122">
        <f t="shared" si="53"/>
        <v>16.489886633854649</v>
      </c>
      <c r="M146" s="122">
        <f t="shared" si="53"/>
        <v>17.538428614292123</v>
      </c>
      <c r="N146" s="122">
        <f t="shared" si="53"/>
        <v>18.540747584809687</v>
      </c>
      <c r="O146" s="122">
        <f t="shared" si="53"/>
        <v>19.324798286318661</v>
      </c>
      <c r="P146" s="122">
        <f t="shared" si="53"/>
        <v>19.492842931745084</v>
      </c>
      <c r="Q146" s="122">
        <f t="shared" si="53"/>
        <v>19.307594681513205</v>
      </c>
      <c r="R146" s="122">
        <f t="shared" si="53"/>
        <v>21.138265669737468</v>
      </c>
      <c r="S146" s="122">
        <f t="shared" si="53"/>
        <v>22.569898787434042</v>
      </c>
      <c r="T146" s="122">
        <f t="shared" si="53"/>
        <v>27.398857110442638</v>
      </c>
      <c r="U146" s="122">
        <f t="shared" si="53"/>
        <v>21.421203390118322</v>
      </c>
      <c r="V146" s="122">
        <f t="shared" si="53"/>
        <v>26.710536627223743</v>
      </c>
      <c r="W146" s="122">
        <f t="shared" si="53"/>
        <v>20.895350647084289</v>
      </c>
      <c r="X146" s="122">
        <f t="shared" si="53"/>
        <v>23.642894020752294</v>
      </c>
      <c r="Y146" s="122">
        <f t="shared" si="53"/>
        <v>21.724625493096973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6.0205874952045795</v>
      </c>
      <c r="D147" s="98">
        <f>IF(RES_hhdet_in_fec!D147=0,0,RES_hhdet_in_fec!D147*1000*11630/RES_hhdet_in_new!D145)</f>
        <v>6.2424541459757039</v>
      </c>
      <c r="E147" s="98">
        <f>IF(RES_hhdet_in_fec!E147=0,0,RES_hhdet_in_fec!E147*1000*11630/RES_hhdet_in_new!E145)</f>
        <v>7.3100890837852868</v>
      </c>
      <c r="F147" s="98">
        <f>IF(RES_hhdet_in_fec!F147=0,0,RES_hhdet_in_fec!F147*1000*11630/RES_hhdet_in_new!F145)</f>
        <v>8.7433792959379204</v>
      </c>
      <c r="G147" s="98">
        <f>IF(RES_hhdet_in_fec!G147=0,0,RES_hhdet_in_fec!G147*1000*11630/RES_hhdet_in_new!G145)</f>
        <v>10.015869786418207</v>
      </c>
      <c r="H147" s="98">
        <f>IF(RES_hhdet_in_fec!H147=0,0,RES_hhdet_in_fec!H147*1000*11630/RES_hhdet_in_new!H145)</f>
        <v>12.254227390319565</v>
      </c>
      <c r="I147" s="98">
        <f>IF(RES_hhdet_in_fec!I147=0,0,RES_hhdet_in_fec!I147*1000*11630/RES_hhdet_in_new!I145)</f>
        <v>13.898519435390471</v>
      </c>
      <c r="J147" s="98">
        <f>IF(RES_hhdet_in_fec!J147=0,0,RES_hhdet_in_fec!J147*1000*11630/RES_hhdet_in_new!J145)</f>
        <v>14.951385311180879</v>
      </c>
      <c r="K147" s="98">
        <f>IF(RES_hhdet_in_fec!K147=0,0,RES_hhdet_in_fec!K147*1000*11630/RES_hhdet_in_new!K145)</f>
        <v>15.57277963270063</v>
      </c>
      <c r="L147" s="98">
        <f>IF(RES_hhdet_in_fec!L147=0,0,RES_hhdet_in_fec!L147*1000*11630/RES_hhdet_in_new!L145)</f>
        <v>16.489886633854649</v>
      </c>
      <c r="M147" s="98">
        <f>IF(RES_hhdet_in_fec!M147=0,0,RES_hhdet_in_fec!M147*1000*11630/RES_hhdet_in_new!M145)</f>
        <v>17.538428614292123</v>
      </c>
      <c r="N147" s="98">
        <f>IF(RES_hhdet_in_fec!N147=0,0,RES_hhdet_in_fec!N147*1000*11630/RES_hhdet_in_new!N145)</f>
        <v>18.540747584809687</v>
      </c>
      <c r="O147" s="98">
        <f>IF(RES_hhdet_in_fec!O147=0,0,RES_hhdet_in_fec!O147*1000*11630/RES_hhdet_in_new!O145)</f>
        <v>19.324798286318661</v>
      </c>
      <c r="P147" s="98">
        <f>IF(RES_hhdet_in_fec!P147=0,0,RES_hhdet_in_fec!P147*1000*11630/RES_hhdet_in_new!P145)</f>
        <v>19.492842931745084</v>
      </c>
      <c r="Q147" s="98">
        <f>IF(RES_hhdet_in_fec!Q147=0,0,RES_hhdet_in_fec!Q147*1000*11630/RES_hhdet_in_new!Q145)</f>
        <v>19.307594681513205</v>
      </c>
      <c r="R147" s="98">
        <f>IF(RES_hhdet_in_fec!R147=0,0,RES_hhdet_in_fec!R147*1000*11630/RES_hhdet_in_new!R145)</f>
        <v>21.138265669737468</v>
      </c>
      <c r="S147" s="98">
        <f>IF(RES_hhdet_in_fec!S147=0,0,RES_hhdet_in_fec!S147*1000*11630/RES_hhdet_in_new!S145)</f>
        <v>22.569898787434042</v>
      </c>
      <c r="T147" s="98">
        <f>IF(RES_hhdet_in_fec!T147=0,0,RES_hhdet_in_fec!T147*1000*11630/RES_hhdet_in_new!T145)</f>
        <v>27.398857110442638</v>
      </c>
      <c r="U147" s="98">
        <f>IF(RES_hhdet_in_fec!U147=0,0,RES_hhdet_in_fec!U147*1000*11630/RES_hhdet_in_new!U145)</f>
        <v>21.421203390118322</v>
      </c>
      <c r="V147" s="98">
        <f>IF(RES_hhdet_in_fec!V147=0,0,RES_hhdet_in_fec!V147*1000*11630/RES_hhdet_in_new!V145)</f>
        <v>26.710536627223743</v>
      </c>
      <c r="W147" s="98">
        <f>IF(RES_hhdet_in_fec!W147=0,0,RES_hhdet_in_fec!W147*1000*11630/RES_hhdet_in_new!W145)</f>
        <v>20.895350647084289</v>
      </c>
      <c r="X147" s="98">
        <f>IF(RES_hhdet_in_fec!X147=0,0,RES_hhdet_in_fec!X147*1000*11630/RES_hhdet_in_new!X145)</f>
        <v>23.642894020752294</v>
      </c>
      <c r="Y147" s="98">
        <f>IF(RES_hhdet_in_fec!Y147=0,0,RES_hhdet_in_fec!Y147*1000*11630/RES_hhdet_in_new!Y145)</f>
        <v>21.724625493096973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1193.2310923168445</v>
      </c>
      <c r="D148" s="122">
        <v>1206.425644471969</v>
      </c>
      <c r="E148" s="122">
        <v>1173.44346526453</v>
      </c>
      <c r="F148" s="122">
        <v>1212.4971525913593</v>
      </c>
      <c r="G148" s="122">
        <v>1219.3065980929864</v>
      </c>
      <c r="H148" s="122">
        <v>1238.7609722064951</v>
      </c>
      <c r="I148" s="122">
        <v>1124.1988706497257</v>
      </c>
      <c r="J148" s="122">
        <v>1149.5534972782907</v>
      </c>
      <c r="K148" s="122">
        <v>1075.5082741654796</v>
      </c>
      <c r="L148" s="122">
        <v>1294.5428811841632</v>
      </c>
      <c r="M148" s="122">
        <v>1357.1116083811503</v>
      </c>
      <c r="N148" s="122">
        <v>1341.7730944944931</v>
      </c>
      <c r="O148" s="122">
        <v>1410.9645996461741</v>
      </c>
      <c r="P148" s="122">
        <v>1326.4171104161869</v>
      </c>
      <c r="Q148" s="122">
        <v>1366.0353347941807</v>
      </c>
      <c r="R148" s="122">
        <v>1343.1259228428478</v>
      </c>
      <c r="S148" s="122">
        <v>1262.7708314959643</v>
      </c>
      <c r="T148" s="122">
        <v>1246.547953278988</v>
      </c>
      <c r="U148" s="122">
        <v>1243.4678030919451</v>
      </c>
      <c r="V148" s="122">
        <v>1209.1958714558427</v>
      </c>
      <c r="W148" s="122">
        <v>1169.180423974726</v>
      </c>
      <c r="X148" s="122">
        <v>742.5758203103793</v>
      </c>
      <c r="Y148" s="122">
        <v>707.15621160510864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1428.6746193627393</v>
      </c>
      <c r="D149" s="98">
        <v>1312.5713785025284</v>
      </c>
      <c r="E149" s="98">
        <v>1353.6013649894819</v>
      </c>
      <c r="F149" s="98">
        <v>1386.2926288355375</v>
      </c>
      <c r="G149" s="98">
        <v>1366.7577068604505</v>
      </c>
      <c r="H149" s="98">
        <v>1439.8740531755454</v>
      </c>
      <c r="I149" s="98">
        <v>1440.607221245353</v>
      </c>
      <c r="J149" s="98">
        <v>1350.8120286737935</v>
      </c>
      <c r="K149" s="98">
        <v>1286.0769255925256</v>
      </c>
      <c r="L149" s="98">
        <v>1419.6668080617835</v>
      </c>
      <c r="M149" s="98">
        <v>1589.7919681302767</v>
      </c>
      <c r="N149" s="98">
        <v>1557.9022366546171</v>
      </c>
      <c r="O149" s="98">
        <v>1489.8928403535331</v>
      </c>
      <c r="P149" s="98">
        <v>1265.3751511576488</v>
      </c>
      <c r="Q149" s="98">
        <v>1424.7363153893821</v>
      </c>
      <c r="R149" s="98">
        <v>1404.1715702158072</v>
      </c>
      <c r="S149" s="98">
        <v>1351.2582205857925</v>
      </c>
      <c r="T149" s="98">
        <v>1251.4778931192241</v>
      </c>
      <c r="U149" s="98">
        <v>1269.6521412181164</v>
      </c>
      <c r="V149" s="98">
        <v>1170.6931106197767</v>
      </c>
      <c r="W149" s="98">
        <v>1133.1866578877075</v>
      </c>
      <c r="X149" s="98">
        <v>846.36453331778955</v>
      </c>
      <c r="Y149" s="98">
        <v>733.0029984390934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1215.7297286614294</v>
      </c>
      <c r="D150" s="98">
        <v>1120.4783053388353</v>
      </c>
      <c r="E150" s="98">
        <v>1153.3596620357448</v>
      </c>
      <c r="F150" s="98">
        <v>1181.3435902467234</v>
      </c>
      <c r="G150" s="98">
        <v>1169.8208932956793</v>
      </c>
      <c r="H150" s="98">
        <v>1234.5011598665862</v>
      </c>
      <c r="I150" s="98">
        <v>1233.0200209501065</v>
      </c>
      <c r="J150" s="98">
        <v>1150.3340486233967</v>
      </c>
      <c r="K150" s="98">
        <v>1078.4140910051642</v>
      </c>
      <c r="L150" s="98">
        <v>0</v>
      </c>
      <c r="M150" s="98">
        <v>1377.7718782796317</v>
      </c>
      <c r="N150" s="98">
        <v>1355.8460523299038</v>
      </c>
      <c r="O150" s="98">
        <v>1323.2971905165568</v>
      </c>
      <c r="P150" s="98">
        <v>1132.3987711474697</v>
      </c>
      <c r="Q150" s="98">
        <v>1296.8279264432854</v>
      </c>
      <c r="R150" s="98">
        <v>1288.9206416245624</v>
      </c>
      <c r="S150" s="98">
        <v>1244.2504509505</v>
      </c>
      <c r="T150" s="98">
        <v>1160.8255510224435</v>
      </c>
      <c r="U150" s="98">
        <v>1186.7841480049069</v>
      </c>
      <c r="V150" s="98">
        <v>1098.5961094939607</v>
      </c>
      <c r="W150" s="98">
        <v>1071.0568191992697</v>
      </c>
      <c r="X150" s="98">
        <v>785.19723488293039</v>
      </c>
      <c r="Y150" s="98">
        <v>689.20853312473264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799.97113597158352</v>
      </c>
      <c r="D151" s="101">
        <v>742.2302584260799</v>
      </c>
      <c r="E151" s="101">
        <v>755.02297078289541</v>
      </c>
      <c r="F151" s="101">
        <v>769.56841465372088</v>
      </c>
      <c r="G151" s="101">
        <v>769.79404679443815</v>
      </c>
      <c r="H151" s="101">
        <v>812.17685384017852</v>
      </c>
      <c r="I151" s="101">
        <v>799.68622394416911</v>
      </c>
      <c r="J151" s="101">
        <v>725.31842105238275</v>
      </c>
      <c r="K151" s="101">
        <v>629.3744522705781</v>
      </c>
      <c r="L151" s="101">
        <v>0</v>
      </c>
      <c r="M151" s="101">
        <v>886.94625158825284</v>
      </c>
      <c r="N151" s="101">
        <v>850.44300564294826</v>
      </c>
      <c r="O151" s="101">
        <v>855.2102043058992</v>
      </c>
      <c r="P151" s="101">
        <v>696.598433617365</v>
      </c>
      <c r="Q151" s="101">
        <v>804.81201587765077</v>
      </c>
      <c r="R151" s="101">
        <v>794.32521151414744</v>
      </c>
      <c r="S151" s="101">
        <v>732.57171076572661</v>
      </c>
      <c r="T151" s="101">
        <v>682.22197045431665</v>
      </c>
      <c r="U151" s="101">
        <v>705.08241049987612</v>
      </c>
      <c r="V151" s="101">
        <v>649.13387375132277</v>
      </c>
      <c r="W151" s="101">
        <v>665.93949303595195</v>
      </c>
      <c r="X151" s="101">
        <v>354.47744691686501</v>
      </c>
      <c r="Y151" s="101">
        <v>380.37879782799035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415.75859268984584</v>
      </c>
      <c r="D152" s="104">
        <v>378.24804691275523</v>
      </c>
      <c r="E152" s="104">
        <v>398.33669125284945</v>
      </c>
      <c r="F152" s="104">
        <v>411.77517559300247</v>
      </c>
      <c r="G152" s="104">
        <v>400.02684650124127</v>
      </c>
      <c r="H152" s="104">
        <v>422.32430602640756</v>
      </c>
      <c r="I152" s="104">
        <v>433.33379700593741</v>
      </c>
      <c r="J152" s="104">
        <v>425.01562757101385</v>
      </c>
      <c r="K152" s="104">
        <v>449.03963873458622</v>
      </c>
      <c r="L152" s="104">
        <v>0</v>
      </c>
      <c r="M152" s="104">
        <v>490.82562669137866</v>
      </c>
      <c r="N152" s="104">
        <v>505.4030466869558</v>
      </c>
      <c r="O152" s="104">
        <v>468.08698621065759</v>
      </c>
      <c r="P152" s="104">
        <v>435.8003375301048</v>
      </c>
      <c r="Q152" s="104">
        <v>492.01591056563456</v>
      </c>
      <c r="R152" s="104">
        <v>494.59543011041495</v>
      </c>
      <c r="S152" s="104">
        <v>511.67874018477357</v>
      </c>
      <c r="T152" s="104">
        <v>478.60358056812686</v>
      </c>
      <c r="U152" s="104">
        <v>481.70173750503102</v>
      </c>
      <c r="V152" s="104">
        <v>449.46223574263792</v>
      </c>
      <c r="W152" s="104">
        <v>405.11732616331784</v>
      </c>
      <c r="X152" s="104">
        <v>430.71978796606533</v>
      </c>
      <c r="Y152" s="104">
        <v>308.82973529674229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1236.6530334708505</v>
      </c>
      <c r="D153" s="101">
        <v>1251.9534440737939</v>
      </c>
      <c r="E153" s="101">
        <v>1210.0438678752682</v>
      </c>
      <c r="F153" s="101">
        <v>1238.0161155617245</v>
      </c>
      <c r="G153" s="101">
        <v>1260.7820051253107</v>
      </c>
      <c r="H153" s="101">
        <v>1273.6157634609583</v>
      </c>
      <c r="I153" s="101">
        <v>1202.1787851736131</v>
      </c>
      <c r="J153" s="101">
        <v>1228.2035374594896</v>
      </c>
      <c r="K153" s="101">
        <v>1162.7568665021656</v>
      </c>
      <c r="L153" s="101">
        <v>1361.724955985364</v>
      </c>
      <c r="M153" s="101">
        <v>1401.1429063067135</v>
      </c>
      <c r="N153" s="101">
        <v>1383.8347355193557</v>
      </c>
      <c r="O153" s="101">
        <v>1470.6751092505315</v>
      </c>
      <c r="P153" s="101">
        <v>1390.1096169235652</v>
      </c>
      <c r="Q153" s="101">
        <v>1425.5734156886645</v>
      </c>
      <c r="R153" s="101">
        <v>1399.3499754637362</v>
      </c>
      <c r="S153" s="101">
        <v>1307.3537917166607</v>
      </c>
      <c r="T153" s="101">
        <v>1298.0261915341368</v>
      </c>
      <c r="U153" s="101">
        <v>1290.379142778261</v>
      </c>
      <c r="V153" s="101">
        <v>1257.5041194228668</v>
      </c>
      <c r="W153" s="101">
        <v>1211.2289668713634</v>
      </c>
      <c r="X153" s="101">
        <v>0</v>
      </c>
      <c r="Y153" s="101">
        <v>0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1095.4812733259926</v>
      </c>
      <c r="D154" s="104">
        <v>1111.6921142684944</v>
      </c>
      <c r="E154" s="104">
        <v>1072.6143455544777</v>
      </c>
      <c r="F154" s="104">
        <v>1097.1149687492159</v>
      </c>
      <c r="G154" s="104">
        <v>1120.7789312053912</v>
      </c>
      <c r="H154" s="104">
        <v>1133.0570234791633</v>
      </c>
      <c r="I154" s="104">
        <v>1067.6625904571824</v>
      </c>
      <c r="J154" s="104">
        <v>1086.3659687745587</v>
      </c>
      <c r="K154" s="104">
        <v>1015.519903579478</v>
      </c>
      <c r="L154" s="104">
        <v>1215.5581728373588</v>
      </c>
      <c r="M154" s="104">
        <v>1251.2314348513321</v>
      </c>
      <c r="N154" s="104">
        <v>1235.6773701488253</v>
      </c>
      <c r="O154" s="104">
        <v>1330.0242470052422</v>
      </c>
      <c r="P154" s="104">
        <v>1258.3884451771412</v>
      </c>
      <c r="Q154" s="104">
        <v>1303.693031866927</v>
      </c>
      <c r="R154" s="104">
        <v>1285.9262216171671</v>
      </c>
      <c r="S154" s="104">
        <v>1201.0208333669343</v>
      </c>
      <c r="T154" s="104">
        <v>1198.641397704765</v>
      </c>
      <c r="U154" s="104">
        <v>1198.5859667139835</v>
      </c>
      <c r="V154" s="104">
        <v>1172.3435739418912</v>
      </c>
      <c r="W154" s="104">
        <v>1138.7608030438898</v>
      </c>
      <c r="X154" s="104">
        <v>715.59508177309249</v>
      </c>
      <c r="Y154" s="104">
        <v>701.99440759446463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692.23545505470724</v>
      </c>
      <c r="D155" s="98">
        <v>708.54670031141575</v>
      </c>
      <c r="E155" s="98">
        <v>674.8937365706106</v>
      </c>
      <c r="F155" s="98">
        <v>687.0198166340175</v>
      </c>
      <c r="G155" s="98">
        <v>710.58304213809561</v>
      </c>
      <c r="H155" s="98">
        <v>718.6622421022447</v>
      </c>
      <c r="I155" s="98">
        <v>667.4913551707773</v>
      </c>
      <c r="J155" s="98">
        <v>660.22665129995187</v>
      </c>
      <c r="K155" s="98">
        <v>568.0709618495963</v>
      </c>
      <c r="L155" s="98">
        <v>766.38683723502947</v>
      </c>
      <c r="M155" s="98">
        <v>780.58310801242226</v>
      </c>
      <c r="N155" s="98">
        <v>753.55300148470849</v>
      </c>
      <c r="O155" s="98">
        <v>844.36979797293702</v>
      </c>
      <c r="P155" s="98">
        <v>765.61357720163437</v>
      </c>
      <c r="Q155" s="98">
        <v>805.65133827153875</v>
      </c>
      <c r="R155" s="98">
        <v>792.13946892750994</v>
      </c>
      <c r="S155" s="98">
        <v>708.1277172376922</v>
      </c>
      <c r="T155" s="98">
        <v>708.81578954492716</v>
      </c>
      <c r="U155" s="98">
        <v>716.82063844528727</v>
      </c>
      <c r="V155" s="98">
        <v>697.66838177152965</v>
      </c>
      <c r="W155" s="98">
        <v>711.05753629642584</v>
      </c>
      <c r="X155" s="98">
        <v>317.89867274740703</v>
      </c>
      <c r="Y155" s="98">
        <v>385.21566327662134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403.2458182712852</v>
      </c>
      <c r="D156" s="98">
        <v>403.14541395707863</v>
      </c>
      <c r="E156" s="98">
        <v>397.72060898386729</v>
      </c>
      <c r="F156" s="98">
        <v>410.0951521151984</v>
      </c>
      <c r="G156" s="98">
        <v>410.19588906729564</v>
      </c>
      <c r="H156" s="98">
        <v>414.3947813769185</v>
      </c>
      <c r="I156" s="98">
        <v>400.17123528640514</v>
      </c>
      <c r="J156" s="98">
        <v>426.13931747460697</v>
      </c>
      <c r="K156" s="98">
        <v>447.44894172988177</v>
      </c>
      <c r="L156" s="98">
        <v>449.17133560232935</v>
      </c>
      <c r="M156" s="98">
        <v>470.64832683890995</v>
      </c>
      <c r="N156" s="98">
        <v>482.12436866411662</v>
      </c>
      <c r="O156" s="98">
        <v>485.65444903230519</v>
      </c>
      <c r="P156" s="98">
        <v>492.77486797550665</v>
      </c>
      <c r="Q156" s="98">
        <v>498.04169359538804</v>
      </c>
      <c r="R156" s="98">
        <v>493.78675268965685</v>
      </c>
      <c r="S156" s="98">
        <v>492.89311612924223</v>
      </c>
      <c r="T156" s="98">
        <v>489.82560815983788</v>
      </c>
      <c r="U156" s="98">
        <v>481.76532826869618</v>
      </c>
      <c r="V156" s="98">
        <v>474.67519217036136</v>
      </c>
      <c r="W156" s="98">
        <v>427.703266747464</v>
      </c>
      <c r="X156" s="98">
        <v>397.69640902568557</v>
      </c>
      <c r="Y156" s="98">
        <v>316.77874431784335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279.06861961013317</v>
      </c>
      <c r="D157" s="122">
        <v>283.2120929360272</v>
      </c>
      <c r="E157" s="122">
        <v>281.39265570726678</v>
      </c>
      <c r="F157" s="122">
        <v>282.94977100234365</v>
      </c>
      <c r="G157" s="122">
        <v>287.40169805607599</v>
      </c>
      <c r="H157" s="122">
        <v>296.64611757366583</v>
      </c>
      <c r="I157" s="122">
        <v>293.308341935621</v>
      </c>
      <c r="J157" s="122">
        <v>299.15889324918334</v>
      </c>
      <c r="K157" s="122">
        <v>300.61326157312703</v>
      </c>
      <c r="L157" s="122">
        <v>334.68985116552926</v>
      </c>
      <c r="M157" s="122">
        <v>326.8850115841538</v>
      </c>
      <c r="N157" s="122">
        <v>324.36704180704447</v>
      </c>
      <c r="O157" s="122">
        <v>345.66243348042582</v>
      </c>
      <c r="P157" s="122">
        <v>348.04499358754623</v>
      </c>
      <c r="Q157" s="122">
        <v>350.62437604919558</v>
      </c>
      <c r="R157" s="122">
        <v>356.03571672315041</v>
      </c>
      <c r="S157" s="122">
        <v>341.11174945572259</v>
      </c>
      <c r="T157" s="122">
        <v>336.27887849728438</v>
      </c>
      <c r="U157" s="122">
        <v>331.26010276140954</v>
      </c>
      <c r="V157" s="122">
        <v>345.1887863061333</v>
      </c>
      <c r="W157" s="122">
        <v>352.14873636362893</v>
      </c>
      <c r="X157" s="122">
        <v>220.6561386704</v>
      </c>
      <c r="Y157" s="122">
        <v>243.14794269674755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279.06861961013317</v>
      </c>
      <c r="D159" s="33">
        <v>283.2120929360272</v>
      </c>
      <c r="E159" s="33">
        <v>281.39265570726678</v>
      </c>
      <c r="F159" s="33">
        <v>282.94977100234365</v>
      </c>
      <c r="G159" s="33">
        <v>287.40169805607599</v>
      </c>
      <c r="H159" s="33">
        <v>296.64611757366583</v>
      </c>
      <c r="I159" s="33">
        <v>293.308341935621</v>
      </c>
      <c r="J159" s="33">
        <v>299.15889324918334</v>
      </c>
      <c r="K159" s="33">
        <v>300.61326157312703</v>
      </c>
      <c r="L159" s="33">
        <v>334.68985116552926</v>
      </c>
      <c r="M159" s="33">
        <v>326.8850115841538</v>
      </c>
      <c r="N159" s="33">
        <v>324.36704180704447</v>
      </c>
      <c r="O159" s="33">
        <v>345.66243348042582</v>
      </c>
      <c r="P159" s="33">
        <v>348.04499358754623</v>
      </c>
      <c r="Q159" s="33">
        <v>350.62437604919558</v>
      </c>
      <c r="R159" s="33">
        <v>356.03571672315041</v>
      </c>
      <c r="S159" s="33">
        <v>341.11174945572259</v>
      </c>
      <c r="T159" s="33">
        <v>336.27887849728438</v>
      </c>
      <c r="U159" s="33">
        <v>331.26010276140954</v>
      </c>
      <c r="V159" s="33">
        <v>345.1887863061333</v>
      </c>
      <c r="W159" s="33">
        <v>352.14873636362893</v>
      </c>
      <c r="X159" s="33">
        <v>220.6561386704</v>
      </c>
      <c r="Y159" s="33">
        <v>243.14794269674755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15787.374833471024</v>
      </c>
      <c r="I161" s="117">
        <f t="shared" si="54"/>
        <v>11508.324826118982</v>
      </c>
      <c r="J161" s="117">
        <f t="shared" si="54"/>
        <v>8035.5067763063034</v>
      </c>
      <c r="K161" s="117">
        <f t="shared" si="54"/>
        <v>6619.5215692639185</v>
      </c>
      <c r="L161" s="117">
        <f t="shared" si="54"/>
        <v>12485.284339734872</v>
      </c>
      <c r="M161" s="117">
        <f t="shared" si="54"/>
        <v>9721.0136629250828</v>
      </c>
      <c r="N161" s="117">
        <f t="shared" si="54"/>
        <v>10546.334388940459</v>
      </c>
      <c r="O161" s="117">
        <f t="shared" si="54"/>
        <v>16469.552726111495</v>
      </c>
      <c r="P161" s="117">
        <f t="shared" si="54"/>
        <v>9952.547699140232</v>
      </c>
      <c r="Q161" s="117">
        <f t="shared" si="54"/>
        <v>16234.283051450648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2330.2193046987882</v>
      </c>
      <c r="W161" s="117">
        <f t="shared" ref="W161:Y161" si="56">W162+W164+W166+W175</f>
        <v>12137.708605774529</v>
      </c>
      <c r="X161" s="117">
        <f t="shared" si="56"/>
        <v>0</v>
      </c>
      <c r="Y161" s="117">
        <f t="shared" si="56"/>
        <v>4376.25892769039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14240.300617265697</v>
      </c>
      <c r="I162" s="122">
        <f t="shared" si="57"/>
        <v>10077.090671996828</v>
      </c>
      <c r="J162" s="122">
        <f t="shared" si="57"/>
        <v>6572.0910252050444</v>
      </c>
      <c r="K162" s="122">
        <f t="shared" si="57"/>
        <v>5228.4462572784551</v>
      </c>
      <c r="L162" s="122">
        <f t="shared" si="57"/>
        <v>10839.99380549026</v>
      </c>
      <c r="M162" s="122">
        <f t="shared" si="57"/>
        <v>8019.854033142803</v>
      </c>
      <c r="N162" s="122">
        <f t="shared" si="57"/>
        <v>8861.9299658085456</v>
      </c>
      <c r="O162" s="122">
        <f t="shared" si="57"/>
        <v>14695.100486537991</v>
      </c>
      <c r="P162" s="122">
        <f t="shared" si="57"/>
        <v>8264.202625218004</v>
      </c>
      <c r="Q162" s="122">
        <f t="shared" si="57"/>
        <v>14500.984074441634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749.8823419223171</v>
      </c>
      <c r="W162" s="122">
        <f t="shared" si="57"/>
        <v>10605.733749139714</v>
      </c>
      <c r="X162" s="122">
        <f t="shared" si="57"/>
        <v>0</v>
      </c>
      <c r="Y162" s="122">
        <f t="shared" si="57"/>
        <v>3431.1165773991784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14240.300617265697</v>
      </c>
      <c r="I163" s="33">
        <v>10077.090671996828</v>
      </c>
      <c r="J163" s="33">
        <v>6572.0910252050444</v>
      </c>
      <c r="K163" s="33">
        <v>5228.4462572784551</v>
      </c>
      <c r="L163" s="33">
        <v>10839.99380549026</v>
      </c>
      <c r="M163" s="33">
        <v>8019.854033142803</v>
      </c>
      <c r="N163" s="33">
        <v>8861.9299658085456</v>
      </c>
      <c r="O163" s="33">
        <v>14695.100486537991</v>
      </c>
      <c r="P163" s="33">
        <v>8264.202625218004</v>
      </c>
      <c r="Q163" s="33">
        <v>14500.984074441634</v>
      </c>
      <c r="R163" s="33">
        <v>0</v>
      </c>
      <c r="S163" s="33">
        <v>0</v>
      </c>
      <c r="T163" s="33">
        <v>0</v>
      </c>
      <c r="U163" s="33">
        <v>0</v>
      </c>
      <c r="V163" s="33">
        <v>749.8823419223171</v>
      </c>
      <c r="W163" s="33">
        <v>10605.733749139714</v>
      </c>
      <c r="X163" s="33">
        <v>0</v>
      </c>
      <c r="Y163" s="33">
        <v>3431.1165773991784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12.318356869784452</v>
      </c>
      <c r="I164" s="122">
        <f t="shared" si="58"/>
        <v>13.622845279922714</v>
      </c>
      <c r="J164" s="122">
        <f t="shared" si="58"/>
        <v>14.682192195663905</v>
      </c>
      <c r="K164" s="122">
        <f t="shared" si="58"/>
        <v>15.153511649955705</v>
      </c>
      <c r="L164" s="122">
        <f t="shared" si="58"/>
        <v>16.182208006638916</v>
      </c>
      <c r="M164" s="122">
        <f t="shared" si="58"/>
        <v>17.165688195408144</v>
      </c>
      <c r="N164" s="122">
        <f t="shared" si="58"/>
        <v>18.151190254819024</v>
      </c>
      <c r="O164" s="122">
        <f t="shared" si="58"/>
        <v>17.800445111371985</v>
      </c>
      <c r="P164" s="122">
        <f t="shared" si="58"/>
        <v>13.781120280176808</v>
      </c>
      <c r="Q164" s="122">
        <f t="shared" si="58"/>
        <v>16.283488064949861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25.926049654350411</v>
      </c>
      <c r="W164" s="122">
        <f t="shared" si="58"/>
        <v>10.589932494546851</v>
      </c>
      <c r="X164" s="122">
        <f t="shared" si="58"/>
        <v>0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12.318356869784452</v>
      </c>
      <c r="I165" s="98">
        <f>IF(RES_hhdet_in_fec!I165=0,0,RES_hhdet_in_fec!I165*1000*11630/RES_hhdet_in_new!I163)</f>
        <v>13.622845279922714</v>
      </c>
      <c r="J165" s="98">
        <f>IF(RES_hhdet_in_fec!J165=0,0,RES_hhdet_in_fec!J165*1000*11630/RES_hhdet_in_new!J163)</f>
        <v>14.682192195663905</v>
      </c>
      <c r="K165" s="98">
        <f>IF(RES_hhdet_in_fec!K165=0,0,RES_hhdet_in_fec!K165*1000*11630/RES_hhdet_in_new!K163)</f>
        <v>15.153511649955705</v>
      </c>
      <c r="L165" s="98">
        <f>IF(RES_hhdet_in_fec!L165=0,0,RES_hhdet_in_fec!L165*1000*11630/RES_hhdet_in_new!L163)</f>
        <v>16.182208006638916</v>
      </c>
      <c r="M165" s="98">
        <f>IF(RES_hhdet_in_fec!M165=0,0,RES_hhdet_in_fec!M165*1000*11630/RES_hhdet_in_new!M163)</f>
        <v>17.165688195408144</v>
      </c>
      <c r="N165" s="98">
        <f>IF(RES_hhdet_in_fec!N165=0,0,RES_hhdet_in_fec!N165*1000*11630/RES_hhdet_in_new!N163)</f>
        <v>18.151190254819024</v>
      </c>
      <c r="O165" s="98">
        <f>IF(RES_hhdet_in_fec!O165=0,0,RES_hhdet_in_fec!O165*1000*11630/RES_hhdet_in_new!O163)</f>
        <v>17.800445111371985</v>
      </c>
      <c r="P165" s="98">
        <f>IF(RES_hhdet_in_fec!P165=0,0,RES_hhdet_in_fec!P165*1000*11630/RES_hhdet_in_new!P163)</f>
        <v>13.781120280176808</v>
      </c>
      <c r="Q165" s="98">
        <f>IF(RES_hhdet_in_fec!Q165=0,0,RES_hhdet_in_fec!Q165*1000*11630/RES_hhdet_in_new!Q163)</f>
        <v>16.283488064949861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25.926049654350411</v>
      </c>
      <c r="W165" s="98">
        <f>IF(RES_hhdet_in_fec!W165=0,0,RES_hhdet_in_fec!W165*1000*11630/RES_hhdet_in_new!W163)</f>
        <v>10.589932494546851</v>
      </c>
      <c r="X165" s="98">
        <f>IF(RES_hhdet_in_fec!X165=0,0,RES_hhdet_in_fec!X165*1000*11630/RES_hhdet_in_new!X163)</f>
        <v>0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1238.1097417618766</v>
      </c>
      <c r="I166" s="122">
        <v>1124.3029669066107</v>
      </c>
      <c r="J166" s="122">
        <v>1149.5746656564118</v>
      </c>
      <c r="K166" s="122">
        <v>1075.3085387623812</v>
      </c>
      <c r="L166" s="122">
        <v>1294.4184750724437</v>
      </c>
      <c r="M166" s="122">
        <v>1357.1089300027181</v>
      </c>
      <c r="N166" s="122">
        <v>1341.8861910700487</v>
      </c>
      <c r="O166" s="122">
        <v>1410.9893609817073</v>
      </c>
      <c r="P166" s="122">
        <v>1326.5189600545057</v>
      </c>
      <c r="Q166" s="122">
        <v>1366.3911128948675</v>
      </c>
      <c r="R166" s="122">
        <v>0</v>
      </c>
      <c r="S166" s="122">
        <v>0</v>
      </c>
      <c r="T166" s="122">
        <v>0</v>
      </c>
      <c r="U166" s="122">
        <v>0</v>
      </c>
      <c r="V166" s="122">
        <v>1209.2221268159874</v>
      </c>
      <c r="W166" s="122">
        <v>1169.236187776638</v>
      </c>
      <c r="X166" s="122">
        <v>0</v>
      </c>
      <c r="Y166" s="122">
        <v>701.99440759446475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1439.8740531755457</v>
      </c>
      <c r="I167" s="98">
        <v>1440.607221245353</v>
      </c>
      <c r="J167" s="98">
        <v>1350.8120286737935</v>
      </c>
      <c r="K167" s="98">
        <v>1286.0769255925256</v>
      </c>
      <c r="L167" s="98">
        <v>1419.6668080617835</v>
      </c>
      <c r="M167" s="98">
        <v>1589.7919681302767</v>
      </c>
      <c r="N167" s="98">
        <v>1557.9022366546174</v>
      </c>
      <c r="O167" s="98">
        <v>1489.8928403535326</v>
      </c>
      <c r="P167" s="98">
        <v>1265.3751511576486</v>
      </c>
      <c r="Q167" s="98">
        <v>1424.7363153893823</v>
      </c>
      <c r="R167" s="98">
        <v>0</v>
      </c>
      <c r="S167" s="98">
        <v>0</v>
      </c>
      <c r="T167" s="98">
        <v>0</v>
      </c>
      <c r="U167" s="98">
        <v>0</v>
      </c>
      <c r="V167" s="98">
        <v>1170.6931106197765</v>
      </c>
      <c r="W167" s="98">
        <v>1133.1866578877075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1233.0200209501065</v>
      </c>
      <c r="J168" s="98">
        <v>0</v>
      </c>
      <c r="K168" s="98">
        <v>1078.4140910051642</v>
      </c>
      <c r="L168" s="98">
        <v>0</v>
      </c>
      <c r="M168" s="98">
        <v>1377.7718782796317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799.68622394416911</v>
      </c>
      <c r="J169" s="101">
        <v>0</v>
      </c>
      <c r="K169" s="101">
        <v>629.3744522705781</v>
      </c>
      <c r="L169" s="101">
        <v>0</v>
      </c>
      <c r="M169" s="101">
        <v>886.94625158825306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433.3337970059373</v>
      </c>
      <c r="J170" s="104">
        <v>0</v>
      </c>
      <c r="K170" s="104">
        <v>449.03963873458616</v>
      </c>
      <c r="L170" s="104">
        <v>0</v>
      </c>
      <c r="M170" s="104">
        <v>490.82562669137883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1273.6157634609585</v>
      </c>
      <c r="I171" s="101">
        <v>1202.1787851736131</v>
      </c>
      <c r="J171" s="101">
        <v>1228.2035374594896</v>
      </c>
      <c r="K171" s="101">
        <v>1162.7568665021658</v>
      </c>
      <c r="L171" s="101">
        <v>1361.7249559853642</v>
      </c>
      <c r="M171" s="101">
        <v>1401.1429063067133</v>
      </c>
      <c r="N171" s="101">
        <v>1383.8347355193553</v>
      </c>
      <c r="O171" s="101">
        <v>1470.6751092505312</v>
      </c>
      <c r="P171" s="101">
        <v>1390.109616923565</v>
      </c>
      <c r="Q171" s="101">
        <v>1425.5734156886642</v>
      </c>
      <c r="R171" s="101">
        <v>0</v>
      </c>
      <c r="S171" s="101">
        <v>0</v>
      </c>
      <c r="T171" s="101">
        <v>0</v>
      </c>
      <c r="U171" s="101">
        <v>0</v>
      </c>
      <c r="V171" s="101">
        <v>1257.5041194228672</v>
      </c>
      <c r="W171" s="101">
        <v>1211.2289668713629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1133.0570234791635</v>
      </c>
      <c r="I172" s="104">
        <v>1067.6625904571824</v>
      </c>
      <c r="J172" s="104">
        <v>1086.365968774559</v>
      </c>
      <c r="K172" s="104">
        <v>1015.5199035794783</v>
      </c>
      <c r="L172" s="104">
        <v>1215.5581728373588</v>
      </c>
      <c r="M172" s="104">
        <v>1251.2314348513321</v>
      </c>
      <c r="N172" s="104">
        <v>1235.677370148825</v>
      </c>
      <c r="O172" s="104">
        <v>1330.0242470052419</v>
      </c>
      <c r="P172" s="104">
        <v>1258.3884451771407</v>
      </c>
      <c r="Q172" s="104">
        <v>1303.6930318669267</v>
      </c>
      <c r="R172" s="104">
        <v>0</v>
      </c>
      <c r="S172" s="104">
        <v>0</v>
      </c>
      <c r="T172" s="104">
        <v>0</v>
      </c>
      <c r="U172" s="104">
        <v>0</v>
      </c>
      <c r="V172" s="104">
        <v>1172.3435739418912</v>
      </c>
      <c r="W172" s="104">
        <v>1138.7608030438896</v>
      </c>
      <c r="X172" s="104">
        <v>0</v>
      </c>
      <c r="Y172" s="104">
        <v>701.99440759446475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718.66224210224493</v>
      </c>
      <c r="I173" s="98">
        <v>667.49135517077718</v>
      </c>
      <c r="J173" s="98">
        <v>660.22665129995187</v>
      </c>
      <c r="K173" s="98">
        <v>568.07096184959642</v>
      </c>
      <c r="L173" s="98">
        <v>766.38683723502947</v>
      </c>
      <c r="M173" s="98">
        <v>780.58310801242226</v>
      </c>
      <c r="N173" s="98">
        <v>753.55300148470837</v>
      </c>
      <c r="O173" s="98">
        <v>844.36979797293725</v>
      </c>
      <c r="P173" s="98">
        <v>765.61357720163448</v>
      </c>
      <c r="Q173" s="98">
        <v>805.65133827153875</v>
      </c>
      <c r="R173" s="98">
        <v>0</v>
      </c>
      <c r="S173" s="98">
        <v>0</v>
      </c>
      <c r="T173" s="98">
        <v>0</v>
      </c>
      <c r="U173" s="98">
        <v>0</v>
      </c>
      <c r="V173" s="98">
        <v>697.66838177152977</v>
      </c>
      <c r="W173" s="98">
        <v>711.05753629642595</v>
      </c>
      <c r="X173" s="98">
        <v>0</v>
      </c>
      <c r="Y173" s="98">
        <v>385.21566327662146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414.3947813769185</v>
      </c>
      <c r="I174" s="33">
        <v>400.17123528640531</v>
      </c>
      <c r="J174" s="33">
        <v>426.13931747460714</v>
      </c>
      <c r="K174" s="33">
        <v>447.44894172988182</v>
      </c>
      <c r="L174" s="33">
        <v>449.17133560232924</v>
      </c>
      <c r="M174" s="33">
        <v>470.64832683890995</v>
      </c>
      <c r="N174" s="33">
        <v>482.12436866411656</v>
      </c>
      <c r="O174" s="33">
        <v>485.65444903230502</v>
      </c>
      <c r="P174" s="33">
        <v>492.77486797550648</v>
      </c>
      <c r="Q174" s="33">
        <v>498.04169359538787</v>
      </c>
      <c r="R174" s="33">
        <v>0</v>
      </c>
      <c r="S174" s="33">
        <v>0</v>
      </c>
      <c r="T174" s="33">
        <v>0</v>
      </c>
      <c r="U174" s="33">
        <v>0</v>
      </c>
      <c r="V174" s="33">
        <v>474.67519217036153</v>
      </c>
      <c r="W174" s="33">
        <v>427.70326674746372</v>
      </c>
      <c r="X174" s="33">
        <v>0</v>
      </c>
      <c r="Y174" s="33">
        <v>316.77874431784329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296.64611757366583</v>
      </c>
      <c r="I175" s="122">
        <v>293.30834193562112</v>
      </c>
      <c r="J175" s="122">
        <v>299.15889324918334</v>
      </c>
      <c r="K175" s="122">
        <v>300.61326157312703</v>
      </c>
      <c r="L175" s="122">
        <v>334.68985116552921</v>
      </c>
      <c r="M175" s="122">
        <v>326.88501158415386</v>
      </c>
      <c r="N175" s="122">
        <v>324.36704180704453</v>
      </c>
      <c r="O175" s="122">
        <v>345.66243348042582</v>
      </c>
      <c r="P175" s="122">
        <v>348.04499358754623</v>
      </c>
      <c r="Q175" s="122">
        <v>350.62437604919552</v>
      </c>
      <c r="R175" s="122">
        <v>0</v>
      </c>
      <c r="S175" s="122">
        <v>0</v>
      </c>
      <c r="T175" s="122">
        <v>0</v>
      </c>
      <c r="U175" s="122">
        <v>0</v>
      </c>
      <c r="V175" s="122">
        <v>345.18878630613324</v>
      </c>
      <c r="W175" s="122">
        <v>352.14873636362893</v>
      </c>
      <c r="X175" s="122">
        <v>0</v>
      </c>
      <c r="Y175" s="122">
        <v>243.14794269674752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296.64611757366583</v>
      </c>
      <c r="I177" s="33">
        <v>293.30834193562112</v>
      </c>
      <c r="J177" s="33">
        <v>299.15889324918334</v>
      </c>
      <c r="K177" s="33">
        <v>300.61326157312703</v>
      </c>
      <c r="L177" s="33">
        <v>334.68985116552921</v>
      </c>
      <c r="M177" s="33">
        <v>326.88501158415386</v>
      </c>
      <c r="N177" s="33">
        <v>324.36704180704453</v>
      </c>
      <c r="O177" s="33">
        <v>345.66243348042582</v>
      </c>
      <c r="P177" s="33">
        <v>348.04499358754623</v>
      </c>
      <c r="Q177" s="33">
        <v>350.62437604919552</v>
      </c>
      <c r="R177" s="33">
        <v>0</v>
      </c>
      <c r="S177" s="33">
        <v>0</v>
      </c>
      <c r="T177" s="33">
        <v>0</v>
      </c>
      <c r="U177" s="33">
        <v>0</v>
      </c>
      <c r="V177" s="33">
        <v>345.18878630613324</v>
      </c>
      <c r="W177" s="33">
        <v>352.14873636362893</v>
      </c>
      <c r="X177" s="33">
        <v>0</v>
      </c>
      <c r="Y177" s="33">
        <v>243.14794269674752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12262.337795831581</v>
      </c>
      <c r="D24" s="117">
        <f t="shared" si="7"/>
        <v>10941.563732809287</v>
      </c>
      <c r="E24" s="117">
        <f t="shared" si="7"/>
        <v>11436.200207567063</v>
      </c>
      <c r="F24" s="117">
        <f t="shared" si="7"/>
        <v>11529.321246241439</v>
      </c>
      <c r="G24" s="117">
        <f t="shared" si="7"/>
        <v>11474.087129239342</v>
      </c>
      <c r="H24" s="117">
        <f t="shared" si="7"/>
        <v>12180.857093334007</v>
      </c>
      <c r="I24" s="117">
        <f t="shared" si="7"/>
        <v>11955.624562160554</v>
      </c>
      <c r="J24" s="117">
        <f t="shared" si="7"/>
        <v>11096.545178978988</v>
      </c>
      <c r="K24" s="117">
        <f t="shared" si="7"/>
        <v>10222.518682302285</v>
      </c>
      <c r="L24" s="117">
        <f t="shared" si="7"/>
        <v>11977.436479869295</v>
      </c>
      <c r="M24" s="117">
        <f t="shared" si="7"/>
        <v>11521.780530390333</v>
      </c>
      <c r="N24" s="117">
        <f t="shared" si="7"/>
        <v>10744.986157050509</v>
      </c>
      <c r="O24" s="117">
        <f t="shared" si="7"/>
        <v>10043.851257649103</v>
      </c>
      <c r="P24" s="117">
        <f t="shared" si="7"/>
        <v>7787.1373093266284</v>
      </c>
      <c r="Q24" s="117">
        <f t="shared" si="7"/>
        <v>9750.7624198754165</v>
      </c>
      <c r="R24" s="117">
        <f t="shared" ref="R24:V24" si="8">R25+R28+R30+R39</f>
        <v>9740.5661396343348</v>
      </c>
      <c r="S24" s="117">
        <f t="shared" si="8"/>
        <v>9658.8684062050725</v>
      </c>
      <c r="T24" s="117">
        <f t="shared" si="8"/>
        <v>9012.0048655290793</v>
      </c>
      <c r="U24" s="117">
        <f t="shared" si="8"/>
        <v>8058.3433853421502</v>
      </c>
      <c r="V24" s="117">
        <f t="shared" si="8"/>
        <v>7568.975471081556</v>
      </c>
      <c r="W24" s="117">
        <f t="shared" ref="W24:Y24" si="9">W25+W28+W30+W39</f>
        <v>6524.6535414632981</v>
      </c>
      <c r="X24" s="117">
        <f t="shared" si="9"/>
        <v>5567.7070036688256</v>
      </c>
      <c r="Y24" s="117">
        <f t="shared" si="9"/>
        <v>4578.4478225400362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11119.711882584368</v>
      </c>
      <c r="D25" s="122">
        <f t="shared" si="10"/>
        <v>9796.2576157007734</v>
      </c>
      <c r="E25" s="122">
        <f t="shared" si="10"/>
        <v>10308.997608979345</v>
      </c>
      <c r="F25" s="122">
        <f t="shared" si="10"/>
        <v>10371.873349299029</v>
      </c>
      <c r="G25" s="122">
        <f t="shared" si="10"/>
        <v>10296.738309226581</v>
      </c>
      <c r="H25" s="122">
        <f t="shared" si="10"/>
        <v>10968.601096260634</v>
      </c>
      <c r="I25" s="122">
        <f t="shared" si="10"/>
        <v>10794.380131353768</v>
      </c>
      <c r="J25" s="122">
        <f t="shared" si="10"/>
        <v>9924.4296666724986</v>
      </c>
      <c r="K25" s="122">
        <f t="shared" si="10"/>
        <v>9097.5257348968571</v>
      </c>
      <c r="L25" s="122">
        <f t="shared" si="10"/>
        <v>10676.696241435167</v>
      </c>
      <c r="M25" s="122">
        <f t="shared" si="10"/>
        <v>10174.889888812711</v>
      </c>
      <c r="N25" s="122">
        <f t="shared" si="10"/>
        <v>9403.2722777266099</v>
      </c>
      <c r="O25" s="122">
        <f t="shared" si="10"/>
        <v>8611.6681303105415</v>
      </c>
      <c r="P25" s="122">
        <f t="shared" si="10"/>
        <v>6402.8243049496323</v>
      </c>
      <c r="Q25" s="122">
        <f t="shared" si="10"/>
        <v>8304.1416910163189</v>
      </c>
      <c r="R25" s="122">
        <f t="shared" ref="R25:V25" si="11">SUM(R26:R27)</f>
        <v>8285.9857750534211</v>
      </c>
      <c r="S25" s="122">
        <f t="shared" si="11"/>
        <v>8271.5953910633671</v>
      </c>
      <c r="T25" s="122">
        <f t="shared" si="11"/>
        <v>7622.8168482337051</v>
      </c>
      <c r="U25" s="122">
        <f t="shared" si="11"/>
        <v>6676.9838690676488</v>
      </c>
      <c r="V25" s="122">
        <f t="shared" si="11"/>
        <v>6173.7526816989703</v>
      </c>
      <c r="W25" s="122">
        <f t="shared" ref="W25:Y25" si="12">SUM(W26:W27)</f>
        <v>5171.4621371196599</v>
      </c>
      <c r="X25" s="122">
        <f t="shared" si="12"/>
        <v>4656.4427927320858</v>
      </c>
      <c r="Y25" s="122">
        <f t="shared" si="12"/>
        <v>3674.3058005015941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10918.098653722098</v>
      </c>
      <c r="D26" s="98">
        <v>9622.8216060311752</v>
      </c>
      <c r="E26" s="98">
        <v>10127.315859574066</v>
      </c>
      <c r="F26" s="98">
        <v>10190.923834449935</v>
      </c>
      <c r="G26" s="98">
        <v>10118.050767824805</v>
      </c>
      <c r="H26" s="98">
        <v>10779.194928712395</v>
      </c>
      <c r="I26" s="98">
        <v>10609.009181802805</v>
      </c>
      <c r="J26" s="98">
        <v>9756.3686246382895</v>
      </c>
      <c r="K26" s="98">
        <v>8945.165856520638</v>
      </c>
      <c r="L26" s="98">
        <v>10493.574278346674</v>
      </c>
      <c r="M26" s="98">
        <v>10004.544789725653</v>
      </c>
      <c r="N26" s="98">
        <v>9247.5876124060032</v>
      </c>
      <c r="O26" s="98">
        <v>8470.3698312065117</v>
      </c>
      <c r="P26" s="98">
        <v>6300.153827798812</v>
      </c>
      <c r="Q26" s="98">
        <v>8168.803882614453</v>
      </c>
      <c r="R26" s="98">
        <v>8151.2039924721257</v>
      </c>
      <c r="S26" s="98">
        <v>8137.4819386744302</v>
      </c>
      <c r="T26" s="98">
        <v>7499.7438347217067</v>
      </c>
      <c r="U26" s="98">
        <v>6570.5811669569584</v>
      </c>
      <c r="V26" s="98">
        <v>6075.4492006494338</v>
      </c>
      <c r="W26" s="98">
        <v>5089.1713124298221</v>
      </c>
      <c r="X26" s="98">
        <v>4587.6524226006304</v>
      </c>
      <c r="Y26" s="98">
        <v>3619.4512417282745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201.61322886227001</v>
      </c>
      <c r="D27" s="98">
        <v>173.43600966959815</v>
      </c>
      <c r="E27" s="98">
        <v>181.68174940527933</v>
      </c>
      <c r="F27" s="98">
        <v>180.94951484909416</v>
      </c>
      <c r="G27" s="98">
        <v>178.68754140177609</v>
      </c>
      <c r="H27" s="98">
        <v>189.40616754823984</v>
      </c>
      <c r="I27" s="98">
        <v>185.37094955096225</v>
      </c>
      <c r="J27" s="98">
        <v>168.06104203420975</v>
      </c>
      <c r="K27" s="98">
        <v>152.35987837621937</v>
      </c>
      <c r="L27" s="98">
        <v>183.12196308849292</v>
      </c>
      <c r="M27" s="98">
        <v>170.34509908705829</v>
      </c>
      <c r="N27" s="98">
        <v>155.68466532060631</v>
      </c>
      <c r="O27" s="98">
        <v>141.29829910402984</v>
      </c>
      <c r="P27" s="98">
        <v>102.67047715081982</v>
      </c>
      <c r="Q27" s="98">
        <v>135.33780840186529</v>
      </c>
      <c r="R27" s="98">
        <v>134.78178258129543</v>
      </c>
      <c r="S27" s="98">
        <v>134.11345238893691</v>
      </c>
      <c r="T27" s="98">
        <v>123.07301351199825</v>
      </c>
      <c r="U27" s="98">
        <v>106.40270211069041</v>
      </c>
      <c r="V27" s="98">
        <v>98.303481049536344</v>
      </c>
      <c r="W27" s="98">
        <v>82.290824689838175</v>
      </c>
      <c r="X27" s="98">
        <v>68.790370131455205</v>
      </c>
      <c r="Y27" s="98">
        <v>54.854558773319695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9.0154373744459253</v>
      </c>
      <c r="D28" s="122">
        <f t="shared" si="13"/>
        <v>3.0762599513858078</v>
      </c>
      <c r="E28" s="122">
        <f t="shared" si="13"/>
        <v>10.390440898485696</v>
      </c>
      <c r="F28" s="122">
        <f t="shared" si="13"/>
        <v>16.538976439220882</v>
      </c>
      <c r="G28" s="122">
        <f t="shared" si="13"/>
        <v>17.249512084652491</v>
      </c>
      <c r="H28" s="122">
        <f t="shared" si="13"/>
        <v>28.521792958021148</v>
      </c>
      <c r="I28" s="122">
        <f t="shared" si="13"/>
        <v>27.345055688856625</v>
      </c>
      <c r="J28" s="122">
        <f t="shared" si="13"/>
        <v>17.574376569341837</v>
      </c>
      <c r="K28" s="122">
        <f t="shared" si="13"/>
        <v>15.041381612808379</v>
      </c>
      <c r="L28" s="122">
        <f t="shared" si="13"/>
        <v>14.704343935975288</v>
      </c>
      <c r="M28" s="122">
        <f t="shared" si="13"/>
        <v>22.615539375370012</v>
      </c>
      <c r="N28" s="122">
        <f t="shared" si="13"/>
        <v>21.6610036447235</v>
      </c>
      <c r="O28" s="122">
        <f t="shared" si="13"/>
        <v>18.677247925374193</v>
      </c>
      <c r="P28" s="122">
        <f t="shared" si="13"/>
        <v>16.066464694220777</v>
      </c>
      <c r="Q28" s="122">
        <f t="shared" si="13"/>
        <v>18.215434592434242</v>
      </c>
      <c r="R28" s="122">
        <f t="shared" si="13"/>
        <v>23.942694633709582</v>
      </c>
      <c r="S28" s="122">
        <f t="shared" si="13"/>
        <v>21.320230722610056</v>
      </c>
      <c r="T28" s="122">
        <f t="shared" si="13"/>
        <v>26.951808417864985</v>
      </c>
      <c r="U28" s="122">
        <f t="shared" si="13"/>
        <v>10.399697523163217</v>
      </c>
      <c r="V28" s="122">
        <f t="shared" si="13"/>
        <v>32.529297713448393</v>
      </c>
      <c r="W28" s="122">
        <f t="shared" si="13"/>
        <v>12.150787501017174</v>
      </c>
      <c r="X28" s="122">
        <f t="shared" si="13"/>
        <v>25.940366137295882</v>
      </c>
      <c r="Y28" s="122">
        <f t="shared" si="13"/>
        <v>30.794644242320263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9.0154373744459253</v>
      </c>
      <c r="D29" s="98">
        <f>IF(RES_hhdet_in_tes!D29=0,0,RES_hhdet_in_tes!D29*1000*11630/RES_hhdet_in_new!D26)</f>
        <v>3.0762599513858078</v>
      </c>
      <c r="E29" s="98">
        <f>IF(RES_hhdet_in_tes!E29=0,0,RES_hhdet_in_tes!E29*1000*11630/RES_hhdet_in_new!E26)</f>
        <v>10.390440898485696</v>
      </c>
      <c r="F29" s="98">
        <f>IF(RES_hhdet_in_tes!F29=0,0,RES_hhdet_in_tes!F29*1000*11630/RES_hhdet_in_new!F26)</f>
        <v>16.538976439220882</v>
      </c>
      <c r="G29" s="98">
        <f>IF(RES_hhdet_in_tes!G29=0,0,RES_hhdet_in_tes!G29*1000*11630/RES_hhdet_in_new!G26)</f>
        <v>17.249512084652491</v>
      </c>
      <c r="H29" s="98">
        <f>IF(RES_hhdet_in_tes!H29=0,0,RES_hhdet_in_tes!H29*1000*11630/RES_hhdet_in_new!H26)</f>
        <v>28.521792958021148</v>
      </c>
      <c r="I29" s="98">
        <f>IF(RES_hhdet_in_tes!I29=0,0,RES_hhdet_in_tes!I29*1000*11630/RES_hhdet_in_new!I26)</f>
        <v>27.345055688856625</v>
      </c>
      <c r="J29" s="98">
        <f>IF(RES_hhdet_in_tes!J29=0,0,RES_hhdet_in_tes!J29*1000*11630/RES_hhdet_in_new!J26)</f>
        <v>17.574376569341837</v>
      </c>
      <c r="K29" s="98">
        <f>IF(RES_hhdet_in_tes!K29=0,0,RES_hhdet_in_tes!K29*1000*11630/RES_hhdet_in_new!K26)</f>
        <v>15.041381612808379</v>
      </c>
      <c r="L29" s="98">
        <f>IF(RES_hhdet_in_tes!L29=0,0,RES_hhdet_in_tes!L29*1000*11630/RES_hhdet_in_new!L26)</f>
        <v>14.704343935975288</v>
      </c>
      <c r="M29" s="98">
        <f>IF(RES_hhdet_in_tes!M29=0,0,RES_hhdet_in_tes!M29*1000*11630/RES_hhdet_in_new!M26)</f>
        <v>22.615539375370012</v>
      </c>
      <c r="N29" s="98">
        <f>IF(RES_hhdet_in_tes!N29=0,0,RES_hhdet_in_tes!N29*1000*11630/RES_hhdet_in_new!N26)</f>
        <v>21.6610036447235</v>
      </c>
      <c r="O29" s="98">
        <f>IF(RES_hhdet_in_tes!O29=0,0,RES_hhdet_in_tes!O29*1000*11630/RES_hhdet_in_new!O26)</f>
        <v>18.677247925374193</v>
      </c>
      <c r="P29" s="98">
        <f>IF(RES_hhdet_in_tes!P29=0,0,RES_hhdet_in_tes!P29*1000*11630/RES_hhdet_in_new!P26)</f>
        <v>16.066464694220777</v>
      </c>
      <c r="Q29" s="98">
        <f>IF(RES_hhdet_in_tes!Q29=0,0,RES_hhdet_in_tes!Q29*1000*11630/RES_hhdet_in_new!Q26)</f>
        <v>18.215434592434242</v>
      </c>
      <c r="R29" s="98">
        <f>IF(RES_hhdet_in_tes!R29=0,0,RES_hhdet_in_tes!R29*1000*11630/RES_hhdet_in_new!R26)</f>
        <v>23.942694633709582</v>
      </c>
      <c r="S29" s="98">
        <f>IF(RES_hhdet_in_tes!S29=0,0,RES_hhdet_in_tes!S29*1000*11630/RES_hhdet_in_new!S26)</f>
        <v>21.320230722610056</v>
      </c>
      <c r="T29" s="98">
        <f>IF(RES_hhdet_in_tes!T29=0,0,RES_hhdet_in_tes!T29*1000*11630/RES_hhdet_in_new!T26)</f>
        <v>26.951808417864985</v>
      </c>
      <c r="U29" s="98">
        <f>IF(RES_hhdet_in_tes!U29=0,0,RES_hhdet_in_tes!U29*1000*11630/RES_hhdet_in_new!U26)</f>
        <v>10.399697523163217</v>
      </c>
      <c r="V29" s="98">
        <f>IF(RES_hhdet_in_tes!V29=0,0,RES_hhdet_in_tes!V29*1000*11630/RES_hhdet_in_new!V26)</f>
        <v>32.529297713448393</v>
      </c>
      <c r="W29" s="98">
        <f>IF(RES_hhdet_in_tes!W29=0,0,RES_hhdet_in_tes!W29*1000*11630/RES_hhdet_in_new!W26)</f>
        <v>12.150787501017174</v>
      </c>
      <c r="X29" s="98">
        <f>IF(RES_hhdet_in_tes!X29=0,0,RES_hhdet_in_tes!X29*1000*11630/RES_hhdet_in_new!X26)</f>
        <v>25.940366137295882</v>
      </c>
      <c r="Y29" s="98">
        <f>IF(RES_hhdet_in_tes!Y29=0,0,RES_hhdet_in_tes!Y29*1000*11630/RES_hhdet_in_new!Y26)</f>
        <v>30.794644242320263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918.32003179594062</v>
      </c>
      <c r="D30" s="122">
        <v>923.39034271558671</v>
      </c>
      <c r="E30" s="122">
        <v>899.01173737299666</v>
      </c>
      <c r="F30" s="122">
        <v>921.53218992984205</v>
      </c>
      <c r="G30" s="122">
        <v>936.87844477607382</v>
      </c>
      <c r="H30" s="122">
        <v>952.91388100491804</v>
      </c>
      <c r="I30" s="122">
        <v>905.24391629461513</v>
      </c>
      <c r="J30" s="122">
        <v>920.85207590387438</v>
      </c>
      <c r="K30" s="122">
        <v>874.60763776751662</v>
      </c>
      <c r="L30" s="122">
        <v>1023.3841897730247</v>
      </c>
      <c r="M30" s="122">
        <v>1066.8686956470351</v>
      </c>
      <c r="N30" s="122">
        <v>1063.4337535652969</v>
      </c>
      <c r="O30" s="122">
        <v>1138.2690885197442</v>
      </c>
      <c r="P30" s="122">
        <v>1088.7556308884803</v>
      </c>
      <c r="Q30" s="122">
        <v>1143.7704987925654</v>
      </c>
      <c r="R30" s="122">
        <v>1137.3644293244538</v>
      </c>
      <c r="S30" s="122">
        <v>1079.882810472531</v>
      </c>
      <c r="T30" s="122">
        <v>1074.8173699400056</v>
      </c>
      <c r="U30" s="122">
        <v>1082.7452271104266</v>
      </c>
      <c r="V30" s="122">
        <v>1057.9471157085104</v>
      </c>
      <c r="W30" s="122">
        <v>1026.7785507574533</v>
      </c>
      <c r="X30" s="122">
        <v>686.8360683110169</v>
      </c>
      <c r="Y30" s="122">
        <v>653.09189984591364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944.7138819568396</v>
      </c>
      <c r="D31" s="98">
        <v>870.47828341828506</v>
      </c>
      <c r="E31" s="98">
        <v>900.66981013880343</v>
      </c>
      <c r="F31" s="98">
        <v>925.52601706294138</v>
      </c>
      <c r="G31" s="98">
        <v>915.88238338680981</v>
      </c>
      <c r="H31" s="98">
        <v>968.77805493040478</v>
      </c>
      <c r="I31" s="98">
        <v>973.56702703278677</v>
      </c>
      <c r="J31" s="98">
        <v>917.56827586628401</v>
      </c>
      <c r="K31" s="98">
        <v>878.91463129520628</v>
      </c>
      <c r="L31" s="98">
        <v>977.09892975360628</v>
      </c>
      <c r="M31" s="98">
        <v>1109.9133856428302</v>
      </c>
      <c r="N31" s="98">
        <v>1113.0492654576819</v>
      </c>
      <c r="O31" s="98">
        <v>1099.9715337866976</v>
      </c>
      <c r="P31" s="98">
        <v>970.78535967193397</v>
      </c>
      <c r="Q31" s="98">
        <v>1130.1216848864888</v>
      </c>
      <c r="R31" s="98">
        <v>1137.5161649558102</v>
      </c>
      <c r="S31" s="98">
        <v>1115.8926283654214</v>
      </c>
      <c r="T31" s="98">
        <v>1051.1292716046494</v>
      </c>
      <c r="U31" s="98">
        <v>1081.633112658739</v>
      </c>
      <c r="V31" s="98">
        <v>1008.3901947357901</v>
      </c>
      <c r="W31" s="98">
        <v>982.66477007363699</v>
      </c>
      <c r="X31" s="98">
        <v>736.08939655824247</v>
      </c>
      <c r="Y31" s="98">
        <v>638.44004947382996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1116.6492479224678</v>
      </c>
      <c r="T32" s="98">
        <v>0</v>
      </c>
      <c r="U32" s="98">
        <v>0</v>
      </c>
      <c r="V32" s="98">
        <v>0</v>
      </c>
      <c r="W32" s="98">
        <v>0</v>
      </c>
      <c r="X32" s="98">
        <v>739.01140431215038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604.97050773769422</v>
      </c>
      <c r="T33" s="101">
        <v>0</v>
      </c>
      <c r="U33" s="101">
        <v>0</v>
      </c>
      <c r="V33" s="101">
        <v>0</v>
      </c>
      <c r="W33" s="101">
        <v>0</v>
      </c>
      <c r="X33" s="101">
        <v>308.29161634608533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511.67874018477357</v>
      </c>
      <c r="T34" s="104">
        <v>0</v>
      </c>
      <c r="U34" s="104">
        <v>0</v>
      </c>
      <c r="V34" s="104">
        <v>0</v>
      </c>
      <c r="W34" s="104">
        <v>0</v>
      </c>
      <c r="X34" s="104">
        <v>430.7197879660651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915.63676543280712</v>
      </c>
      <c r="D35" s="101">
        <v>928.32976791495037</v>
      </c>
      <c r="E35" s="101">
        <v>898.69722720064658</v>
      </c>
      <c r="F35" s="101">
        <v>920.96697411479704</v>
      </c>
      <c r="G35" s="101">
        <v>939.54585519532725</v>
      </c>
      <c r="H35" s="101">
        <v>950.88004564893151</v>
      </c>
      <c r="I35" s="101">
        <v>899.34598389119549</v>
      </c>
      <c r="J35" s="101">
        <v>920.89124919504923</v>
      </c>
      <c r="K35" s="101">
        <v>874.09678245839677</v>
      </c>
      <c r="L35" s="101">
        <v>1026.7355282700937</v>
      </c>
      <c r="M35" s="101">
        <v>1062.4530193183768</v>
      </c>
      <c r="N35" s="101">
        <v>1059.0942021069452</v>
      </c>
      <c r="O35" s="101">
        <v>1141.3816668615277</v>
      </c>
      <c r="P35" s="101">
        <v>1098.2537092663433</v>
      </c>
      <c r="Q35" s="101">
        <v>1145.4646197680681</v>
      </c>
      <c r="R35" s="101">
        <v>1137.1433815259256</v>
      </c>
      <c r="S35" s="101">
        <v>1073.9253109886629</v>
      </c>
      <c r="T35" s="101">
        <v>1077.632008557893</v>
      </c>
      <c r="U35" s="101">
        <v>1082.6104601399315</v>
      </c>
      <c r="V35" s="101">
        <v>1065.8728250018094</v>
      </c>
      <c r="W35" s="101">
        <v>1036.1893085598892</v>
      </c>
      <c r="X35" s="101">
        <v>0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915.78750606001267</v>
      </c>
      <c r="D36" s="104">
        <v>928.53635159184114</v>
      </c>
      <c r="E36" s="104">
        <v>898.96287450279988</v>
      </c>
      <c r="F36" s="104">
        <v>921.17295936591336</v>
      </c>
      <c r="G36" s="104">
        <v>939.72863088857309</v>
      </c>
      <c r="H36" s="104">
        <v>950.94717432105142</v>
      </c>
      <c r="I36" s="104">
        <v>899.51931641914359</v>
      </c>
      <c r="J36" s="104">
        <v>921.16878704046076</v>
      </c>
      <c r="K36" s="104">
        <v>874.49350647582912</v>
      </c>
      <c r="L36" s="104">
        <v>1027.0241470155997</v>
      </c>
      <c r="M36" s="104">
        <v>1062.545753007071</v>
      </c>
      <c r="N36" s="104">
        <v>1058.8432458306293</v>
      </c>
      <c r="O36" s="104">
        <v>1140.9645181263663</v>
      </c>
      <c r="P36" s="104">
        <v>1097.6465563587703</v>
      </c>
      <c r="Q36" s="104">
        <v>1145.3918010698856</v>
      </c>
      <c r="R36" s="104">
        <v>1137.4971683330825</v>
      </c>
      <c r="S36" s="104">
        <v>1074.5843796361266</v>
      </c>
      <c r="T36" s="104">
        <v>1078.2903001411782</v>
      </c>
      <c r="U36" s="104">
        <v>1083.168044337245</v>
      </c>
      <c r="V36" s="104">
        <v>1066.0257551685563</v>
      </c>
      <c r="W36" s="104">
        <v>1036.0029665015418</v>
      </c>
      <c r="X36" s="104">
        <v>673.80155327698537</v>
      </c>
      <c r="Y36" s="104">
        <v>656.03935662630363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512.54168778872747</v>
      </c>
      <c r="D37" s="98">
        <v>525.39093763476228</v>
      </c>
      <c r="E37" s="98">
        <v>501.24226551893241</v>
      </c>
      <c r="F37" s="98">
        <v>511.07780725071507</v>
      </c>
      <c r="G37" s="98">
        <v>529.5327418212778</v>
      </c>
      <c r="H37" s="98">
        <v>536.55239294413286</v>
      </c>
      <c r="I37" s="98">
        <v>499.3480811327384</v>
      </c>
      <c r="J37" s="98">
        <v>495.02946956585407</v>
      </c>
      <c r="K37" s="98">
        <v>427.04456474594735</v>
      </c>
      <c r="L37" s="98">
        <v>577.85281141327039</v>
      </c>
      <c r="M37" s="98">
        <v>591.89742616816113</v>
      </c>
      <c r="N37" s="98">
        <v>576.71887716651293</v>
      </c>
      <c r="O37" s="98">
        <v>655.31006909406165</v>
      </c>
      <c r="P37" s="98">
        <v>604.87168838326386</v>
      </c>
      <c r="Q37" s="98">
        <v>647.35010747449746</v>
      </c>
      <c r="R37" s="98">
        <v>643.71041564342568</v>
      </c>
      <c r="S37" s="98">
        <v>581.6912635068843</v>
      </c>
      <c r="T37" s="98">
        <v>588.46469198134082</v>
      </c>
      <c r="U37" s="98">
        <v>601.40271606854878</v>
      </c>
      <c r="V37" s="98">
        <v>591.35056299819462</v>
      </c>
      <c r="W37" s="98">
        <v>608.29969975407778</v>
      </c>
      <c r="X37" s="98">
        <v>276.10514425129981</v>
      </c>
      <c r="Y37" s="98">
        <v>339.26061230846045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403.24581827128526</v>
      </c>
      <c r="D38" s="98">
        <v>403.14541395707886</v>
      </c>
      <c r="E38" s="98">
        <v>397.72060898386729</v>
      </c>
      <c r="F38" s="98">
        <v>410.09515211519829</v>
      </c>
      <c r="G38" s="98">
        <v>410.19588906729558</v>
      </c>
      <c r="H38" s="98">
        <v>414.39478137691856</v>
      </c>
      <c r="I38" s="98">
        <v>400.17123528640519</v>
      </c>
      <c r="J38" s="98">
        <v>426.1393174746068</v>
      </c>
      <c r="K38" s="98">
        <v>447.44894172988171</v>
      </c>
      <c r="L38" s="98">
        <v>449.17133560232935</v>
      </c>
      <c r="M38" s="98">
        <v>470.64832683890972</v>
      </c>
      <c r="N38" s="98">
        <v>482.12436866411656</v>
      </c>
      <c r="O38" s="98">
        <v>485.65444903230485</v>
      </c>
      <c r="P38" s="98">
        <v>492.77486797550648</v>
      </c>
      <c r="Q38" s="98">
        <v>498.04169359538821</v>
      </c>
      <c r="R38" s="98">
        <v>493.78675268965691</v>
      </c>
      <c r="S38" s="98">
        <v>492.89311612924234</v>
      </c>
      <c r="T38" s="98">
        <v>489.82560815983754</v>
      </c>
      <c r="U38" s="98">
        <v>481.76532826869612</v>
      </c>
      <c r="V38" s="98">
        <v>474.67519217036164</v>
      </c>
      <c r="W38" s="98">
        <v>427.70326674746377</v>
      </c>
      <c r="X38" s="98">
        <v>397.69640902568551</v>
      </c>
      <c r="Y38" s="98">
        <v>316.77874431784318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215.29044407682693</v>
      </c>
      <c r="D39" s="122">
        <v>218.83951444153993</v>
      </c>
      <c r="E39" s="122">
        <v>217.80042031623444</v>
      </c>
      <c r="F39" s="122">
        <v>219.37673057334828</v>
      </c>
      <c r="G39" s="122">
        <v>223.2208631520358</v>
      </c>
      <c r="H39" s="122">
        <v>230.82032311043255</v>
      </c>
      <c r="I39" s="122">
        <v>228.65545882331415</v>
      </c>
      <c r="J39" s="122">
        <v>233.68905983327201</v>
      </c>
      <c r="K39" s="122">
        <v>235.34392802510334</v>
      </c>
      <c r="L39" s="122">
        <v>262.65170472512744</v>
      </c>
      <c r="M39" s="122">
        <v>257.40640655521656</v>
      </c>
      <c r="N39" s="122">
        <v>256.61912211387772</v>
      </c>
      <c r="O39" s="122">
        <v>275.23679089344319</v>
      </c>
      <c r="P39" s="122">
        <v>279.49090879429559</v>
      </c>
      <c r="Q39" s="122">
        <v>284.63479547409884</v>
      </c>
      <c r="R39" s="122">
        <v>293.27324062275051</v>
      </c>
      <c r="S39" s="122">
        <v>286.06997394656497</v>
      </c>
      <c r="T39" s="122">
        <v>287.41883893750236</v>
      </c>
      <c r="U39" s="122">
        <v>288.21459164091135</v>
      </c>
      <c r="V39" s="122">
        <v>304.7463759606274</v>
      </c>
      <c r="W39" s="122">
        <v>314.26206608516702</v>
      </c>
      <c r="X39" s="122">
        <v>198.48777648842653</v>
      </c>
      <c r="Y39" s="122">
        <v>220.25547795020756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215.29044407682693</v>
      </c>
      <c r="D41" s="33">
        <v>218.83951444153993</v>
      </c>
      <c r="E41" s="33">
        <v>217.80042031623444</v>
      </c>
      <c r="F41" s="33">
        <v>219.37673057334828</v>
      </c>
      <c r="G41" s="33">
        <v>223.2208631520358</v>
      </c>
      <c r="H41" s="33">
        <v>230.82032311043255</v>
      </c>
      <c r="I41" s="33">
        <v>228.65545882331415</v>
      </c>
      <c r="J41" s="33">
        <v>233.68905983327201</v>
      </c>
      <c r="K41" s="33">
        <v>235.34392802510334</v>
      </c>
      <c r="L41" s="33">
        <v>262.65170472512744</v>
      </c>
      <c r="M41" s="33">
        <v>257.40640655521656</v>
      </c>
      <c r="N41" s="33">
        <v>256.61912211387772</v>
      </c>
      <c r="O41" s="33">
        <v>275.23679089344319</v>
      </c>
      <c r="P41" s="33">
        <v>279.49090879429559</v>
      </c>
      <c r="Q41" s="33">
        <v>284.63479547409884</v>
      </c>
      <c r="R41" s="33">
        <v>293.27324062275051</v>
      </c>
      <c r="S41" s="33">
        <v>286.06997394656497</v>
      </c>
      <c r="T41" s="33">
        <v>287.41883893750236</v>
      </c>
      <c r="U41" s="33">
        <v>288.21459164091135</v>
      </c>
      <c r="V41" s="33">
        <v>304.7463759606274</v>
      </c>
      <c r="W41" s="33">
        <v>314.26206608516702</v>
      </c>
      <c r="X41" s="33">
        <v>198.48777648842653</v>
      </c>
      <c r="Y41" s="33">
        <v>220.25547795020756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12158.05895946533</v>
      </c>
      <c r="D43" s="117">
        <f t="shared" si="14"/>
        <v>11774.490741988475</v>
      </c>
      <c r="E43" s="117">
        <f t="shared" si="14"/>
        <v>11608.882877377648</v>
      </c>
      <c r="F43" s="117">
        <f t="shared" si="14"/>
        <v>11557.547820710583</v>
      </c>
      <c r="G43" s="117">
        <f t="shared" si="14"/>
        <v>11741.197502888561</v>
      </c>
      <c r="H43" s="117">
        <f t="shared" si="14"/>
        <v>11494.999288040122</v>
      </c>
      <c r="I43" s="117">
        <f t="shared" si="14"/>
        <v>11108.329367045102</v>
      </c>
      <c r="J43" s="117">
        <f t="shared" si="14"/>
        <v>11063.311583178192</v>
      </c>
      <c r="K43" s="117">
        <f t="shared" si="14"/>
        <v>11046.203035481791</v>
      </c>
      <c r="L43" s="117">
        <f t="shared" si="14"/>
        <v>12278.084137346777</v>
      </c>
      <c r="M43" s="117">
        <f t="shared" si="14"/>
        <v>10964.492615695628</v>
      </c>
      <c r="N43" s="117">
        <f t="shared" si="14"/>
        <v>10416.57281700181</v>
      </c>
      <c r="O43" s="117">
        <f t="shared" si="14"/>
        <v>10842.433706476801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8877.6523750233137</v>
      </c>
      <c r="T43" s="117">
        <f t="shared" si="15"/>
        <v>8736.9243053210666</v>
      </c>
      <c r="U43" s="117">
        <f t="shared" si="15"/>
        <v>8042.1433840316404</v>
      </c>
      <c r="V43" s="117">
        <f t="shared" si="15"/>
        <v>7277.2222574498937</v>
      </c>
      <c r="W43" s="117">
        <f t="shared" ref="W43:Y43" si="16">W44+W47+W49+W58</f>
        <v>5983.0934202973094</v>
      </c>
      <c r="X43" s="117">
        <f t="shared" si="16"/>
        <v>5413.413321198982</v>
      </c>
      <c r="Y43" s="117">
        <f t="shared" si="16"/>
        <v>4209.4366011505017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11013.951863075197</v>
      </c>
      <c r="D44" s="122">
        <f t="shared" si="17"/>
        <v>10619.316494704288</v>
      </c>
      <c r="E44" s="122">
        <f t="shared" si="17"/>
        <v>10481.335324081909</v>
      </c>
      <c r="F44" s="122">
        <f t="shared" si="17"/>
        <v>10398.009366045249</v>
      </c>
      <c r="G44" s="122">
        <f t="shared" si="17"/>
        <v>10560.329246053199</v>
      </c>
      <c r="H44" s="122">
        <f t="shared" si="17"/>
        <v>10286.165323307116</v>
      </c>
      <c r="I44" s="122">
        <f t="shared" si="17"/>
        <v>9989.8255281672973</v>
      </c>
      <c r="J44" s="122">
        <f t="shared" si="17"/>
        <v>9905.2210885099466</v>
      </c>
      <c r="K44" s="122">
        <f t="shared" si="17"/>
        <v>9894.177361742315</v>
      </c>
      <c r="L44" s="122">
        <f t="shared" si="17"/>
        <v>10937.907106958457</v>
      </c>
      <c r="M44" s="122">
        <f t="shared" si="17"/>
        <v>9568.98966641894</v>
      </c>
      <c r="N44" s="122">
        <f t="shared" si="17"/>
        <v>9059.0363836041142</v>
      </c>
      <c r="O44" s="122">
        <f t="shared" si="17"/>
        <v>9381.7866458589797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7517.7593360539149</v>
      </c>
      <c r="T44" s="122">
        <f t="shared" si="18"/>
        <v>7331.6383331709321</v>
      </c>
      <c r="U44" s="122">
        <f t="shared" si="18"/>
        <v>6638.0287566535144</v>
      </c>
      <c r="V44" s="122">
        <f t="shared" si="18"/>
        <v>5883.5672841787573</v>
      </c>
      <c r="W44" s="122">
        <f t="shared" ref="W44:Y44" si="19">SUM(W45:W46)</f>
        <v>4680.3800789115794</v>
      </c>
      <c r="X44" s="122">
        <f t="shared" si="19"/>
        <v>4474.834378562733</v>
      </c>
      <c r="Y44" s="122">
        <f t="shared" si="19"/>
        <v>3350.3778529186802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10814.256185606608</v>
      </c>
      <c r="D45" s="98">
        <v>10431.308793139948</v>
      </c>
      <c r="E45" s="98">
        <v>10296.616362063342</v>
      </c>
      <c r="F45" s="98">
        <v>10216.603877680953</v>
      </c>
      <c r="G45" s="98">
        <v>10377.067400146167</v>
      </c>
      <c r="H45" s="98">
        <v>10108.543479321979</v>
      </c>
      <c r="I45" s="98">
        <v>9818.2711247211992</v>
      </c>
      <c r="J45" s="98">
        <v>9737.4853259900683</v>
      </c>
      <c r="K45" s="98">
        <v>9728.4756420224876</v>
      </c>
      <c r="L45" s="98">
        <v>10750.304970847055</v>
      </c>
      <c r="M45" s="98">
        <v>9408.7883757217915</v>
      </c>
      <c r="N45" s="98">
        <v>8909.0510374550631</v>
      </c>
      <c r="O45" s="98">
        <v>9227.8524166762563</v>
      </c>
      <c r="P45" s="98">
        <v>0</v>
      </c>
      <c r="Q45" s="98">
        <v>0</v>
      </c>
      <c r="R45" s="98">
        <v>0</v>
      </c>
      <c r="S45" s="98">
        <v>7395.868381392781</v>
      </c>
      <c r="T45" s="98">
        <v>7213.266497456093</v>
      </c>
      <c r="U45" s="98">
        <v>6532.2468332212165</v>
      </c>
      <c r="V45" s="98">
        <v>5789.8843696139365</v>
      </c>
      <c r="W45" s="98">
        <v>4605.9035911517676</v>
      </c>
      <c r="X45" s="98">
        <v>4408.7269384243609</v>
      </c>
      <c r="Y45" s="98">
        <v>3300.3592891887188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199.69567746858905</v>
      </c>
      <c r="D46" s="98">
        <v>188.00770156433924</v>
      </c>
      <c r="E46" s="98">
        <v>184.71896201856683</v>
      </c>
      <c r="F46" s="98">
        <v>181.40548836429679</v>
      </c>
      <c r="G46" s="98">
        <v>183.26184590703235</v>
      </c>
      <c r="H46" s="98">
        <v>177.62184398513634</v>
      </c>
      <c r="I46" s="98">
        <v>171.55440344609863</v>
      </c>
      <c r="J46" s="98">
        <v>167.73576251987805</v>
      </c>
      <c r="K46" s="98">
        <v>165.70171971982816</v>
      </c>
      <c r="L46" s="98">
        <v>187.60213611140168</v>
      </c>
      <c r="M46" s="98">
        <v>160.20129069714943</v>
      </c>
      <c r="N46" s="98">
        <v>149.9853461490512</v>
      </c>
      <c r="O46" s="98">
        <v>153.93422918272302</v>
      </c>
      <c r="P46" s="98">
        <v>0</v>
      </c>
      <c r="Q46" s="98">
        <v>0</v>
      </c>
      <c r="R46" s="98">
        <v>0</v>
      </c>
      <c r="S46" s="98">
        <v>121.89095466113433</v>
      </c>
      <c r="T46" s="98">
        <v>118.37183571483952</v>
      </c>
      <c r="U46" s="98">
        <v>105.78192343229765</v>
      </c>
      <c r="V46" s="98">
        <v>93.682914564820891</v>
      </c>
      <c r="W46" s="98">
        <v>74.476487759812017</v>
      </c>
      <c r="X46" s="98">
        <v>66.107440138372141</v>
      </c>
      <c r="Y46" s="98">
        <v>50.018563729961556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8.9876303413456284</v>
      </c>
      <c r="D47" s="122">
        <f t="shared" si="20"/>
        <v>4.5760785715955858</v>
      </c>
      <c r="E47" s="122">
        <f t="shared" si="20"/>
        <v>9.9699062419467364</v>
      </c>
      <c r="F47" s="122">
        <f t="shared" si="20"/>
        <v>16.465613342879415</v>
      </c>
      <c r="G47" s="122">
        <f t="shared" si="20"/>
        <v>16.867924084790896</v>
      </c>
      <c r="H47" s="122">
        <f t="shared" si="20"/>
        <v>28.647548803645797</v>
      </c>
      <c r="I47" s="122">
        <f t="shared" si="20"/>
        <v>29.047565795185555</v>
      </c>
      <c r="J47" s="122">
        <f t="shared" si="20"/>
        <v>20.850558619552029</v>
      </c>
      <c r="K47" s="122">
        <f t="shared" si="20"/>
        <v>14.112389908162072</v>
      </c>
      <c r="L47" s="122">
        <f t="shared" si="20"/>
        <v>15.562595446872486</v>
      </c>
      <c r="M47" s="122">
        <f t="shared" si="20"/>
        <v>21.708966598032408</v>
      </c>
      <c r="N47" s="122">
        <f t="shared" si="20"/>
        <v>21.537929760378479</v>
      </c>
      <c r="O47" s="122">
        <f t="shared" si="20"/>
        <v>18.337809128091674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22.195357089943542</v>
      </c>
      <c r="T47" s="122">
        <f t="shared" si="20"/>
        <v>27.435972640940403</v>
      </c>
      <c r="U47" s="122">
        <f t="shared" si="20"/>
        <v>15.120612846178098</v>
      </c>
      <c r="V47" s="122">
        <f t="shared" si="20"/>
        <v>35.316618257541343</v>
      </c>
      <c r="W47" s="122">
        <f t="shared" si="20"/>
        <v>12.269478968328432</v>
      </c>
      <c r="X47" s="122">
        <f t="shared" si="20"/>
        <v>25.682655465736083</v>
      </c>
      <c r="Y47" s="122">
        <f t="shared" si="20"/>
        <v>31.458800078376864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8.9876303413456284</v>
      </c>
      <c r="D48" s="98">
        <f>IF(RES_hhdet_in_tes!D48=0,0,RES_hhdet_in_tes!D48*1000*11630/RES_hhdet_in_new!D45)</f>
        <v>4.5760785715955858</v>
      </c>
      <c r="E48" s="98">
        <f>IF(RES_hhdet_in_tes!E48=0,0,RES_hhdet_in_tes!E48*1000*11630/RES_hhdet_in_new!E45)</f>
        <v>9.9699062419467364</v>
      </c>
      <c r="F48" s="98">
        <f>IF(RES_hhdet_in_tes!F48=0,0,RES_hhdet_in_tes!F48*1000*11630/RES_hhdet_in_new!F45)</f>
        <v>16.465613342879415</v>
      </c>
      <c r="G48" s="98">
        <f>IF(RES_hhdet_in_tes!G48=0,0,RES_hhdet_in_tes!G48*1000*11630/RES_hhdet_in_new!G45)</f>
        <v>16.867924084790896</v>
      </c>
      <c r="H48" s="98">
        <f>IF(RES_hhdet_in_tes!H48=0,0,RES_hhdet_in_tes!H48*1000*11630/RES_hhdet_in_new!H45)</f>
        <v>28.647548803645797</v>
      </c>
      <c r="I48" s="98">
        <f>IF(RES_hhdet_in_tes!I48=0,0,RES_hhdet_in_tes!I48*1000*11630/RES_hhdet_in_new!I45)</f>
        <v>29.047565795185555</v>
      </c>
      <c r="J48" s="98">
        <f>IF(RES_hhdet_in_tes!J48=0,0,RES_hhdet_in_tes!J48*1000*11630/RES_hhdet_in_new!J45)</f>
        <v>20.850558619552029</v>
      </c>
      <c r="K48" s="98">
        <f>IF(RES_hhdet_in_tes!K48=0,0,RES_hhdet_in_tes!K48*1000*11630/RES_hhdet_in_new!K45)</f>
        <v>14.112389908162072</v>
      </c>
      <c r="L48" s="98">
        <f>IF(RES_hhdet_in_tes!L48=0,0,RES_hhdet_in_tes!L48*1000*11630/RES_hhdet_in_new!L45)</f>
        <v>15.562595446872486</v>
      </c>
      <c r="M48" s="98">
        <f>IF(RES_hhdet_in_tes!M48=0,0,RES_hhdet_in_tes!M48*1000*11630/RES_hhdet_in_new!M45)</f>
        <v>21.708966598032408</v>
      </c>
      <c r="N48" s="98">
        <f>IF(RES_hhdet_in_tes!N48=0,0,RES_hhdet_in_tes!N48*1000*11630/RES_hhdet_in_new!N45)</f>
        <v>21.537929760378479</v>
      </c>
      <c r="O48" s="98">
        <f>IF(RES_hhdet_in_tes!O48=0,0,RES_hhdet_in_tes!O48*1000*11630/RES_hhdet_in_new!O45)</f>
        <v>18.337809128091674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22.195357089943542</v>
      </c>
      <c r="T48" s="98">
        <f>IF(RES_hhdet_in_tes!T48=0,0,RES_hhdet_in_tes!T48*1000*11630/RES_hhdet_in_new!T45)</f>
        <v>27.435972640940403</v>
      </c>
      <c r="U48" s="98">
        <f>IF(RES_hhdet_in_tes!U48=0,0,RES_hhdet_in_tes!U48*1000*11630/RES_hhdet_in_new!U45)</f>
        <v>15.120612846178098</v>
      </c>
      <c r="V48" s="98">
        <f>IF(RES_hhdet_in_tes!V48=0,0,RES_hhdet_in_tes!V48*1000*11630/RES_hhdet_in_new!V45)</f>
        <v>35.316618257541343</v>
      </c>
      <c r="W48" s="98">
        <f>IF(RES_hhdet_in_tes!W48=0,0,RES_hhdet_in_tes!W48*1000*11630/RES_hhdet_in_new!W45)</f>
        <v>12.269478968328432</v>
      </c>
      <c r="X48" s="98">
        <f>IF(RES_hhdet_in_tes!X48=0,0,RES_hhdet_in_tes!X48*1000*11630/RES_hhdet_in_new!X45)</f>
        <v>25.682655465736083</v>
      </c>
      <c r="Y48" s="98">
        <f>IF(RES_hhdet_in_tes!Y48=0,0,RES_hhdet_in_tes!Y48*1000*11630/RES_hhdet_in_new!Y45)</f>
        <v>31.458800078376864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919.82902197195938</v>
      </c>
      <c r="D49" s="122">
        <v>931.75865427105225</v>
      </c>
      <c r="E49" s="122">
        <v>899.77722673755852</v>
      </c>
      <c r="F49" s="122">
        <v>923.69611074910495</v>
      </c>
      <c r="G49" s="122">
        <v>940.77946959853659</v>
      </c>
      <c r="H49" s="122">
        <v>949.36609281892856</v>
      </c>
      <c r="I49" s="122">
        <v>860.80081425930541</v>
      </c>
      <c r="J49" s="122">
        <v>903.55087621542293</v>
      </c>
      <c r="K49" s="122">
        <v>902.56935580621007</v>
      </c>
      <c r="L49" s="122">
        <v>1061.9627302163215</v>
      </c>
      <c r="M49" s="122">
        <v>1116.3875761234394</v>
      </c>
      <c r="N49" s="122">
        <v>1079.3793815234403</v>
      </c>
      <c r="O49" s="122">
        <v>1167.0724605962855</v>
      </c>
      <c r="P49" s="122">
        <v>0</v>
      </c>
      <c r="Q49" s="122">
        <v>0</v>
      </c>
      <c r="R49" s="122">
        <v>0</v>
      </c>
      <c r="S49" s="122">
        <v>1051.6277079328897</v>
      </c>
      <c r="T49" s="122">
        <v>1090.4311605716919</v>
      </c>
      <c r="U49" s="122">
        <v>1100.7794228910373</v>
      </c>
      <c r="V49" s="122">
        <v>1053.5919790529676</v>
      </c>
      <c r="W49" s="122">
        <v>976.1817963322344</v>
      </c>
      <c r="X49" s="122">
        <v>714.4085106820861</v>
      </c>
      <c r="Y49" s="122">
        <v>607.34447020323717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929.19138018342585</v>
      </c>
      <c r="D50" s="98">
        <v>939.45597133540718</v>
      </c>
      <c r="E50" s="98">
        <v>903.99650832369923</v>
      </c>
      <c r="F50" s="98">
        <v>937.84344319087836</v>
      </c>
      <c r="G50" s="98">
        <v>950.38710489714163</v>
      </c>
      <c r="H50" s="98">
        <v>932.06658002382437</v>
      </c>
      <c r="I50" s="98">
        <v>860.79859467501581</v>
      </c>
      <c r="J50" s="98">
        <v>903.54896204092847</v>
      </c>
      <c r="K50" s="98">
        <v>902.56386862268027</v>
      </c>
      <c r="L50" s="98">
        <v>1061.9613528253085</v>
      </c>
      <c r="M50" s="98">
        <v>1116.386753332883</v>
      </c>
      <c r="N50" s="98">
        <v>1079.3796755669518</v>
      </c>
      <c r="O50" s="98">
        <v>1172.6366314085219</v>
      </c>
      <c r="P50" s="98">
        <v>0</v>
      </c>
      <c r="Q50" s="98">
        <v>0</v>
      </c>
      <c r="R50" s="98">
        <v>0</v>
      </c>
      <c r="S50" s="98">
        <v>1051.6311551196129</v>
      </c>
      <c r="T50" s="98">
        <v>1090.6896929128013</v>
      </c>
      <c r="U50" s="98">
        <v>1102.8841488501489</v>
      </c>
      <c r="V50" s="98">
        <v>1050.5762296284377</v>
      </c>
      <c r="W50" s="98">
        <v>944.33826329286217</v>
      </c>
      <c r="X50" s="98">
        <v>721.02722767038131</v>
      </c>
      <c r="Y50" s="98">
        <v>592.52428737882576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929.20641872636236</v>
      </c>
      <c r="D51" s="98">
        <v>939.47398804773934</v>
      </c>
      <c r="E51" s="98">
        <v>904.0180737649174</v>
      </c>
      <c r="F51" s="98">
        <v>937.86521964561246</v>
      </c>
      <c r="G51" s="98">
        <v>950.41212916515747</v>
      </c>
      <c r="H51" s="98">
        <v>932.09204172269745</v>
      </c>
      <c r="I51" s="98">
        <v>860.97769398827757</v>
      </c>
      <c r="J51" s="98">
        <v>903.79439656088016</v>
      </c>
      <c r="K51" s="98">
        <v>903.02269824545851</v>
      </c>
      <c r="L51" s="98">
        <v>1062.2517855589117</v>
      </c>
      <c r="M51" s="98">
        <v>1116.5233588028791</v>
      </c>
      <c r="N51" s="98">
        <v>1079.0255001573719</v>
      </c>
      <c r="O51" s="98">
        <v>1171.9262508049221</v>
      </c>
      <c r="P51" s="98">
        <v>0</v>
      </c>
      <c r="Q51" s="98">
        <v>0</v>
      </c>
      <c r="R51" s="98">
        <v>0</v>
      </c>
      <c r="S51" s="98">
        <v>1050.8202044429738</v>
      </c>
      <c r="T51" s="98">
        <v>1090.3164733689393</v>
      </c>
      <c r="U51" s="98">
        <v>0</v>
      </c>
      <c r="V51" s="98">
        <v>0</v>
      </c>
      <c r="W51" s="98">
        <v>0</v>
      </c>
      <c r="X51" s="98">
        <v>727.843796292653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520.25051967907132</v>
      </c>
      <c r="D52" s="101">
        <v>531.52708317068721</v>
      </c>
      <c r="E52" s="101">
        <v>504.27989887505754</v>
      </c>
      <c r="F52" s="101">
        <v>520.72138557505514</v>
      </c>
      <c r="G52" s="101">
        <v>535.49462251569855</v>
      </c>
      <c r="H52" s="101">
        <v>525.66281678701148</v>
      </c>
      <c r="I52" s="101">
        <v>477.27269849974289</v>
      </c>
      <c r="J52" s="101">
        <v>485.20585340782912</v>
      </c>
      <c r="K52" s="101">
        <v>442.0918455673056</v>
      </c>
      <c r="L52" s="101">
        <v>598.91502711895475</v>
      </c>
      <c r="M52" s="101">
        <v>623.02384958746222</v>
      </c>
      <c r="N52" s="101">
        <v>588.92459767213893</v>
      </c>
      <c r="O52" s="101">
        <v>673.46842608265808</v>
      </c>
      <c r="P52" s="101">
        <v>0</v>
      </c>
      <c r="Q52" s="101">
        <v>0</v>
      </c>
      <c r="R52" s="101">
        <v>0</v>
      </c>
      <c r="S52" s="101">
        <v>569.19544399863275</v>
      </c>
      <c r="T52" s="101">
        <v>594.64727750849909</v>
      </c>
      <c r="U52" s="101">
        <v>0</v>
      </c>
      <c r="V52" s="101">
        <v>0</v>
      </c>
      <c r="W52" s="101">
        <v>0</v>
      </c>
      <c r="X52" s="101">
        <v>305.06363319658539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408.9558990472911</v>
      </c>
      <c r="D53" s="104">
        <v>407.9469048770523</v>
      </c>
      <c r="E53" s="104">
        <v>399.73817488985986</v>
      </c>
      <c r="F53" s="104">
        <v>417.14383407055738</v>
      </c>
      <c r="G53" s="104">
        <v>414.91750664945891</v>
      </c>
      <c r="H53" s="104">
        <v>406.42922493568602</v>
      </c>
      <c r="I53" s="104">
        <v>383.70499548853485</v>
      </c>
      <c r="J53" s="104">
        <v>418.58854315305098</v>
      </c>
      <c r="K53" s="104">
        <v>460.93085267815292</v>
      </c>
      <c r="L53" s="104">
        <v>463.33675843995667</v>
      </c>
      <c r="M53" s="104">
        <v>493.49950921541677</v>
      </c>
      <c r="N53" s="104">
        <v>490.10090248523306</v>
      </c>
      <c r="O53" s="104">
        <v>498.45782472226415</v>
      </c>
      <c r="P53" s="104">
        <v>0</v>
      </c>
      <c r="Q53" s="104">
        <v>0</v>
      </c>
      <c r="R53" s="104">
        <v>0</v>
      </c>
      <c r="S53" s="104">
        <v>481.62476044434106</v>
      </c>
      <c r="T53" s="104">
        <v>495.66919586044014</v>
      </c>
      <c r="U53" s="104">
        <v>0</v>
      </c>
      <c r="V53" s="104">
        <v>0</v>
      </c>
      <c r="W53" s="104">
        <v>0</v>
      </c>
      <c r="X53" s="104">
        <v>422.78016309606767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915.63676543280701</v>
      </c>
      <c r="D54" s="101">
        <v>928.32976791495025</v>
      </c>
      <c r="E54" s="101">
        <v>898.69722720064647</v>
      </c>
      <c r="F54" s="101">
        <v>920.96697411479704</v>
      </c>
      <c r="G54" s="101">
        <v>939.54585519532714</v>
      </c>
      <c r="H54" s="101">
        <v>950.88004564893151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1141.3816668615277</v>
      </c>
      <c r="P54" s="101">
        <v>0</v>
      </c>
      <c r="Q54" s="101">
        <v>0</v>
      </c>
      <c r="R54" s="101">
        <v>0</v>
      </c>
      <c r="S54" s="101">
        <v>0</v>
      </c>
      <c r="T54" s="101">
        <v>1077.6320085578932</v>
      </c>
      <c r="U54" s="101">
        <v>1082.6104601399315</v>
      </c>
      <c r="V54" s="101">
        <v>1065.8728250018098</v>
      </c>
      <c r="W54" s="101">
        <v>1036.1893085598895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915.78750606001256</v>
      </c>
      <c r="D55" s="104">
        <v>928.53635159184068</v>
      </c>
      <c r="E55" s="104">
        <v>898.96287450279954</v>
      </c>
      <c r="F55" s="104">
        <v>921.17295936591336</v>
      </c>
      <c r="G55" s="104">
        <v>939.72863088857332</v>
      </c>
      <c r="H55" s="104">
        <v>950.94717432105131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1140.9645181263666</v>
      </c>
      <c r="P55" s="104">
        <v>0</v>
      </c>
      <c r="Q55" s="104">
        <v>0</v>
      </c>
      <c r="R55" s="104">
        <v>0</v>
      </c>
      <c r="S55" s="104">
        <v>0</v>
      </c>
      <c r="T55" s="104">
        <v>1078.2903001411782</v>
      </c>
      <c r="U55" s="104">
        <v>1083.168044337245</v>
      </c>
      <c r="V55" s="104">
        <v>1066.0257551685563</v>
      </c>
      <c r="W55" s="104">
        <v>1036.0029665015418</v>
      </c>
      <c r="X55" s="104">
        <v>673.80155327698515</v>
      </c>
      <c r="Y55" s="104">
        <v>656.03935662630386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512.54168778872747</v>
      </c>
      <c r="D56" s="98">
        <v>525.39093763476217</v>
      </c>
      <c r="E56" s="98">
        <v>501.24226551893224</v>
      </c>
      <c r="F56" s="98">
        <v>511.07780725071501</v>
      </c>
      <c r="G56" s="98">
        <v>529.5327418212778</v>
      </c>
      <c r="H56" s="98">
        <v>536.55239294413275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655.31006909406153</v>
      </c>
      <c r="P56" s="98">
        <v>0</v>
      </c>
      <c r="Q56" s="98">
        <v>0</v>
      </c>
      <c r="R56" s="98">
        <v>0</v>
      </c>
      <c r="S56" s="98">
        <v>0</v>
      </c>
      <c r="T56" s="98">
        <v>588.46469198134059</v>
      </c>
      <c r="U56" s="98">
        <v>601.40271606854878</v>
      </c>
      <c r="V56" s="98">
        <v>591.35056299819473</v>
      </c>
      <c r="W56" s="98">
        <v>608.29969975407789</v>
      </c>
      <c r="X56" s="98">
        <v>276.10514425129981</v>
      </c>
      <c r="Y56" s="98">
        <v>339.2606123084604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403.24581827128532</v>
      </c>
      <c r="D57" s="98">
        <v>403.14541395707857</v>
      </c>
      <c r="E57" s="98">
        <v>397.72060898386724</v>
      </c>
      <c r="F57" s="98">
        <v>410.09515211519835</v>
      </c>
      <c r="G57" s="98">
        <v>410.19588906729564</v>
      </c>
      <c r="H57" s="98">
        <v>414.39478137691867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485.6544490323048</v>
      </c>
      <c r="P57" s="98">
        <v>0</v>
      </c>
      <c r="Q57" s="98">
        <v>0</v>
      </c>
      <c r="R57" s="98">
        <v>0</v>
      </c>
      <c r="S57" s="98">
        <v>0</v>
      </c>
      <c r="T57" s="98">
        <v>489.82560815983771</v>
      </c>
      <c r="U57" s="98">
        <v>481.76532826869612</v>
      </c>
      <c r="V57" s="98">
        <v>474.67519217036147</v>
      </c>
      <c r="W57" s="98">
        <v>427.70326674746383</v>
      </c>
      <c r="X57" s="98">
        <v>397.69640902568545</v>
      </c>
      <c r="Y57" s="98">
        <v>316.77874431784335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215.29044407682693</v>
      </c>
      <c r="D58" s="122">
        <v>218.83951444153988</v>
      </c>
      <c r="E58" s="122">
        <v>217.80042031623449</v>
      </c>
      <c r="F58" s="122">
        <v>219.37673057334823</v>
      </c>
      <c r="G58" s="122">
        <v>223.22086315203583</v>
      </c>
      <c r="H58" s="122">
        <v>230.82032311043255</v>
      </c>
      <c r="I58" s="122">
        <v>228.65545882331415</v>
      </c>
      <c r="J58" s="122">
        <v>233.68905983327204</v>
      </c>
      <c r="K58" s="122">
        <v>235.34392802510342</v>
      </c>
      <c r="L58" s="122">
        <v>262.65170472512739</v>
      </c>
      <c r="M58" s="122">
        <v>257.40640655521656</v>
      </c>
      <c r="N58" s="122">
        <v>256.61912211387778</v>
      </c>
      <c r="O58" s="122">
        <v>275.2367908934433</v>
      </c>
      <c r="P58" s="122">
        <v>0</v>
      </c>
      <c r="Q58" s="122">
        <v>0</v>
      </c>
      <c r="R58" s="122">
        <v>0</v>
      </c>
      <c r="S58" s="122">
        <v>286.06997394656503</v>
      </c>
      <c r="T58" s="122">
        <v>287.41883893750236</v>
      </c>
      <c r="U58" s="122">
        <v>288.21459164091129</v>
      </c>
      <c r="V58" s="122">
        <v>304.7463759606274</v>
      </c>
      <c r="W58" s="122">
        <v>314.26206608516708</v>
      </c>
      <c r="X58" s="122">
        <v>198.48777648842659</v>
      </c>
      <c r="Y58" s="122">
        <v>220.25547795020759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215.29044407682693</v>
      </c>
      <c r="D60" s="33">
        <v>218.83951444153988</v>
      </c>
      <c r="E60" s="33">
        <v>217.80042031623449</v>
      </c>
      <c r="F60" s="33">
        <v>219.37673057334823</v>
      </c>
      <c r="G60" s="33">
        <v>223.22086315203583</v>
      </c>
      <c r="H60" s="33">
        <v>230.82032311043255</v>
      </c>
      <c r="I60" s="33">
        <v>228.65545882331415</v>
      </c>
      <c r="J60" s="33">
        <v>233.68905983327204</v>
      </c>
      <c r="K60" s="33">
        <v>235.34392802510342</v>
      </c>
      <c r="L60" s="33">
        <v>262.65170472512739</v>
      </c>
      <c r="M60" s="33">
        <v>257.40640655521656</v>
      </c>
      <c r="N60" s="33">
        <v>256.61912211387778</v>
      </c>
      <c r="O60" s="33">
        <v>275.2367908934433</v>
      </c>
      <c r="P60" s="33">
        <v>0</v>
      </c>
      <c r="Q60" s="33">
        <v>0</v>
      </c>
      <c r="R60" s="33">
        <v>0</v>
      </c>
      <c r="S60" s="33">
        <v>286.06997394656503</v>
      </c>
      <c r="T60" s="33">
        <v>287.41883893750236</v>
      </c>
      <c r="U60" s="33">
        <v>288.21459164091129</v>
      </c>
      <c r="V60" s="33">
        <v>304.7463759606274</v>
      </c>
      <c r="W60" s="33">
        <v>314.26206608516708</v>
      </c>
      <c r="X60" s="33">
        <v>198.48777648842659</v>
      </c>
      <c r="Y60" s="33">
        <v>220.25547795020759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12126.594043797508</v>
      </c>
      <c r="D62" s="117">
        <f t="shared" si="21"/>
        <v>11397.428718831747</v>
      </c>
      <c r="E62" s="117">
        <f t="shared" si="21"/>
        <v>11883.621791519379</v>
      </c>
      <c r="F62" s="117">
        <f t="shared" si="21"/>
        <v>11747.261605426063</v>
      </c>
      <c r="G62" s="117">
        <f t="shared" si="21"/>
        <v>11707.343571721705</v>
      </c>
      <c r="H62" s="117">
        <f t="shared" si="21"/>
        <v>11696.383020294597</v>
      </c>
      <c r="I62" s="117">
        <f t="shared" si="21"/>
        <v>11042.667879691207</v>
      </c>
      <c r="J62" s="117">
        <f t="shared" si="21"/>
        <v>10976.007011057212</v>
      </c>
      <c r="K62" s="117">
        <f t="shared" si="21"/>
        <v>10894.388971902752</v>
      </c>
      <c r="L62" s="117">
        <f t="shared" si="21"/>
        <v>12525.337658533592</v>
      </c>
      <c r="M62" s="117">
        <f t="shared" si="21"/>
        <v>10703.175910290027</v>
      </c>
      <c r="N62" s="117">
        <f t="shared" si="21"/>
        <v>10599.777956808886</v>
      </c>
      <c r="O62" s="117">
        <f t="shared" si="21"/>
        <v>10625.093807078243</v>
      </c>
      <c r="P62" s="117">
        <f t="shared" si="21"/>
        <v>9272.7360947301095</v>
      </c>
      <c r="Q62" s="117">
        <f t="shared" si="21"/>
        <v>9329.9424163582062</v>
      </c>
      <c r="R62" s="117">
        <f t="shared" ref="R62:V62" si="22">R63+R66+R68+R77</f>
        <v>9503.3043729270157</v>
      </c>
      <c r="S62" s="117">
        <f t="shared" si="22"/>
        <v>9307.1187091427146</v>
      </c>
      <c r="T62" s="117">
        <f t="shared" si="22"/>
        <v>8619.325497188378</v>
      </c>
      <c r="U62" s="117">
        <f t="shared" si="22"/>
        <v>8240.2671793265818</v>
      </c>
      <c r="V62" s="117">
        <f t="shared" si="22"/>
        <v>7922.2405380505943</v>
      </c>
      <c r="W62" s="117">
        <f t="shared" ref="W62:Y62" si="23">W63+W66+W68+W77</f>
        <v>6920.3601888647609</v>
      </c>
      <c r="X62" s="117">
        <f t="shared" si="23"/>
        <v>5200.6847992219955</v>
      </c>
      <c r="Y62" s="117">
        <f t="shared" si="23"/>
        <v>4240.3576707917509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10975.707386948474</v>
      </c>
      <c r="D63" s="122">
        <f t="shared" si="24"/>
        <v>10265.686428284822</v>
      </c>
      <c r="E63" s="122">
        <f t="shared" si="24"/>
        <v>10732.174077827944</v>
      </c>
      <c r="F63" s="122">
        <f t="shared" si="24"/>
        <v>10561.747039454975</v>
      </c>
      <c r="G63" s="122">
        <f t="shared" si="24"/>
        <v>10522.411989612399</v>
      </c>
      <c r="H63" s="122">
        <f t="shared" si="24"/>
        <v>10487.687332553845</v>
      </c>
      <c r="I63" s="122">
        <f t="shared" si="24"/>
        <v>9928.1263894713065</v>
      </c>
      <c r="J63" s="122">
        <f t="shared" si="24"/>
        <v>9824.2197412176065</v>
      </c>
      <c r="K63" s="122">
        <f t="shared" si="24"/>
        <v>9763.0449803469019</v>
      </c>
      <c r="L63" s="122">
        <f t="shared" si="24"/>
        <v>11176.650768587217</v>
      </c>
      <c r="M63" s="122">
        <f t="shared" si="24"/>
        <v>9350.4825271518748</v>
      </c>
      <c r="N63" s="122">
        <f t="shared" si="24"/>
        <v>9226.5330371423115</v>
      </c>
      <c r="O63" s="122">
        <f t="shared" si="24"/>
        <v>9182.16201144345</v>
      </c>
      <c r="P63" s="122">
        <f t="shared" si="24"/>
        <v>7882.027852784373</v>
      </c>
      <c r="Q63" s="122">
        <f t="shared" si="24"/>
        <v>7942.0822465630981</v>
      </c>
      <c r="R63" s="122">
        <f t="shared" ref="R63:V63" si="25">SUM(R64:R65)</f>
        <v>8076.3072689292612</v>
      </c>
      <c r="S63" s="122">
        <f t="shared" si="25"/>
        <v>7910.4842563332368</v>
      </c>
      <c r="T63" s="122">
        <f t="shared" si="25"/>
        <v>7249.7073620189594</v>
      </c>
      <c r="U63" s="122">
        <f t="shared" si="25"/>
        <v>6839.8717380237513</v>
      </c>
      <c r="V63" s="122">
        <f t="shared" si="25"/>
        <v>6473.4768838770015</v>
      </c>
      <c r="W63" s="122">
        <f t="shared" ref="W63:Y63" si="26">SUM(W64:W65)</f>
        <v>5536.770719710913</v>
      </c>
      <c r="X63" s="122">
        <f t="shared" si="26"/>
        <v>4292.6780360747198</v>
      </c>
      <c r="Y63" s="122">
        <f t="shared" si="26"/>
        <v>3365.7698869184578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10776.705126035949</v>
      </c>
      <c r="D64" s="98">
        <v>10083.939504052501</v>
      </c>
      <c r="E64" s="98">
        <v>10543.034431536493</v>
      </c>
      <c r="F64" s="98">
        <v>10377.484955028596</v>
      </c>
      <c r="G64" s="98">
        <v>10339.808152205402</v>
      </c>
      <c r="H64" s="98">
        <v>10306.585599828744</v>
      </c>
      <c r="I64" s="98">
        <v>9757.6315399585856</v>
      </c>
      <c r="J64" s="98">
        <v>9657.8556616346177</v>
      </c>
      <c r="K64" s="98">
        <v>9599.5393867236398</v>
      </c>
      <c r="L64" s="98">
        <v>10984.953806978887</v>
      </c>
      <c r="M64" s="98">
        <v>9193.9394205428507</v>
      </c>
      <c r="N64" s="98">
        <v>9073.7745435528541</v>
      </c>
      <c r="O64" s="98">
        <v>9031.5031780232384</v>
      </c>
      <c r="P64" s="98">
        <v>7755.6380719597073</v>
      </c>
      <c r="Q64" s="98">
        <v>7812.645148137859</v>
      </c>
      <c r="R64" s="98">
        <v>7944.9361659691504</v>
      </c>
      <c r="S64" s="98">
        <v>7782.2257640439038</v>
      </c>
      <c r="T64" s="98">
        <v>7132.6583301600167</v>
      </c>
      <c r="U64" s="98">
        <v>6730.8732966185162</v>
      </c>
      <c r="V64" s="98">
        <v>6370.400951783834</v>
      </c>
      <c r="W64" s="98">
        <v>5448.6669269028453</v>
      </c>
      <c r="X64" s="98">
        <v>4229.2616205616478</v>
      </c>
      <c r="Y64" s="98">
        <v>3315.521531962745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199.00226091252421</v>
      </c>
      <c r="D65" s="98">
        <v>181.74692423232131</v>
      </c>
      <c r="E65" s="98">
        <v>189.13964629145144</v>
      </c>
      <c r="F65" s="98">
        <v>184.26208442637767</v>
      </c>
      <c r="G65" s="98">
        <v>182.60383740699734</v>
      </c>
      <c r="H65" s="98">
        <v>181.10173272510124</v>
      </c>
      <c r="I65" s="98">
        <v>170.49484951272063</v>
      </c>
      <c r="J65" s="98">
        <v>166.36407958298955</v>
      </c>
      <c r="K65" s="98">
        <v>163.50559362326197</v>
      </c>
      <c r="L65" s="98">
        <v>191.69696160833058</v>
      </c>
      <c r="M65" s="98">
        <v>156.54310660902451</v>
      </c>
      <c r="N65" s="98">
        <v>152.75849358945692</v>
      </c>
      <c r="O65" s="98">
        <v>150.6588334202111</v>
      </c>
      <c r="P65" s="98">
        <v>126.38978082466521</v>
      </c>
      <c r="Q65" s="98">
        <v>129.43709842523933</v>
      </c>
      <c r="R65" s="98">
        <v>131.37110296011119</v>
      </c>
      <c r="S65" s="98">
        <v>128.25849228933291</v>
      </c>
      <c r="T65" s="98">
        <v>117.04903185894283</v>
      </c>
      <c r="U65" s="98">
        <v>108.9984414052353</v>
      </c>
      <c r="V65" s="98">
        <v>103.07593209316758</v>
      </c>
      <c r="W65" s="98">
        <v>88.103792808068135</v>
      </c>
      <c r="X65" s="98">
        <v>63.416415513072195</v>
      </c>
      <c r="Y65" s="98">
        <v>50.248354955712685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8.979519297256898</v>
      </c>
      <c r="D66" s="122">
        <f t="shared" si="27"/>
        <v>4.5881718024930374</v>
      </c>
      <c r="E66" s="122">
        <f t="shared" si="27"/>
        <v>9.9119943737242622</v>
      </c>
      <c r="F66" s="122">
        <f t="shared" si="27"/>
        <v>16.349846652324178</v>
      </c>
      <c r="G66" s="122">
        <f t="shared" si="27"/>
        <v>16.76412147503834</v>
      </c>
      <c r="H66" s="122">
        <f t="shared" si="27"/>
        <v>28.763849698343396</v>
      </c>
      <c r="I66" s="122">
        <f t="shared" si="27"/>
        <v>29.038997191706141</v>
      </c>
      <c r="J66" s="122">
        <f t="shared" si="27"/>
        <v>20.898598006658236</v>
      </c>
      <c r="K66" s="122">
        <f t="shared" si="27"/>
        <v>14.043177382637142</v>
      </c>
      <c r="L66" s="122">
        <f t="shared" si="27"/>
        <v>15.567329426000789</v>
      </c>
      <c r="M66" s="122">
        <f t="shared" si="27"/>
        <v>21.713603419131726</v>
      </c>
      <c r="N66" s="122">
        <f t="shared" si="27"/>
        <v>21.544067635330393</v>
      </c>
      <c r="O66" s="122">
        <f t="shared" si="27"/>
        <v>18.287561872433429</v>
      </c>
      <c r="P66" s="122">
        <f t="shared" si="27"/>
        <v>14.891477259218965</v>
      </c>
      <c r="Q66" s="122">
        <f t="shared" si="27"/>
        <v>18.728614819616634</v>
      </c>
      <c r="R66" s="122">
        <f t="shared" si="27"/>
        <v>23.933725839415754</v>
      </c>
      <c r="S66" s="122">
        <f t="shared" si="27"/>
        <v>22.109754631841625</v>
      </c>
      <c r="T66" s="122">
        <f t="shared" si="27"/>
        <v>27.118761398969632</v>
      </c>
      <c r="U66" s="122">
        <f t="shared" si="27"/>
        <v>12.194964394620746</v>
      </c>
      <c r="V66" s="122">
        <f t="shared" si="27"/>
        <v>34.640342588779916</v>
      </c>
      <c r="W66" s="122">
        <f t="shared" si="27"/>
        <v>11.935691828257454</v>
      </c>
      <c r="X66" s="122">
        <f t="shared" si="27"/>
        <v>25.809574375259089</v>
      </c>
      <c r="Y66" s="122">
        <f t="shared" si="27"/>
        <v>31.506449643081929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8.979519297256898</v>
      </c>
      <c r="D67" s="98">
        <f>IF(RES_hhdet_in_tes!D67=0,0,RES_hhdet_in_tes!D67*1000*11630/RES_hhdet_in_new!D64)</f>
        <v>4.5881718024930374</v>
      </c>
      <c r="E67" s="98">
        <f>IF(RES_hhdet_in_tes!E67=0,0,RES_hhdet_in_tes!E67*1000*11630/RES_hhdet_in_new!E64)</f>
        <v>9.9119943737242622</v>
      </c>
      <c r="F67" s="98">
        <f>IF(RES_hhdet_in_tes!F67=0,0,RES_hhdet_in_tes!F67*1000*11630/RES_hhdet_in_new!F64)</f>
        <v>16.349846652324178</v>
      </c>
      <c r="G67" s="98">
        <f>IF(RES_hhdet_in_tes!G67=0,0,RES_hhdet_in_tes!G67*1000*11630/RES_hhdet_in_new!G64)</f>
        <v>16.76412147503834</v>
      </c>
      <c r="H67" s="98">
        <f>IF(RES_hhdet_in_tes!H67=0,0,RES_hhdet_in_tes!H67*1000*11630/RES_hhdet_in_new!H64)</f>
        <v>28.763849698343396</v>
      </c>
      <c r="I67" s="98">
        <f>IF(RES_hhdet_in_tes!I67=0,0,RES_hhdet_in_tes!I67*1000*11630/RES_hhdet_in_new!I64)</f>
        <v>29.038997191706141</v>
      </c>
      <c r="J67" s="98">
        <f>IF(RES_hhdet_in_tes!J67=0,0,RES_hhdet_in_tes!J67*1000*11630/RES_hhdet_in_new!J64)</f>
        <v>20.898598006658236</v>
      </c>
      <c r="K67" s="98">
        <f>IF(RES_hhdet_in_tes!K67=0,0,RES_hhdet_in_tes!K67*1000*11630/RES_hhdet_in_new!K64)</f>
        <v>14.043177382637142</v>
      </c>
      <c r="L67" s="98">
        <f>IF(RES_hhdet_in_tes!L67=0,0,RES_hhdet_in_tes!L67*1000*11630/RES_hhdet_in_new!L64)</f>
        <v>15.567329426000789</v>
      </c>
      <c r="M67" s="98">
        <f>IF(RES_hhdet_in_tes!M67=0,0,RES_hhdet_in_tes!M67*1000*11630/RES_hhdet_in_new!M64)</f>
        <v>21.713603419131726</v>
      </c>
      <c r="N67" s="98">
        <f>IF(RES_hhdet_in_tes!N67=0,0,RES_hhdet_in_tes!N67*1000*11630/RES_hhdet_in_new!N64)</f>
        <v>21.544067635330393</v>
      </c>
      <c r="O67" s="98">
        <f>IF(RES_hhdet_in_tes!O67=0,0,RES_hhdet_in_tes!O67*1000*11630/RES_hhdet_in_new!O64)</f>
        <v>18.287561872433429</v>
      </c>
      <c r="P67" s="98">
        <f>IF(RES_hhdet_in_tes!P67=0,0,RES_hhdet_in_tes!P67*1000*11630/RES_hhdet_in_new!P64)</f>
        <v>14.891477259218965</v>
      </c>
      <c r="Q67" s="98">
        <f>IF(RES_hhdet_in_tes!Q67=0,0,RES_hhdet_in_tes!Q67*1000*11630/RES_hhdet_in_new!Q64)</f>
        <v>18.728614819616634</v>
      </c>
      <c r="R67" s="98">
        <f>IF(RES_hhdet_in_tes!R67=0,0,RES_hhdet_in_tes!R67*1000*11630/RES_hhdet_in_new!R64)</f>
        <v>23.933725839415754</v>
      </c>
      <c r="S67" s="98">
        <f>IF(RES_hhdet_in_tes!S67=0,0,RES_hhdet_in_tes!S67*1000*11630/RES_hhdet_in_new!S64)</f>
        <v>22.109754631841625</v>
      </c>
      <c r="T67" s="98">
        <f>IF(RES_hhdet_in_tes!T67=0,0,RES_hhdet_in_tes!T67*1000*11630/RES_hhdet_in_new!T64)</f>
        <v>27.118761398969632</v>
      </c>
      <c r="U67" s="98">
        <f>IF(RES_hhdet_in_tes!U67=0,0,RES_hhdet_in_tes!U67*1000*11630/RES_hhdet_in_new!U64)</f>
        <v>12.194964394620746</v>
      </c>
      <c r="V67" s="98">
        <f>IF(RES_hhdet_in_tes!V67=0,0,RES_hhdet_in_tes!V67*1000*11630/RES_hhdet_in_new!V64)</f>
        <v>34.640342588779916</v>
      </c>
      <c r="W67" s="98">
        <f>IF(RES_hhdet_in_tes!W67=0,0,RES_hhdet_in_tes!W67*1000*11630/RES_hhdet_in_new!W64)</f>
        <v>11.935691828257454</v>
      </c>
      <c r="X67" s="98">
        <f>IF(RES_hhdet_in_tes!X67=0,0,RES_hhdet_in_tes!X67*1000*11630/RES_hhdet_in_new!X64)</f>
        <v>25.809574375259089</v>
      </c>
      <c r="Y67" s="98">
        <f>IF(RES_hhdet_in_tes!Y67=0,0,RES_hhdet_in_tes!Y67*1000*11630/RES_hhdet_in_new!Y64)</f>
        <v>31.506449643081929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926.61214867685021</v>
      </c>
      <c r="D68" s="122">
        <v>908.46994433423072</v>
      </c>
      <c r="E68" s="122">
        <v>923.53184180193796</v>
      </c>
      <c r="F68" s="122">
        <v>949.60044946327798</v>
      </c>
      <c r="G68" s="122">
        <v>944.80260944746362</v>
      </c>
      <c r="H68" s="122">
        <v>949.02246688577361</v>
      </c>
      <c r="I68" s="122">
        <v>857.04216652397565</v>
      </c>
      <c r="J68" s="122">
        <v>897.46684157985396</v>
      </c>
      <c r="K68" s="122">
        <v>881.94027810873251</v>
      </c>
      <c r="L68" s="122">
        <v>1070.2473547679485</v>
      </c>
      <c r="M68" s="122">
        <v>1073.662274110764</v>
      </c>
      <c r="N68" s="122">
        <v>1094.7266195637956</v>
      </c>
      <c r="O68" s="122">
        <v>1149.0393271395812</v>
      </c>
      <c r="P68" s="122">
        <v>1096.4692975078315</v>
      </c>
      <c r="Q68" s="122">
        <v>1084.6890045583168</v>
      </c>
      <c r="R68" s="122">
        <v>1109.8371998050263</v>
      </c>
      <c r="S68" s="122">
        <v>1088.12267732808</v>
      </c>
      <c r="T68" s="122">
        <v>1054.7931836083303</v>
      </c>
      <c r="U68" s="122">
        <v>1099.7695674021134</v>
      </c>
      <c r="V68" s="122">
        <v>1111.5593580405459</v>
      </c>
      <c r="W68" s="122">
        <v>1063.430050127261</v>
      </c>
      <c r="X68" s="122">
        <v>670.04634470875135</v>
      </c>
      <c r="Y68" s="122">
        <v>624.23353838501225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926.88874100604187</v>
      </c>
      <c r="D69" s="98">
        <v>907.81140163925659</v>
      </c>
      <c r="E69" s="98">
        <v>924.38938173266581</v>
      </c>
      <c r="F69" s="98">
        <v>950.82254670954546</v>
      </c>
      <c r="G69" s="98">
        <v>945.08022235625413</v>
      </c>
      <c r="H69" s="98">
        <v>948.88669886641958</v>
      </c>
      <c r="I69" s="98">
        <v>855.3559610061609</v>
      </c>
      <c r="J69" s="98">
        <v>896.91079511838257</v>
      </c>
      <c r="K69" s="98">
        <v>882.16253829544394</v>
      </c>
      <c r="L69" s="98">
        <v>1071.5518808491108</v>
      </c>
      <c r="M69" s="98">
        <v>1073.9496979242872</v>
      </c>
      <c r="N69" s="98">
        <v>1095.6693880287214</v>
      </c>
      <c r="O69" s="98">
        <v>1149.2757718871085</v>
      </c>
      <c r="P69" s="98">
        <v>1096.3149344901187</v>
      </c>
      <c r="Q69" s="98">
        <v>1081.2261408390964</v>
      </c>
      <c r="R69" s="98">
        <v>1108.7739839649316</v>
      </c>
      <c r="S69" s="98">
        <v>1088.584548180846</v>
      </c>
      <c r="T69" s="98">
        <v>1054.0527257416409</v>
      </c>
      <c r="U69" s="98">
        <v>1100.3086472301318</v>
      </c>
      <c r="V69" s="98">
        <v>1113.4170039061614</v>
      </c>
      <c r="W69" s="98">
        <v>1067.3965560393883</v>
      </c>
      <c r="X69" s="98">
        <v>666.07415149898441</v>
      </c>
      <c r="Y69" s="98">
        <v>616.5960809263762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926.92752615774452</v>
      </c>
      <c r="D70" s="98">
        <v>907.84913947274038</v>
      </c>
      <c r="E70" s="98">
        <v>924.5109232501253</v>
      </c>
      <c r="F70" s="98">
        <v>950.94905154065646</v>
      </c>
      <c r="G70" s="98">
        <v>945.22899082734966</v>
      </c>
      <c r="H70" s="98">
        <v>949.07166157399172</v>
      </c>
      <c r="I70" s="98">
        <v>855.63885013173717</v>
      </c>
      <c r="J70" s="98">
        <v>897.31358584323493</v>
      </c>
      <c r="K70" s="98">
        <v>882.79927363706952</v>
      </c>
      <c r="L70" s="98">
        <v>1072.0729583617858</v>
      </c>
      <c r="M70" s="98">
        <v>1074.2007191375415</v>
      </c>
      <c r="N70" s="98">
        <v>1095.6928775436577</v>
      </c>
      <c r="O70" s="98">
        <v>0</v>
      </c>
      <c r="P70" s="98">
        <v>0</v>
      </c>
      <c r="Q70" s="98">
        <v>0</v>
      </c>
      <c r="R70" s="98">
        <v>1107.556119454546</v>
      </c>
      <c r="S70" s="98">
        <v>1088.0593751519464</v>
      </c>
      <c r="T70" s="98">
        <v>1053.5073171187664</v>
      </c>
      <c r="U70" s="98">
        <v>1100.6718854936989</v>
      </c>
      <c r="V70" s="98">
        <v>1114.1756257222185</v>
      </c>
      <c r="W70" s="98">
        <v>0</v>
      </c>
      <c r="X70" s="98">
        <v>669.63685385782048</v>
      </c>
      <c r="Y70" s="98">
        <v>619.18724339661912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518.96255864841817</v>
      </c>
      <c r="D71" s="101">
        <v>513.520552455391</v>
      </c>
      <c r="E71" s="101">
        <v>515.79559622547197</v>
      </c>
      <c r="F71" s="101">
        <v>528.04841017622653</v>
      </c>
      <c r="G71" s="101">
        <v>532.54865262796989</v>
      </c>
      <c r="H71" s="101">
        <v>535.3074146726816</v>
      </c>
      <c r="I71" s="101">
        <v>474.26367345161327</v>
      </c>
      <c r="J71" s="101">
        <v>481.67267306991999</v>
      </c>
      <c r="K71" s="101">
        <v>431.97360019929749</v>
      </c>
      <c r="L71" s="101">
        <v>604.53167100368137</v>
      </c>
      <c r="M71" s="101">
        <v>599.10282071591041</v>
      </c>
      <c r="N71" s="101">
        <v>598.16634953017513</v>
      </c>
      <c r="O71" s="101">
        <v>0</v>
      </c>
      <c r="P71" s="101">
        <v>0</v>
      </c>
      <c r="Q71" s="101">
        <v>0</v>
      </c>
      <c r="R71" s="101">
        <v>626.37652039549562</v>
      </c>
      <c r="S71" s="101">
        <v>589.5543760067211</v>
      </c>
      <c r="T71" s="101">
        <v>574.35915687972476</v>
      </c>
      <c r="U71" s="101">
        <v>611.18352418775555</v>
      </c>
      <c r="V71" s="101">
        <v>618.77215888686135</v>
      </c>
      <c r="W71" s="101">
        <v>0</v>
      </c>
      <c r="X71" s="101">
        <v>278.15002164842764</v>
      </c>
      <c r="Y71" s="101">
        <v>320.36409957856586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407.96496750932636</v>
      </c>
      <c r="D72" s="104">
        <v>394.32858701734943</v>
      </c>
      <c r="E72" s="104">
        <v>408.71532702465328</v>
      </c>
      <c r="F72" s="104">
        <v>422.90064136442993</v>
      </c>
      <c r="G72" s="104">
        <v>412.68033819937983</v>
      </c>
      <c r="H72" s="104">
        <v>413.76424690131017</v>
      </c>
      <c r="I72" s="104">
        <v>381.37517668012407</v>
      </c>
      <c r="J72" s="104">
        <v>415.64091277331488</v>
      </c>
      <c r="K72" s="104">
        <v>450.8256734377722</v>
      </c>
      <c r="L72" s="104">
        <v>467.54128735810423</v>
      </c>
      <c r="M72" s="104">
        <v>475.09789842163093</v>
      </c>
      <c r="N72" s="104">
        <v>497.52652801348256</v>
      </c>
      <c r="O72" s="104">
        <v>0</v>
      </c>
      <c r="P72" s="104">
        <v>0</v>
      </c>
      <c r="Q72" s="104">
        <v>0</v>
      </c>
      <c r="R72" s="104">
        <v>481.17959905905036</v>
      </c>
      <c r="S72" s="104">
        <v>498.50499914522544</v>
      </c>
      <c r="T72" s="104">
        <v>479.14816023904189</v>
      </c>
      <c r="U72" s="104">
        <v>489.4883613059435</v>
      </c>
      <c r="V72" s="104">
        <v>495.40346683535728</v>
      </c>
      <c r="W72" s="104">
        <v>0</v>
      </c>
      <c r="X72" s="104">
        <v>391.48683220939284</v>
      </c>
      <c r="Y72" s="104">
        <v>298.82314381805327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915.63676543280701</v>
      </c>
      <c r="D73" s="101">
        <v>928.32976791495037</v>
      </c>
      <c r="E73" s="101">
        <v>898.69722720064669</v>
      </c>
      <c r="F73" s="101">
        <v>920.96697411479704</v>
      </c>
      <c r="G73" s="101">
        <v>939.54585519532725</v>
      </c>
      <c r="H73" s="101">
        <v>950.88004564893151</v>
      </c>
      <c r="I73" s="101">
        <v>899.3459838911956</v>
      </c>
      <c r="J73" s="101">
        <v>920.89124919504911</v>
      </c>
      <c r="K73" s="101">
        <v>874.09678245839666</v>
      </c>
      <c r="L73" s="101">
        <v>1026.7355282700937</v>
      </c>
      <c r="M73" s="101">
        <v>1062.4530193183768</v>
      </c>
      <c r="N73" s="101">
        <v>1059.0942021069452</v>
      </c>
      <c r="O73" s="101">
        <v>1141.3816668615279</v>
      </c>
      <c r="P73" s="101">
        <v>1098.2537092663433</v>
      </c>
      <c r="Q73" s="101">
        <v>1145.4646197680681</v>
      </c>
      <c r="R73" s="101">
        <v>1137.1433815259256</v>
      </c>
      <c r="S73" s="101">
        <v>1073.9253109886629</v>
      </c>
      <c r="T73" s="101">
        <v>1077.632008557893</v>
      </c>
      <c r="U73" s="101">
        <v>1082.6104601399315</v>
      </c>
      <c r="V73" s="101">
        <v>1065.8728250018098</v>
      </c>
      <c r="W73" s="101">
        <v>1036.1893085598892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915.7875060600129</v>
      </c>
      <c r="D74" s="104">
        <v>928.53635159184103</v>
      </c>
      <c r="E74" s="104">
        <v>898.96287450279999</v>
      </c>
      <c r="F74" s="104">
        <v>921.17295936591347</v>
      </c>
      <c r="G74" s="104">
        <v>939.72863088857343</v>
      </c>
      <c r="H74" s="104">
        <v>950.94717432105153</v>
      </c>
      <c r="I74" s="104">
        <v>899.51931641914348</v>
      </c>
      <c r="J74" s="104">
        <v>921.1687870404611</v>
      </c>
      <c r="K74" s="104">
        <v>874.49350647582901</v>
      </c>
      <c r="L74" s="104">
        <v>1027.0241470155993</v>
      </c>
      <c r="M74" s="104">
        <v>1062.545753007071</v>
      </c>
      <c r="N74" s="104">
        <v>1058.8432458306295</v>
      </c>
      <c r="O74" s="104">
        <v>1140.9645181263668</v>
      </c>
      <c r="P74" s="104">
        <v>1097.6465563587703</v>
      </c>
      <c r="Q74" s="104">
        <v>1145.3918010698853</v>
      </c>
      <c r="R74" s="104">
        <v>1137.4971683330825</v>
      </c>
      <c r="S74" s="104">
        <v>1074.5843796361269</v>
      </c>
      <c r="T74" s="104">
        <v>1078.2903001411785</v>
      </c>
      <c r="U74" s="104">
        <v>1083.1680443372452</v>
      </c>
      <c r="V74" s="104">
        <v>1066.0257551685561</v>
      </c>
      <c r="W74" s="104">
        <v>1036.0029665015418</v>
      </c>
      <c r="X74" s="104">
        <v>673.80155327698515</v>
      </c>
      <c r="Y74" s="104">
        <v>656.03935662630374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512.54168778872759</v>
      </c>
      <c r="D75" s="98">
        <v>525.39093763476228</v>
      </c>
      <c r="E75" s="98">
        <v>501.24226551893241</v>
      </c>
      <c r="F75" s="98">
        <v>511.07780725071513</v>
      </c>
      <c r="G75" s="98">
        <v>529.53274182127768</v>
      </c>
      <c r="H75" s="98">
        <v>536.55239294413275</v>
      </c>
      <c r="I75" s="98">
        <v>499.34808113273829</v>
      </c>
      <c r="J75" s="98">
        <v>495.02946956585401</v>
      </c>
      <c r="K75" s="98">
        <v>427.04456474594724</v>
      </c>
      <c r="L75" s="98">
        <v>577.85281141327016</v>
      </c>
      <c r="M75" s="98">
        <v>591.89742616816125</v>
      </c>
      <c r="N75" s="98">
        <v>576.71887716651293</v>
      </c>
      <c r="O75" s="98">
        <v>655.31006909406165</v>
      </c>
      <c r="P75" s="98">
        <v>604.87168838326386</v>
      </c>
      <c r="Q75" s="98">
        <v>647.35010747449735</v>
      </c>
      <c r="R75" s="98">
        <v>643.71041564342568</v>
      </c>
      <c r="S75" s="98">
        <v>581.69126350688441</v>
      </c>
      <c r="T75" s="98">
        <v>588.46469198134082</v>
      </c>
      <c r="U75" s="98">
        <v>601.4027160685489</v>
      </c>
      <c r="V75" s="98">
        <v>591.35056299819473</v>
      </c>
      <c r="W75" s="98">
        <v>608.29969975407778</v>
      </c>
      <c r="X75" s="98">
        <v>276.10514425129981</v>
      </c>
      <c r="Y75" s="98">
        <v>339.26061230846034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403.24581827128537</v>
      </c>
      <c r="D76" s="98">
        <v>403.14541395707869</v>
      </c>
      <c r="E76" s="98">
        <v>397.72060898386729</v>
      </c>
      <c r="F76" s="98">
        <v>410.09515211519829</v>
      </c>
      <c r="G76" s="98">
        <v>410.19588906729581</v>
      </c>
      <c r="H76" s="98">
        <v>414.39478137691867</v>
      </c>
      <c r="I76" s="98">
        <v>400.17123528640519</v>
      </c>
      <c r="J76" s="98">
        <v>426.13931747460686</v>
      </c>
      <c r="K76" s="98">
        <v>447.44894172988182</v>
      </c>
      <c r="L76" s="98">
        <v>449.17133560232901</v>
      </c>
      <c r="M76" s="98">
        <v>470.64832683890984</v>
      </c>
      <c r="N76" s="98">
        <v>482.1243686641165</v>
      </c>
      <c r="O76" s="98">
        <v>485.65444903230497</v>
      </c>
      <c r="P76" s="98">
        <v>492.77486797550648</v>
      </c>
      <c r="Q76" s="98">
        <v>498.04169359538793</v>
      </c>
      <c r="R76" s="98">
        <v>493.78675268965691</v>
      </c>
      <c r="S76" s="98">
        <v>492.89311612924257</v>
      </c>
      <c r="T76" s="98">
        <v>489.82560815983777</v>
      </c>
      <c r="U76" s="98">
        <v>481.76532826869612</v>
      </c>
      <c r="V76" s="98">
        <v>474.67519217036141</v>
      </c>
      <c r="W76" s="98">
        <v>427.70326674746389</v>
      </c>
      <c r="X76" s="98">
        <v>397.69640902568545</v>
      </c>
      <c r="Y76" s="98">
        <v>316.77874431784335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215.29498887492824</v>
      </c>
      <c r="D77" s="122">
        <v>218.68417441020048</v>
      </c>
      <c r="E77" s="122">
        <v>218.00387751577364</v>
      </c>
      <c r="F77" s="122">
        <v>219.56426985548794</v>
      </c>
      <c r="G77" s="122">
        <v>223.36485118680361</v>
      </c>
      <c r="H77" s="122">
        <v>230.90937115663451</v>
      </c>
      <c r="I77" s="122">
        <v>228.46032650421924</v>
      </c>
      <c r="J77" s="122">
        <v>233.42183025309404</v>
      </c>
      <c r="K77" s="122">
        <v>235.36053606448206</v>
      </c>
      <c r="L77" s="122">
        <v>262.87220575242469</v>
      </c>
      <c r="M77" s="122">
        <v>257.31750560825725</v>
      </c>
      <c r="N77" s="122">
        <v>256.97423246745007</v>
      </c>
      <c r="O77" s="122">
        <v>275.60490662277857</v>
      </c>
      <c r="P77" s="122">
        <v>279.34746717868614</v>
      </c>
      <c r="Q77" s="122">
        <v>284.44255041717548</v>
      </c>
      <c r="R77" s="122">
        <v>293.22617835331198</v>
      </c>
      <c r="S77" s="122">
        <v>286.40202084955752</v>
      </c>
      <c r="T77" s="122">
        <v>287.70619016211856</v>
      </c>
      <c r="U77" s="122">
        <v>288.4309095060961</v>
      </c>
      <c r="V77" s="122">
        <v>302.56395354426661</v>
      </c>
      <c r="W77" s="122">
        <v>308.22372719832936</v>
      </c>
      <c r="X77" s="122">
        <v>212.1508440632648</v>
      </c>
      <c r="Y77" s="122">
        <v>218.84779584519924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215.46362638335259</v>
      </c>
      <c r="D78" s="98">
        <v>215.23623990898824</v>
      </c>
      <c r="E78" s="98">
        <v>221.55196633893132</v>
      </c>
      <c r="F78" s="98">
        <v>222.84842932234122</v>
      </c>
      <c r="G78" s="98">
        <v>226.06017777020884</v>
      </c>
      <c r="H78" s="98">
        <v>232.67761093121604</v>
      </c>
      <c r="I78" s="98">
        <v>222.33906630677828</v>
      </c>
      <c r="J78" s="98">
        <v>231.32946952268321</v>
      </c>
      <c r="K78" s="98">
        <v>235.51240326415922</v>
      </c>
      <c r="L78" s="98">
        <v>264.85081474125366</v>
      </c>
      <c r="M78" s="98">
        <v>256.54791000085902</v>
      </c>
      <c r="N78" s="98">
        <v>260.13110332251244</v>
      </c>
      <c r="O78" s="98">
        <v>279.39218736963363</v>
      </c>
      <c r="P78" s="98">
        <v>276.7520542637576</v>
      </c>
      <c r="Q78" s="98">
        <v>280.71711226447343</v>
      </c>
      <c r="R78" s="98">
        <v>292.43193252339557</v>
      </c>
      <c r="S78" s="98">
        <v>291.18084274608265</v>
      </c>
      <c r="T78" s="98">
        <v>291.95794810101171</v>
      </c>
      <c r="U78" s="98">
        <v>291.71588715763346</v>
      </c>
      <c r="V78" s="98">
        <v>280.11618011884173</v>
      </c>
      <c r="W78" s="98">
        <v>273.66681694386472</v>
      </c>
      <c r="X78" s="98">
        <v>234.13056146626542</v>
      </c>
      <c r="Y78" s="98">
        <v>198.84338824409534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215.29044407682693</v>
      </c>
      <c r="D79" s="33">
        <v>218.8395144415399</v>
      </c>
      <c r="E79" s="33">
        <v>217.80042031623449</v>
      </c>
      <c r="F79" s="33">
        <v>219.37673057334828</v>
      </c>
      <c r="G79" s="33">
        <v>223.22086315203586</v>
      </c>
      <c r="H79" s="33">
        <v>230.82032311043255</v>
      </c>
      <c r="I79" s="33">
        <v>228.65545882331412</v>
      </c>
      <c r="J79" s="33">
        <v>233.68905983327195</v>
      </c>
      <c r="K79" s="33">
        <v>235.34392802510337</v>
      </c>
      <c r="L79" s="33">
        <v>262.65170472512739</v>
      </c>
      <c r="M79" s="33">
        <v>257.40640655521656</v>
      </c>
      <c r="N79" s="33">
        <v>256.61912211387772</v>
      </c>
      <c r="O79" s="33">
        <v>275.23679089344324</v>
      </c>
      <c r="P79" s="33">
        <v>279.49090879429571</v>
      </c>
      <c r="Q79" s="33">
        <v>284.63479547409884</v>
      </c>
      <c r="R79" s="33">
        <v>293.27324062275062</v>
      </c>
      <c r="S79" s="33">
        <v>286.06997394656491</v>
      </c>
      <c r="T79" s="33">
        <v>287.41883893750224</v>
      </c>
      <c r="U79" s="33">
        <v>288.21459164091129</v>
      </c>
      <c r="V79" s="33">
        <v>304.7463759606274</v>
      </c>
      <c r="W79" s="33">
        <v>314.26206608516696</v>
      </c>
      <c r="X79" s="33">
        <v>198.48777648842659</v>
      </c>
      <c r="Y79" s="33">
        <v>220.25547795020753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12073.501235811171</v>
      </c>
      <c r="D81" s="117">
        <f t="shared" si="28"/>
        <v>11376.968846635846</v>
      </c>
      <c r="E81" s="117">
        <f t="shared" si="28"/>
        <v>11630.841501311952</v>
      </c>
      <c r="F81" s="117">
        <f t="shared" si="28"/>
        <v>11214.293686401186</v>
      </c>
      <c r="G81" s="117">
        <f t="shared" si="28"/>
        <v>11497.495182010256</v>
      </c>
      <c r="H81" s="117">
        <f t="shared" si="28"/>
        <v>11472.088237015327</v>
      </c>
      <c r="I81" s="117">
        <f t="shared" si="28"/>
        <v>12117.903172352178</v>
      </c>
      <c r="J81" s="117">
        <f t="shared" si="28"/>
        <v>11342.55217300018</v>
      </c>
      <c r="K81" s="117">
        <f t="shared" si="28"/>
        <v>11104.961516487787</v>
      </c>
      <c r="L81" s="117">
        <f t="shared" si="28"/>
        <v>12017.003896563798</v>
      </c>
      <c r="M81" s="117">
        <f t="shared" si="28"/>
        <v>10779.311746852476</v>
      </c>
      <c r="N81" s="117">
        <f t="shared" si="28"/>
        <v>10244.742915449218</v>
      </c>
      <c r="O81" s="117">
        <f t="shared" si="28"/>
        <v>10210.107326536481</v>
      </c>
      <c r="P81" s="117">
        <f t="shared" si="28"/>
        <v>9336.6604657739645</v>
      </c>
      <c r="Q81" s="117">
        <f t="shared" si="28"/>
        <v>9825.9312815653539</v>
      </c>
      <c r="R81" s="117">
        <f t="shared" ref="R81:V81" si="29">R82+R85+R87+R100</f>
        <v>9886.1415891512115</v>
      </c>
      <c r="S81" s="117">
        <f t="shared" si="29"/>
        <v>9426.3881588737095</v>
      </c>
      <c r="T81" s="117">
        <f t="shared" si="29"/>
        <v>8686.7820636154065</v>
      </c>
      <c r="U81" s="117">
        <f t="shared" si="29"/>
        <v>7993.7793737606007</v>
      </c>
      <c r="V81" s="117">
        <f t="shared" si="29"/>
        <v>7702.815007376119</v>
      </c>
      <c r="W81" s="117">
        <f t="shared" ref="W81:Y81" si="30">W82+W85+W87+W100</f>
        <v>7025.7749003488016</v>
      </c>
      <c r="X81" s="117">
        <f t="shared" si="30"/>
        <v>5087.1136151521141</v>
      </c>
      <c r="Y81" s="117">
        <f t="shared" si="30"/>
        <v>4519.3990199084283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10930.620892563473</v>
      </c>
      <c r="D82" s="122">
        <f t="shared" si="31"/>
        <v>10236.630561393165</v>
      </c>
      <c r="E82" s="122">
        <f t="shared" si="31"/>
        <v>10504.5519350001</v>
      </c>
      <c r="F82" s="122">
        <f t="shared" si="31"/>
        <v>10064.175819184715</v>
      </c>
      <c r="G82" s="122">
        <f t="shared" si="31"/>
        <v>10326.947080216751</v>
      </c>
      <c r="H82" s="122">
        <f t="shared" si="31"/>
        <v>10270.511512989489</v>
      </c>
      <c r="I82" s="122">
        <f t="shared" si="31"/>
        <v>10940.664233230178</v>
      </c>
      <c r="J82" s="122">
        <f t="shared" si="31"/>
        <v>10165.902699145297</v>
      </c>
      <c r="K82" s="122">
        <f t="shared" si="31"/>
        <v>9966.9445250630743</v>
      </c>
      <c r="L82" s="122">
        <f t="shared" si="31"/>
        <v>10712.662253659248</v>
      </c>
      <c r="M82" s="122">
        <f t="shared" si="31"/>
        <v>9419.441328588242</v>
      </c>
      <c r="N82" s="122">
        <f t="shared" si="31"/>
        <v>8902.5788753365341</v>
      </c>
      <c r="O82" s="122">
        <f t="shared" si="31"/>
        <v>8797.7714980042492</v>
      </c>
      <c r="P82" s="122">
        <f t="shared" si="31"/>
        <v>7940.1651622864829</v>
      </c>
      <c r="Q82" s="122">
        <f t="shared" si="31"/>
        <v>8387.3972750519461</v>
      </c>
      <c r="R82" s="122">
        <f t="shared" ref="R82:V82" si="32">SUM(R83:R84)</f>
        <v>8424.4387802272504</v>
      </c>
      <c r="S82" s="122">
        <f t="shared" si="32"/>
        <v>8033.0262710694151</v>
      </c>
      <c r="T82" s="122">
        <f t="shared" si="32"/>
        <v>7333.8085172553792</v>
      </c>
      <c r="U82" s="122">
        <f t="shared" si="32"/>
        <v>6620.7238351805654</v>
      </c>
      <c r="V82" s="122">
        <f t="shared" si="32"/>
        <v>6282.9896589009913</v>
      </c>
      <c r="W82" s="122">
        <f t="shared" ref="W82:Y82" si="33">SUM(W83:W84)</f>
        <v>5610.4408952418717</v>
      </c>
      <c r="X82" s="122">
        <f t="shared" si="33"/>
        <v>4218.1692038671126</v>
      </c>
      <c r="Y82" s="122">
        <f t="shared" si="33"/>
        <v>3605.0461653309544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10850.475094731079</v>
      </c>
      <c r="D83" s="98">
        <v>10163.359226178045</v>
      </c>
      <c r="E83" s="98">
        <v>10429.709287435655</v>
      </c>
      <c r="F83" s="98">
        <v>9993.2003206261106</v>
      </c>
      <c r="G83" s="98">
        <v>10254.508114047081</v>
      </c>
      <c r="H83" s="98">
        <v>10198.828201723787</v>
      </c>
      <c r="I83" s="98">
        <v>10864.728581961024</v>
      </c>
      <c r="J83" s="98">
        <v>10096.335802649177</v>
      </c>
      <c r="K83" s="98">
        <v>9899.498647186083</v>
      </c>
      <c r="L83" s="98">
        <v>10638.402517123863</v>
      </c>
      <c r="M83" s="98">
        <v>9355.722230364041</v>
      </c>
      <c r="N83" s="98">
        <v>8843.0293314086139</v>
      </c>
      <c r="O83" s="98">
        <v>8739.4566717372618</v>
      </c>
      <c r="P83" s="98">
        <v>7888.7416011199148</v>
      </c>
      <c r="Q83" s="98">
        <v>8332.1794525883979</v>
      </c>
      <c r="R83" s="98">
        <v>8369.0849849407423</v>
      </c>
      <c r="S83" s="98">
        <v>7980.4163264644858</v>
      </c>
      <c r="T83" s="98">
        <v>7285.9824667480671</v>
      </c>
      <c r="U83" s="98">
        <v>6578.1139605040553</v>
      </c>
      <c r="V83" s="98">
        <v>6242.5865238713131</v>
      </c>
      <c r="W83" s="98">
        <v>5574.3862362524587</v>
      </c>
      <c r="X83" s="98">
        <v>4193.0200101708087</v>
      </c>
      <c r="Y83" s="98">
        <v>3583.32335615174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80.145797832394621</v>
      </c>
      <c r="D84" s="98">
        <v>73.27133521511962</v>
      </c>
      <c r="E84" s="98">
        <v>74.842647564445357</v>
      </c>
      <c r="F84" s="98">
        <v>70.975498558603817</v>
      </c>
      <c r="G84" s="98">
        <v>72.438966169669044</v>
      </c>
      <c r="H84" s="98">
        <v>71.683311265701676</v>
      </c>
      <c r="I84" s="98">
        <v>75.935651269154675</v>
      </c>
      <c r="J84" s="98">
        <v>69.566896496120364</v>
      </c>
      <c r="K84" s="98">
        <v>67.445877876991844</v>
      </c>
      <c r="L84" s="98">
        <v>74.259736535384775</v>
      </c>
      <c r="M84" s="98">
        <v>63.719098224200536</v>
      </c>
      <c r="N84" s="98">
        <v>59.549543927920197</v>
      </c>
      <c r="O84" s="98">
        <v>58.314826266987055</v>
      </c>
      <c r="P84" s="98">
        <v>51.423561166568298</v>
      </c>
      <c r="Q84" s="98">
        <v>55.217822463548032</v>
      </c>
      <c r="R84" s="98">
        <v>55.353795286507747</v>
      </c>
      <c r="S84" s="98">
        <v>52.609944604929446</v>
      </c>
      <c r="T84" s="98">
        <v>47.826050507312623</v>
      </c>
      <c r="U84" s="98">
        <v>42.609874676510266</v>
      </c>
      <c r="V84" s="98">
        <v>40.403135029678225</v>
      </c>
      <c r="W84" s="98">
        <v>36.05465898941268</v>
      </c>
      <c r="X84" s="98">
        <v>25.149193696303481</v>
      </c>
      <c r="Y84" s="98">
        <v>21.722809179214387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8.9992589314231424</v>
      </c>
      <c r="D85" s="122">
        <f t="shared" si="34"/>
        <v>4.5768548738802233</v>
      </c>
      <c r="E85" s="122">
        <f t="shared" si="34"/>
        <v>9.8983873885905993</v>
      </c>
      <c r="F85" s="122">
        <f t="shared" si="34"/>
        <v>16.331190946560444</v>
      </c>
      <c r="G85" s="122">
        <f t="shared" si="34"/>
        <v>16.780508019137958</v>
      </c>
      <c r="H85" s="122">
        <f t="shared" si="34"/>
        <v>28.726623628066033</v>
      </c>
      <c r="I85" s="122">
        <f t="shared" si="34"/>
        <v>29.03321045598582</v>
      </c>
      <c r="J85" s="122">
        <f t="shared" si="34"/>
        <v>20.911368628195302</v>
      </c>
      <c r="K85" s="122">
        <f t="shared" si="34"/>
        <v>14.044476322528745</v>
      </c>
      <c r="L85" s="122">
        <f t="shared" si="34"/>
        <v>15.625655624381004</v>
      </c>
      <c r="M85" s="122">
        <f t="shared" si="34"/>
        <v>21.765676530672984</v>
      </c>
      <c r="N85" s="122">
        <f t="shared" si="34"/>
        <v>21.518865561588033</v>
      </c>
      <c r="O85" s="122">
        <f t="shared" si="34"/>
        <v>18.278145310573748</v>
      </c>
      <c r="P85" s="122">
        <f t="shared" si="34"/>
        <v>14.944235827444929</v>
      </c>
      <c r="Q85" s="122">
        <f t="shared" si="34"/>
        <v>18.720815767603849</v>
      </c>
      <c r="R85" s="122">
        <f t="shared" si="34"/>
        <v>23.947769135751386</v>
      </c>
      <c r="S85" s="122">
        <f t="shared" si="34"/>
        <v>22.08536348974604</v>
      </c>
      <c r="T85" s="122">
        <f t="shared" si="34"/>
        <v>27.14734753576969</v>
      </c>
      <c r="U85" s="122">
        <f t="shared" si="34"/>
        <v>12.188421178495991</v>
      </c>
      <c r="V85" s="122">
        <f t="shared" si="34"/>
        <v>34.660608043430237</v>
      </c>
      <c r="W85" s="122">
        <f t="shared" si="34"/>
        <v>11.980704530925834</v>
      </c>
      <c r="X85" s="122">
        <f t="shared" si="34"/>
        <v>25.645951542489758</v>
      </c>
      <c r="Y85" s="122">
        <f t="shared" si="34"/>
        <v>31.471909716268893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8.9992589314231424</v>
      </c>
      <c r="D86" s="98">
        <f>IF(RES_hhdet_in_tes!D86=0,0,RES_hhdet_in_tes!D86*1000*11630/RES_hhdet_in_new!D83)</f>
        <v>4.5768548738802233</v>
      </c>
      <c r="E86" s="98">
        <f>IF(RES_hhdet_in_tes!E86=0,0,RES_hhdet_in_tes!E86*1000*11630/RES_hhdet_in_new!E83)</f>
        <v>9.8983873885905993</v>
      </c>
      <c r="F86" s="98">
        <f>IF(RES_hhdet_in_tes!F86=0,0,RES_hhdet_in_tes!F86*1000*11630/RES_hhdet_in_new!F83)</f>
        <v>16.331190946560444</v>
      </c>
      <c r="G86" s="98">
        <f>IF(RES_hhdet_in_tes!G86=0,0,RES_hhdet_in_tes!G86*1000*11630/RES_hhdet_in_new!G83)</f>
        <v>16.780508019137958</v>
      </c>
      <c r="H86" s="98">
        <f>IF(RES_hhdet_in_tes!H86=0,0,RES_hhdet_in_tes!H86*1000*11630/RES_hhdet_in_new!H83)</f>
        <v>28.726623628066033</v>
      </c>
      <c r="I86" s="98">
        <f>IF(RES_hhdet_in_tes!I86=0,0,RES_hhdet_in_tes!I86*1000*11630/RES_hhdet_in_new!I83)</f>
        <v>29.03321045598582</v>
      </c>
      <c r="J86" s="98">
        <f>IF(RES_hhdet_in_tes!J86=0,0,RES_hhdet_in_tes!J86*1000*11630/RES_hhdet_in_new!J83)</f>
        <v>20.911368628195302</v>
      </c>
      <c r="K86" s="98">
        <f>IF(RES_hhdet_in_tes!K86=0,0,RES_hhdet_in_tes!K86*1000*11630/RES_hhdet_in_new!K83)</f>
        <v>14.044476322528745</v>
      </c>
      <c r="L86" s="98">
        <f>IF(RES_hhdet_in_tes!L86=0,0,RES_hhdet_in_tes!L86*1000*11630/RES_hhdet_in_new!L83)</f>
        <v>15.625655624381004</v>
      </c>
      <c r="M86" s="98">
        <f>IF(RES_hhdet_in_tes!M86=0,0,RES_hhdet_in_tes!M86*1000*11630/RES_hhdet_in_new!M83)</f>
        <v>21.765676530672984</v>
      </c>
      <c r="N86" s="98">
        <f>IF(RES_hhdet_in_tes!N86=0,0,RES_hhdet_in_tes!N86*1000*11630/RES_hhdet_in_new!N83)</f>
        <v>21.518865561588033</v>
      </c>
      <c r="O86" s="98">
        <f>IF(RES_hhdet_in_tes!O86=0,0,RES_hhdet_in_tes!O86*1000*11630/RES_hhdet_in_new!O83)</f>
        <v>18.278145310573748</v>
      </c>
      <c r="P86" s="98">
        <f>IF(RES_hhdet_in_tes!P86=0,0,RES_hhdet_in_tes!P86*1000*11630/RES_hhdet_in_new!P83)</f>
        <v>14.944235827444929</v>
      </c>
      <c r="Q86" s="98">
        <f>IF(RES_hhdet_in_tes!Q86=0,0,RES_hhdet_in_tes!Q86*1000*11630/RES_hhdet_in_new!Q83)</f>
        <v>18.720815767603849</v>
      </c>
      <c r="R86" s="98">
        <f>IF(RES_hhdet_in_tes!R86=0,0,RES_hhdet_in_tes!R86*1000*11630/RES_hhdet_in_new!R83)</f>
        <v>23.947769135751386</v>
      </c>
      <c r="S86" s="98">
        <f>IF(RES_hhdet_in_tes!S86=0,0,RES_hhdet_in_tes!S86*1000*11630/RES_hhdet_in_new!S83)</f>
        <v>22.08536348974604</v>
      </c>
      <c r="T86" s="98">
        <f>IF(RES_hhdet_in_tes!T86=0,0,RES_hhdet_in_tes!T86*1000*11630/RES_hhdet_in_new!T83)</f>
        <v>27.14734753576969</v>
      </c>
      <c r="U86" s="98">
        <f>IF(RES_hhdet_in_tes!U86=0,0,RES_hhdet_in_tes!U86*1000*11630/RES_hhdet_in_new!U83)</f>
        <v>12.188421178495991</v>
      </c>
      <c r="V86" s="98">
        <f>IF(RES_hhdet_in_tes!V86=0,0,RES_hhdet_in_tes!V86*1000*11630/RES_hhdet_in_new!V83)</f>
        <v>34.660608043430237</v>
      </c>
      <c r="W86" s="98">
        <f>IF(RES_hhdet_in_tes!W86=0,0,RES_hhdet_in_tes!W86*1000*11630/RES_hhdet_in_new!W83)</f>
        <v>11.980704530925834</v>
      </c>
      <c r="X86" s="98">
        <f>IF(RES_hhdet_in_tes!X86=0,0,RES_hhdet_in_tes!X86*1000*11630/RES_hhdet_in_new!X83)</f>
        <v>25.645951542489758</v>
      </c>
      <c r="Y86" s="98">
        <f>IF(RES_hhdet_in_tes!Y86=0,0,RES_hhdet_in_tes!Y86*1000*11630/RES_hhdet_in_new!Y83)</f>
        <v>31.471909716268893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918.59064023944791</v>
      </c>
      <c r="D87" s="122">
        <v>916.92191592726033</v>
      </c>
      <c r="E87" s="122">
        <v>898.59075860702717</v>
      </c>
      <c r="F87" s="122">
        <v>914.40994569656118</v>
      </c>
      <c r="G87" s="122">
        <v>930.54673062233348</v>
      </c>
      <c r="H87" s="122">
        <v>942.02977728733799</v>
      </c>
      <c r="I87" s="122">
        <v>919.55026984270114</v>
      </c>
      <c r="J87" s="122">
        <v>922.04904539341578</v>
      </c>
      <c r="K87" s="122">
        <v>888.62858707707801</v>
      </c>
      <c r="L87" s="122">
        <v>1026.0642825550428</v>
      </c>
      <c r="M87" s="122">
        <v>1080.6983351783451</v>
      </c>
      <c r="N87" s="122">
        <v>1064.0260524372186</v>
      </c>
      <c r="O87" s="122">
        <v>1118.8208923282145</v>
      </c>
      <c r="P87" s="122">
        <v>1102.0601588657414</v>
      </c>
      <c r="Q87" s="122">
        <v>1135.1783952717058</v>
      </c>
      <c r="R87" s="122">
        <v>1144.4817991654595</v>
      </c>
      <c r="S87" s="122">
        <v>1085.2065503679835</v>
      </c>
      <c r="T87" s="122">
        <v>1038.4073598867537</v>
      </c>
      <c r="U87" s="122">
        <v>1072.6525257606284</v>
      </c>
      <c r="V87" s="122">
        <v>1080.4183644710702</v>
      </c>
      <c r="W87" s="122">
        <v>1089.0912344908365</v>
      </c>
      <c r="X87" s="122">
        <v>644.81068325408546</v>
      </c>
      <c r="Y87" s="122">
        <v>662.62546691099726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919.70920280706832</v>
      </c>
      <c r="D88" s="98">
        <v>897.66696647076799</v>
      </c>
      <c r="E88" s="98">
        <v>897.51863202561105</v>
      </c>
      <c r="F88" s="98">
        <v>898.37164939118907</v>
      </c>
      <c r="G88" s="98">
        <v>918.18877188311512</v>
      </c>
      <c r="H88" s="98">
        <v>919.92903706148775</v>
      </c>
      <c r="I88" s="98">
        <v>934.73147644863172</v>
      </c>
      <c r="J88" s="98">
        <v>922.92449090354648</v>
      </c>
      <c r="K88" s="98">
        <v>904.84741013225687</v>
      </c>
      <c r="L88" s="98">
        <v>1030.5364291889925</v>
      </c>
      <c r="M88" s="98">
        <v>1105.1394130663764</v>
      </c>
      <c r="N88" s="98">
        <v>1065.3218837532911</v>
      </c>
      <c r="O88" s="98">
        <v>1084.5288173539741</v>
      </c>
      <c r="P88" s="98">
        <v>1120.7374689300466</v>
      </c>
      <c r="Q88" s="98">
        <v>1124.980085224305</v>
      </c>
      <c r="R88" s="98">
        <v>1150.2707747330057</v>
      </c>
      <c r="S88" s="98">
        <v>1088.9657229909312</v>
      </c>
      <c r="T88" s="98">
        <v>1022.3992112323207</v>
      </c>
      <c r="U88" s="98">
        <v>1072.0469971516732</v>
      </c>
      <c r="V88" s="98">
        <v>1084.3750354880383</v>
      </c>
      <c r="W88" s="98">
        <v>1098.5425353560202</v>
      </c>
      <c r="X88" s="98">
        <v>630.37321572807059</v>
      </c>
      <c r="Y88" s="98">
        <v>665.43934550300526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919.73793263767982</v>
      </c>
      <c r="D89" s="98">
        <v>897.68941328031201</v>
      </c>
      <c r="E89" s="98">
        <v>897.5751337234567</v>
      </c>
      <c r="F89" s="98">
        <v>898.41037909818169</v>
      </c>
      <c r="G89" s="98">
        <v>918.25658124920369</v>
      </c>
      <c r="H89" s="98">
        <v>920.00647792150062</v>
      </c>
      <c r="I89" s="98">
        <v>935.01894323542831</v>
      </c>
      <c r="J89" s="98">
        <v>923.17459275787235</v>
      </c>
      <c r="K89" s="98">
        <v>905.14540463093624</v>
      </c>
      <c r="L89" s="98">
        <v>1030.7391204051723</v>
      </c>
      <c r="M89" s="98">
        <v>1105.3299386651368</v>
      </c>
      <c r="N89" s="98">
        <v>1065.353981037367</v>
      </c>
      <c r="O89" s="98">
        <v>1084.2789135236412</v>
      </c>
      <c r="P89" s="98">
        <v>1120.7778121141034</v>
      </c>
      <c r="Q89" s="98">
        <v>1124.5872259972241</v>
      </c>
      <c r="R89" s="98">
        <v>1150.1826902537705</v>
      </c>
      <c r="S89" s="98">
        <v>1089.1104425154824</v>
      </c>
      <c r="T89" s="98">
        <v>1022.3592001323176</v>
      </c>
      <c r="U89" s="98">
        <v>1072.4710961220972</v>
      </c>
      <c r="V89" s="98">
        <v>1084.8870649895789</v>
      </c>
      <c r="W89" s="98">
        <v>1098.9524575617954</v>
      </c>
      <c r="X89" s="98">
        <v>632.07831706220463</v>
      </c>
      <c r="Y89" s="98">
        <v>667.13399940858926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514.91415161969803</v>
      </c>
      <c r="D90" s="101">
        <v>507.7362918798114</v>
      </c>
      <c r="E90" s="101">
        <v>500.64726764509925</v>
      </c>
      <c r="F90" s="101">
        <v>498.65153430914467</v>
      </c>
      <c r="G90" s="101">
        <v>517.23368690404141</v>
      </c>
      <c r="H90" s="101">
        <v>518.78076720393449</v>
      </c>
      <c r="I90" s="101">
        <v>518.77313897882345</v>
      </c>
      <c r="J90" s="101">
        <v>495.73679915064059</v>
      </c>
      <c r="K90" s="101">
        <v>443.13405355198836</v>
      </c>
      <c r="L90" s="101">
        <v>580.90760337894017</v>
      </c>
      <c r="M90" s="101">
        <v>616.70740976503635</v>
      </c>
      <c r="N90" s="101">
        <v>581.39332195794464</v>
      </c>
      <c r="O90" s="101">
        <v>622.69017530472922</v>
      </c>
      <c r="P90" s="101">
        <v>618.30358715873717</v>
      </c>
      <c r="Q90" s="101">
        <v>635.41627807865711</v>
      </c>
      <c r="R90" s="101">
        <v>650.65325148981617</v>
      </c>
      <c r="S90" s="101">
        <v>590.13435082589262</v>
      </c>
      <c r="T90" s="101">
        <v>557.15035616006389</v>
      </c>
      <c r="U90" s="101">
        <v>595.31953917206135</v>
      </c>
      <c r="V90" s="101">
        <v>602.25567853229416</v>
      </c>
      <c r="W90" s="101">
        <v>646.73290045391161</v>
      </c>
      <c r="X90" s="101">
        <v>261.5307480531784</v>
      </c>
      <c r="Y90" s="101">
        <v>346.05947820037397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404.82378101798196</v>
      </c>
      <c r="D91" s="104">
        <v>389.95312140050061</v>
      </c>
      <c r="E91" s="104">
        <v>396.92786607835745</v>
      </c>
      <c r="F91" s="104">
        <v>399.75884478903703</v>
      </c>
      <c r="G91" s="104">
        <v>401.02289434516234</v>
      </c>
      <c r="H91" s="104">
        <v>401.22571071756602</v>
      </c>
      <c r="I91" s="104">
        <v>416.24580425660474</v>
      </c>
      <c r="J91" s="104">
        <v>427.4377936072317</v>
      </c>
      <c r="K91" s="104">
        <v>462.01135107894794</v>
      </c>
      <c r="L91" s="104">
        <v>449.83151702623223</v>
      </c>
      <c r="M91" s="104">
        <v>488.62252890010052</v>
      </c>
      <c r="N91" s="104">
        <v>483.9606590794225</v>
      </c>
      <c r="O91" s="104">
        <v>461.58873821891194</v>
      </c>
      <c r="P91" s="104">
        <v>502.4742249553662</v>
      </c>
      <c r="Q91" s="104">
        <v>489.17094791856687</v>
      </c>
      <c r="R91" s="104">
        <v>499.52943876395432</v>
      </c>
      <c r="S91" s="104">
        <v>498.97609168958974</v>
      </c>
      <c r="T91" s="104">
        <v>465.2088439722537</v>
      </c>
      <c r="U91" s="104">
        <v>477.15155695003591</v>
      </c>
      <c r="V91" s="104">
        <v>482.63138645728458</v>
      </c>
      <c r="W91" s="104">
        <v>452.2195571078837</v>
      </c>
      <c r="X91" s="104">
        <v>370.54756900902623</v>
      </c>
      <c r="Y91" s="104">
        <v>321.07452120821534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944.71388195683949</v>
      </c>
      <c r="D92" s="101">
        <v>870.47828341828483</v>
      </c>
      <c r="E92" s="101">
        <v>900.66981013880354</v>
      </c>
      <c r="F92" s="101">
        <v>925.52601706294161</v>
      </c>
      <c r="G92" s="101">
        <v>915.88238338681003</v>
      </c>
      <c r="H92" s="101">
        <v>968.77805493040478</v>
      </c>
      <c r="I92" s="101">
        <v>973.567027032787</v>
      </c>
      <c r="J92" s="101">
        <v>917.5682758662839</v>
      </c>
      <c r="K92" s="101">
        <v>878.91463129520628</v>
      </c>
      <c r="L92" s="101">
        <v>977.09892975360651</v>
      </c>
      <c r="M92" s="101">
        <v>1109.91338564283</v>
      </c>
      <c r="N92" s="101">
        <v>1113.0492654576819</v>
      </c>
      <c r="O92" s="101">
        <v>1099.9715337866978</v>
      </c>
      <c r="P92" s="101">
        <v>970.78535967193397</v>
      </c>
      <c r="Q92" s="101">
        <v>1130.121684886489</v>
      </c>
      <c r="R92" s="101">
        <v>1137.5161649558097</v>
      </c>
      <c r="S92" s="101">
        <v>1115.8926283654214</v>
      </c>
      <c r="T92" s="101">
        <v>1051.1292716046496</v>
      </c>
      <c r="U92" s="101">
        <v>1081.6331126587393</v>
      </c>
      <c r="V92" s="101">
        <v>1008.3901947357901</v>
      </c>
      <c r="W92" s="101">
        <v>982.6647700736371</v>
      </c>
      <c r="X92" s="101">
        <v>736.08939655824236</v>
      </c>
      <c r="Y92" s="101">
        <v>638.44004947383019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944.74106852765226</v>
      </c>
      <c r="D93" s="104">
        <v>870.48437922784353</v>
      </c>
      <c r="E93" s="104">
        <v>900.71975123945776</v>
      </c>
      <c r="F93" s="104">
        <v>925.55962113981582</v>
      </c>
      <c r="G93" s="104">
        <v>915.87600012672272</v>
      </c>
      <c r="H93" s="104">
        <v>968.77426183157502</v>
      </c>
      <c r="I93" s="104">
        <v>973.76433776872295</v>
      </c>
      <c r="J93" s="104">
        <v>917.70384690268259</v>
      </c>
      <c r="K93" s="104">
        <v>879.15886695195036</v>
      </c>
      <c r="L93" s="104">
        <v>0</v>
      </c>
      <c r="M93" s="104">
        <v>1110.0472209112238</v>
      </c>
      <c r="N93" s="104">
        <v>1113.0053342202027</v>
      </c>
      <c r="O93" s="104">
        <v>1099.4792948797676</v>
      </c>
      <c r="P93" s="104">
        <v>970.22489953249863</v>
      </c>
      <c r="Q93" s="104">
        <v>1130.404573489528</v>
      </c>
      <c r="R93" s="104">
        <v>1138.0764601318522</v>
      </c>
      <c r="S93" s="104">
        <v>1116.6492479224678</v>
      </c>
      <c r="T93" s="104">
        <v>1051.6088943807445</v>
      </c>
      <c r="U93" s="104">
        <v>1082.3705802466525</v>
      </c>
      <c r="V93" s="104">
        <v>1008.6012854421384</v>
      </c>
      <c r="W93" s="104">
        <v>982.59966259228679</v>
      </c>
      <c r="X93" s="104">
        <v>739.01140431215038</v>
      </c>
      <c r="Y93" s="104">
        <v>640.13678181802163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528.98247583780642</v>
      </c>
      <c r="D94" s="98">
        <v>492.23633231508842</v>
      </c>
      <c r="E94" s="98">
        <v>502.38305998660843</v>
      </c>
      <c r="F94" s="98">
        <v>513.78444554681312</v>
      </c>
      <c r="G94" s="98">
        <v>515.84915362548145</v>
      </c>
      <c r="H94" s="98">
        <v>546.44995580516741</v>
      </c>
      <c r="I94" s="98">
        <v>540.43054076278565</v>
      </c>
      <c r="J94" s="98">
        <v>492.68821933166862</v>
      </c>
      <c r="K94" s="98">
        <v>430.11922821736414</v>
      </c>
      <c r="L94" s="98">
        <v>0</v>
      </c>
      <c r="M94" s="98">
        <v>619.22159421984509</v>
      </c>
      <c r="N94" s="98">
        <v>607.60228753324679</v>
      </c>
      <c r="O94" s="98">
        <v>631.39230866910998</v>
      </c>
      <c r="P94" s="98">
        <v>534.42456200239394</v>
      </c>
      <c r="Q94" s="98">
        <v>638.38866292389366</v>
      </c>
      <c r="R94" s="98">
        <v>643.48103002143694</v>
      </c>
      <c r="S94" s="98">
        <v>604.97050773769422</v>
      </c>
      <c r="T94" s="98">
        <v>573.0053138126176</v>
      </c>
      <c r="U94" s="98">
        <v>600.66884274162146</v>
      </c>
      <c r="V94" s="98">
        <v>559.13904969950067</v>
      </c>
      <c r="W94" s="98">
        <v>577.48233642896901</v>
      </c>
      <c r="X94" s="98">
        <v>308.29161634608533</v>
      </c>
      <c r="Y94" s="98">
        <v>331.30704652127946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415.75859268984584</v>
      </c>
      <c r="D95" s="98">
        <v>378.2480469127554</v>
      </c>
      <c r="E95" s="98">
        <v>398.33669125284939</v>
      </c>
      <c r="F95" s="98">
        <v>411.7751755930027</v>
      </c>
      <c r="G95" s="98">
        <v>400.02684650124121</v>
      </c>
      <c r="H95" s="98">
        <v>422.32430602640744</v>
      </c>
      <c r="I95" s="98">
        <v>433.3337970059373</v>
      </c>
      <c r="J95" s="98">
        <v>425.01562757101385</v>
      </c>
      <c r="K95" s="98">
        <v>449.03963873458622</v>
      </c>
      <c r="L95" s="98">
        <v>0</v>
      </c>
      <c r="M95" s="98">
        <v>490.82562669137866</v>
      </c>
      <c r="N95" s="98">
        <v>505.4030466869558</v>
      </c>
      <c r="O95" s="98">
        <v>468.08698621065759</v>
      </c>
      <c r="P95" s="98">
        <v>435.8003375301048</v>
      </c>
      <c r="Q95" s="98">
        <v>492.01591056563456</v>
      </c>
      <c r="R95" s="98">
        <v>494.59543011041507</v>
      </c>
      <c r="S95" s="98">
        <v>511.67874018477357</v>
      </c>
      <c r="T95" s="98">
        <v>478.60358056812697</v>
      </c>
      <c r="U95" s="98">
        <v>481.70173750503102</v>
      </c>
      <c r="V95" s="98">
        <v>449.46223574263786</v>
      </c>
      <c r="W95" s="98">
        <v>405.11732616331784</v>
      </c>
      <c r="X95" s="98">
        <v>430.7197879660651</v>
      </c>
      <c r="Y95" s="98">
        <v>308.82973529674229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915.63676543280701</v>
      </c>
      <c r="D96" s="101">
        <v>928.32976791495025</v>
      </c>
      <c r="E96" s="101">
        <v>898.69722720064658</v>
      </c>
      <c r="F96" s="101">
        <v>920.96697411479715</v>
      </c>
      <c r="G96" s="101">
        <v>939.54585519532714</v>
      </c>
      <c r="H96" s="101">
        <v>950.88004564893151</v>
      </c>
      <c r="I96" s="101">
        <v>899.34598389119549</v>
      </c>
      <c r="J96" s="101">
        <v>920.891249195049</v>
      </c>
      <c r="K96" s="101">
        <v>874.09678245839677</v>
      </c>
      <c r="L96" s="101">
        <v>1026.7355282700937</v>
      </c>
      <c r="M96" s="101">
        <v>1062.4530193183766</v>
      </c>
      <c r="N96" s="101">
        <v>1059.0942021069454</v>
      </c>
      <c r="O96" s="101">
        <v>1141.3816668615277</v>
      </c>
      <c r="P96" s="101">
        <v>1098.2537092663435</v>
      </c>
      <c r="Q96" s="101">
        <v>1145.4646197680679</v>
      </c>
      <c r="R96" s="101">
        <v>1137.1433815259254</v>
      </c>
      <c r="S96" s="101">
        <v>1073.9253109886631</v>
      </c>
      <c r="T96" s="101">
        <v>1077.632008557893</v>
      </c>
      <c r="U96" s="101">
        <v>1082.6104601399315</v>
      </c>
      <c r="V96" s="101">
        <v>1065.8728250018096</v>
      </c>
      <c r="W96" s="101">
        <v>1036.1893085598892</v>
      </c>
      <c r="X96" s="101">
        <v>0</v>
      </c>
      <c r="Y96" s="101">
        <v>0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915.78750606001256</v>
      </c>
      <c r="D97" s="104">
        <v>928.53635159184091</v>
      </c>
      <c r="E97" s="104">
        <v>898.96287450279965</v>
      </c>
      <c r="F97" s="104">
        <v>921.17295936591347</v>
      </c>
      <c r="G97" s="104">
        <v>939.72863088857332</v>
      </c>
      <c r="H97" s="104">
        <v>950.94717432105153</v>
      </c>
      <c r="I97" s="104">
        <v>899.51931641914337</v>
      </c>
      <c r="J97" s="104">
        <v>921.16878704046087</v>
      </c>
      <c r="K97" s="104">
        <v>874.49350647582889</v>
      </c>
      <c r="L97" s="104">
        <v>1027.0241470155997</v>
      </c>
      <c r="M97" s="104">
        <v>1062.545753007071</v>
      </c>
      <c r="N97" s="104">
        <v>1058.8432458306293</v>
      </c>
      <c r="O97" s="104">
        <v>1140.9645181263663</v>
      </c>
      <c r="P97" s="104">
        <v>1097.6465563587703</v>
      </c>
      <c r="Q97" s="104">
        <v>1145.3918010698853</v>
      </c>
      <c r="R97" s="104">
        <v>1137.4971683330828</v>
      </c>
      <c r="S97" s="104">
        <v>1074.5843796361269</v>
      </c>
      <c r="T97" s="104">
        <v>1078.2903001411787</v>
      </c>
      <c r="U97" s="104">
        <v>1083.1680443372452</v>
      </c>
      <c r="V97" s="104">
        <v>1066.0257551685563</v>
      </c>
      <c r="W97" s="104">
        <v>1036.0029665015416</v>
      </c>
      <c r="X97" s="104">
        <v>673.80155327698537</v>
      </c>
      <c r="Y97" s="104">
        <v>656.03935662630386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512.54168778872747</v>
      </c>
      <c r="D98" s="98">
        <v>525.39093763476217</v>
      </c>
      <c r="E98" s="98">
        <v>501.24226551893241</v>
      </c>
      <c r="F98" s="98">
        <v>511.07780725071501</v>
      </c>
      <c r="G98" s="98">
        <v>529.53274182127768</v>
      </c>
      <c r="H98" s="98">
        <v>536.55239294413286</v>
      </c>
      <c r="I98" s="98">
        <v>499.34808113273846</v>
      </c>
      <c r="J98" s="98">
        <v>495.02946956585396</v>
      </c>
      <c r="K98" s="98">
        <v>427.0445647459473</v>
      </c>
      <c r="L98" s="98">
        <v>577.85281141327027</v>
      </c>
      <c r="M98" s="98">
        <v>591.89742616816125</v>
      </c>
      <c r="N98" s="98">
        <v>576.71887716651281</v>
      </c>
      <c r="O98" s="98">
        <v>655.31006909406153</v>
      </c>
      <c r="P98" s="98">
        <v>604.87168838326397</v>
      </c>
      <c r="Q98" s="98">
        <v>647.35010747449724</v>
      </c>
      <c r="R98" s="98">
        <v>643.7104156434259</v>
      </c>
      <c r="S98" s="98">
        <v>581.6912635068843</v>
      </c>
      <c r="T98" s="98">
        <v>588.46469198134082</v>
      </c>
      <c r="U98" s="98">
        <v>601.40271606854901</v>
      </c>
      <c r="V98" s="98">
        <v>591.35056299819473</v>
      </c>
      <c r="W98" s="98">
        <v>608.29969975407778</v>
      </c>
      <c r="X98" s="98">
        <v>276.10514425129981</v>
      </c>
      <c r="Y98" s="98">
        <v>339.2606123084604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403.24581827128526</v>
      </c>
      <c r="D99" s="98">
        <v>403.1454139570788</v>
      </c>
      <c r="E99" s="98">
        <v>397.72060898386729</v>
      </c>
      <c r="F99" s="98">
        <v>410.09515211519846</v>
      </c>
      <c r="G99" s="98">
        <v>410.19588906729552</v>
      </c>
      <c r="H99" s="98">
        <v>414.39478137691856</v>
      </c>
      <c r="I99" s="98">
        <v>400.17123528640514</v>
      </c>
      <c r="J99" s="98">
        <v>426.13931747460691</v>
      </c>
      <c r="K99" s="98">
        <v>447.44894172988165</v>
      </c>
      <c r="L99" s="98">
        <v>449.17133560232935</v>
      </c>
      <c r="M99" s="98">
        <v>470.64832683890984</v>
      </c>
      <c r="N99" s="98">
        <v>482.12436866411662</v>
      </c>
      <c r="O99" s="98">
        <v>485.65444903230502</v>
      </c>
      <c r="P99" s="98">
        <v>492.7748679755066</v>
      </c>
      <c r="Q99" s="98">
        <v>498.04169359538804</v>
      </c>
      <c r="R99" s="98">
        <v>493.78675268965674</v>
      </c>
      <c r="S99" s="98">
        <v>492.89311612924251</v>
      </c>
      <c r="T99" s="98">
        <v>489.82560815983783</v>
      </c>
      <c r="U99" s="98">
        <v>481.76532826869607</v>
      </c>
      <c r="V99" s="98">
        <v>474.67519217036141</v>
      </c>
      <c r="W99" s="98">
        <v>427.70326674746383</v>
      </c>
      <c r="X99" s="98">
        <v>397.69640902568557</v>
      </c>
      <c r="Y99" s="98">
        <v>316.77874431784335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215.29044407682699</v>
      </c>
      <c r="D100" s="122">
        <v>218.8395144415399</v>
      </c>
      <c r="E100" s="122">
        <v>217.80042031623444</v>
      </c>
      <c r="F100" s="122">
        <v>219.37673057334828</v>
      </c>
      <c r="G100" s="122">
        <v>223.2208631520358</v>
      </c>
      <c r="H100" s="122">
        <v>230.82032311043258</v>
      </c>
      <c r="I100" s="122">
        <v>228.65545882331421</v>
      </c>
      <c r="J100" s="122">
        <v>233.68905983327195</v>
      </c>
      <c r="K100" s="122">
        <v>235.34392802510334</v>
      </c>
      <c r="L100" s="122">
        <v>262.65170472512739</v>
      </c>
      <c r="M100" s="122">
        <v>257.40640655521656</v>
      </c>
      <c r="N100" s="122">
        <v>256.61912211387778</v>
      </c>
      <c r="O100" s="122">
        <v>275.23679089344324</v>
      </c>
      <c r="P100" s="122">
        <v>279.49090879429559</v>
      </c>
      <c r="Q100" s="122">
        <v>284.63479547409878</v>
      </c>
      <c r="R100" s="122">
        <v>293.27324062275051</v>
      </c>
      <c r="S100" s="122">
        <v>286.06997394656491</v>
      </c>
      <c r="T100" s="122">
        <v>287.4188389375023</v>
      </c>
      <c r="U100" s="122">
        <v>288.21459164091129</v>
      </c>
      <c r="V100" s="122">
        <v>304.74637596062746</v>
      </c>
      <c r="W100" s="122">
        <v>314.26206608516696</v>
      </c>
      <c r="X100" s="122">
        <v>198.48777648842659</v>
      </c>
      <c r="Y100" s="122">
        <v>220.25547795020762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215.29044407682699</v>
      </c>
      <c r="D103" s="33">
        <v>218.8395144415399</v>
      </c>
      <c r="E103" s="33">
        <v>217.80042031623444</v>
      </c>
      <c r="F103" s="33">
        <v>219.37673057334828</v>
      </c>
      <c r="G103" s="33">
        <v>223.2208631520358</v>
      </c>
      <c r="H103" s="33">
        <v>230.82032311043258</v>
      </c>
      <c r="I103" s="33">
        <v>228.65545882331421</v>
      </c>
      <c r="J103" s="33">
        <v>233.68905983327195</v>
      </c>
      <c r="K103" s="33">
        <v>235.34392802510334</v>
      </c>
      <c r="L103" s="33">
        <v>262.65170472512739</v>
      </c>
      <c r="M103" s="33">
        <v>257.40640655521656</v>
      </c>
      <c r="N103" s="33">
        <v>256.61912211387778</v>
      </c>
      <c r="O103" s="33">
        <v>275.23679089344324</v>
      </c>
      <c r="P103" s="33">
        <v>279.49090879429559</v>
      </c>
      <c r="Q103" s="33">
        <v>284.63479547409878</v>
      </c>
      <c r="R103" s="33">
        <v>293.27324062275051</v>
      </c>
      <c r="S103" s="33">
        <v>286.06997394656491</v>
      </c>
      <c r="T103" s="33">
        <v>287.4188389375023</v>
      </c>
      <c r="U103" s="33">
        <v>288.21459164091129</v>
      </c>
      <c r="V103" s="33">
        <v>304.74637596062746</v>
      </c>
      <c r="W103" s="33">
        <v>314.26206608516696</v>
      </c>
      <c r="X103" s="33">
        <v>198.48777648842659</v>
      </c>
      <c r="Y103" s="33">
        <v>220.25547795020762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12139.035889669552</v>
      </c>
      <c r="D124" s="117">
        <f t="shared" si="42"/>
        <v>11619.714511638618</v>
      </c>
      <c r="E124" s="117">
        <f t="shared" si="42"/>
        <v>11716.979646187714</v>
      </c>
      <c r="F124" s="117">
        <f t="shared" si="42"/>
        <v>11638.342189031038</v>
      </c>
      <c r="G124" s="117">
        <f t="shared" si="42"/>
        <v>11492.689936265024</v>
      </c>
      <c r="H124" s="117">
        <f t="shared" si="42"/>
        <v>11614.095829753136</v>
      </c>
      <c r="I124" s="117">
        <f t="shared" si="42"/>
        <v>11219.486930281446</v>
      </c>
      <c r="J124" s="117">
        <f t="shared" si="42"/>
        <v>11158.460337717821</v>
      </c>
      <c r="K124" s="117">
        <f t="shared" si="42"/>
        <v>11081.627888920335</v>
      </c>
      <c r="L124" s="117">
        <f t="shared" si="42"/>
        <v>12513.47821972105</v>
      </c>
      <c r="M124" s="117">
        <f t="shared" si="42"/>
        <v>10732.533879308447</v>
      </c>
      <c r="N124" s="117">
        <f t="shared" si="42"/>
        <v>10632.825999347226</v>
      </c>
      <c r="O124" s="117">
        <f t="shared" si="42"/>
        <v>10411.119358469265</v>
      </c>
      <c r="P124" s="117">
        <f t="shared" si="42"/>
        <v>9380.6404966574974</v>
      </c>
      <c r="Q124" s="117">
        <f t="shared" si="42"/>
        <v>9516.5227404929792</v>
      </c>
      <c r="R124" s="117">
        <f t="shared" ref="R124:V124" si="43">R125+R128+R130+R139</f>
        <v>9448.3172963212946</v>
      </c>
      <c r="S124" s="117">
        <f t="shared" si="43"/>
        <v>9292.0928656315264</v>
      </c>
      <c r="T124" s="117">
        <f t="shared" si="43"/>
        <v>8680.0684943752494</v>
      </c>
      <c r="U124" s="117">
        <f t="shared" si="43"/>
        <v>7999.5155662375491</v>
      </c>
      <c r="V124" s="117">
        <f t="shared" si="43"/>
        <v>7592.7493842623335</v>
      </c>
      <c r="W124" s="117">
        <f t="shared" ref="W124:Y124" si="44">W125+W128+W130+W139</f>
        <v>6968.9781866417397</v>
      </c>
      <c r="X124" s="117">
        <f t="shared" si="44"/>
        <v>5317.1884223604147</v>
      </c>
      <c r="Y124" s="117">
        <f t="shared" si="44"/>
        <v>4473.0469807435911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10988.006777183382</v>
      </c>
      <c r="D125" s="122">
        <f t="shared" si="45"/>
        <v>10470.819024337463</v>
      </c>
      <c r="E125" s="122">
        <f t="shared" si="45"/>
        <v>10578.49912613748</v>
      </c>
      <c r="F125" s="122">
        <f t="shared" si="45"/>
        <v>10461.036782612362</v>
      </c>
      <c r="G125" s="122">
        <f t="shared" si="45"/>
        <v>10323.229014633644</v>
      </c>
      <c r="H125" s="122">
        <f t="shared" si="45"/>
        <v>10412.130526143754</v>
      </c>
      <c r="I125" s="122">
        <f t="shared" si="45"/>
        <v>10096.260588889269</v>
      </c>
      <c r="J125" s="122">
        <f t="shared" si="45"/>
        <v>9999.2254043625271</v>
      </c>
      <c r="K125" s="122">
        <f t="shared" si="45"/>
        <v>9936.444434316265</v>
      </c>
      <c r="L125" s="122">
        <f t="shared" si="45"/>
        <v>11174.28785543722</v>
      </c>
      <c r="M125" s="122">
        <f t="shared" si="45"/>
        <v>9381.1014727412876</v>
      </c>
      <c r="N125" s="122">
        <f t="shared" si="45"/>
        <v>9258.2016721070049</v>
      </c>
      <c r="O125" s="122">
        <f t="shared" si="45"/>
        <v>8991.7082933936599</v>
      </c>
      <c r="P125" s="122">
        <f t="shared" si="45"/>
        <v>7977.0800932401626</v>
      </c>
      <c r="Q125" s="122">
        <f t="shared" si="45"/>
        <v>8103.750498348204</v>
      </c>
      <c r="R125" s="122">
        <f t="shared" ref="R125:V125" si="46">SUM(R126:R127)</f>
        <v>8026.5544663432229</v>
      </c>
      <c r="S125" s="122">
        <f t="shared" si="46"/>
        <v>7895.1988737874453</v>
      </c>
      <c r="T125" s="122">
        <f t="shared" si="46"/>
        <v>7300.5304837261992</v>
      </c>
      <c r="U125" s="122">
        <f t="shared" si="46"/>
        <v>6629.0007775029635</v>
      </c>
      <c r="V125" s="122">
        <f t="shared" si="46"/>
        <v>6192.8552290433609</v>
      </c>
      <c r="W125" s="122">
        <f t="shared" ref="W125:Y125" si="47">SUM(W126:W127)</f>
        <v>5571.9502074942557</v>
      </c>
      <c r="X125" s="122">
        <f t="shared" si="47"/>
        <v>4422.0979767060435</v>
      </c>
      <c r="Y125" s="122">
        <f t="shared" si="47"/>
        <v>3582.3685621834275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10947.575268582583</v>
      </c>
      <c r="D126" s="98">
        <v>10433.210628514809</v>
      </c>
      <c r="E126" s="98">
        <v>10540.67964574379</v>
      </c>
      <c r="F126" s="98">
        <v>10424.019114104261</v>
      </c>
      <c r="G126" s="98">
        <v>10286.895138807351</v>
      </c>
      <c r="H126" s="98">
        <v>10375.667405991999</v>
      </c>
      <c r="I126" s="98">
        <v>10061.101115739752</v>
      </c>
      <c r="J126" s="98">
        <v>9964.894790857752</v>
      </c>
      <c r="K126" s="98">
        <v>9902.7105539211789</v>
      </c>
      <c r="L126" s="98">
        <v>11135.42329851588</v>
      </c>
      <c r="M126" s="98">
        <v>9349.2639164762841</v>
      </c>
      <c r="N126" s="98">
        <v>9227.133608350412</v>
      </c>
      <c r="O126" s="98">
        <v>8961.8090469507479</v>
      </c>
      <c r="P126" s="98">
        <v>7951.164856500397</v>
      </c>
      <c r="Q126" s="98">
        <v>8076.9871739174523</v>
      </c>
      <c r="R126" s="98">
        <v>8000.0978239494743</v>
      </c>
      <c r="S126" s="98">
        <v>7869.2602929441964</v>
      </c>
      <c r="T126" s="98">
        <v>7276.6480944343893</v>
      </c>
      <c r="U126" s="98">
        <v>6607.6003408332863</v>
      </c>
      <c r="V126" s="98">
        <v>6172.8792405229742</v>
      </c>
      <c r="W126" s="98">
        <v>5553.9888423094944</v>
      </c>
      <c r="X126" s="98">
        <v>4408.8760415277693</v>
      </c>
      <c r="Y126" s="98">
        <v>3571.5428654168154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40.431508600798686</v>
      </c>
      <c r="D127" s="98">
        <v>37.608395822654231</v>
      </c>
      <c r="E127" s="98">
        <v>37.819480393690327</v>
      </c>
      <c r="F127" s="98">
        <v>37.017668508100677</v>
      </c>
      <c r="G127" s="98">
        <v>36.333875826292868</v>
      </c>
      <c r="H127" s="98">
        <v>36.463120151754815</v>
      </c>
      <c r="I127" s="98">
        <v>35.159473149517908</v>
      </c>
      <c r="J127" s="98">
        <v>34.330613504774391</v>
      </c>
      <c r="K127" s="98">
        <v>33.733880395085194</v>
      </c>
      <c r="L127" s="98">
        <v>38.864556921340011</v>
      </c>
      <c r="M127" s="98">
        <v>31.837556265003915</v>
      </c>
      <c r="N127" s="98">
        <v>31.068063756593126</v>
      </c>
      <c r="O127" s="98">
        <v>29.899246442911892</v>
      </c>
      <c r="P127" s="98">
        <v>25.915236739765355</v>
      </c>
      <c r="Q127" s="98">
        <v>26.76332443075145</v>
      </c>
      <c r="R127" s="98">
        <v>26.456642393748549</v>
      </c>
      <c r="S127" s="98">
        <v>25.9385808432489</v>
      </c>
      <c r="T127" s="98">
        <v>23.882389291810025</v>
      </c>
      <c r="U127" s="98">
        <v>21.400436669677191</v>
      </c>
      <c r="V127" s="98">
        <v>19.975988520386633</v>
      </c>
      <c r="W127" s="98">
        <v>17.961365184761007</v>
      </c>
      <c r="X127" s="98">
        <v>13.221935178274613</v>
      </c>
      <c r="Y127" s="98">
        <v>10.825696766611964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8.9849004578571279</v>
      </c>
      <c r="D128" s="122">
        <f t="shared" si="48"/>
        <v>4.582409644315109</v>
      </c>
      <c r="E128" s="122">
        <f t="shared" si="48"/>
        <v>9.9043203698028339</v>
      </c>
      <c r="F128" s="122">
        <f t="shared" si="48"/>
        <v>16.3424069020658</v>
      </c>
      <c r="G128" s="122">
        <f t="shared" si="48"/>
        <v>16.781847686648522</v>
      </c>
      <c r="H128" s="122">
        <f t="shared" si="48"/>
        <v>28.711462139209861</v>
      </c>
      <c r="I128" s="122">
        <f t="shared" si="48"/>
        <v>29.0422098255364</v>
      </c>
      <c r="J128" s="122">
        <f t="shared" si="48"/>
        <v>20.918578216090964</v>
      </c>
      <c r="K128" s="122">
        <f t="shared" si="48"/>
        <v>14.060189275865248</v>
      </c>
      <c r="L128" s="122">
        <f t="shared" si="48"/>
        <v>15.541886506900534</v>
      </c>
      <c r="M128" s="122">
        <f t="shared" si="48"/>
        <v>21.735971144960349</v>
      </c>
      <c r="N128" s="122">
        <f t="shared" si="48"/>
        <v>21.526235867051298</v>
      </c>
      <c r="O128" s="122">
        <f t="shared" si="48"/>
        <v>18.289678532933404</v>
      </c>
      <c r="P128" s="122">
        <f t="shared" si="48"/>
        <v>14.928263369477952</v>
      </c>
      <c r="Q128" s="122">
        <f t="shared" si="48"/>
        <v>18.707043597019176</v>
      </c>
      <c r="R128" s="122">
        <f t="shared" si="48"/>
        <v>23.935828224038378</v>
      </c>
      <c r="S128" s="122">
        <f t="shared" si="48"/>
        <v>22.083751522880725</v>
      </c>
      <c r="T128" s="122">
        <f t="shared" si="48"/>
        <v>27.150698198677063</v>
      </c>
      <c r="U128" s="122">
        <f t="shared" si="48"/>
        <v>12.169068676974282</v>
      </c>
      <c r="V128" s="122">
        <f t="shared" si="48"/>
        <v>34.658780928301532</v>
      </c>
      <c r="W128" s="122">
        <f t="shared" si="48"/>
        <v>12.00757926156151</v>
      </c>
      <c r="X128" s="122">
        <f t="shared" si="48"/>
        <v>25.630624466964587</v>
      </c>
      <c r="Y128" s="122">
        <f t="shared" si="48"/>
        <v>31.48743981691835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8.9849004578571279</v>
      </c>
      <c r="D129" s="98">
        <f>IF(RES_hhdet_in_tes!D129=0,0,RES_hhdet_in_tes!D129*1000*11630/RES_hhdet_in_new!D126)</f>
        <v>4.582409644315109</v>
      </c>
      <c r="E129" s="98">
        <f>IF(RES_hhdet_in_tes!E129=0,0,RES_hhdet_in_tes!E129*1000*11630/RES_hhdet_in_new!E126)</f>
        <v>9.9043203698028339</v>
      </c>
      <c r="F129" s="98">
        <f>IF(RES_hhdet_in_tes!F129=0,0,RES_hhdet_in_tes!F129*1000*11630/RES_hhdet_in_new!F126)</f>
        <v>16.3424069020658</v>
      </c>
      <c r="G129" s="98">
        <f>IF(RES_hhdet_in_tes!G129=0,0,RES_hhdet_in_tes!G129*1000*11630/RES_hhdet_in_new!G126)</f>
        <v>16.781847686648522</v>
      </c>
      <c r="H129" s="98">
        <f>IF(RES_hhdet_in_tes!H129=0,0,RES_hhdet_in_tes!H129*1000*11630/RES_hhdet_in_new!H126)</f>
        <v>28.711462139209861</v>
      </c>
      <c r="I129" s="98">
        <f>IF(RES_hhdet_in_tes!I129=0,0,RES_hhdet_in_tes!I129*1000*11630/RES_hhdet_in_new!I126)</f>
        <v>29.0422098255364</v>
      </c>
      <c r="J129" s="98">
        <f>IF(RES_hhdet_in_tes!J129=0,0,RES_hhdet_in_tes!J129*1000*11630/RES_hhdet_in_new!J126)</f>
        <v>20.918578216090964</v>
      </c>
      <c r="K129" s="98">
        <f>IF(RES_hhdet_in_tes!K129=0,0,RES_hhdet_in_tes!K129*1000*11630/RES_hhdet_in_new!K126)</f>
        <v>14.060189275865248</v>
      </c>
      <c r="L129" s="98">
        <f>IF(RES_hhdet_in_tes!L129=0,0,RES_hhdet_in_tes!L129*1000*11630/RES_hhdet_in_new!L126)</f>
        <v>15.541886506900534</v>
      </c>
      <c r="M129" s="98">
        <f>IF(RES_hhdet_in_tes!M129=0,0,RES_hhdet_in_tes!M129*1000*11630/RES_hhdet_in_new!M126)</f>
        <v>21.735971144960349</v>
      </c>
      <c r="N129" s="98">
        <f>IF(RES_hhdet_in_tes!N129=0,0,RES_hhdet_in_tes!N129*1000*11630/RES_hhdet_in_new!N126)</f>
        <v>21.526235867051298</v>
      </c>
      <c r="O129" s="98">
        <f>IF(RES_hhdet_in_tes!O129=0,0,RES_hhdet_in_tes!O129*1000*11630/RES_hhdet_in_new!O126)</f>
        <v>18.289678532933404</v>
      </c>
      <c r="P129" s="98">
        <f>IF(RES_hhdet_in_tes!P129=0,0,RES_hhdet_in_tes!P129*1000*11630/RES_hhdet_in_new!P126)</f>
        <v>14.928263369477952</v>
      </c>
      <c r="Q129" s="98">
        <f>IF(RES_hhdet_in_tes!Q129=0,0,RES_hhdet_in_tes!Q129*1000*11630/RES_hhdet_in_new!Q126)</f>
        <v>18.707043597019176</v>
      </c>
      <c r="R129" s="98">
        <f>IF(RES_hhdet_in_tes!R129=0,0,RES_hhdet_in_tes!R129*1000*11630/RES_hhdet_in_new!R126)</f>
        <v>23.935828224038378</v>
      </c>
      <c r="S129" s="98">
        <f>IF(RES_hhdet_in_tes!S129=0,0,RES_hhdet_in_tes!S129*1000*11630/RES_hhdet_in_new!S126)</f>
        <v>22.083751522880725</v>
      </c>
      <c r="T129" s="98">
        <f>IF(RES_hhdet_in_tes!T129=0,0,RES_hhdet_in_tes!T129*1000*11630/RES_hhdet_in_new!T126)</f>
        <v>27.150698198677063</v>
      </c>
      <c r="U129" s="98">
        <f>IF(RES_hhdet_in_tes!U129=0,0,RES_hhdet_in_tes!U129*1000*11630/RES_hhdet_in_new!U126)</f>
        <v>12.169068676974282</v>
      </c>
      <c r="V129" s="98">
        <f>IF(RES_hhdet_in_tes!V129=0,0,RES_hhdet_in_tes!V129*1000*11630/RES_hhdet_in_new!V126)</f>
        <v>34.658780928301532</v>
      </c>
      <c r="W129" s="98">
        <f>IF(RES_hhdet_in_tes!W129=0,0,RES_hhdet_in_tes!W129*1000*11630/RES_hhdet_in_new!W126)</f>
        <v>12.00757926156151</v>
      </c>
      <c r="X129" s="98">
        <f>IF(RES_hhdet_in_tes!X129=0,0,RES_hhdet_in_tes!X129*1000*11630/RES_hhdet_in_new!X126)</f>
        <v>25.630624466964587</v>
      </c>
      <c r="Y129" s="98">
        <f>IF(RES_hhdet_in_tes!Y129=0,0,RES_hhdet_in_tes!Y129*1000*11630/RES_hhdet_in_new!Y126)</f>
        <v>31.48743981691835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926.75376795148657</v>
      </c>
      <c r="D130" s="122">
        <v>925.47356321530094</v>
      </c>
      <c r="E130" s="122">
        <v>910.77577936419721</v>
      </c>
      <c r="F130" s="122">
        <v>941.58626894326221</v>
      </c>
      <c r="G130" s="122">
        <v>929.45821079269535</v>
      </c>
      <c r="H130" s="122">
        <v>942.43351835974011</v>
      </c>
      <c r="I130" s="122">
        <v>865.52867274332584</v>
      </c>
      <c r="J130" s="122">
        <v>904.62729530593094</v>
      </c>
      <c r="K130" s="122">
        <v>895.77933730310008</v>
      </c>
      <c r="L130" s="122">
        <v>1060.9967730518026</v>
      </c>
      <c r="M130" s="122">
        <v>1072.2900288669832</v>
      </c>
      <c r="N130" s="122">
        <v>1096.4789692592917</v>
      </c>
      <c r="O130" s="122">
        <v>1125.8845956492275</v>
      </c>
      <c r="P130" s="122">
        <v>1109.1412312535604</v>
      </c>
      <c r="Q130" s="122">
        <v>1109.4304030736571</v>
      </c>
      <c r="R130" s="122">
        <v>1104.5537611312834</v>
      </c>
      <c r="S130" s="122">
        <v>1088.7402663746345</v>
      </c>
      <c r="T130" s="122">
        <v>1064.9684735128701</v>
      </c>
      <c r="U130" s="122">
        <v>1070.1311284166998</v>
      </c>
      <c r="V130" s="122">
        <v>1060.4889983300441</v>
      </c>
      <c r="W130" s="122">
        <v>1070.7583338007555</v>
      </c>
      <c r="X130" s="122">
        <v>670.97204469897997</v>
      </c>
      <c r="Y130" s="122">
        <v>638.93550079303793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927.29856663751866</v>
      </c>
      <c r="D131" s="98">
        <v>925.34297593637325</v>
      </c>
      <c r="E131" s="98">
        <v>911.30368969840981</v>
      </c>
      <c r="F131" s="98">
        <v>942.89203766858873</v>
      </c>
      <c r="G131" s="98">
        <v>928.64627890036661</v>
      </c>
      <c r="H131" s="98">
        <v>941.90314029373837</v>
      </c>
      <c r="I131" s="98">
        <v>865.52540518741614</v>
      </c>
      <c r="J131" s="98">
        <v>904.62388663514923</v>
      </c>
      <c r="K131" s="98">
        <v>895.77091670556467</v>
      </c>
      <c r="L131" s="98">
        <v>1063.5579487882751</v>
      </c>
      <c r="M131" s="98">
        <v>1072.9547634149167</v>
      </c>
      <c r="N131" s="98">
        <v>1099.0467877861095</v>
      </c>
      <c r="O131" s="98">
        <v>1125.276602405632</v>
      </c>
      <c r="P131" s="98">
        <v>1110.0021350082832</v>
      </c>
      <c r="Q131" s="98">
        <v>1105.8524754350885</v>
      </c>
      <c r="R131" s="98">
        <v>1104.1178757259647</v>
      </c>
      <c r="S131" s="98">
        <v>1089.3498048618656</v>
      </c>
      <c r="T131" s="98">
        <v>1064.2699063459786</v>
      </c>
      <c r="U131" s="98">
        <v>1069.2306306978157</v>
      </c>
      <c r="V131" s="98">
        <v>1060.4863335061718</v>
      </c>
      <c r="W131" s="98">
        <v>1071.8351571669743</v>
      </c>
      <c r="X131" s="98">
        <v>670.74943036614513</v>
      </c>
      <c r="Y131" s="98">
        <v>637.39127846202348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927.33144845711649</v>
      </c>
      <c r="D132" s="98">
        <v>925.38536024459199</v>
      </c>
      <c r="E132" s="98">
        <v>911.39960600132997</v>
      </c>
      <c r="F132" s="98">
        <v>943.00019379739695</v>
      </c>
      <c r="G132" s="98">
        <v>928.76400482732527</v>
      </c>
      <c r="H132" s="98">
        <v>942.0697976723427</v>
      </c>
      <c r="I132" s="98">
        <v>865.8099469780559</v>
      </c>
      <c r="J132" s="98">
        <v>905.00323987889885</v>
      </c>
      <c r="K132" s="98">
        <v>896.37729715651903</v>
      </c>
      <c r="L132" s="98">
        <v>1064.0129084851171</v>
      </c>
      <c r="M132" s="98">
        <v>1073.1856875189048</v>
      </c>
      <c r="N132" s="98">
        <v>1099.0880673341562</v>
      </c>
      <c r="O132" s="98">
        <v>0</v>
      </c>
      <c r="P132" s="98">
        <v>1109.2452943976107</v>
      </c>
      <c r="Q132" s="98">
        <v>0</v>
      </c>
      <c r="R132" s="98">
        <v>1102.8890025825658</v>
      </c>
      <c r="S132" s="98">
        <v>1088.7989296329172</v>
      </c>
      <c r="T132" s="98">
        <v>1063.7740225084804</v>
      </c>
      <c r="U132" s="98">
        <v>1069.2384264782427</v>
      </c>
      <c r="V132" s="98">
        <v>1060.7758518153264</v>
      </c>
      <c r="W132" s="98">
        <v>1072.365614200264</v>
      </c>
      <c r="X132" s="98">
        <v>674.81028818286279</v>
      </c>
      <c r="Y132" s="98">
        <v>640.388728310597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519.19091291649784</v>
      </c>
      <c r="D133" s="101">
        <v>523.50370359866304</v>
      </c>
      <c r="E133" s="101">
        <v>508.42678175134807</v>
      </c>
      <c r="F133" s="101">
        <v>523.59799041956978</v>
      </c>
      <c r="G133" s="101">
        <v>523.1998887231041</v>
      </c>
      <c r="H133" s="101">
        <v>531.3264389534977</v>
      </c>
      <c r="I133" s="101">
        <v>479.96234984505037</v>
      </c>
      <c r="J133" s="101">
        <v>485.85814797654649</v>
      </c>
      <c r="K133" s="101">
        <v>438.77282896110381</v>
      </c>
      <c r="L133" s="101">
        <v>599.92271109166188</v>
      </c>
      <c r="M133" s="101">
        <v>598.53713416978655</v>
      </c>
      <c r="N133" s="101">
        <v>600.04828836811612</v>
      </c>
      <c r="O133" s="101">
        <v>0</v>
      </c>
      <c r="P133" s="101">
        <v>611.85511627119047</v>
      </c>
      <c r="Q133" s="101">
        <v>0</v>
      </c>
      <c r="R133" s="101">
        <v>623.72748464276663</v>
      </c>
      <c r="S133" s="101">
        <v>589.95878700464675</v>
      </c>
      <c r="T133" s="101">
        <v>580.01371141713435</v>
      </c>
      <c r="U133" s="101">
        <v>593.52638163694667</v>
      </c>
      <c r="V133" s="101">
        <v>588.70491230647235</v>
      </c>
      <c r="W133" s="101">
        <v>630.93526409781452</v>
      </c>
      <c r="X133" s="101">
        <v>280.45415930942607</v>
      </c>
      <c r="Y133" s="101">
        <v>331.68937745910915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408.14053554061866</v>
      </c>
      <c r="D134" s="104">
        <v>401.88165664592896</v>
      </c>
      <c r="E134" s="104">
        <v>402.97282424998184</v>
      </c>
      <c r="F134" s="104">
        <v>419.40220337782711</v>
      </c>
      <c r="G134" s="104">
        <v>405.56411610422106</v>
      </c>
      <c r="H134" s="104">
        <v>410.74335871884512</v>
      </c>
      <c r="I134" s="104">
        <v>385.84759713300565</v>
      </c>
      <c r="J134" s="104">
        <v>419.14509190235242</v>
      </c>
      <c r="K134" s="104">
        <v>457.60446819541517</v>
      </c>
      <c r="L134" s="104">
        <v>464.09019739345513</v>
      </c>
      <c r="M134" s="104">
        <v>474.64855334911863</v>
      </c>
      <c r="N134" s="104">
        <v>499.0397789660401</v>
      </c>
      <c r="O134" s="104">
        <v>0</v>
      </c>
      <c r="P134" s="104">
        <v>497.39017812642015</v>
      </c>
      <c r="Q134" s="104">
        <v>0</v>
      </c>
      <c r="R134" s="104">
        <v>479.1615179397993</v>
      </c>
      <c r="S134" s="104">
        <v>498.84014262827037</v>
      </c>
      <c r="T134" s="104">
        <v>483.76031109134613</v>
      </c>
      <c r="U134" s="104">
        <v>475.71204484129612</v>
      </c>
      <c r="V134" s="104">
        <v>472.07093950885411</v>
      </c>
      <c r="W134" s="104">
        <v>441.43035010244949</v>
      </c>
      <c r="X134" s="104">
        <v>394.35612887343666</v>
      </c>
      <c r="Y134" s="104">
        <v>308.69935085148791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915.63676543280701</v>
      </c>
      <c r="D135" s="101">
        <v>928.32976791495037</v>
      </c>
      <c r="E135" s="101">
        <v>898.69722720064658</v>
      </c>
      <c r="F135" s="101">
        <v>920.96697411479693</v>
      </c>
      <c r="G135" s="101">
        <v>939.54585519532702</v>
      </c>
      <c r="H135" s="101">
        <v>950.88004564893151</v>
      </c>
      <c r="I135" s="101">
        <v>0</v>
      </c>
      <c r="J135" s="101">
        <v>0</v>
      </c>
      <c r="K135" s="101">
        <v>0</v>
      </c>
      <c r="L135" s="101">
        <v>1026.7355282700942</v>
      </c>
      <c r="M135" s="101">
        <v>1062.4530193183766</v>
      </c>
      <c r="N135" s="101">
        <v>1059.0942021069454</v>
      </c>
      <c r="O135" s="101">
        <v>1141.3816668615277</v>
      </c>
      <c r="P135" s="101">
        <v>1098.2537092663433</v>
      </c>
      <c r="Q135" s="101">
        <v>1145.4646197680681</v>
      </c>
      <c r="R135" s="101">
        <v>1137.1433815259254</v>
      </c>
      <c r="S135" s="101">
        <v>1073.9253109886627</v>
      </c>
      <c r="T135" s="101">
        <v>1077.6320085578932</v>
      </c>
      <c r="U135" s="101">
        <v>1082.6104601399318</v>
      </c>
      <c r="V135" s="101">
        <v>0</v>
      </c>
      <c r="W135" s="101">
        <v>1036.1893085598892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915.78750606001279</v>
      </c>
      <c r="D136" s="104">
        <v>928.53635159184091</v>
      </c>
      <c r="E136" s="104">
        <v>898.96287450279988</v>
      </c>
      <c r="F136" s="104">
        <v>921.17295936591324</v>
      </c>
      <c r="G136" s="104">
        <v>939.72863088857332</v>
      </c>
      <c r="H136" s="104">
        <v>950.94717432105119</v>
      </c>
      <c r="I136" s="104">
        <v>0</v>
      </c>
      <c r="J136" s="104">
        <v>0</v>
      </c>
      <c r="K136" s="104">
        <v>0</v>
      </c>
      <c r="L136" s="104">
        <v>1027.0241470155993</v>
      </c>
      <c r="M136" s="104">
        <v>1062.5457530070707</v>
      </c>
      <c r="N136" s="104">
        <v>1058.8432458306293</v>
      </c>
      <c r="O136" s="104">
        <v>1140.9645181263668</v>
      </c>
      <c r="P136" s="104">
        <v>1097.6465563587703</v>
      </c>
      <c r="Q136" s="104">
        <v>1145.3918010698851</v>
      </c>
      <c r="R136" s="104">
        <v>1137.4971683330823</v>
      </c>
      <c r="S136" s="104">
        <v>1074.5843796361266</v>
      </c>
      <c r="T136" s="104">
        <v>1078.2903001411787</v>
      </c>
      <c r="U136" s="104">
        <v>1083.1680443372452</v>
      </c>
      <c r="V136" s="104">
        <v>0</v>
      </c>
      <c r="W136" s="104">
        <v>1036.0029665015418</v>
      </c>
      <c r="X136" s="104">
        <v>673.80155327698526</v>
      </c>
      <c r="Y136" s="104">
        <v>656.03935662630386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512.54168778872759</v>
      </c>
      <c r="D137" s="98">
        <v>525.39093763476228</v>
      </c>
      <c r="E137" s="98">
        <v>501.24226551893247</v>
      </c>
      <c r="F137" s="98">
        <v>511.07780725071501</v>
      </c>
      <c r="G137" s="98">
        <v>529.53274182127757</v>
      </c>
      <c r="H137" s="98">
        <v>536.55239294413275</v>
      </c>
      <c r="I137" s="98">
        <v>0</v>
      </c>
      <c r="J137" s="98">
        <v>0</v>
      </c>
      <c r="K137" s="98">
        <v>0</v>
      </c>
      <c r="L137" s="98">
        <v>577.85281141327027</v>
      </c>
      <c r="M137" s="98">
        <v>591.89742616816113</v>
      </c>
      <c r="N137" s="98">
        <v>576.71887716651281</v>
      </c>
      <c r="O137" s="98">
        <v>655.31006909406153</v>
      </c>
      <c r="P137" s="98">
        <v>604.87168838326374</v>
      </c>
      <c r="Q137" s="98">
        <v>647.35010747449735</v>
      </c>
      <c r="R137" s="98">
        <v>643.71041564342568</v>
      </c>
      <c r="S137" s="98">
        <v>581.69126350688441</v>
      </c>
      <c r="T137" s="98">
        <v>588.46469198134082</v>
      </c>
      <c r="U137" s="98">
        <v>601.40271606854901</v>
      </c>
      <c r="V137" s="98">
        <v>0</v>
      </c>
      <c r="W137" s="98">
        <v>608.29969975407789</v>
      </c>
      <c r="X137" s="98">
        <v>276.10514425129981</v>
      </c>
      <c r="Y137" s="98">
        <v>339.26061230846045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403.24581827128543</v>
      </c>
      <c r="D138" s="98">
        <v>403.14541395707869</v>
      </c>
      <c r="E138" s="98">
        <v>397.72060898386741</v>
      </c>
      <c r="F138" s="98">
        <v>410.09515211519835</v>
      </c>
      <c r="G138" s="98">
        <v>410.19588906729558</v>
      </c>
      <c r="H138" s="98">
        <v>414.3947813769185</v>
      </c>
      <c r="I138" s="98">
        <v>0</v>
      </c>
      <c r="J138" s="98">
        <v>0</v>
      </c>
      <c r="K138" s="98">
        <v>0</v>
      </c>
      <c r="L138" s="98">
        <v>449.17133560232929</v>
      </c>
      <c r="M138" s="98">
        <v>470.64832683890972</v>
      </c>
      <c r="N138" s="98">
        <v>482.12436866411656</v>
      </c>
      <c r="O138" s="98">
        <v>485.65444903230502</v>
      </c>
      <c r="P138" s="98">
        <v>492.77486797550648</v>
      </c>
      <c r="Q138" s="98">
        <v>498.04169359538793</v>
      </c>
      <c r="R138" s="98">
        <v>493.78675268965674</v>
      </c>
      <c r="S138" s="98">
        <v>492.89311612924234</v>
      </c>
      <c r="T138" s="98">
        <v>489.82560815983771</v>
      </c>
      <c r="U138" s="98">
        <v>481.76532826869612</v>
      </c>
      <c r="V138" s="98">
        <v>0</v>
      </c>
      <c r="W138" s="98">
        <v>427.70326674746383</v>
      </c>
      <c r="X138" s="98">
        <v>397.69640902568545</v>
      </c>
      <c r="Y138" s="98">
        <v>316.77874431784329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215.29044407682693</v>
      </c>
      <c r="D139" s="122">
        <v>218.83951444153988</v>
      </c>
      <c r="E139" s="122">
        <v>217.80042031623449</v>
      </c>
      <c r="F139" s="122">
        <v>219.37673057334828</v>
      </c>
      <c r="G139" s="122">
        <v>223.2208631520358</v>
      </c>
      <c r="H139" s="122">
        <v>230.82032311043264</v>
      </c>
      <c r="I139" s="122">
        <v>228.65545882331415</v>
      </c>
      <c r="J139" s="122">
        <v>233.68905983327195</v>
      </c>
      <c r="K139" s="122">
        <v>235.34392802510339</v>
      </c>
      <c r="L139" s="122">
        <v>262.65170472512744</v>
      </c>
      <c r="M139" s="122">
        <v>257.40640655521651</v>
      </c>
      <c r="N139" s="122">
        <v>256.61912211387767</v>
      </c>
      <c r="O139" s="122">
        <v>275.23679089344324</v>
      </c>
      <c r="P139" s="122">
        <v>279.49090879429565</v>
      </c>
      <c r="Q139" s="122">
        <v>284.63479547409884</v>
      </c>
      <c r="R139" s="122">
        <v>293.27324062275051</v>
      </c>
      <c r="S139" s="122">
        <v>286.06997394656491</v>
      </c>
      <c r="T139" s="122">
        <v>287.4188389375023</v>
      </c>
      <c r="U139" s="122">
        <v>288.21459164091129</v>
      </c>
      <c r="V139" s="122">
        <v>304.74637596062729</v>
      </c>
      <c r="W139" s="122">
        <v>314.26206608516702</v>
      </c>
      <c r="X139" s="122">
        <v>198.48777648842662</v>
      </c>
      <c r="Y139" s="122">
        <v>220.25547795020759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215.29044407682693</v>
      </c>
      <c r="D141" s="33">
        <v>218.83951444153988</v>
      </c>
      <c r="E141" s="33">
        <v>217.80042031623449</v>
      </c>
      <c r="F141" s="33">
        <v>219.37673057334828</v>
      </c>
      <c r="G141" s="33">
        <v>223.2208631520358</v>
      </c>
      <c r="H141" s="33">
        <v>230.82032311043264</v>
      </c>
      <c r="I141" s="33">
        <v>228.65545882331415</v>
      </c>
      <c r="J141" s="33">
        <v>233.68905983327195</v>
      </c>
      <c r="K141" s="33">
        <v>235.34392802510339</v>
      </c>
      <c r="L141" s="33">
        <v>262.65170472512744</v>
      </c>
      <c r="M141" s="33">
        <v>257.40640655521651</v>
      </c>
      <c r="N141" s="33">
        <v>256.61912211387767</v>
      </c>
      <c r="O141" s="33">
        <v>275.23679089344324</v>
      </c>
      <c r="P141" s="33">
        <v>279.49090879429565</v>
      </c>
      <c r="Q141" s="33">
        <v>284.63479547409884</v>
      </c>
      <c r="R141" s="33">
        <v>293.27324062275051</v>
      </c>
      <c r="S141" s="33">
        <v>286.06997394656491</v>
      </c>
      <c r="T141" s="33">
        <v>287.4188389375023</v>
      </c>
      <c r="U141" s="33">
        <v>288.21459164091129</v>
      </c>
      <c r="V141" s="33">
        <v>304.74637596062729</v>
      </c>
      <c r="W141" s="33">
        <v>314.26206608516702</v>
      </c>
      <c r="X141" s="33">
        <v>198.48777648842662</v>
      </c>
      <c r="Y141" s="33">
        <v>220.25547795020759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11882.061883272574</v>
      </c>
      <c r="D143" s="117">
        <f t="shared" si="49"/>
        <v>11723.780913199582</v>
      </c>
      <c r="E143" s="117">
        <f t="shared" si="49"/>
        <v>11590.648449053762</v>
      </c>
      <c r="F143" s="117">
        <f t="shared" si="49"/>
        <v>11395.914977652612</v>
      </c>
      <c r="G143" s="117">
        <f t="shared" si="49"/>
        <v>11507.621582133739</v>
      </c>
      <c r="H143" s="117">
        <f t="shared" si="49"/>
        <v>11971.928111915922</v>
      </c>
      <c r="I143" s="117">
        <f t="shared" si="49"/>
        <v>11105.223998024341</v>
      </c>
      <c r="J143" s="117">
        <f t="shared" si="49"/>
        <v>11277.812907300515</v>
      </c>
      <c r="K143" s="117">
        <f t="shared" si="49"/>
        <v>11298.742216618944</v>
      </c>
      <c r="L143" s="117">
        <f t="shared" si="49"/>
        <v>11547.894869263446</v>
      </c>
      <c r="M143" s="117">
        <f t="shared" si="49"/>
        <v>11077.639663448314</v>
      </c>
      <c r="N143" s="117">
        <f t="shared" si="49"/>
        <v>10635.068813539769</v>
      </c>
      <c r="O143" s="117">
        <f t="shared" si="49"/>
        <v>10265.788135993822</v>
      </c>
      <c r="P143" s="117">
        <f t="shared" si="49"/>
        <v>9737.3537553929364</v>
      </c>
      <c r="Q143" s="117">
        <f t="shared" si="49"/>
        <v>9727.5995326970842</v>
      </c>
      <c r="R143" s="117">
        <f t="shared" ref="R143:V143" si="50">R144+R146+R148+R157</f>
        <v>9781.8700864514285</v>
      </c>
      <c r="S143" s="117">
        <f t="shared" si="50"/>
        <v>9145.1209528241907</v>
      </c>
      <c r="T143" s="117">
        <f t="shared" si="50"/>
        <v>8685.1484057152684</v>
      </c>
      <c r="U143" s="117">
        <f t="shared" si="50"/>
        <v>8227.5589262335998</v>
      </c>
      <c r="V143" s="117">
        <f t="shared" si="50"/>
        <v>7926.2021805684808</v>
      </c>
      <c r="W143" s="117">
        <f t="shared" ref="W143:Y143" si="51">W144+W146+W148+W157</f>
        <v>6901.6246369740074</v>
      </c>
      <c r="X143" s="117">
        <f t="shared" si="51"/>
        <v>5778.8320108173421</v>
      </c>
      <c r="Y143" s="117">
        <f t="shared" si="51"/>
        <v>4783.9800386684065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10730.214550326482</v>
      </c>
      <c r="D144" s="122">
        <f t="shared" si="52"/>
        <v>10561.890132327651</v>
      </c>
      <c r="E144" s="122">
        <f t="shared" si="52"/>
        <v>10449.638170699054</v>
      </c>
      <c r="F144" s="122">
        <f t="shared" si="52"/>
        <v>10224.717341354199</v>
      </c>
      <c r="G144" s="122">
        <f t="shared" si="52"/>
        <v>10311.270837211727</v>
      </c>
      <c r="H144" s="122">
        <f t="shared" si="52"/>
        <v>10741.917297221717</v>
      </c>
      <c r="I144" s="122">
        <f t="shared" si="52"/>
        <v>9916.500603545599</v>
      </c>
      <c r="J144" s="122">
        <f t="shared" si="52"/>
        <v>10062.015879785673</v>
      </c>
      <c r="K144" s="122">
        <f t="shared" si="52"/>
        <v>10122.360937696827</v>
      </c>
      <c r="L144" s="122">
        <f t="shared" si="52"/>
        <v>10188.842944258882</v>
      </c>
      <c r="M144" s="122">
        <f t="shared" si="52"/>
        <v>9672.0746325372475</v>
      </c>
      <c r="N144" s="122">
        <f t="shared" si="52"/>
        <v>9225.0818145288158</v>
      </c>
      <c r="O144" s="122">
        <f t="shared" si="52"/>
        <v>8753.4796091685312</v>
      </c>
      <c r="P144" s="122">
        <f t="shared" si="52"/>
        <v>8264.1185777524042</v>
      </c>
      <c r="Q144" s="122">
        <f t="shared" si="52"/>
        <v>8191.5558573291992</v>
      </c>
      <c r="R144" s="122">
        <f t="shared" si="52"/>
        <v>8232.4775444213319</v>
      </c>
      <c r="S144" s="122">
        <f t="shared" si="52"/>
        <v>7652.3003828865612</v>
      </c>
      <c r="T144" s="122">
        <f t="shared" si="52"/>
        <v>7168.6997354383248</v>
      </c>
      <c r="U144" s="122">
        <f t="shared" si="52"/>
        <v>6735.9094552049219</v>
      </c>
      <c r="V144" s="122">
        <f t="shared" si="52"/>
        <v>6412.6374229590965</v>
      </c>
      <c r="W144" s="122">
        <f t="shared" si="52"/>
        <v>5441.2750883370454</v>
      </c>
      <c r="X144" s="122">
        <f t="shared" si="52"/>
        <v>4757.1246383277994</v>
      </c>
      <c r="Y144" s="122">
        <f t="shared" si="52"/>
        <v>3783.7814961000568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10730.214550326482</v>
      </c>
      <c r="D145" s="98">
        <v>10561.890132327651</v>
      </c>
      <c r="E145" s="98">
        <v>10449.638170699054</v>
      </c>
      <c r="F145" s="98">
        <v>10224.717341354199</v>
      </c>
      <c r="G145" s="98">
        <v>10311.270837211727</v>
      </c>
      <c r="H145" s="98">
        <v>10741.917297221717</v>
      </c>
      <c r="I145" s="98">
        <v>9916.500603545599</v>
      </c>
      <c r="J145" s="98">
        <v>10062.015879785673</v>
      </c>
      <c r="K145" s="98">
        <v>10122.360937696827</v>
      </c>
      <c r="L145" s="98">
        <v>10188.842944258882</v>
      </c>
      <c r="M145" s="98">
        <v>9672.0746325372475</v>
      </c>
      <c r="N145" s="98">
        <v>9225.0818145288158</v>
      </c>
      <c r="O145" s="98">
        <v>8753.4796091685312</v>
      </c>
      <c r="P145" s="98">
        <v>8264.1185777524042</v>
      </c>
      <c r="Q145" s="98">
        <v>8191.5558573291992</v>
      </c>
      <c r="R145" s="98">
        <v>8232.4775444213319</v>
      </c>
      <c r="S145" s="98">
        <v>7652.3003828865612</v>
      </c>
      <c r="T145" s="98">
        <v>7168.6997354383248</v>
      </c>
      <c r="U145" s="98">
        <v>6735.9094552049219</v>
      </c>
      <c r="V145" s="98">
        <v>6412.6374229590965</v>
      </c>
      <c r="W145" s="98">
        <v>5441.2750883370454</v>
      </c>
      <c r="X145" s="98">
        <v>4757.1246383277994</v>
      </c>
      <c r="Y145" s="98">
        <v>3783.7814961000568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18.112673921440287</v>
      </c>
      <c r="D146" s="122">
        <f t="shared" si="53"/>
        <v>19.715349066480165</v>
      </c>
      <c r="E146" s="122">
        <f t="shared" si="53"/>
        <v>24.198789987262739</v>
      </c>
      <c r="F146" s="122">
        <f t="shared" si="53"/>
        <v>30.283635114931545</v>
      </c>
      <c r="G146" s="122">
        <f t="shared" si="53"/>
        <v>36.247401250331897</v>
      </c>
      <c r="H146" s="122">
        <f t="shared" si="53"/>
        <v>46.276322711006202</v>
      </c>
      <c r="I146" s="122">
        <f t="shared" si="53"/>
        <v>54.702774056893091</v>
      </c>
      <c r="J146" s="122">
        <f t="shared" si="53"/>
        <v>61.276391643244601</v>
      </c>
      <c r="K146" s="122">
        <f t="shared" si="53"/>
        <v>66.410607567723019</v>
      </c>
      <c r="L146" s="122">
        <f t="shared" si="53"/>
        <v>73.123179110618082</v>
      </c>
      <c r="M146" s="122">
        <f t="shared" si="53"/>
        <v>81.187355991743615</v>
      </c>
      <c r="N146" s="122">
        <f t="shared" si="53"/>
        <v>90.012375971182806</v>
      </c>
      <c r="O146" s="122">
        <f t="shared" si="53"/>
        <v>98.773069024829297</v>
      </c>
      <c r="P146" s="122">
        <f t="shared" si="53"/>
        <v>104.74021791691135</v>
      </c>
      <c r="Q146" s="122">
        <f t="shared" si="53"/>
        <v>107.628066012704</v>
      </c>
      <c r="R146" s="122">
        <f t="shared" si="53"/>
        <v>118.75413210885172</v>
      </c>
      <c r="S146" s="122">
        <f t="shared" si="53"/>
        <v>126.90629013740889</v>
      </c>
      <c r="T146" s="122">
        <f t="shared" si="53"/>
        <v>154.20602371135769</v>
      </c>
      <c r="U146" s="122">
        <f t="shared" si="53"/>
        <v>120.69069702679126</v>
      </c>
      <c r="V146" s="122">
        <f t="shared" si="53"/>
        <v>150.94797448527623</v>
      </c>
      <c r="W146" s="122">
        <f t="shared" si="53"/>
        <v>119.25643750074534</v>
      </c>
      <c r="X146" s="122">
        <f t="shared" si="53"/>
        <v>136.40410012480203</v>
      </c>
      <c r="Y146" s="122">
        <f t="shared" si="53"/>
        <v>126.85588677703969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18.112673921440287</v>
      </c>
      <c r="D147" s="98">
        <f>IF(RES_hhdet_in_tes!D147=0,0,RES_hhdet_in_tes!D147*1000*11630/RES_hhdet_in_new!D145)</f>
        <v>19.715349066480165</v>
      </c>
      <c r="E147" s="98">
        <f>IF(RES_hhdet_in_tes!E147=0,0,RES_hhdet_in_tes!E147*1000*11630/RES_hhdet_in_new!E145)</f>
        <v>24.198789987262739</v>
      </c>
      <c r="F147" s="98">
        <f>IF(RES_hhdet_in_tes!F147=0,0,RES_hhdet_in_tes!F147*1000*11630/RES_hhdet_in_new!F145)</f>
        <v>30.283635114931545</v>
      </c>
      <c r="G147" s="98">
        <f>IF(RES_hhdet_in_tes!G147=0,0,RES_hhdet_in_tes!G147*1000*11630/RES_hhdet_in_new!G145)</f>
        <v>36.247401250331897</v>
      </c>
      <c r="H147" s="98">
        <f>IF(RES_hhdet_in_tes!H147=0,0,RES_hhdet_in_tes!H147*1000*11630/RES_hhdet_in_new!H145)</f>
        <v>46.276322711006202</v>
      </c>
      <c r="I147" s="98">
        <f>IF(RES_hhdet_in_tes!I147=0,0,RES_hhdet_in_tes!I147*1000*11630/RES_hhdet_in_new!I145)</f>
        <v>54.702774056893091</v>
      </c>
      <c r="J147" s="98">
        <f>IF(RES_hhdet_in_tes!J147=0,0,RES_hhdet_in_tes!J147*1000*11630/RES_hhdet_in_new!J145)</f>
        <v>61.276391643244601</v>
      </c>
      <c r="K147" s="98">
        <f>IF(RES_hhdet_in_tes!K147=0,0,RES_hhdet_in_tes!K147*1000*11630/RES_hhdet_in_new!K145)</f>
        <v>66.410607567723019</v>
      </c>
      <c r="L147" s="98">
        <f>IF(RES_hhdet_in_tes!L147=0,0,RES_hhdet_in_tes!L147*1000*11630/RES_hhdet_in_new!L145)</f>
        <v>73.123179110618082</v>
      </c>
      <c r="M147" s="98">
        <f>IF(RES_hhdet_in_tes!M147=0,0,RES_hhdet_in_tes!M147*1000*11630/RES_hhdet_in_new!M145)</f>
        <v>81.187355991743615</v>
      </c>
      <c r="N147" s="98">
        <f>IF(RES_hhdet_in_tes!N147=0,0,RES_hhdet_in_tes!N147*1000*11630/RES_hhdet_in_new!N145)</f>
        <v>90.012375971182806</v>
      </c>
      <c r="O147" s="98">
        <f>IF(RES_hhdet_in_tes!O147=0,0,RES_hhdet_in_tes!O147*1000*11630/RES_hhdet_in_new!O145)</f>
        <v>98.773069024829297</v>
      </c>
      <c r="P147" s="98">
        <f>IF(RES_hhdet_in_tes!P147=0,0,RES_hhdet_in_tes!P147*1000*11630/RES_hhdet_in_new!P145)</f>
        <v>104.74021791691135</v>
      </c>
      <c r="Q147" s="98">
        <f>IF(RES_hhdet_in_tes!Q147=0,0,RES_hhdet_in_tes!Q147*1000*11630/RES_hhdet_in_new!Q145)</f>
        <v>107.628066012704</v>
      </c>
      <c r="R147" s="98">
        <f>IF(RES_hhdet_in_tes!R147=0,0,RES_hhdet_in_tes!R147*1000*11630/RES_hhdet_in_new!R145)</f>
        <v>118.75413210885172</v>
      </c>
      <c r="S147" s="98">
        <f>IF(RES_hhdet_in_tes!S147=0,0,RES_hhdet_in_tes!S147*1000*11630/RES_hhdet_in_new!S145)</f>
        <v>126.90629013740889</v>
      </c>
      <c r="T147" s="98">
        <f>IF(RES_hhdet_in_tes!T147=0,0,RES_hhdet_in_tes!T147*1000*11630/RES_hhdet_in_new!T145)</f>
        <v>154.20602371135769</v>
      </c>
      <c r="U147" s="98">
        <f>IF(RES_hhdet_in_tes!U147=0,0,RES_hhdet_in_tes!U147*1000*11630/RES_hhdet_in_new!U145)</f>
        <v>120.69069702679126</v>
      </c>
      <c r="V147" s="98">
        <f>IF(RES_hhdet_in_tes!V147=0,0,RES_hhdet_in_tes!V147*1000*11630/RES_hhdet_in_new!V145)</f>
        <v>150.94797448527623</v>
      </c>
      <c r="W147" s="98">
        <f>IF(RES_hhdet_in_tes!W147=0,0,RES_hhdet_in_tes!W147*1000*11630/RES_hhdet_in_new!W145)</f>
        <v>119.25643750074534</v>
      </c>
      <c r="X147" s="98">
        <f>IF(RES_hhdet_in_tes!X147=0,0,RES_hhdet_in_tes!X147*1000*11630/RES_hhdet_in_new!X145)</f>
        <v>136.40410012480203</v>
      </c>
      <c r="Y147" s="98">
        <f>IF(RES_hhdet_in_tes!Y147=0,0,RES_hhdet_in_tes!Y147*1000*11630/RES_hhdet_in_new!Y145)</f>
        <v>126.85588677703969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918.444214947825</v>
      </c>
      <c r="D148" s="122">
        <v>923.33591736390838</v>
      </c>
      <c r="E148" s="122">
        <v>899.01106805121105</v>
      </c>
      <c r="F148" s="122">
        <v>921.53727061013285</v>
      </c>
      <c r="G148" s="122">
        <v>936.88248051964479</v>
      </c>
      <c r="H148" s="122">
        <v>952.91416887276728</v>
      </c>
      <c r="I148" s="122">
        <v>905.36516159853431</v>
      </c>
      <c r="J148" s="122">
        <v>920.83157603832512</v>
      </c>
      <c r="K148" s="122">
        <v>874.62674332929134</v>
      </c>
      <c r="L148" s="122">
        <v>1023.2770411688175</v>
      </c>
      <c r="M148" s="122">
        <v>1066.9712683641055</v>
      </c>
      <c r="N148" s="122">
        <v>1063.3555009258923</v>
      </c>
      <c r="O148" s="122">
        <v>1138.2986669070183</v>
      </c>
      <c r="P148" s="122">
        <v>1089.0040509293249</v>
      </c>
      <c r="Q148" s="122">
        <v>1143.7808138810822</v>
      </c>
      <c r="R148" s="122">
        <v>1137.3651692984954</v>
      </c>
      <c r="S148" s="122">
        <v>1079.8443058536554</v>
      </c>
      <c r="T148" s="122">
        <v>1074.8238076280834</v>
      </c>
      <c r="U148" s="122">
        <v>1082.7441823609763</v>
      </c>
      <c r="V148" s="122">
        <v>1057.8704071634811</v>
      </c>
      <c r="W148" s="122">
        <v>1026.8310450510496</v>
      </c>
      <c r="X148" s="122">
        <v>686.81549587631378</v>
      </c>
      <c r="Y148" s="122">
        <v>653.08717784110161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944.71388195683983</v>
      </c>
      <c r="D149" s="98">
        <v>870.47828341828483</v>
      </c>
      <c r="E149" s="98">
        <v>900.66981013880343</v>
      </c>
      <c r="F149" s="98">
        <v>925.52601706294149</v>
      </c>
      <c r="G149" s="98">
        <v>915.88238338681003</v>
      </c>
      <c r="H149" s="98">
        <v>968.77805493040478</v>
      </c>
      <c r="I149" s="98">
        <v>973.56702703278688</v>
      </c>
      <c r="J149" s="98">
        <v>917.5682758662839</v>
      </c>
      <c r="K149" s="98">
        <v>878.91463129520628</v>
      </c>
      <c r="L149" s="98">
        <v>977.09892975360651</v>
      </c>
      <c r="M149" s="98">
        <v>1109.9133856428305</v>
      </c>
      <c r="N149" s="98">
        <v>1113.0492654576819</v>
      </c>
      <c r="O149" s="98">
        <v>1099.9715337866976</v>
      </c>
      <c r="P149" s="98">
        <v>970.78535967193409</v>
      </c>
      <c r="Q149" s="98">
        <v>1130.1216848864888</v>
      </c>
      <c r="R149" s="98">
        <v>1137.5161649558102</v>
      </c>
      <c r="S149" s="98">
        <v>1115.8926283654214</v>
      </c>
      <c r="T149" s="98">
        <v>1051.1292716046496</v>
      </c>
      <c r="U149" s="98">
        <v>1081.6331126587388</v>
      </c>
      <c r="V149" s="98">
        <v>1008.3901947357904</v>
      </c>
      <c r="W149" s="98">
        <v>982.66477007363699</v>
      </c>
      <c r="X149" s="98">
        <v>736.08939655824224</v>
      </c>
      <c r="Y149" s="98">
        <v>638.44004947382996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944.74106852765226</v>
      </c>
      <c r="D150" s="98">
        <v>870.48437922784365</v>
      </c>
      <c r="E150" s="98">
        <v>900.71975123945788</v>
      </c>
      <c r="F150" s="98">
        <v>925.55962113981548</v>
      </c>
      <c r="G150" s="98">
        <v>915.87600012672283</v>
      </c>
      <c r="H150" s="98">
        <v>968.77426183157468</v>
      </c>
      <c r="I150" s="98">
        <v>973.76433776872307</v>
      </c>
      <c r="J150" s="98">
        <v>917.70384690268259</v>
      </c>
      <c r="K150" s="98">
        <v>879.15886695195036</v>
      </c>
      <c r="L150" s="98">
        <v>0</v>
      </c>
      <c r="M150" s="98">
        <v>1110.0472209112238</v>
      </c>
      <c r="N150" s="98">
        <v>1113.0053342202027</v>
      </c>
      <c r="O150" s="98">
        <v>1099.4792948797676</v>
      </c>
      <c r="P150" s="98">
        <v>970.22489953249863</v>
      </c>
      <c r="Q150" s="98">
        <v>1130.404573489528</v>
      </c>
      <c r="R150" s="98">
        <v>1138.0764601318515</v>
      </c>
      <c r="S150" s="98">
        <v>1116.6492479224676</v>
      </c>
      <c r="T150" s="98">
        <v>1051.6088943807447</v>
      </c>
      <c r="U150" s="98">
        <v>1082.3705802466523</v>
      </c>
      <c r="V150" s="98">
        <v>1008.6012854421384</v>
      </c>
      <c r="W150" s="98">
        <v>982.59966259228668</v>
      </c>
      <c r="X150" s="98">
        <v>739.01140431215072</v>
      </c>
      <c r="Y150" s="98">
        <v>640.13678181802186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528.98247583780642</v>
      </c>
      <c r="D151" s="101">
        <v>492.23633231508836</v>
      </c>
      <c r="E151" s="101">
        <v>502.38305998660837</v>
      </c>
      <c r="F151" s="101">
        <v>513.78444554681289</v>
      </c>
      <c r="G151" s="101">
        <v>515.84915362548156</v>
      </c>
      <c r="H151" s="101">
        <v>546.44995580516718</v>
      </c>
      <c r="I151" s="101">
        <v>540.43054076278554</v>
      </c>
      <c r="J151" s="101">
        <v>492.68821933166862</v>
      </c>
      <c r="K151" s="101">
        <v>430.11922821736414</v>
      </c>
      <c r="L151" s="101">
        <v>0</v>
      </c>
      <c r="M151" s="101">
        <v>619.22159421984509</v>
      </c>
      <c r="N151" s="101">
        <v>607.60228753324679</v>
      </c>
      <c r="O151" s="101">
        <v>631.39230866910998</v>
      </c>
      <c r="P151" s="101">
        <v>534.42456200239394</v>
      </c>
      <c r="Q151" s="101">
        <v>638.38866292389355</v>
      </c>
      <c r="R151" s="101">
        <v>643.48103002143671</v>
      </c>
      <c r="S151" s="101">
        <v>604.97050773769399</v>
      </c>
      <c r="T151" s="101">
        <v>573.0053138126176</v>
      </c>
      <c r="U151" s="101">
        <v>600.66884274162146</v>
      </c>
      <c r="V151" s="101">
        <v>559.13904969950056</v>
      </c>
      <c r="W151" s="101">
        <v>577.48233642896889</v>
      </c>
      <c r="X151" s="101">
        <v>308.29161634608533</v>
      </c>
      <c r="Y151" s="101">
        <v>331.30704652127952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415.75859268984584</v>
      </c>
      <c r="D152" s="104">
        <v>378.24804691275523</v>
      </c>
      <c r="E152" s="104">
        <v>398.33669125284945</v>
      </c>
      <c r="F152" s="104">
        <v>411.77517559300247</v>
      </c>
      <c r="G152" s="104">
        <v>400.02684650124127</v>
      </c>
      <c r="H152" s="104">
        <v>422.32430602640756</v>
      </c>
      <c r="I152" s="104">
        <v>433.33379700593741</v>
      </c>
      <c r="J152" s="104">
        <v>425.01562757101385</v>
      </c>
      <c r="K152" s="104">
        <v>449.03963873458622</v>
      </c>
      <c r="L152" s="104">
        <v>0</v>
      </c>
      <c r="M152" s="104">
        <v>490.82562669137866</v>
      </c>
      <c r="N152" s="104">
        <v>505.4030466869558</v>
      </c>
      <c r="O152" s="104">
        <v>468.08698621065759</v>
      </c>
      <c r="P152" s="104">
        <v>435.8003375301048</v>
      </c>
      <c r="Q152" s="104">
        <v>492.01591056563456</v>
      </c>
      <c r="R152" s="104">
        <v>494.59543011041495</v>
      </c>
      <c r="S152" s="104">
        <v>511.67874018477357</v>
      </c>
      <c r="T152" s="104">
        <v>478.60358056812686</v>
      </c>
      <c r="U152" s="104">
        <v>481.70173750503102</v>
      </c>
      <c r="V152" s="104">
        <v>449.46223574263792</v>
      </c>
      <c r="W152" s="104">
        <v>405.11732616331784</v>
      </c>
      <c r="X152" s="104">
        <v>430.71978796606533</v>
      </c>
      <c r="Y152" s="104">
        <v>308.82973529674229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915.63676543280712</v>
      </c>
      <c r="D153" s="101">
        <v>928.32976791495037</v>
      </c>
      <c r="E153" s="101">
        <v>898.69722720064658</v>
      </c>
      <c r="F153" s="101">
        <v>920.96697411479704</v>
      </c>
      <c r="G153" s="101">
        <v>939.54585519532691</v>
      </c>
      <c r="H153" s="101">
        <v>950.88004564893129</v>
      </c>
      <c r="I153" s="101">
        <v>899.34598389119537</v>
      </c>
      <c r="J153" s="101">
        <v>920.89124919504911</v>
      </c>
      <c r="K153" s="101">
        <v>874.09678245839666</v>
      </c>
      <c r="L153" s="101">
        <v>1026.7355282700939</v>
      </c>
      <c r="M153" s="101">
        <v>1062.4530193183766</v>
      </c>
      <c r="N153" s="101">
        <v>1059.0942021069452</v>
      </c>
      <c r="O153" s="101">
        <v>1141.3816668615275</v>
      </c>
      <c r="P153" s="101">
        <v>1098.2537092663435</v>
      </c>
      <c r="Q153" s="101">
        <v>1145.4646197680679</v>
      </c>
      <c r="R153" s="101">
        <v>1137.1433815259254</v>
      </c>
      <c r="S153" s="101">
        <v>1073.9253109886629</v>
      </c>
      <c r="T153" s="101">
        <v>1077.632008557893</v>
      </c>
      <c r="U153" s="101">
        <v>1082.6104601399315</v>
      </c>
      <c r="V153" s="101">
        <v>1065.8728250018098</v>
      </c>
      <c r="W153" s="101">
        <v>1036.1893085598892</v>
      </c>
      <c r="X153" s="101">
        <v>0</v>
      </c>
      <c r="Y153" s="101">
        <v>0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915.78750606001267</v>
      </c>
      <c r="D154" s="104">
        <v>928.53635159184091</v>
      </c>
      <c r="E154" s="104">
        <v>898.96287450279976</v>
      </c>
      <c r="F154" s="104">
        <v>921.17295936591324</v>
      </c>
      <c r="G154" s="104">
        <v>939.72863088857343</v>
      </c>
      <c r="H154" s="104">
        <v>950.94717432105131</v>
      </c>
      <c r="I154" s="104">
        <v>899.51931641914359</v>
      </c>
      <c r="J154" s="104">
        <v>921.16878704046098</v>
      </c>
      <c r="K154" s="104">
        <v>874.49350647582912</v>
      </c>
      <c r="L154" s="104">
        <v>1027.0241470155997</v>
      </c>
      <c r="M154" s="104">
        <v>1062.5457530070712</v>
      </c>
      <c r="N154" s="104">
        <v>1058.8432458306297</v>
      </c>
      <c r="O154" s="104">
        <v>1140.9645181263666</v>
      </c>
      <c r="P154" s="104">
        <v>1097.6465563587703</v>
      </c>
      <c r="Q154" s="104">
        <v>1145.3918010698856</v>
      </c>
      <c r="R154" s="104">
        <v>1137.4971683330825</v>
      </c>
      <c r="S154" s="104">
        <v>1074.5843796361266</v>
      </c>
      <c r="T154" s="104">
        <v>1078.2903001411785</v>
      </c>
      <c r="U154" s="104">
        <v>1083.1680443372452</v>
      </c>
      <c r="V154" s="104">
        <v>1066.0257551685561</v>
      </c>
      <c r="W154" s="104">
        <v>1036.002966501542</v>
      </c>
      <c r="X154" s="104">
        <v>673.80155327698526</v>
      </c>
      <c r="Y154" s="104">
        <v>656.03935662630363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512.54168778872759</v>
      </c>
      <c r="D155" s="98">
        <v>525.39093763476205</v>
      </c>
      <c r="E155" s="98">
        <v>501.24226551893247</v>
      </c>
      <c r="F155" s="98">
        <v>511.07780725071495</v>
      </c>
      <c r="G155" s="98">
        <v>529.5327418212778</v>
      </c>
      <c r="H155" s="98">
        <v>536.55239294413275</v>
      </c>
      <c r="I155" s="98">
        <v>499.34808113273834</v>
      </c>
      <c r="J155" s="98">
        <v>495.02946956585401</v>
      </c>
      <c r="K155" s="98">
        <v>427.04456474594724</v>
      </c>
      <c r="L155" s="98">
        <v>577.85281141327039</v>
      </c>
      <c r="M155" s="98">
        <v>591.89742616816113</v>
      </c>
      <c r="N155" s="98">
        <v>576.71887716651293</v>
      </c>
      <c r="O155" s="98">
        <v>655.31006909406142</v>
      </c>
      <c r="P155" s="98">
        <v>604.87168838326397</v>
      </c>
      <c r="Q155" s="98">
        <v>647.35010747449746</v>
      </c>
      <c r="R155" s="98">
        <v>643.71041564342568</v>
      </c>
      <c r="S155" s="98">
        <v>581.6912635068843</v>
      </c>
      <c r="T155" s="98">
        <v>588.46469198134071</v>
      </c>
      <c r="U155" s="98">
        <v>601.4027160685489</v>
      </c>
      <c r="V155" s="98">
        <v>591.3505629981945</v>
      </c>
      <c r="W155" s="98">
        <v>608.29969975407778</v>
      </c>
      <c r="X155" s="98">
        <v>276.10514425129981</v>
      </c>
      <c r="Y155" s="98">
        <v>339.26061230846034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403.2458182712852</v>
      </c>
      <c r="D156" s="98">
        <v>403.14541395707863</v>
      </c>
      <c r="E156" s="98">
        <v>397.72060898386729</v>
      </c>
      <c r="F156" s="98">
        <v>410.0951521151984</v>
      </c>
      <c r="G156" s="98">
        <v>410.19588906729564</v>
      </c>
      <c r="H156" s="98">
        <v>414.3947813769185</v>
      </c>
      <c r="I156" s="98">
        <v>400.17123528640514</v>
      </c>
      <c r="J156" s="98">
        <v>426.13931747460697</v>
      </c>
      <c r="K156" s="98">
        <v>447.44894172988177</v>
      </c>
      <c r="L156" s="98">
        <v>449.17133560232935</v>
      </c>
      <c r="M156" s="98">
        <v>470.64832683890995</v>
      </c>
      <c r="N156" s="98">
        <v>482.12436866411662</v>
      </c>
      <c r="O156" s="98">
        <v>485.65444903230519</v>
      </c>
      <c r="P156" s="98">
        <v>492.77486797550665</v>
      </c>
      <c r="Q156" s="98">
        <v>498.04169359538804</v>
      </c>
      <c r="R156" s="98">
        <v>493.78675268965685</v>
      </c>
      <c r="S156" s="98">
        <v>492.89311612924223</v>
      </c>
      <c r="T156" s="98">
        <v>489.82560815983788</v>
      </c>
      <c r="U156" s="98">
        <v>481.76532826869618</v>
      </c>
      <c r="V156" s="98">
        <v>474.67519217036136</v>
      </c>
      <c r="W156" s="98">
        <v>427.703266747464</v>
      </c>
      <c r="X156" s="98">
        <v>397.69640902568557</v>
      </c>
      <c r="Y156" s="98">
        <v>316.77874431784335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215.29044407682693</v>
      </c>
      <c r="D157" s="122">
        <v>218.8395144415399</v>
      </c>
      <c r="E157" s="122">
        <v>217.80042031623444</v>
      </c>
      <c r="F157" s="122">
        <v>219.37673057334828</v>
      </c>
      <c r="G157" s="122">
        <v>223.22086315203583</v>
      </c>
      <c r="H157" s="122">
        <v>230.82032311043253</v>
      </c>
      <c r="I157" s="122">
        <v>228.65545882331412</v>
      </c>
      <c r="J157" s="122">
        <v>233.68905983327201</v>
      </c>
      <c r="K157" s="122">
        <v>235.34392802510334</v>
      </c>
      <c r="L157" s="122">
        <v>262.65170472512739</v>
      </c>
      <c r="M157" s="122">
        <v>257.40640655521656</v>
      </c>
      <c r="N157" s="122">
        <v>256.61912211387772</v>
      </c>
      <c r="O157" s="122">
        <v>275.23679089344319</v>
      </c>
      <c r="P157" s="122">
        <v>279.49090879429571</v>
      </c>
      <c r="Q157" s="122">
        <v>284.63479547409884</v>
      </c>
      <c r="R157" s="122">
        <v>293.27324062275056</v>
      </c>
      <c r="S157" s="122">
        <v>286.06997394656497</v>
      </c>
      <c r="T157" s="122">
        <v>287.4188389375023</v>
      </c>
      <c r="U157" s="122">
        <v>288.21459164091129</v>
      </c>
      <c r="V157" s="122">
        <v>304.7463759606274</v>
      </c>
      <c r="W157" s="122">
        <v>314.26206608516702</v>
      </c>
      <c r="X157" s="122">
        <v>198.48777648842653</v>
      </c>
      <c r="Y157" s="122">
        <v>220.25547795020756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215.29044407682693</v>
      </c>
      <c r="D159" s="33">
        <v>218.8395144415399</v>
      </c>
      <c r="E159" s="33">
        <v>217.80042031623444</v>
      </c>
      <c r="F159" s="33">
        <v>219.37673057334828</v>
      </c>
      <c r="G159" s="33">
        <v>223.22086315203583</v>
      </c>
      <c r="H159" s="33">
        <v>230.82032311043253</v>
      </c>
      <c r="I159" s="33">
        <v>228.65545882331412</v>
      </c>
      <c r="J159" s="33">
        <v>233.68905983327201</v>
      </c>
      <c r="K159" s="33">
        <v>235.34392802510334</v>
      </c>
      <c r="L159" s="33">
        <v>262.65170472512739</v>
      </c>
      <c r="M159" s="33">
        <v>257.40640655521656</v>
      </c>
      <c r="N159" s="33">
        <v>256.61912211387772</v>
      </c>
      <c r="O159" s="33">
        <v>275.23679089344319</v>
      </c>
      <c r="P159" s="33">
        <v>279.49090879429571</v>
      </c>
      <c r="Q159" s="33">
        <v>284.63479547409884</v>
      </c>
      <c r="R159" s="33">
        <v>293.27324062275056</v>
      </c>
      <c r="S159" s="33">
        <v>286.06997394656497</v>
      </c>
      <c r="T159" s="33">
        <v>287.4188389375023</v>
      </c>
      <c r="U159" s="33">
        <v>288.21459164091129</v>
      </c>
      <c r="V159" s="33">
        <v>304.7463759606274</v>
      </c>
      <c r="W159" s="33">
        <v>314.26206608516702</v>
      </c>
      <c r="X159" s="33">
        <v>198.48777648842653</v>
      </c>
      <c r="Y159" s="33">
        <v>220.25547795020756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12779.888893651352</v>
      </c>
      <c r="I161" s="117">
        <f t="shared" si="54"/>
        <v>9395.1416092800901</v>
      </c>
      <c r="J161" s="117">
        <f t="shared" si="54"/>
        <v>6589.7355737890757</v>
      </c>
      <c r="K161" s="117">
        <f t="shared" si="54"/>
        <v>5468.3421039432087</v>
      </c>
      <c r="L161" s="117">
        <f t="shared" si="54"/>
        <v>10296.089517476685</v>
      </c>
      <c r="M161" s="117">
        <f t="shared" si="54"/>
        <v>8038.5125544372668</v>
      </c>
      <c r="N161" s="117">
        <f t="shared" si="54"/>
        <v>8755.7227669886524</v>
      </c>
      <c r="O161" s="117">
        <f t="shared" si="54"/>
        <v>13707.314353602756</v>
      </c>
      <c r="P161" s="117">
        <f t="shared" si="54"/>
        <v>8321.4956152458162</v>
      </c>
      <c r="Q161" s="117">
        <f t="shared" si="54"/>
        <v>13679.996891558329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2210.4654521280463</v>
      </c>
      <c r="W161" s="117">
        <f t="shared" ref="W161:Y161" si="56">W162+W164+W166+W175</f>
        <v>11481.098972257489</v>
      </c>
      <c r="X161" s="117">
        <f t="shared" si="56"/>
        <v>0</v>
      </c>
      <c r="Y161" s="117">
        <f t="shared" si="56"/>
        <v>4186.9479017394106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11549.674693878549</v>
      </c>
      <c r="I162" s="122">
        <f t="shared" si="57"/>
        <v>8207.4439838229537</v>
      </c>
      <c r="J162" s="122">
        <f t="shared" si="57"/>
        <v>5375.0427459611255</v>
      </c>
      <c r="K162" s="122">
        <f t="shared" si="57"/>
        <v>4293.7522080369163</v>
      </c>
      <c r="L162" s="122">
        <f t="shared" si="57"/>
        <v>8938.3864338180774</v>
      </c>
      <c r="M162" s="122">
        <f t="shared" si="57"/>
        <v>6634.6695902180891</v>
      </c>
      <c r="N162" s="122">
        <f t="shared" si="57"/>
        <v>7347.6377317049237</v>
      </c>
      <c r="O162" s="122">
        <f t="shared" si="57"/>
        <v>12202.794296946147</v>
      </c>
      <c r="P162" s="122">
        <f t="shared" si="57"/>
        <v>6879.085364816644</v>
      </c>
      <c r="Q162" s="122">
        <f t="shared" si="57"/>
        <v>12160.789547509781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701.29497935514826</v>
      </c>
      <c r="W162" s="122">
        <f t="shared" si="57"/>
        <v>10079.570005288533</v>
      </c>
      <c r="X162" s="122">
        <f t="shared" si="57"/>
        <v>0</v>
      </c>
      <c r="Y162" s="122">
        <f t="shared" si="57"/>
        <v>3310.6530671628989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11549.674693878549</v>
      </c>
      <c r="I163" s="33">
        <v>8207.4439838229537</v>
      </c>
      <c r="J163" s="33">
        <v>5375.0427459611255</v>
      </c>
      <c r="K163" s="33">
        <v>4293.7522080369163</v>
      </c>
      <c r="L163" s="33">
        <v>8938.3864338180774</v>
      </c>
      <c r="M163" s="33">
        <v>6634.6695902180891</v>
      </c>
      <c r="N163" s="33">
        <v>7347.6377317049237</v>
      </c>
      <c r="O163" s="33">
        <v>12202.794296946147</v>
      </c>
      <c r="P163" s="33">
        <v>6879.085364816644</v>
      </c>
      <c r="Q163" s="33">
        <v>12160.789547509781</v>
      </c>
      <c r="R163" s="33">
        <v>0</v>
      </c>
      <c r="S163" s="33">
        <v>0</v>
      </c>
      <c r="T163" s="33">
        <v>0</v>
      </c>
      <c r="U163" s="33">
        <v>0</v>
      </c>
      <c r="V163" s="33">
        <v>701.29497935514826</v>
      </c>
      <c r="W163" s="33">
        <v>10079.570005288533</v>
      </c>
      <c r="X163" s="33">
        <v>0</v>
      </c>
      <c r="Y163" s="33">
        <v>3310.6530671628989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46.518498442896934</v>
      </c>
      <c r="I164" s="122">
        <f t="shared" si="58"/>
        <v>53.617756252660058</v>
      </c>
      <c r="J164" s="122">
        <f t="shared" si="58"/>
        <v>60.173137166768242</v>
      </c>
      <c r="K164" s="122">
        <f t="shared" si="58"/>
        <v>64.622626094632878</v>
      </c>
      <c r="L164" s="122">
        <f t="shared" si="58"/>
        <v>71.758801060849407</v>
      </c>
      <c r="M164" s="122">
        <f t="shared" si="58"/>
        <v>79.461898726103271</v>
      </c>
      <c r="N164" s="122">
        <f t="shared" si="58"/>
        <v>88.121137190812476</v>
      </c>
      <c r="O164" s="122">
        <f t="shared" si="58"/>
        <v>90.981782454256347</v>
      </c>
      <c r="P164" s="122">
        <f t="shared" si="58"/>
        <v>74.049616381722032</v>
      </c>
      <c r="Q164" s="122">
        <f t="shared" si="58"/>
        <v>90.770515814150428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146.51464088296203</v>
      </c>
      <c r="W164" s="122">
        <f t="shared" si="58"/>
        <v>60.440125844419093</v>
      </c>
      <c r="X164" s="122">
        <f t="shared" si="58"/>
        <v>0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46.518498442896934</v>
      </c>
      <c r="I165" s="98">
        <f>IF(RES_hhdet_in_tes!I165=0,0,RES_hhdet_in_tes!I165*1000*11630/RES_hhdet_in_new!I163)</f>
        <v>53.617756252660058</v>
      </c>
      <c r="J165" s="98">
        <f>IF(RES_hhdet_in_tes!J165=0,0,RES_hhdet_in_tes!J165*1000*11630/RES_hhdet_in_new!J163)</f>
        <v>60.173137166768242</v>
      </c>
      <c r="K165" s="98">
        <f>IF(RES_hhdet_in_tes!K165=0,0,RES_hhdet_in_tes!K165*1000*11630/RES_hhdet_in_new!K163)</f>
        <v>64.622626094632878</v>
      </c>
      <c r="L165" s="98">
        <f>IF(RES_hhdet_in_tes!L165=0,0,RES_hhdet_in_tes!L165*1000*11630/RES_hhdet_in_new!L163)</f>
        <v>71.758801060849407</v>
      </c>
      <c r="M165" s="98">
        <f>IF(RES_hhdet_in_tes!M165=0,0,RES_hhdet_in_tes!M165*1000*11630/RES_hhdet_in_new!M163)</f>
        <v>79.461898726103271</v>
      </c>
      <c r="N165" s="98">
        <f>IF(RES_hhdet_in_tes!N165=0,0,RES_hhdet_in_tes!N165*1000*11630/RES_hhdet_in_new!N163)</f>
        <v>88.121137190812476</v>
      </c>
      <c r="O165" s="98">
        <f>IF(RES_hhdet_in_tes!O165=0,0,RES_hhdet_in_tes!O165*1000*11630/RES_hhdet_in_new!O163)</f>
        <v>90.981782454256347</v>
      </c>
      <c r="P165" s="98">
        <f>IF(RES_hhdet_in_tes!P165=0,0,RES_hhdet_in_tes!P165*1000*11630/RES_hhdet_in_new!P163)</f>
        <v>74.049616381722032</v>
      </c>
      <c r="Q165" s="98">
        <f>IF(RES_hhdet_in_tes!Q165=0,0,RES_hhdet_in_tes!Q165*1000*11630/RES_hhdet_in_new!Q163)</f>
        <v>90.770515814150428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146.51464088296203</v>
      </c>
      <c r="W165" s="98">
        <f>IF(RES_hhdet_in_tes!W165=0,0,RES_hhdet_in_tes!W165*1000*11630/RES_hhdet_in_new!W163)</f>
        <v>60.440125844419093</v>
      </c>
      <c r="X165" s="98">
        <f>IF(RES_hhdet_in_tes!X165=0,0,RES_hhdet_in_tes!X165*1000*11630/RES_hhdet_in_new!X163)</f>
        <v>0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952.87537821947456</v>
      </c>
      <c r="I166" s="122">
        <v>905.42441038116101</v>
      </c>
      <c r="J166" s="122">
        <v>920.83063082790989</v>
      </c>
      <c r="K166" s="122">
        <v>874.6233417865559</v>
      </c>
      <c r="L166" s="122">
        <v>1023.2925778726317</v>
      </c>
      <c r="M166" s="122">
        <v>1066.9746589378581</v>
      </c>
      <c r="N166" s="122">
        <v>1063.3447759790388</v>
      </c>
      <c r="O166" s="122">
        <v>1138.3014833089087</v>
      </c>
      <c r="P166" s="122">
        <v>1088.869725253154</v>
      </c>
      <c r="Q166" s="122">
        <v>1143.8020327602969</v>
      </c>
      <c r="R166" s="122">
        <v>0</v>
      </c>
      <c r="S166" s="122">
        <v>0</v>
      </c>
      <c r="T166" s="122">
        <v>0</v>
      </c>
      <c r="U166" s="122">
        <v>0</v>
      </c>
      <c r="V166" s="122">
        <v>1057.9094559293085</v>
      </c>
      <c r="W166" s="122">
        <v>1026.82677503937</v>
      </c>
      <c r="X166" s="122">
        <v>0</v>
      </c>
      <c r="Y166" s="122">
        <v>656.03935662630374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968.77805493040478</v>
      </c>
      <c r="I167" s="98">
        <v>973.56702703278677</v>
      </c>
      <c r="J167" s="98">
        <v>917.56827586628413</v>
      </c>
      <c r="K167" s="98">
        <v>878.91463129520628</v>
      </c>
      <c r="L167" s="98">
        <v>977.0989297536064</v>
      </c>
      <c r="M167" s="98">
        <v>1109.9133856428305</v>
      </c>
      <c r="N167" s="98">
        <v>1113.0492654576822</v>
      </c>
      <c r="O167" s="98">
        <v>1099.9715337866971</v>
      </c>
      <c r="P167" s="98">
        <v>970.78535967193386</v>
      </c>
      <c r="Q167" s="98">
        <v>1130.1216848864888</v>
      </c>
      <c r="R167" s="98">
        <v>0</v>
      </c>
      <c r="S167" s="98">
        <v>0</v>
      </c>
      <c r="T167" s="98">
        <v>0</v>
      </c>
      <c r="U167" s="98">
        <v>0</v>
      </c>
      <c r="V167" s="98">
        <v>1008.3901947357903</v>
      </c>
      <c r="W167" s="98">
        <v>982.66477007363676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973.76433776872295</v>
      </c>
      <c r="J168" s="98">
        <v>0</v>
      </c>
      <c r="K168" s="98">
        <v>879.15886695195024</v>
      </c>
      <c r="L168" s="98">
        <v>0</v>
      </c>
      <c r="M168" s="98">
        <v>1110.047220911224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540.43054076278565</v>
      </c>
      <c r="J169" s="101">
        <v>0</v>
      </c>
      <c r="K169" s="101">
        <v>430.11922821736403</v>
      </c>
      <c r="L169" s="101">
        <v>0</v>
      </c>
      <c r="M169" s="101">
        <v>619.2215942198452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433.3337970059373</v>
      </c>
      <c r="J170" s="104">
        <v>0</v>
      </c>
      <c r="K170" s="104">
        <v>449.03963873458616</v>
      </c>
      <c r="L170" s="104">
        <v>0</v>
      </c>
      <c r="M170" s="104">
        <v>490.82562669137883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950.8800456489314</v>
      </c>
      <c r="I171" s="101">
        <v>899.34598389119549</v>
      </c>
      <c r="J171" s="101">
        <v>920.89124919504911</v>
      </c>
      <c r="K171" s="101">
        <v>874.09678245839677</v>
      </c>
      <c r="L171" s="101">
        <v>1026.7355282700939</v>
      </c>
      <c r="M171" s="101">
        <v>1062.4530193183766</v>
      </c>
      <c r="N171" s="101">
        <v>1059.094202106945</v>
      </c>
      <c r="O171" s="101">
        <v>1141.3816668615275</v>
      </c>
      <c r="P171" s="101">
        <v>1098.2537092663435</v>
      </c>
      <c r="Q171" s="101">
        <v>1145.4646197680679</v>
      </c>
      <c r="R171" s="101">
        <v>0</v>
      </c>
      <c r="S171" s="101">
        <v>0</v>
      </c>
      <c r="T171" s="101">
        <v>0</v>
      </c>
      <c r="U171" s="101">
        <v>0</v>
      </c>
      <c r="V171" s="101">
        <v>1065.8728250018098</v>
      </c>
      <c r="W171" s="101">
        <v>1036.1893085598892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950.94717432105131</v>
      </c>
      <c r="I172" s="104">
        <v>899.51931641914359</v>
      </c>
      <c r="J172" s="104">
        <v>921.16878704046121</v>
      </c>
      <c r="K172" s="104">
        <v>874.49350647582912</v>
      </c>
      <c r="L172" s="104">
        <v>1027.0241470155997</v>
      </c>
      <c r="M172" s="104">
        <v>1062.5457530070712</v>
      </c>
      <c r="N172" s="104">
        <v>1058.8432458306295</v>
      </c>
      <c r="O172" s="104">
        <v>1140.9645181263666</v>
      </c>
      <c r="P172" s="104">
        <v>1097.6465563587703</v>
      </c>
      <c r="Q172" s="104">
        <v>1145.3918010698851</v>
      </c>
      <c r="R172" s="104">
        <v>0</v>
      </c>
      <c r="S172" s="104">
        <v>0</v>
      </c>
      <c r="T172" s="104">
        <v>0</v>
      </c>
      <c r="U172" s="104">
        <v>0</v>
      </c>
      <c r="V172" s="104">
        <v>1066.0257551685563</v>
      </c>
      <c r="W172" s="104">
        <v>1036.0029665015413</v>
      </c>
      <c r="X172" s="104">
        <v>0</v>
      </c>
      <c r="Y172" s="104">
        <v>656.03935662630374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536.55239294413286</v>
      </c>
      <c r="I173" s="98">
        <v>499.34808113273829</v>
      </c>
      <c r="J173" s="98">
        <v>495.02946956585396</v>
      </c>
      <c r="K173" s="98">
        <v>427.04456474594724</v>
      </c>
      <c r="L173" s="98">
        <v>577.85281141327027</v>
      </c>
      <c r="M173" s="98">
        <v>591.89742616816113</v>
      </c>
      <c r="N173" s="98">
        <v>576.71887716651281</v>
      </c>
      <c r="O173" s="98">
        <v>655.31006909406165</v>
      </c>
      <c r="P173" s="98">
        <v>604.87168838326397</v>
      </c>
      <c r="Q173" s="98">
        <v>647.35010747449735</v>
      </c>
      <c r="R173" s="98">
        <v>0</v>
      </c>
      <c r="S173" s="98">
        <v>0</v>
      </c>
      <c r="T173" s="98">
        <v>0</v>
      </c>
      <c r="U173" s="98">
        <v>0</v>
      </c>
      <c r="V173" s="98">
        <v>591.35056299819462</v>
      </c>
      <c r="W173" s="98">
        <v>608.29969975407766</v>
      </c>
      <c r="X173" s="98">
        <v>0</v>
      </c>
      <c r="Y173" s="98">
        <v>339.26061230846045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414.3947813769185</v>
      </c>
      <c r="I174" s="33">
        <v>400.17123528640531</v>
      </c>
      <c r="J174" s="33">
        <v>426.13931747460714</v>
      </c>
      <c r="K174" s="33">
        <v>447.44894172988182</v>
      </c>
      <c r="L174" s="33">
        <v>449.17133560232924</v>
      </c>
      <c r="M174" s="33">
        <v>470.64832683890995</v>
      </c>
      <c r="N174" s="33">
        <v>482.12436866411656</v>
      </c>
      <c r="O174" s="33">
        <v>485.65444903230502</v>
      </c>
      <c r="P174" s="33">
        <v>492.77486797550648</v>
      </c>
      <c r="Q174" s="33">
        <v>498.04169359538787</v>
      </c>
      <c r="R174" s="33">
        <v>0</v>
      </c>
      <c r="S174" s="33">
        <v>0</v>
      </c>
      <c r="T174" s="33">
        <v>0</v>
      </c>
      <c r="U174" s="33">
        <v>0</v>
      </c>
      <c r="V174" s="33">
        <v>474.67519217036153</v>
      </c>
      <c r="W174" s="33">
        <v>427.70326674746372</v>
      </c>
      <c r="X174" s="33">
        <v>0</v>
      </c>
      <c r="Y174" s="33">
        <v>316.77874431784329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230.82032311043253</v>
      </c>
      <c r="I175" s="122">
        <v>228.65545882331415</v>
      </c>
      <c r="J175" s="122">
        <v>233.68905983327195</v>
      </c>
      <c r="K175" s="122">
        <v>235.34392802510337</v>
      </c>
      <c r="L175" s="122">
        <v>262.65170472512733</v>
      </c>
      <c r="M175" s="122">
        <v>257.40640655521662</v>
      </c>
      <c r="N175" s="122">
        <v>256.61912211387778</v>
      </c>
      <c r="O175" s="122">
        <v>275.23679089344324</v>
      </c>
      <c r="P175" s="122">
        <v>279.49090879429565</v>
      </c>
      <c r="Q175" s="122">
        <v>284.63479547409878</v>
      </c>
      <c r="R175" s="122">
        <v>0</v>
      </c>
      <c r="S175" s="122">
        <v>0</v>
      </c>
      <c r="T175" s="122">
        <v>0</v>
      </c>
      <c r="U175" s="122">
        <v>0</v>
      </c>
      <c r="V175" s="122">
        <v>304.74637596062735</v>
      </c>
      <c r="W175" s="122">
        <v>314.26206608516702</v>
      </c>
      <c r="X175" s="122">
        <v>0</v>
      </c>
      <c r="Y175" s="122">
        <v>220.25547795020756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230.82032311043253</v>
      </c>
      <c r="I177" s="33">
        <v>228.65545882331415</v>
      </c>
      <c r="J177" s="33">
        <v>233.68905983327195</v>
      </c>
      <c r="K177" s="33">
        <v>235.34392802510337</v>
      </c>
      <c r="L177" s="33">
        <v>262.65170472512733</v>
      </c>
      <c r="M177" s="33">
        <v>257.40640655521662</v>
      </c>
      <c r="N177" s="33">
        <v>256.61912211387778</v>
      </c>
      <c r="O177" s="33">
        <v>275.23679089344324</v>
      </c>
      <c r="P177" s="33">
        <v>279.49090879429565</v>
      </c>
      <c r="Q177" s="33">
        <v>284.63479547409878</v>
      </c>
      <c r="R177" s="33">
        <v>0</v>
      </c>
      <c r="S177" s="33">
        <v>0</v>
      </c>
      <c r="T177" s="33">
        <v>0</v>
      </c>
      <c r="U177" s="33">
        <v>0</v>
      </c>
      <c r="V177" s="33">
        <v>304.74637596062735</v>
      </c>
      <c r="W177" s="33">
        <v>314.26206608516702</v>
      </c>
      <c r="X177" s="33">
        <v>0</v>
      </c>
      <c r="Y177" s="33">
        <v>220.25547795020756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4322.9471214259011</v>
      </c>
      <c r="D24" s="117">
        <f t="shared" si="7"/>
        <v>3781.5407038690123</v>
      </c>
      <c r="E24" s="117">
        <f t="shared" si="7"/>
        <v>3954.7563951182578</v>
      </c>
      <c r="F24" s="117">
        <f t="shared" si="7"/>
        <v>3949.9603231592696</v>
      </c>
      <c r="G24" s="117">
        <f t="shared" si="7"/>
        <v>3891.6414946977616</v>
      </c>
      <c r="H24" s="117">
        <f t="shared" si="7"/>
        <v>4110.2280653963408</v>
      </c>
      <c r="I24" s="117">
        <f t="shared" si="7"/>
        <v>4000.1114950536994</v>
      </c>
      <c r="J24" s="117">
        <f t="shared" si="7"/>
        <v>3640.7613284823706</v>
      </c>
      <c r="K24" s="117">
        <f t="shared" si="7"/>
        <v>3301.7805967245072</v>
      </c>
      <c r="L24" s="117">
        <f t="shared" si="7"/>
        <v>3834.461306158139</v>
      </c>
      <c r="M24" s="117">
        <f t="shared" si="7"/>
        <v>3595.1110318428441</v>
      </c>
      <c r="N24" s="117">
        <f t="shared" si="7"/>
        <v>3221.947576936102</v>
      </c>
      <c r="O24" s="117">
        <f t="shared" si="7"/>
        <v>2829.8767625111118</v>
      </c>
      <c r="P24" s="117">
        <f t="shared" si="7"/>
        <v>2014.6726039149501</v>
      </c>
      <c r="Q24" s="117">
        <f t="shared" si="7"/>
        <v>2531.1888139228663</v>
      </c>
      <c r="R24" s="117">
        <f t="shared" ref="R24:V24" si="8">R25+R28+R30+R39</f>
        <v>2496.8740750148086</v>
      </c>
      <c r="S24" s="117">
        <f t="shared" si="8"/>
        <v>2481.2148505348841</v>
      </c>
      <c r="T24" s="117">
        <f t="shared" si="8"/>
        <v>2278.2587103241408</v>
      </c>
      <c r="U24" s="117">
        <f t="shared" si="8"/>
        <v>2004.6211323588998</v>
      </c>
      <c r="V24" s="117">
        <f t="shared" si="8"/>
        <v>1850.5717578349927</v>
      </c>
      <c r="W24" s="117">
        <f t="shared" ref="W24:Y24" si="9">W25+W28+W30+W39</f>
        <v>1559.2731873889056</v>
      </c>
      <c r="X24" s="117">
        <f t="shared" si="9"/>
        <v>1401.1866419487799</v>
      </c>
      <c r="Y24" s="117">
        <f t="shared" si="9"/>
        <v>1099.7437320266226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4293.7387260378018</v>
      </c>
      <c r="D25" s="122">
        <f t="shared" si="10"/>
        <v>3755.6998486261573</v>
      </c>
      <c r="E25" s="122">
        <f t="shared" si="10"/>
        <v>3921.3342118496698</v>
      </c>
      <c r="F25" s="122">
        <f t="shared" si="10"/>
        <v>3915.1636122679679</v>
      </c>
      <c r="G25" s="122">
        <f t="shared" si="10"/>
        <v>3855.7256318929572</v>
      </c>
      <c r="H25" s="122">
        <f t="shared" si="10"/>
        <v>4073.5258183426836</v>
      </c>
      <c r="I25" s="122">
        <f t="shared" si="10"/>
        <v>3974.6588466687367</v>
      </c>
      <c r="J25" s="122">
        <f t="shared" si="10"/>
        <v>3621.2787595659556</v>
      </c>
      <c r="K25" s="122">
        <f t="shared" si="10"/>
        <v>3286.1995175555685</v>
      </c>
      <c r="L25" s="122">
        <f t="shared" si="10"/>
        <v>3811.7734610844182</v>
      </c>
      <c r="M25" s="122">
        <f t="shared" si="10"/>
        <v>3561.8022661820237</v>
      </c>
      <c r="N25" s="122">
        <f t="shared" si="10"/>
        <v>3192.8604751214339</v>
      </c>
      <c r="O25" s="122">
        <f t="shared" si="10"/>
        <v>2805.9161212640529</v>
      </c>
      <c r="P25" s="122">
        <f t="shared" si="10"/>
        <v>1993.8218439630455</v>
      </c>
      <c r="Q25" s="122">
        <f t="shared" si="10"/>
        <v>2496.2003705278553</v>
      </c>
      <c r="R25" s="122">
        <f t="shared" ref="R25:V25" si="11">SUM(R26:R27)</f>
        <v>2458.797228738285</v>
      </c>
      <c r="S25" s="122">
        <f t="shared" si="11"/>
        <v>2440.2376881693704</v>
      </c>
      <c r="T25" s="122">
        <f t="shared" si="11"/>
        <v>2244.8133317122629</v>
      </c>
      <c r="U25" s="122">
        <f t="shared" si="11"/>
        <v>1965.4698861508762</v>
      </c>
      <c r="V25" s="122">
        <f t="shared" si="11"/>
        <v>1813.6032643046785</v>
      </c>
      <c r="W25" s="122">
        <f t="shared" ref="W25:Y25" si="12">SUM(W26:W27)</f>
        <v>1514.365953284472</v>
      </c>
      <c r="X25" s="122">
        <f t="shared" si="12"/>
        <v>1361.6065190561278</v>
      </c>
      <c r="Y25" s="122">
        <f t="shared" si="12"/>
        <v>1071.8575225177531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4293.7387260378018</v>
      </c>
      <c r="D26" s="98">
        <v>3755.6998486261573</v>
      </c>
      <c r="E26" s="98">
        <v>3921.3342118496698</v>
      </c>
      <c r="F26" s="98">
        <v>3915.1636122679679</v>
      </c>
      <c r="G26" s="98">
        <v>3855.7256318929572</v>
      </c>
      <c r="H26" s="98">
        <v>4073.5258183426836</v>
      </c>
      <c r="I26" s="98">
        <v>3974.6588466687367</v>
      </c>
      <c r="J26" s="98">
        <v>3621.2787595659556</v>
      </c>
      <c r="K26" s="98">
        <v>3286.1995175555685</v>
      </c>
      <c r="L26" s="98">
        <v>3811.7734610844182</v>
      </c>
      <c r="M26" s="98">
        <v>3561.8022661820237</v>
      </c>
      <c r="N26" s="98">
        <v>3192.8604751214339</v>
      </c>
      <c r="O26" s="98">
        <v>2805.9161212640529</v>
      </c>
      <c r="P26" s="98">
        <v>1993.8218439630455</v>
      </c>
      <c r="Q26" s="98">
        <v>2496.2003705278553</v>
      </c>
      <c r="R26" s="98">
        <v>2458.797228738285</v>
      </c>
      <c r="S26" s="98">
        <v>2440.2376881693704</v>
      </c>
      <c r="T26" s="98">
        <v>2244.8133317122629</v>
      </c>
      <c r="U26" s="98">
        <v>1965.4698861508762</v>
      </c>
      <c r="V26" s="98">
        <v>1813.6032643046785</v>
      </c>
      <c r="W26" s="98">
        <v>1514.365953284472</v>
      </c>
      <c r="X26" s="98">
        <v>1361.6065190561278</v>
      </c>
      <c r="Y26" s="98">
        <v>1071.8575225177531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29.208395388099589</v>
      </c>
      <c r="D30" s="122">
        <v>25.840855242854985</v>
      </c>
      <c r="E30" s="122">
        <v>33.422183268588121</v>
      </c>
      <c r="F30" s="122">
        <v>34.796710891301743</v>
      </c>
      <c r="G30" s="122">
        <v>35.91586280480437</v>
      </c>
      <c r="H30" s="122">
        <v>36.702247053657217</v>
      </c>
      <c r="I30" s="122">
        <v>25.452648384962909</v>
      </c>
      <c r="J30" s="122">
        <v>19.482568916415172</v>
      </c>
      <c r="K30" s="122">
        <v>15.581079168938571</v>
      </c>
      <c r="L30" s="122">
        <v>22.687845073720634</v>
      </c>
      <c r="M30" s="122">
        <v>33.308765660820384</v>
      </c>
      <c r="N30" s="122">
        <v>29.087101814668181</v>
      </c>
      <c r="O30" s="122">
        <v>23.960641247059016</v>
      </c>
      <c r="P30" s="122">
        <v>20.850759951904674</v>
      </c>
      <c r="Q30" s="122">
        <v>34.988443395011039</v>
      </c>
      <c r="R30" s="122">
        <v>38.076846276523661</v>
      </c>
      <c r="S30" s="122">
        <v>40.977162365513955</v>
      </c>
      <c r="T30" s="122">
        <v>33.445378611877992</v>
      </c>
      <c r="U30" s="122">
        <v>39.151246208023629</v>
      </c>
      <c r="V30" s="122">
        <v>36.968493530314092</v>
      </c>
      <c r="W30" s="122">
        <v>44.907234104433698</v>
      </c>
      <c r="X30" s="122">
        <v>39.580122892652106</v>
      </c>
      <c r="Y30" s="122">
        <v>27.886209508869637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324.53772653443986</v>
      </c>
      <c r="D31" s="98">
        <v>298.16371434063444</v>
      </c>
      <c r="E31" s="98">
        <v>307.48408607101072</v>
      </c>
      <c r="F31" s="98">
        <v>314.91023356628079</v>
      </c>
      <c r="G31" s="98">
        <v>310.47268069041996</v>
      </c>
      <c r="H31" s="98">
        <v>327.08178991935694</v>
      </c>
      <c r="I31" s="98">
        <v>327.24833637809451</v>
      </c>
      <c r="J31" s="98">
        <v>306.85046043353896</v>
      </c>
      <c r="K31" s="98">
        <v>292.1452344175982</v>
      </c>
      <c r="L31" s="98">
        <v>322.49151211931473</v>
      </c>
      <c r="M31" s="98">
        <v>361.1371434804737</v>
      </c>
      <c r="N31" s="98">
        <v>353.89307207846286</v>
      </c>
      <c r="O31" s="98">
        <v>338.44405761470858</v>
      </c>
      <c r="P31" s="98">
        <v>287.44261933697157</v>
      </c>
      <c r="Q31" s="98">
        <v>323.64310140385209</v>
      </c>
      <c r="R31" s="98">
        <v>318.97161389022278</v>
      </c>
      <c r="S31" s="98">
        <v>306.95181738826875</v>
      </c>
      <c r="T31" s="98">
        <v>284.28571820096295</v>
      </c>
      <c r="U31" s="98">
        <v>288.41418039910735</v>
      </c>
      <c r="V31" s="98">
        <v>265.93464700838848</v>
      </c>
      <c r="W31" s="98">
        <v>257.41468120577173</v>
      </c>
      <c r="X31" s="98">
        <v>192.26016738846914</v>
      </c>
      <c r="Y31" s="98">
        <v>166.50896112542449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166.41098981754254</v>
      </c>
      <c r="T32" s="98">
        <v>0</v>
      </c>
      <c r="U32" s="98">
        <v>0</v>
      </c>
      <c r="V32" s="98">
        <v>0</v>
      </c>
      <c r="W32" s="98">
        <v>0</v>
      </c>
      <c r="X32" s="98">
        <v>80.523096841635052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166.41098981754254</v>
      </c>
      <c r="T33" s="101">
        <v>0</v>
      </c>
      <c r="U33" s="101">
        <v>0</v>
      </c>
      <c r="V33" s="101">
        <v>0</v>
      </c>
      <c r="W33" s="101">
        <v>0</v>
      </c>
      <c r="X33" s="101">
        <v>80.523096841635052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5362.792357199638</v>
      </c>
      <c r="D43" s="117">
        <f t="shared" si="14"/>
        <v>5135.6608011235112</v>
      </c>
      <c r="E43" s="117">
        <f t="shared" si="14"/>
        <v>4974.0980858868961</v>
      </c>
      <c r="F43" s="117">
        <f t="shared" si="14"/>
        <v>4885.4290096224577</v>
      </c>
      <c r="G43" s="117">
        <f t="shared" si="14"/>
        <v>4900.064509265575</v>
      </c>
      <c r="H43" s="117">
        <f t="shared" si="14"/>
        <v>4716.7931281162619</v>
      </c>
      <c r="I43" s="117">
        <f t="shared" si="14"/>
        <v>4875.8875548244569</v>
      </c>
      <c r="J43" s="117">
        <f t="shared" si="14"/>
        <v>4793.9718082446107</v>
      </c>
      <c r="K43" s="117">
        <f t="shared" si="14"/>
        <v>4730.2949561445321</v>
      </c>
      <c r="L43" s="117">
        <f t="shared" si="14"/>
        <v>5201.203973640716</v>
      </c>
      <c r="M43" s="117">
        <f t="shared" si="14"/>
        <v>4543.3374425030734</v>
      </c>
      <c r="N43" s="117">
        <f t="shared" si="14"/>
        <v>4094.1923794346894</v>
      </c>
      <c r="O43" s="117">
        <f t="shared" si="14"/>
        <v>4045.2281139306451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3011.6241145466065</v>
      </c>
      <c r="T43" s="117">
        <f t="shared" si="15"/>
        <v>2937.7604884188545</v>
      </c>
      <c r="U43" s="117">
        <f t="shared" si="15"/>
        <v>2660.36663219908</v>
      </c>
      <c r="V43" s="117">
        <f t="shared" si="15"/>
        <v>2342.7043546709128</v>
      </c>
      <c r="W43" s="117">
        <f t="shared" ref="W43:Y43" si="16">W44+W47+W49+W58</f>
        <v>1839.9700373447288</v>
      </c>
      <c r="X43" s="117">
        <f t="shared" si="16"/>
        <v>1762.4704575561111</v>
      </c>
      <c r="Y43" s="117">
        <f t="shared" si="16"/>
        <v>1319.7753866772077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5236.6214953502031</v>
      </c>
      <c r="D44" s="122">
        <f t="shared" si="17"/>
        <v>5009.4439801813642</v>
      </c>
      <c r="E44" s="122">
        <f t="shared" si="17"/>
        <v>4899.7634591171418</v>
      </c>
      <c r="F44" s="122">
        <f t="shared" si="17"/>
        <v>4820.205487028943</v>
      </c>
      <c r="G44" s="122">
        <f t="shared" si="17"/>
        <v>4855.5097038716258</v>
      </c>
      <c r="H44" s="122">
        <f t="shared" si="17"/>
        <v>4683.6267452621887</v>
      </c>
      <c r="I44" s="122">
        <f t="shared" si="17"/>
        <v>4505.0679940328073</v>
      </c>
      <c r="J44" s="122">
        <f t="shared" si="17"/>
        <v>4407.8841832022081</v>
      </c>
      <c r="K44" s="122">
        <f t="shared" si="17"/>
        <v>4349.107402151556</v>
      </c>
      <c r="L44" s="122">
        <f t="shared" si="17"/>
        <v>4754.3234908510049</v>
      </c>
      <c r="M44" s="122">
        <f t="shared" si="17"/>
        <v>4081.2626600237945</v>
      </c>
      <c r="N44" s="122">
        <f t="shared" si="17"/>
        <v>3667.6858524997879</v>
      </c>
      <c r="O44" s="122">
        <f t="shared" si="17"/>
        <v>3675.3187762339207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2659.8554743139407</v>
      </c>
      <c r="T44" s="122">
        <f t="shared" si="18"/>
        <v>2588.8129789496684</v>
      </c>
      <c r="U44" s="122">
        <f t="shared" si="18"/>
        <v>2342.1230032331146</v>
      </c>
      <c r="V44" s="122">
        <f t="shared" si="18"/>
        <v>2073.8057244383731</v>
      </c>
      <c r="W44" s="122">
        <f t="shared" ref="W44:Y44" si="19">SUM(W45:W46)</f>
        <v>1645.2612234834605</v>
      </c>
      <c r="X44" s="122">
        <f t="shared" si="19"/>
        <v>1573.7819833092456</v>
      </c>
      <c r="Y44" s="122">
        <f t="shared" si="19"/>
        <v>1176.9583783532676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5236.6214953502031</v>
      </c>
      <c r="D45" s="98">
        <v>5009.4439801813642</v>
      </c>
      <c r="E45" s="98">
        <v>4899.7634591171418</v>
      </c>
      <c r="F45" s="98">
        <v>4820.205487028943</v>
      </c>
      <c r="G45" s="98">
        <v>4855.5097038716258</v>
      </c>
      <c r="H45" s="98">
        <v>4683.6267452621887</v>
      </c>
      <c r="I45" s="98">
        <v>4505.0679940328073</v>
      </c>
      <c r="J45" s="98">
        <v>4407.8841832022081</v>
      </c>
      <c r="K45" s="98">
        <v>4349.107402151556</v>
      </c>
      <c r="L45" s="98">
        <v>4754.3234908510049</v>
      </c>
      <c r="M45" s="98">
        <v>4081.2626600237945</v>
      </c>
      <c r="N45" s="98">
        <v>3667.6858524997879</v>
      </c>
      <c r="O45" s="98">
        <v>3675.3187762339207</v>
      </c>
      <c r="P45" s="98">
        <v>0</v>
      </c>
      <c r="Q45" s="98">
        <v>0</v>
      </c>
      <c r="R45" s="98">
        <v>0</v>
      </c>
      <c r="S45" s="98">
        <v>2659.8554743139407</v>
      </c>
      <c r="T45" s="98">
        <v>2588.8129789496684</v>
      </c>
      <c r="U45" s="98">
        <v>2342.1230032331146</v>
      </c>
      <c r="V45" s="98">
        <v>2073.8057244383731</v>
      </c>
      <c r="W45" s="98">
        <v>1645.2612234834605</v>
      </c>
      <c r="X45" s="98">
        <v>1573.7819833092456</v>
      </c>
      <c r="Y45" s="98">
        <v>1176.9583783532676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126.17086184943453</v>
      </c>
      <c r="D49" s="122">
        <v>126.21682094214734</v>
      </c>
      <c r="E49" s="122">
        <v>74.334626769754124</v>
      </c>
      <c r="F49" s="122">
        <v>65.223522593514247</v>
      </c>
      <c r="G49" s="122">
        <v>44.554805393949209</v>
      </c>
      <c r="H49" s="122">
        <v>33.166382854072999</v>
      </c>
      <c r="I49" s="122">
        <v>370.81956079164939</v>
      </c>
      <c r="J49" s="122">
        <v>386.08762504240212</v>
      </c>
      <c r="K49" s="122">
        <v>381.18755399297578</v>
      </c>
      <c r="L49" s="122">
        <v>446.88048278971127</v>
      </c>
      <c r="M49" s="122">
        <v>462.07478247927855</v>
      </c>
      <c r="N49" s="122">
        <v>426.50652693490139</v>
      </c>
      <c r="O49" s="122">
        <v>369.90933769672461</v>
      </c>
      <c r="P49" s="122">
        <v>0</v>
      </c>
      <c r="Q49" s="122">
        <v>0</v>
      </c>
      <c r="R49" s="122">
        <v>0</v>
      </c>
      <c r="S49" s="122">
        <v>351.76864023266592</v>
      </c>
      <c r="T49" s="122">
        <v>348.94750946918629</v>
      </c>
      <c r="U49" s="122">
        <v>318.24362896596551</v>
      </c>
      <c r="V49" s="122">
        <v>268.89863023253997</v>
      </c>
      <c r="W49" s="122">
        <v>194.70881386126825</v>
      </c>
      <c r="X49" s="122">
        <v>188.68847424686561</v>
      </c>
      <c r="Y49" s="122">
        <v>142.81700832394023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414.47620306110838</v>
      </c>
      <c r="D50" s="98">
        <v>417.46196553317498</v>
      </c>
      <c r="E50" s="98">
        <v>399.78280935765423</v>
      </c>
      <c r="F50" s="98">
        <v>412.93094843210469</v>
      </c>
      <c r="G50" s="98">
        <v>416.66969178191681</v>
      </c>
      <c r="H50" s="98">
        <v>406.20270307532098</v>
      </c>
      <c r="I50" s="98">
        <v>372.87847466047947</v>
      </c>
      <c r="J50" s="98">
        <v>387.48683782030764</v>
      </c>
      <c r="K50" s="98">
        <v>383.52757597918094</v>
      </c>
      <c r="L50" s="98">
        <v>447.80649732443538</v>
      </c>
      <c r="M50" s="98">
        <v>463.3080089362507</v>
      </c>
      <c r="N50" s="98">
        <v>426.66748314623015</v>
      </c>
      <c r="O50" s="98">
        <v>449.75706978131956</v>
      </c>
      <c r="P50" s="98">
        <v>0</v>
      </c>
      <c r="Q50" s="98">
        <v>0</v>
      </c>
      <c r="R50" s="98">
        <v>0</v>
      </c>
      <c r="S50" s="98">
        <v>352.45594794307766</v>
      </c>
      <c r="T50" s="98">
        <v>358.04425046793568</v>
      </c>
      <c r="U50" s="98">
        <v>355.6840559031379</v>
      </c>
      <c r="V50" s="98">
        <v>334.53530375386862</v>
      </c>
      <c r="W50" s="98">
        <v>298.18489749545142</v>
      </c>
      <c r="X50" s="98">
        <v>227.08211511721763</v>
      </c>
      <c r="Y50" s="98">
        <v>186.28305433557421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232.06356046327448</v>
      </c>
      <c r="D51" s="98">
        <v>236.19237904160363</v>
      </c>
      <c r="E51" s="98">
        <v>223.01240416149409</v>
      </c>
      <c r="F51" s="98">
        <v>229.27278233433677</v>
      </c>
      <c r="G51" s="98">
        <v>234.77210303546602</v>
      </c>
      <c r="H51" s="98">
        <v>229.08841670904386</v>
      </c>
      <c r="I51" s="98">
        <v>206.74373414940743</v>
      </c>
      <c r="J51" s="98">
        <v>208.08045798008126</v>
      </c>
      <c r="K51" s="98">
        <v>187.85863226425468</v>
      </c>
      <c r="L51" s="98">
        <v>252.54971828831393</v>
      </c>
      <c r="M51" s="98">
        <v>258.55908663410611</v>
      </c>
      <c r="N51" s="98">
        <v>232.79572660073828</v>
      </c>
      <c r="O51" s="98">
        <v>258.30438670617519</v>
      </c>
      <c r="P51" s="98">
        <v>0</v>
      </c>
      <c r="Q51" s="98">
        <v>0</v>
      </c>
      <c r="R51" s="98">
        <v>0</v>
      </c>
      <c r="S51" s="98">
        <v>190.76680906871849</v>
      </c>
      <c r="T51" s="98">
        <v>195.20679451891633</v>
      </c>
      <c r="U51" s="98">
        <v>0</v>
      </c>
      <c r="V51" s="98">
        <v>0</v>
      </c>
      <c r="W51" s="98">
        <v>0</v>
      </c>
      <c r="X51" s="98">
        <v>96.07750222616086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232.06356046327448</v>
      </c>
      <c r="D52" s="101">
        <v>236.19237904160363</v>
      </c>
      <c r="E52" s="101">
        <v>223.01240416149409</v>
      </c>
      <c r="F52" s="101">
        <v>229.27278233433677</v>
      </c>
      <c r="G52" s="101">
        <v>234.77210303546602</v>
      </c>
      <c r="H52" s="101">
        <v>229.08841670904386</v>
      </c>
      <c r="I52" s="101">
        <v>206.74373414940743</v>
      </c>
      <c r="J52" s="101">
        <v>208.08045798008126</v>
      </c>
      <c r="K52" s="101">
        <v>187.85863226425468</v>
      </c>
      <c r="L52" s="101">
        <v>252.54971828831393</v>
      </c>
      <c r="M52" s="101">
        <v>258.55908663410611</v>
      </c>
      <c r="N52" s="101">
        <v>232.79572660073828</v>
      </c>
      <c r="O52" s="101">
        <v>258.30438670617519</v>
      </c>
      <c r="P52" s="101">
        <v>0</v>
      </c>
      <c r="Q52" s="101">
        <v>0</v>
      </c>
      <c r="R52" s="101">
        <v>0</v>
      </c>
      <c r="S52" s="101">
        <v>190.76680906871849</v>
      </c>
      <c r="T52" s="101">
        <v>195.20679451891633</v>
      </c>
      <c r="U52" s="101">
        <v>0</v>
      </c>
      <c r="V52" s="101">
        <v>0</v>
      </c>
      <c r="W52" s="101">
        <v>0</v>
      </c>
      <c r="X52" s="101">
        <v>96.07750222616086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3910.637351474194</v>
      </c>
      <c r="D62" s="117">
        <f t="shared" si="21"/>
        <v>3642.9894923398447</v>
      </c>
      <c r="E62" s="117">
        <f t="shared" si="21"/>
        <v>3770.4778247191098</v>
      </c>
      <c r="F62" s="117">
        <f t="shared" si="21"/>
        <v>3691.696442536715</v>
      </c>
      <c r="G62" s="117">
        <f t="shared" si="21"/>
        <v>3643.6991959112124</v>
      </c>
      <c r="H62" s="117">
        <f t="shared" si="21"/>
        <v>3597.8801856086079</v>
      </c>
      <c r="I62" s="117">
        <f t="shared" si="21"/>
        <v>3369.1312381644243</v>
      </c>
      <c r="J62" s="117">
        <f t="shared" si="21"/>
        <v>3326.3523700381802</v>
      </c>
      <c r="K62" s="117">
        <f t="shared" si="21"/>
        <v>3264.3885180549073</v>
      </c>
      <c r="L62" s="117">
        <f t="shared" si="21"/>
        <v>3708.5485417641958</v>
      </c>
      <c r="M62" s="117">
        <f t="shared" si="21"/>
        <v>3087.3562618349774</v>
      </c>
      <c r="N62" s="117">
        <f t="shared" si="21"/>
        <v>2956.334353352142</v>
      </c>
      <c r="O62" s="117">
        <f t="shared" si="21"/>
        <v>2826.4110619143548</v>
      </c>
      <c r="P62" s="117">
        <f t="shared" si="21"/>
        <v>2306.1976981528246</v>
      </c>
      <c r="Q62" s="117">
        <f t="shared" si="21"/>
        <v>2219.4471106271762</v>
      </c>
      <c r="R62" s="117">
        <f t="shared" ref="R62:V62" si="22">R63+R66+R68+R77</f>
        <v>2172.8713529141728</v>
      </c>
      <c r="S62" s="117">
        <f t="shared" si="22"/>
        <v>2052.3163459778557</v>
      </c>
      <c r="T62" s="117">
        <f t="shared" si="22"/>
        <v>1830.8144666686444</v>
      </c>
      <c r="U62" s="117">
        <f t="shared" si="22"/>
        <v>1673.9264984886856</v>
      </c>
      <c r="V62" s="117">
        <f t="shared" si="22"/>
        <v>1460.5918875275113</v>
      </c>
      <c r="W62" s="117">
        <f t="shared" ref="W62:Y62" si="23">W63+W66+W68+W77</f>
        <v>1180.8594498283389</v>
      </c>
      <c r="X62" s="117">
        <f t="shared" si="23"/>
        <v>733.66757278588523</v>
      </c>
      <c r="Y62" s="117">
        <f t="shared" si="23"/>
        <v>565.77671018830074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3630.9989644955976</v>
      </c>
      <c r="D63" s="122">
        <f t="shared" si="24"/>
        <v>3371.750475776053</v>
      </c>
      <c r="E63" s="122">
        <f t="shared" si="24"/>
        <v>3496.9898272428441</v>
      </c>
      <c r="F63" s="122">
        <f t="shared" si="24"/>
        <v>3414.7970499692819</v>
      </c>
      <c r="G63" s="122">
        <f t="shared" si="24"/>
        <v>3374.2287002805988</v>
      </c>
      <c r="H63" s="122">
        <f t="shared" si="24"/>
        <v>3334.5712528366021</v>
      </c>
      <c r="I63" s="122">
        <f t="shared" si="24"/>
        <v>3128.7015006625375</v>
      </c>
      <c r="J63" s="122">
        <f t="shared" si="24"/>
        <v>3066.4936716057259</v>
      </c>
      <c r="K63" s="122">
        <f t="shared" si="24"/>
        <v>3014.7664982298411</v>
      </c>
      <c r="L63" s="122">
        <f t="shared" si="24"/>
        <v>3408.172418304091</v>
      </c>
      <c r="M63" s="122">
        <f t="shared" si="24"/>
        <v>2790.1100998205461</v>
      </c>
      <c r="N63" s="122">
        <f t="shared" si="24"/>
        <v>2661.4317684371908</v>
      </c>
      <c r="O63" s="122">
        <f t="shared" si="24"/>
        <v>2528.6818011687737</v>
      </c>
      <c r="P63" s="122">
        <f t="shared" si="24"/>
        <v>2053.9705945634437</v>
      </c>
      <c r="Q63" s="122">
        <f t="shared" si="24"/>
        <v>1970.4212753816616</v>
      </c>
      <c r="R63" s="122">
        <f t="shared" ref="R63:V63" si="25">SUM(R64:R65)</f>
        <v>1923.1763175497294</v>
      </c>
      <c r="S63" s="122">
        <f t="shared" si="25"/>
        <v>1814.6352875601731</v>
      </c>
      <c r="T63" s="122">
        <f t="shared" si="25"/>
        <v>1607.8074207868544</v>
      </c>
      <c r="U63" s="122">
        <f t="shared" si="25"/>
        <v>1452.1883057423913</v>
      </c>
      <c r="V63" s="122">
        <f t="shared" si="25"/>
        <v>1255.3647362648919</v>
      </c>
      <c r="W63" s="122">
        <f t="shared" ref="W63:Y63" si="26">SUM(W64:W65)</f>
        <v>1007.1926152296205</v>
      </c>
      <c r="X63" s="122">
        <f t="shared" si="26"/>
        <v>669.12148953592919</v>
      </c>
      <c r="Y63" s="122">
        <f t="shared" si="26"/>
        <v>492.81929066859959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3630.9989644955976</v>
      </c>
      <c r="D64" s="98">
        <v>3371.750475776053</v>
      </c>
      <c r="E64" s="98">
        <v>3496.9898272428441</v>
      </c>
      <c r="F64" s="98">
        <v>3414.7970499692819</v>
      </c>
      <c r="G64" s="98">
        <v>3374.2287002805988</v>
      </c>
      <c r="H64" s="98">
        <v>3334.5712528366021</v>
      </c>
      <c r="I64" s="98">
        <v>3128.7015006625375</v>
      </c>
      <c r="J64" s="98">
        <v>3066.4936716057259</v>
      </c>
      <c r="K64" s="98">
        <v>3014.7664982298411</v>
      </c>
      <c r="L64" s="98">
        <v>3408.172418304091</v>
      </c>
      <c r="M64" s="98">
        <v>2790.1100998205461</v>
      </c>
      <c r="N64" s="98">
        <v>2661.4317684371908</v>
      </c>
      <c r="O64" s="98">
        <v>2528.6818011687737</v>
      </c>
      <c r="P64" s="98">
        <v>2053.9705945634437</v>
      </c>
      <c r="Q64" s="98">
        <v>1970.4212753816616</v>
      </c>
      <c r="R64" s="98">
        <v>1923.1763175497294</v>
      </c>
      <c r="S64" s="98">
        <v>1814.6352875601731</v>
      </c>
      <c r="T64" s="98">
        <v>1607.8074207868544</v>
      </c>
      <c r="U64" s="98">
        <v>1452.1883057423913</v>
      </c>
      <c r="V64" s="98">
        <v>1255.3647362648919</v>
      </c>
      <c r="W64" s="98">
        <v>1007.1926152296205</v>
      </c>
      <c r="X64" s="98">
        <v>669.12148953592919</v>
      </c>
      <c r="Y64" s="98">
        <v>492.81929066859959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277.78922109434848</v>
      </c>
      <c r="D68" s="122">
        <v>268.2056317947214</v>
      </c>
      <c r="E68" s="122">
        <v>269.56155041553933</v>
      </c>
      <c r="F68" s="122">
        <v>272.96700338724378</v>
      </c>
      <c r="G68" s="122">
        <v>265.72707143466954</v>
      </c>
      <c r="H68" s="122">
        <v>259.66754175428548</v>
      </c>
      <c r="I68" s="122">
        <v>238.18854634142716</v>
      </c>
      <c r="J68" s="122">
        <v>251.31359268647358</v>
      </c>
      <c r="K68" s="122">
        <v>242.0524678507617</v>
      </c>
      <c r="L68" s="122">
        <v>291.72097233618365</v>
      </c>
      <c r="M68" s="122">
        <v>288.59008397348958</v>
      </c>
      <c r="N68" s="122">
        <v>286.33381409121841</v>
      </c>
      <c r="O68" s="122">
        <v>289.66694928771511</v>
      </c>
      <c r="P68" s="122">
        <v>247.52339759024898</v>
      </c>
      <c r="Q68" s="122">
        <v>244.591032593243</v>
      </c>
      <c r="R68" s="122">
        <v>244.54950695581644</v>
      </c>
      <c r="S68" s="122">
        <v>231.88242417947077</v>
      </c>
      <c r="T68" s="122">
        <v>217.485800294005</v>
      </c>
      <c r="U68" s="122">
        <v>216.55000171593906</v>
      </c>
      <c r="V68" s="122">
        <v>198.65583823964533</v>
      </c>
      <c r="W68" s="122">
        <v>163.49738466507208</v>
      </c>
      <c r="X68" s="122">
        <v>45.287309663899208</v>
      </c>
      <c r="Y68" s="122">
        <v>70.314408148128038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285.9626677862156</v>
      </c>
      <c r="D69" s="98">
        <v>277.53812497706889</v>
      </c>
      <c r="E69" s="98">
        <v>279.95373214005264</v>
      </c>
      <c r="F69" s="98">
        <v>285.26089044116196</v>
      </c>
      <c r="G69" s="98">
        <v>280.80357463140268</v>
      </c>
      <c r="H69" s="98">
        <v>279.15143131749653</v>
      </c>
      <c r="I69" s="98">
        <v>249.07959033421687</v>
      </c>
      <c r="J69" s="98">
        <v>258.38202097915138</v>
      </c>
      <c r="K69" s="98">
        <v>251.21556850472621</v>
      </c>
      <c r="L69" s="98">
        <v>301.40297406871389</v>
      </c>
      <c r="M69" s="98">
        <v>296.46331707256854</v>
      </c>
      <c r="N69" s="98">
        <v>294.54751338891083</v>
      </c>
      <c r="O69" s="98">
        <v>298.38880892611826</v>
      </c>
      <c r="P69" s="98">
        <v>272.79667636066404</v>
      </c>
      <c r="Q69" s="98">
        <v>258.53643139088052</v>
      </c>
      <c r="R69" s="98">
        <v>254.72802640337036</v>
      </c>
      <c r="S69" s="98">
        <v>240.70450535409088</v>
      </c>
      <c r="T69" s="98">
        <v>225.06010202247484</v>
      </c>
      <c r="U69" s="98">
        <v>224.78107224228654</v>
      </c>
      <c r="V69" s="98">
        <v>207.91340167050237</v>
      </c>
      <c r="W69" s="98">
        <v>187.22713282973299</v>
      </c>
      <c r="X69" s="98">
        <v>100.23444819402349</v>
      </c>
      <c r="Y69" s="98">
        <v>87.339473724860852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160.10974261181008</v>
      </c>
      <c r="D70" s="98">
        <v>156.99464779612066</v>
      </c>
      <c r="E70" s="98">
        <v>156.21003987958488</v>
      </c>
      <c r="F70" s="98">
        <v>158.42236830015432</v>
      </c>
      <c r="G70" s="98">
        <v>158.23161016980885</v>
      </c>
      <c r="H70" s="98">
        <v>157.48121580718259</v>
      </c>
      <c r="I70" s="98">
        <v>138.10554538577392</v>
      </c>
      <c r="J70" s="98">
        <v>138.7602417047608</v>
      </c>
      <c r="K70" s="98">
        <v>123.01417124647389</v>
      </c>
      <c r="L70" s="98">
        <v>170.04089752038442</v>
      </c>
      <c r="M70" s="98">
        <v>165.382056385189</v>
      </c>
      <c r="N70" s="98">
        <v>160.80435647109331</v>
      </c>
      <c r="O70" s="98">
        <v>0</v>
      </c>
      <c r="P70" s="98">
        <v>0</v>
      </c>
      <c r="Q70" s="98">
        <v>0</v>
      </c>
      <c r="R70" s="98">
        <v>143.90277652005361</v>
      </c>
      <c r="S70" s="98">
        <v>130.36047102926759</v>
      </c>
      <c r="T70" s="98">
        <v>122.63649368577958</v>
      </c>
      <c r="U70" s="98">
        <v>124.85813707779516</v>
      </c>
      <c r="V70" s="98">
        <v>115.54612868478392</v>
      </c>
      <c r="W70" s="98">
        <v>0</v>
      </c>
      <c r="X70" s="98">
        <v>41.857522728275917</v>
      </c>
      <c r="Y70" s="98">
        <v>45.378867500249036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160.10974261181008</v>
      </c>
      <c r="D71" s="101">
        <v>156.99464779612066</v>
      </c>
      <c r="E71" s="101">
        <v>156.21003987958488</v>
      </c>
      <c r="F71" s="101">
        <v>158.42236830015432</v>
      </c>
      <c r="G71" s="101">
        <v>158.23161016980885</v>
      </c>
      <c r="H71" s="101">
        <v>157.48121580718259</v>
      </c>
      <c r="I71" s="101">
        <v>138.10554538577392</v>
      </c>
      <c r="J71" s="101">
        <v>138.7602417047608</v>
      </c>
      <c r="K71" s="101">
        <v>123.01417124647389</v>
      </c>
      <c r="L71" s="101">
        <v>170.04089752038442</v>
      </c>
      <c r="M71" s="101">
        <v>165.382056385189</v>
      </c>
      <c r="N71" s="101">
        <v>160.80435647109331</v>
      </c>
      <c r="O71" s="101">
        <v>0</v>
      </c>
      <c r="P71" s="101">
        <v>0</v>
      </c>
      <c r="Q71" s="101">
        <v>0</v>
      </c>
      <c r="R71" s="101">
        <v>143.90277652005361</v>
      </c>
      <c r="S71" s="101">
        <v>130.36047102926759</v>
      </c>
      <c r="T71" s="101">
        <v>122.63649368577958</v>
      </c>
      <c r="U71" s="101">
        <v>124.85813707779516</v>
      </c>
      <c r="V71" s="101">
        <v>115.54612868478392</v>
      </c>
      <c r="W71" s="101">
        <v>0</v>
      </c>
      <c r="X71" s="101">
        <v>41.857522728275917</v>
      </c>
      <c r="Y71" s="101">
        <v>45.378867500249036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1.8491658842483241</v>
      </c>
      <c r="D77" s="122">
        <v>3.0333847690706039</v>
      </c>
      <c r="E77" s="122">
        <v>3.9264470607261051</v>
      </c>
      <c r="F77" s="122">
        <v>3.9323891801889999</v>
      </c>
      <c r="G77" s="122">
        <v>3.7434241959440633</v>
      </c>
      <c r="H77" s="122">
        <v>3.6413910177203221</v>
      </c>
      <c r="I77" s="122">
        <v>2.2411911604596879</v>
      </c>
      <c r="J77" s="122">
        <v>8.5451057459808073</v>
      </c>
      <c r="K77" s="122">
        <v>7.5695519743045345</v>
      </c>
      <c r="L77" s="122">
        <v>8.6551511239212928</v>
      </c>
      <c r="M77" s="122">
        <v>8.6560780409418729</v>
      </c>
      <c r="N77" s="122">
        <v>8.5687708237328639</v>
      </c>
      <c r="O77" s="122">
        <v>8.0623114578663682</v>
      </c>
      <c r="P77" s="122">
        <v>4.7037059991320724</v>
      </c>
      <c r="Q77" s="122">
        <v>4.4348026522715642</v>
      </c>
      <c r="R77" s="122">
        <v>5.14552840862682</v>
      </c>
      <c r="S77" s="122">
        <v>5.7986342382116955</v>
      </c>
      <c r="T77" s="122">
        <v>5.521245587784934</v>
      </c>
      <c r="U77" s="122">
        <v>5.1881910303552683</v>
      </c>
      <c r="V77" s="122">
        <v>6.5713130229739152</v>
      </c>
      <c r="W77" s="122">
        <v>10.1694499336463</v>
      </c>
      <c r="X77" s="122">
        <v>19.258773586056787</v>
      </c>
      <c r="Y77" s="122">
        <v>2.6430113715730963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70.463595047957583</v>
      </c>
      <c r="D78" s="98">
        <v>70.362533028853548</v>
      </c>
      <c r="E78" s="98">
        <v>72.399732658093043</v>
      </c>
      <c r="F78" s="98">
        <v>72.795792122361306</v>
      </c>
      <c r="G78" s="98">
        <v>73.81696026833518</v>
      </c>
      <c r="H78" s="98">
        <v>75.949012655309573</v>
      </c>
      <c r="I78" s="98">
        <v>72.546890949255001</v>
      </c>
      <c r="J78" s="98">
        <v>75.451784595651588</v>
      </c>
      <c r="K78" s="98">
        <v>76.787033636951037</v>
      </c>
      <c r="L78" s="98">
        <v>86.319913158679867</v>
      </c>
      <c r="M78" s="98">
        <v>83.589808956713739</v>
      </c>
      <c r="N78" s="98">
        <v>84.743691112680111</v>
      </c>
      <c r="O78" s="98">
        <v>91.009696006365402</v>
      </c>
      <c r="P78" s="98">
        <v>89.811917073680618</v>
      </c>
      <c r="Q78" s="98">
        <v>90.375025328928345</v>
      </c>
      <c r="R78" s="98">
        <v>91.983977340526764</v>
      </c>
      <c r="S78" s="98">
        <v>89.252628290746543</v>
      </c>
      <c r="T78" s="98">
        <v>87.215693877634408</v>
      </c>
      <c r="U78" s="98">
        <v>83.975449641915034</v>
      </c>
      <c r="V78" s="98">
        <v>74.161961259277049</v>
      </c>
      <c r="W78" s="98">
        <v>68.368364449742941</v>
      </c>
      <c r="X78" s="98">
        <v>50.240278920148135</v>
      </c>
      <c r="Y78" s="98">
        <v>40.202540318622063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27.06857976115905</v>
      </c>
      <c r="D81" s="117">
        <f t="shared" si="28"/>
        <v>19.570311954235873</v>
      </c>
      <c r="E81" s="117">
        <f t="shared" si="28"/>
        <v>23.798038997597036</v>
      </c>
      <c r="F81" s="117">
        <f t="shared" si="28"/>
        <v>24.306682969202864</v>
      </c>
      <c r="G81" s="117">
        <f t="shared" si="28"/>
        <v>23.652238773590952</v>
      </c>
      <c r="H81" s="117">
        <f t="shared" si="28"/>
        <v>24.514378141288017</v>
      </c>
      <c r="I81" s="117">
        <f t="shared" si="28"/>
        <v>13.353934438079966</v>
      </c>
      <c r="J81" s="117">
        <f t="shared" si="28"/>
        <v>8.8701011765179096</v>
      </c>
      <c r="K81" s="117">
        <f t="shared" si="28"/>
        <v>8.8874110913139361</v>
      </c>
      <c r="L81" s="117">
        <f t="shared" si="28"/>
        <v>14.408218145594166</v>
      </c>
      <c r="M81" s="117">
        <f t="shared" si="28"/>
        <v>21.76313090763195</v>
      </c>
      <c r="N81" s="117">
        <f t="shared" si="28"/>
        <v>18.78026947294731</v>
      </c>
      <c r="O81" s="117">
        <f t="shared" si="28"/>
        <v>15.123050418934872</v>
      </c>
      <c r="P81" s="117">
        <f t="shared" si="28"/>
        <v>11.913138897723803</v>
      </c>
      <c r="Q81" s="117">
        <f t="shared" si="28"/>
        <v>18.800388536857341</v>
      </c>
      <c r="R81" s="117">
        <f t="shared" ref="R81:V81" si="29">R82+R85+R87+R100</f>
        <v>17.002499276411502</v>
      </c>
      <c r="S81" s="117">
        <f t="shared" si="29"/>
        <v>16.832569192839333</v>
      </c>
      <c r="T81" s="117">
        <f t="shared" si="29"/>
        <v>10.177228556924096</v>
      </c>
      <c r="U81" s="117">
        <f t="shared" si="29"/>
        <v>2.2052661547258996</v>
      </c>
      <c r="V81" s="117">
        <f t="shared" si="29"/>
        <v>5.556036229660938</v>
      </c>
      <c r="W81" s="117">
        <f t="shared" ref="W81:Y81" si="30">W82+W85+W87+W100</f>
        <v>5.8622566967975027</v>
      </c>
      <c r="X81" s="117">
        <f t="shared" si="30"/>
        <v>10.088316411583753</v>
      </c>
      <c r="Y81" s="117">
        <f t="shared" si="30"/>
        <v>6.4090221416151802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27.06857976115905</v>
      </c>
      <c r="D87" s="122">
        <v>19.570311954235873</v>
      </c>
      <c r="E87" s="122">
        <v>23.798038997597036</v>
      </c>
      <c r="F87" s="122">
        <v>24.306682969202864</v>
      </c>
      <c r="G87" s="122">
        <v>23.652238773590952</v>
      </c>
      <c r="H87" s="122">
        <v>24.514378141288017</v>
      </c>
      <c r="I87" s="122">
        <v>13.353934438079966</v>
      </c>
      <c r="J87" s="122">
        <v>8.8701011765179096</v>
      </c>
      <c r="K87" s="122">
        <v>8.8874110913139361</v>
      </c>
      <c r="L87" s="122">
        <v>14.408218145594166</v>
      </c>
      <c r="M87" s="122">
        <v>21.76313090763195</v>
      </c>
      <c r="N87" s="122">
        <v>18.78026947294731</v>
      </c>
      <c r="O87" s="122">
        <v>15.123050418934872</v>
      </c>
      <c r="P87" s="122">
        <v>11.913138897723803</v>
      </c>
      <c r="Q87" s="122">
        <v>18.800388536857341</v>
      </c>
      <c r="R87" s="122">
        <v>17.002499276411502</v>
      </c>
      <c r="S87" s="122">
        <v>16.832569192839333</v>
      </c>
      <c r="T87" s="122">
        <v>10.177228556924096</v>
      </c>
      <c r="U87" s="122">
        <v>2.2052661547258996</v>
      </c>
      <c r="V87" s="122">
        <v>5.556036229660938</v>
      </c>
      <c r="W87" s="122">
        <v>5.8622566967975027</v>
      </c>
      <c r="X87" s="122">
        <v>10.088316411583753</v>
      </c>
      <c r="Y87" s="122">
        <v>6.4090221416151802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324.53772653443986</v>
      </c>
      <c r="D92" s="101">
        <v>298.16371434063439</v>
      </c>
      <c r="E92" s="101">
        <v>307.48408607101072</v>
      </c>
      <c r="F92" s="101">
        <v>314.91023356628079</v>
      </c>
      <c r="G92" s="101">
        <v>310.47268069042002</v>
      </c>
      <c r="H92" s="101">
        <v>327.08178991935699</v>
      </c>
      <c r="I92" s="101">
        <v>327.24833637809451</v>
      </c>
      <c r="J92" s="101">
        <v>306.85046043353896</v>
      </c>
      <c r="K92" s="101">
        <v>292.14523441759815</v>
      </c>
      <c r="L92" s="101">
        <v>322.49151211931485</v>
      </c>
      <c r="M92" s="101">
        <v>361.1371434804737</v>
      </c>
      <c r="N92" s="101">
        <v>353.89307207846286</v>
      </c>
      <c r="O92" s="101">
        <v>338.4440576147087</v>
      </c>
      <c r="P92" s="101">
        <v>287.44261933697157</v>
      </c>
      <c r="Q92" s="101">
        <v>323.64310140385214</v>
      </c>
      <c r="R92" s="101">
        <v>318.97161389022278</v>
      </c>
      <c r="S92" s="101">
        <v>306.95181738826875</v>
      </c>
      <c r="T92" s="101">
        <v>284.28571820096306</v>
      </c>
      <c r="U92" s="101">
        <v>288.41418039910741</v>
      </c>
      <c r="V92" s="101">
        <v>265.93464700838848</v>
      </c>
      <c r="W92" s="101">
        <v>257.41468120577173</v>
      </c>
      <c r="X92" s="101">
        <v>192.26016738846914</v>
      </c>
      <c r="Y92" s="101">
        <v>166.50896112542455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181.72144324730496</v>
      </c>
      <c r="D93" s="104">
        <v>168.60502550406835</v>
      </c>
      <c r="E93" s="104">
        <v>171.51101804304255</v>
      </c>
      <c r="F93" s="104">
        <v>174.8151610727393</v>
      </c>
      <c r="G93" s="104">
        <v>174.86641566982456</v>
      </c>
      <c r="H93" s="104">
        <v>184.49409411833503</v>
      </c>
      <c r="I93" s="104">
        <v>181.65672263115746</v>
      </c>
      <c r="J93" s="104">
        <v>164.76333252625929</v>
      </c>
      <c r="K93" s="104">
        <v>142.96870057778455</v>
      </c>
      <c r="L93" s="104">
        <v>0</v>
      </c>
      <c r="M93" s="104">
        <v>201.47871051078752</v>
      </c>
      <c r="N93" s="104">
        <v>193.1866331618522</v>
      </c>
      <c r="O93" s="104">
        <v>194.26955001012809</v>
      </c>
      <c r="P93" s="104">
        <v>158.23930018052064</v>
      </c>
      <c r="Q93" s="104">
        <v>182.8210975267672</v>
      </c>
      <c r="R93" s="104">
        <v>180.43891504755382</v>
      </c>
      <c r="S93" s="104">
        <v>166.41098981754254</v>
      </c>
      <c r="T93" s="104">
        <v>154.97354280840256</v>
      </c>
      <c r="U93" s="104">
        <v>160.16652036915187</v>
      </c>
      <c r="V93" s="104">
        <v>147.45725076135051</v>
      </c>
      <c r="W93" s="104">
        <v>151.2748152380469</v>
      </c>
      <c r="X93" s="104">
        <v>80.523096841635052</v>
      </c>
      <c r="Y93" s="104">
        <v>86.406847714606272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181.72144324730496</v>
      </c>
      <c r="D94" s="98">
        <v>168.60502550406835</v>
      </c>
      <c r="E94" s="98">
        <v>171.51101804304255</v>
      </c>
      <c r="F94" s="98">
        <v>174.8151610727393</v>
      </c>
      <c r="G94" s="98">
        <v>174.86641566982456</v>
      </c>
      <c r="H94" s="98">
        <v>184.49409411833503</v>
      </c>
      <c r="I94" s="98">
        <v>181.65672263115746</v>
      </c>
      <c r="J94" s="98">
        <v>164.76333252625929</v>
      </c>
      <c r="K94" s="98">
        <v>142.96870057778455</v>
      </c>
      <c r="L94" s="98">
        <v>0</v>
      </c>
      <c r="M94" s="98">
        <v>201.47871051078752</v>
      </c>
      <c r="N94" s="98">
        <v>193.1866331618522</v>
      </c>
      <c r="O94" s="98">
        <v>194.26955001012809</v>
      </c>
      <c r="P94" s="98">
        <v>158.23930018052064</v>
      </c>
      <c r="Q94" s="98">
        <v>182.8210975267672</v>
      </c>
      <c r="R94" s="98">
        <v>180.43891504755382</v>
      </c>
      <c r="S94" s="98">
        <v>166.41098981754254</v>
      </c>
      <c r="T94" s="98">
        <v>154.97354280840256</v>
      </c>
      <c r="U94" s="98">
        <v>160.16652036915187</v>
      </c>
      <c r="V94" s="98">
        <v>147.45725076135051</v>
      </c>
      <c r="W94" s="98">
        <v>151.2748152380469</v>
      </c>
      <c r="X94" s="98">
        <v>80.523096841635052</v>
      </c>
      <c r="Y94" s="98">
        <v>86.406847714606272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30.510319460449686</v>
      </c>
      <c r="D143" s="117">
        <f t="shared" si="49"/>
        <v>26.088557262717412</v>
      </c>
      <c r="E143" s="117">
        <f t="shared" si="49"/>
        <v>33.168489244504045</v>
      </c>
      <c r="F143" s="117">
        <f t="shared" si="49"/>
        <v>35.087609759727364</v>
      </c>
      <c r="G143" s="117">
        <f t="shared" si="49"/>
        <v>35.803623468497179</v>
      </c>
      <c r="H143" s="117">
        <f t="shared" si="49"/>
        <v>36.611864623389884</v>
      </c>
      <c r="I143" s="117">
        <f t="shared" si="49"/>
        <v>25.820380020595444</v>
      </c>
      <c r="J143" s="117">
        <f t="shared" si="49"/>
        <v>21.222612526440589</v>
      </c>
      <c r="K143" s="117">
        <f t="shared" si="49"/>
        <v>16.599370795413325</v>
      </c>
      <c r="L143" s="117">
        <f t="shared" si="49"/>
        <v>23.385748130428112</v>
      </c>
      <c r="M143" s="117">
        <f t="shared" si="49"/>
        <v>33.950216768006072</v>
      </c>
      <c r="N143" s="117">
        <f t="shared" si="49"/>
        <v>28.499664525725635</v>
      </c>
      <c r="O143" s="117">
        <f t="shared" si="49"/>
        <v>23.696613595011161</v>
      </c>
      <c r="P143" s="117">
        <f t="shared" si="49"/>
        <v>20.247189671982941</v>
      </c>
      <c r="Q143" s="117">
        <f t="shared" si="49"/>
        <v>34.630236207696782</v>
      </c>
      <c r="R143" s="117">
        <f t="shared" ref="R143:V143" si="50">R144+R146+R148+R157</f>
        <v>37.894724514981888</v>
      </c>
      <c r="S143" s="117">
        <f t="shared" si="50"/>
        <v>40.832579499855491</v>
      </c>
      <c r="T143" s="117">
        <f t="shared" si="50"/>
        <v>33.320830833261951</v>
      </c>
      <c r="U143" s="117">
        <f t="shared" si="50"/>
        <v>39.454560792864463</v>
      </c>
      <c r="V143" s="117">
        <f t="shared" si="50"/>
        <v>37.249076114052876</v>
      </c>
      <c r="W143" s="117">
        <f t="shared" ref="W143:Y143" si="51">W144+W146+W148+W157</f>
        <v>44.552254052822022</v>
      </c>
      <c r="X143" s="117">
        <f t="shared" si="51"/>
        <v>39.557118745148244</v>
      </c>
      <c r="Y143" s="117">
        <f t="shared" si="51"/>
        <v>27.868566824489097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30.510319460449686</v>
      </c>
      <c r="D148" s="122">
        <v>26.088557262717412</v>
      </c>
      <c r="E148" s="122">
        <v>33.168489244504045</v>
      </c>
      <c r="F148" s="122">
        <v>35.087609759727364</v>
      </c>
      <c r="G148" s="122">
        <v>35.803623468497179</v>
      </c>
      <c r="H148" s="122">
        <v>36.611864623389884</v>
      </c>
      <c r="I148" s="122">
        <v>25.820380020595444</v>
      </c>
      <c r="J148" s="122">
        <v>21.222612526440589</v>
      </c>
      <c r="K148" s="122">
        <v>16.599370795413325</v>
      </c>
      <c r="L148" s="122">
        <v>23.385748130428112</v>
      </c>
      <c r="M148" s="122">
        <v>33.950216768006072</v>
      </c>
      <c r="N148" s="122">
        <v>28.499664525725635</v>
      </c>
      <c r="O148" s="122">
        <v>23.696613595011161</v>
      </c>
      <c r="P148" s="122">
        <v>20.247189671982941</v>
      </c>
      <c r="Q148" s="122">
        <v>34.630236207696782</v>
      </c>
      <c r="R148" s="122">
        <v>37.894724514981888</v>
      </c>
      <c r="S148" s="122">
        <v>40.832579499855491</v>
      </c>
      <c r="T148" s="122">
        <v>33.320830833261951</v>
      </c>
      <c r="U148" s="122">
        <v>39.454560792864463</v>
      </c>
      <c r="V148" s="122">
        <v>37.249076114052876</v>
      </c>
      <c r="W148" s="122">
        <v>44.552254052822022</v>
      </c>
      <c r="X148" s="122">
        <v>39.557118745148244</v>
      </c>
      <c r="Y148" s="122">
        <v>27.868566824489097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324.53772653443991</v>
      </c>
      <c r="D149" s="98">
        <v>298.16371434063439</v>
      </c>
      <c r="E149" s="98">
        <v>307.48408607101078</v>
      </c>
      <c r="F149" s="98">
        <v>314.91023356628074</v>
      </c>
      <c r="G149" s="98">
        <v>310.47268069042002</v>
      </c>
      <c r="H149" s="98">
        <v>327.08178991935694</v>
      </c>
      <c r="I149" s="98">
        <v>327.24833637809445</v>
      </c>
      <c r="J149" s="98">
        <v>306.8504604335389</v>
      </c>
      <c r="K149" s="98">
        <v>292.1452344175982</v>
      </c>
      <c r="L149" s="98">
        <v>322.49151211931479</v>
      </c>
      <c r="M149" s="98">
        <v>361.1371434804737</v>
      </c>
      <c r="N149" s="98">
        <v>353.89307207846292</v>
      </c>
      <c r="O149" s="98">
        <v>338.44405761470858</v>
      </c>
      <c r="P149" s="98">
        <v>287.44261933697152</v>
      </c>
      <c r="Q149" s="98">
        <v>323.64310140385214</v>
      </c>
      <c r="R149" s="98">
        <v>318.97161389022273</v>
      </c>
      <c r="S149" s="98">
        <v>306.95181738826869</v>
      </c>
      <c r="T149" s="98">
        <v>284.285718200963</v>
      </c>
      <c r="U149" s="98">
        <v>288.41418039910729</v>
      </c>
      <c r="V149" s="98">
        <v>265.93464700838848</v>
      </c>
      <c r="W149" s="98">
        <v>257.41468120577173</v>
      </c>
      <c r="X149" s="98">
        <v>192.26016738846914</v>
      </c>
      <c r="Y149" s="98">
        <v>166.50896112542449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181.72144324730496</v>
      </c>
      <c r="D150" s="98">
        <v>168.60502550406835</v>
      </c>
      <c r="E150" s="98">
        <v>171.51101804304255</v>
      </c>
      <c r="F150" s="98">
        <v>174.81516107273924</v>
      </c>
      <c r="G150" s="98">
        <v>174.86641566982459</v>
      </c>
      <c r="H150" s="98">
        <v>184.49409411833503</v>
      </c>
      <c r="I150" s="98">
        <v>181.65672263115746</v>
      </c>
      <c r="J150" s="98">
        <v>164.76333252625929</v>
      </c>
      <c r="K150" s="98">
        <v>142.96870057778455</v>
      </c>
      <c r="L150" s="98">
        <v>0</v>
      </c>
      <c r="M150" s="98">
        <v>201.47871051078752</v>
      </c>
      <c r="N150" s="98">
        <v>193.1866331618522</v>
      </c>
      <c r="O150" s="98">
        <v>194.26955001012809</v>
      </c>
      <c r="P150" s="98">
        <v>158.23930018052064</v>
      </c>
      <c r="Q150" s="98">
        <v>182.82109752676718</v>
      </c>
      <c r="R150" s="98">
        <v>180.43891504755379</v>
      </c>
      <c r="S150" s="98">
        <v>166.41098981754251</v>
      </c>
      <c r="T150" s="98">
        <v>154.97354280840256</v>
      </c>
      <c r="U150" s="98">
        <v>160.1665203691519</v>
      </c>
      <c r="V150" s="98">
        <v>147.45725076135048</v>
      </c>
      <c r="W150" s="98">
        <v>151.2748152380469</v>
      </c>
      <c r="X150" s="98">
        <v>80.523096841635066</v>
      </c>
      <c r="Y150" s="98">
        <v>86.406847714606286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181.72144324730496</v>
      </c>
      <c r="D151" s="101">
        <v>168.60502550406835</v>
      </c>
      <c r="E151" s="101">
        <v>171.51101804304255</v>
      </c>
      <c r="F151" s="101">
        <v>174.81516107273924</v>
      </c>
      <c r="G151" s="101">
        <v>174.86641566982459</v>
      </c>
      <c r="H151" s="101">
        <v>184.49409411833503</v>
      </c>
      <c r="I151" s="101">
        <v>181.65672263115746</v>
      </c>
      <c r="J151" s="101">
        <v>164.76333252625929</v>
      </c>
      <c r="K151" s="101">
        <v>142.96870057778455</v>
      </c>
      <c r="L151" s="101">
        <v>0</v>
      </c>
      <c r="M151" s="101">
        <v>201.47871051078752</v>
      </c>
      <c r="N151" s="101">
        <v>193.1866331618522</v>
      </c>
      <c r="O151" s="101">
        <v>194.26955001012809</v>
      </c>
      <c r="P151" s="101">
        <v>158.23930018052064</v>
      </c>
      <c r="Q151" s="101">
        <v>182.82109752676718</v>
      </c>
      <c r="R151" s="101">
        <v>180.43891504755379</v>
      </c>
      <c r="S151" s="101">
        <v>166.41098981754251</v>
      </c>
      <c r="T151" s="101">
        <v>154.97354280840256</v>
      </c>
      <c r="U151" s="101">
        <v>160.1665203691519</v>
      </c>
      <c r="V151" s="101">
        <v>147.45725076135048</v>
      </c>
      <c r="W151" s="101">
        <v>151.2748152380469</v>
      </c>
      <c r="X151" s="101">
        <v>80.523096841635066</v>
      </c>
      <c r="Y151" s="101">
        <v>86.406847714606286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35.99464673753689</v>
      </c>
      <c r="I161" s="117">
        <f t="shared" si="54"/>
        <v>25.99034496126081</v>
      </c>
      <c r="J161" s="117">
        <f t="shared" si="54"/>
        <v>21.346118986680974</v>
      </c>
      <c r="K161" s="117">
        <f t="shared" si="54"/>
        <v>16.317726793301436</v>
      </c>
      <c r="L161" s="117">
        <f t="shared" si="54"/>
        <v>23.286171856026819</v>
      </c>
      <c r="M161" s="117">
        <f t="shared" si="54"/>
        <v>33.962708751524062</v>
      </c>
      <c r="N161" s="117">
        <f t="shared" si="54"/>
        <v>28.501455469406412</v>
      </c>
      <c r="O161" s="117">
        <f t="shared" si="54"/>
        <v>23.694885351535195</v>
      </c>
      <c r="P161" s="117">
        <f t="shared" si="54"/>
        <v>20.592904071902439</v>
      </c>
      <c r="Q161" s="117">
        <f t="shared" si="54"/>
        <v>34.325783482226733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37.141710476031911</v>
      </c>
      <c r="W161" s="117">
        <f t="shared" ref="W161:Y161" si="56">W162+W164+W166+W175</f>
        <v>44.675275250588477</v>
      </c>
      <c r="X161" s="117">
        <f t="shared" si="56"/>
        <v>0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35.99464673753689</v>
      </c>
      <c r="I166" s="122">
        <v>25.99034496126081</v>
      </c>
      <c r="J166" s="122">
        <v>21.346118986680974</v>
      </c>
      <c r="K166" s="122">
        <v>16.317726793301436</v>
      </c>
      <c r="L166" s="122">
        <v>23.286171856026819</v>
      </c>
      <c r="M166" s="122">
        <v>33.962708751524062</v>
      </c>
      <c r="N166" s="122">
        <v>28.501455469406412</v>
      </c>
      <c r="O166" s="122">
        <v>23.694885351535195</v>
      </c>
      <c r="P166" s="122">
        <v>20.592904071902439</v>
      </c>
      <c r="Q166" s="122">
        <v>34.325783482226733</v>
      </c>
      <c r="R166" s="122">
        <v>0</v>
      </c>
      <c r="S166" s="122">
        <v>0</v>
      </c>
      <c r="T166" s="122">
        <v>0</v>
      </c>
      <c r="U166" s="122">
        <v>0</v>
      </c>
      <c r="V166" s="122">
        <v>37.141710476031911</v>
      </c>
      <c r="W166" s="122">
        <v>44.675275250588477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327.08178991935694</v>
      </c>
      <c r="I167" s="98">
        <v>327.24833637809451</v>
      </c>
      <c r="J167" s="98">
        <v>306.85046043353901</v>
      </c>
      <c r="K167" s="98">
        <v>292.1452344175982</v>
      </c>
      <c r="L167" s="98">
        <v>322.49151211931485</v>
      </c>
      <c r="M167" s="98">
        <v>361.13714348047381</v>
      </c>
      <c r="N167" s="98">
        <v>353.89307207846298</v>
      </c>
      <c r="O167" s="98">
        <v>338.44405761470858</v>
      </c>
      <c r="P167" s="98">
        <v>287.44261933697152</v>
      </c>
      <c r="Q167" s="98">
        <v>323.64310140385209</v>
      </c>
      <c r="R167" s="98">
        <v>0</v>
      </c>
      <c r="S167" s="98">
        <v>0</v>
      </c>
      <c r="T167" s="98">
        <v>0</v>
      </c>
      <c r="U167" s="98">
        <v>0</v>
      </c>
      <c r="V167" s="98">
        <v>265.93464700838848</v>
      </c>
      <c r="W167" s="98">
        <v>257.41468120577167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181.65672263115746</v>
      </c>
      <c r="J168" s="98">
        <v>0</v>
      </c>
      <c r="K168" s="98">
        <v>142.96870057778452</v>
      </c>
      <c r="L168" s="98">
        <v>0</v>
      </c>
      <c r="M168" s="98">
        <v>201.47871051078758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181.65672263115746</v>
      </c>
      <c r="J169" s="101">
        <v>0</v>
      </c>
      <c r="K169" s="101">
        <v>142.96870057778452</v>
      </c>
      <c r="L169" s="101">
        <v>0</v>
      </c>
      <c r="M169" s="101">
        <v>201.47871051078758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178.86872351982908</v>
      </c>
      <c r="D24" s="118">
        <f t="shared" si="7"/>
        <v>158.08155567359165</v>
      </c>
      <c r="E24" s="118">
        <f t="shared" si="7"/>
        <v>163.9113847614162</v>
      </c>
      <c r="F24" s="118">
        <f t="shared" si="7"/>
        <v>162.96187646378925</v>
      </c>
      <c r="G24" s="118">
        <f t="shared" si="7"/>
        <v>160.36560915906637</v>
      </c>
      <c r="H24" s="118">
        <f t="shared" si="7"/>
        <v>166.56580645463097</v>
      </c>
      <c r="I24" s="118">
        <f t="shared" si="7"/>
        <v>163.51872402504412</v>
      </c>
      <c r="J24" s="118">
        <f t="shared" si="7"/>
        <v>150.96940613978728</v>
      </c>
      <c r="K24" s="118">
        <f t="shared" si="7"/>
        <v>137.42222111581395</v>
      </c>
      <c r="L24" s="118">
        <f t="shared" si="7"/>
        <v>159.11636424560342</v>
      </c>
      <c r="M24" s="118">
        <f t="shared" si="7"/>
        <v>150.29233848216731</v>
      </c>
      <c r="N24" s="118">
        <f t="shared" si="7"/>
        <v>135.99648945153945</v>
      </c>
      <c r="O24" s="118">
        <f t="shared" si="7"/>
        <v>121.98121771991961</v>
      </c>
      <c r="P24" s="118">
        <f t="shared" si="7"/>
        <v>89.978137337075054</v>
      </c>
      <c r="Q24" s="118">
        <f t="shared" si="7"/>
        <v>113.41610059910589</v>
      </c>
      <c r="R24" s="118">
        <f t="shared" ref="R24:V24" si="8">R25+R28+R30+R39</f>
        <v>111.81638564484717</v>
      </c>
      <c r="S24" s="118">
        <f t="shared" si="8"/>
        <v>106.90859684856369</v>
      </c>
      <c r="T24" s="118">
        <f t="shared" si="8"/>
        <v>102.23447457229797</v>
      </c>
      <c r="U24" s="118">
        <f t="shared" si="8"/>
        <v>91.238743850449964</v>
      </c>
      <c r="V24" s="118">
        <f t="shared" si="8"/>
        <v>81.608203844105518</v>
      </c>
      <c r="W24" s="118">
        <f t="shared" ref="W24:Y24" si="9">W25+W28+W30+W39</f>
        <v>75.227201756258921</v>
      </c>
      <c r="X24" s="118">
        <f t="shared" si="9"/>
        <v>62.063398609484523</v>
      </c>
      <c r="Y24" s="118">
        <f t="shared" si="9"/>
        <v>52.044716985212844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166.05695640105432</v>
      </c>
      <c r="D25" s="123">
        <f t="shared" si="10"/>
        <v>145.13020782341775</v>
      </c>
      <c r="E25" s="123">
        <f t="shared" si="10"/>
        <v>151.26505082292744</v>
      </c>
      <c r="F25" s="123">
        <f t="shared" si="10"/>
        <v>150.03878256371303</v>
      </c>
      <c r="G25" s="123">
        <f t="shared" si="10"/>
        <v>147.37763495910116</v>
      </c>
      <c r="H25" s="123">
        <f t="shared" si="10"/>
        <v>153.49525521538504</v>
      </c>
      <c r="I25" s="123">
        <f t="shared" si="10"/>
        <v>151.33312551612667</v>
      </c>
      <c r="J25" s="123">
        <f t="shared" si="10"/>
        <v>138.49010213506574</v>
      </c>
      <c r="K25" s="123">
        <f t="shared" si="10"/>
        <v>125.57461983535215</v>
      </c>
      <c r="L25" s="123">
        <f t="shared" si="10"/>
        <v>145.14724810062381</v>
      </c>
      <c r="M25" s="123">
        <f t="shared" si="10"/>
        <v>135.82348775717159</v>
      </c>
      <c r="N25" s="123">
        <f t="shared" si="10"/>
        <v>121.68943129132873</v>
      </c>
      <c r="O25" s="123">
        <f t="shared" si="10"/>
        <v>106.91640427091973</v>
      </c>
      <c r="P25" s="123">
        <f t="shared" si="10"/>
        <v>75.681154577643468</v>
      </c>
      <c r="Q25" s="123">
        <f t="shared" si="10"/>
        <v>98.227477855236927</v>
      </c>
      <c r="R25" s="123">
        <f t="shared" ref="R25:V25" si="11">SUM(R26:R27)</f>
        <v>96.772502731589</v>
      </c>
      <c r="S25" s="123">
        <f t="shared" si="11"/>
        <v>93.141423095755812</v>
      </c>
      <c r="T25" s="123">
        <f t="shared" si="11"/>
        <v>88.232012323542918</v>
      </c>
      <c r="U25" s="123">
        <f t="shared" si="11"/>
        <v>77.320469349636909</v>
      </c>
      <c r="V25" s="123">
        <f t="shared" si="11"/>
        <v>68.404074227658683</v>
      </c>
      <c r="W25" s="123">
        <f t="shared" ref="W25:Y25" si="12">SUM(W26:W27)</f>
        <v>61.373104868199938</v>
      </c>
      <c r="X25" s="123">
        <f t="shared" si="12"/>
        <v>53.520465761986323</v>
      </c>
      <c r="Y25" s="123">
        <f t="shared" si="12"/>
        <v>43.363514281423818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164.30443010044795</v>
      </c>
      <c r="D26" s="99">
        <v>143.62357992881741</v>
      </c>
      <c r="E26" s="99">
        <v>149.68961406808072</v>
      </c>
      <c r="F26" s="99">
        <v>148.47992261177771</v>
      </c>
      <c r="G26" s="99">
        <v>145.84229868199233</v>
      </c>
      <c r="H26" s="99">
        <v>151.89094851419708</v>
      </c>
      <c r="I26" s="99">
        <v>149.74665933365378</v>
      </c>
      <c r="J26" s="99">
        <v>137.04532394690082</v>
      </c>
      <c r="K26" s="99">
        <v>124.26585874422393</v>
      </c>
      <c r="L26" s="99">
        <v>143.58035190253582</v>
      </c>
      <c r="M26" s="99">
        <v>134.36375341806144</v>
      </c>
      <c r="N26" s="99">
        <v>120.35631924052294</v>
      </c>
      <c r="O26" s="99">
        <v>105.70720273474839</v>
      </c>
      <c r="P26" s="99">
        <v>74.806114014588019</v>
      </c>
      <c r="Q26" s="99">
        <v>97.032421391438362</v>
      </c>
      <c r="R26" s="99">
        <v>95.582308458694399</v>
      </c>
      <c r="S26" s="99">
        <v>91.992934871570625</v>
      </c>
      <c r="T26" s="99">
        <v>87.14667365412889</v>
      </c>
      <c r="U26" s="99">
        <v>76.381169128656865</v>
      </c>
      <c r="V26" s="99">
        <v>67.572069700167049</v>
      </c>
      <c r="W26" s="99">
        <v>60.624758833739236</v>
      </c>
      <c r="X26" s="99">
        <v>52.913209517799871</v>
      </c>
      <c r="Y26" s="99">
        <v>42.865189739388349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1.7525263006063698</v>
      </c>
      <c r="D27" s="99">
        <v>1.5066278946003435</v>
      </c>
      <c r="E27" s="99">
        <v>1.5754367548467301</v>
      </c>
      <c r="F27" s="99">
        <v>1.5588599519353168</v>
      </c>
      <c r="G27" s="99">
        <v>1.5353362771088275</v>
      </c>
      <c r="H27" s="99">
        <v>1.6043067011879664</v>
      </c>
      <c r="I27" s="99">
        <v>1.5864661824728876</v>
      </c>
      <c r="J27" s="99">
        <v>1.4447781881649207</v>
      </c>
      <c r="K27" s="99">
        <v>1.3087610911282186</v>
      </c>
      <c r="L27" s="99">
        <v>1.5668961980879954</v>
      </c>
      <c r="M27" s="99">
        <v>1.4597343391101467</v>
      </c>
      <c r="N27" s="99">
        <v>1.3331120508057905</v>
      </c>
      <c r="O27" s="99">
        <v>1.2092015361713415</v>
      </c>
      <c r="P27" s="99">
        <v>0.87504056305545408</v>
      </c>
      <c r="Q27" s="99">
        <v>1.1950564637985666</v>
      </c>
      <c r="R27" s="99">
        <v>1.1901942728946033</v>
      </c>
      <c r="S27" s="99">
        <v>1.1484882241851899</v>
      </c>
      <c r="T27" s="99">
        <v>1.0853386694140268</v>
      </c>
      <c r="U27" s="99">
        <v>0.93930022098004817</v>
      </c>
      <c r="V27" s="99">
        <v>0.83200452749162845</v>
      </c>
      <c r="W27" s="99">
        <v>0.7483460344607018</v>
      </c>
      <c r="X27" s="99">
        <v>0.60725624418645185</v>
      </c>
      <c r="Y27" s="99">
        <v>0.49832454203547211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2.6048854129704233E-2</v>
      </c>
      <c r="D28" s="123">
        <f t="shared" si="13"/>
        <v>8.4613693452196999E-3</v>
      </c>
      <c r="E28" s="123">
        <f t="shared" si="13"/>
        <v>2.7217777888705188E-2</v>
      </c>
      <c r="F28" s="123">
        <f t="shared" si="13"/>
        <v>4.1136716103065067E-2</v>
      </c>
      <c r="G28" s="123">
        <f t="shared" si="13"/>
        <v>4.0954143520101211E-2</v>
      </c>
      <c r="H28" s="123">
        <f t="shared" si="13"/>
        <v>6.397307076926774E-2</v>
      </c>
      <c r="I28" s="123">
        <f t="shared" si="13"/>
        <v>5.9460306660700575E-2</v>
      </c>
      <c r="J28" s="123">
        <f t="shared" si="13"/>
        <v>3.6863986884889101E-2</v>
      </c>
      <c r="K28" s="123">
        <f t="shared" si="13"/>
        <v>3.0297456612811441E-2</v>
      </c>
      <c r="L28" s="123">
        <f t="shared" si="13"/>
        <v>2.8373182344185732E-2</v>
      </c>
      <c r="M28" s="123">
        <f t="shared" si="13"/>
        <v>4.1865223371861264E-2</v>
      </c>
      <c r="N28" s="123">
        <f t="shared" si="13"/>
        <v>3.820536984863282E-2</v>
      </c>
      <c r="O28" s="123">
        <f t="shared" si="13"/>
        <v>3.1271669046038376E-2</v>
      </c>
      <c r="P28" s="123">
        <f t="shared" si="13"/>
        <v>2.5483826483890956E-2</v>
      </c>
      <c r="Q28" s="123">
        <f t="shared" si="13"/>
        <v>2.8854360926675326E-2</v>
      </c>
      <c r="R28" s="123">
        <f t="shared" si="13"/>
        <v>3.7633993765453795E-2</v>
      </c>
      <c r="S28" s="123">
        <f t="shared" si="13"/>
        <v>3.2470768502249357E-2</v>
      </c>
      <c r="T28" s="123">
        <f t="shared" si="13"/>
        <v>4.2230036967204718E-2</v>
      </c>
      <c r="U28" s="123">
        <f t="shared" si="13"/>
        <v>1.6294556507953639E-2</v>
      </c>
      <c r="V28" s="123">
        <f t="shared" si="13"/>
        <v>4.8717702984551282E-2</v>
      </c>
      <c r="W28" s="123">
        <f t="shared" si="13"/>
        <v>1.936080026090059E-2</v>
      </c>
      <c r="X28" s="123">
        <f t="shared" si="13"/>
        <v>3.9691147543042427E-2</v>
      </c>
      <c r="Y28" s="123">
        <f t="shared" si="13"/>
        <v>4.7908923700768963E-2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2.6048854129704233E-2</v>
      </c>
      <c r="D29" s="99">
        <f>RES_hhdet_in_fech!D29/RES_summary!D$21</f>
        <v>8.4613693452196999E-3</v>
      </c>
      <c r="E29" s="99">
        <f>RES_hhdet_in_fech!E29/RES_summary!E$21</f>
        <v>2.7217777888705188E-2</v>
      </c>
      <c r="F29" s="99">
        <f>RES_hhdet_in_fech!F29/RES_summary!F$21</f>
        <v>4.1136716103065067E-2</v>
      </c>
      <c r="G29" s="99">
        <f>RES_hhdet_in_fech!G29/RES_summary!G$21</f>
        <v>4.0954143520101211E-2</v>
      </c>
      <c r="H29" s="99">
        <f>RES_hhdet_in_fech!H29/RES_summary!H$21</f>
        <v>6.397307076926774E-2</v>
      </c>
      <c r="I29" s="99">
        <f>RES_hhdet_in_fech!I29/RES_summary!I$21</f>
        <v>5.9460306660700575E-2</v>
      </c>
      <c r="J29" s="99">
        <f>RES_hhdet_in_fech!J29/RES_summary!J$21</f>
        <v>3.6863986884889101E-2</v>
      </c>
      <c r="K29" s="99">
        <f>RES_hhdet_in_fech!K29/RES_summary!K$21</f>
        <v>3.0297456612811441E-2</v>
      </c>
      <c r="L29" s="99">
        <f>RES_hhdet_in_fech!L29/RES_summary!L$21</f>
        <v>2.8373182344185732E-2</v>
      </c>
      <c r="M29" s="99">
        <f>RES_hhdet_in_fech!M29/RES_summary!M$21</f>
        <v>4.1865223371861264E-2</v>
      </c>
      <c r="N29" s="99">
        <f>RES_hhdet_in_fech!N29/RES_summary!N$21</f>
        <v>3.820536984863282E-2</v>
      </c>
      <c r="O29" s="99">
        <f>RES_hhdet_in_fech!O29/RES_summary!O$21</f>
        <v>3.1271669046038376E-2</v>
      </c>
      <c r="P29" s="99">
        <f>RES_hhdet_in_fech!P29/RES_summary!P$21</f>
        <v>2.5483826483890956E-2</v>
      </c>
      <c r="Q29" s="99">
        <f>RES_hhdet_in_fech!Q29/RES_summary!Q$21</f>
        <v>2.8854360926675326E-2</v>
      </c>
      <c r="R29" s="99">
        <f>RES_hhdet_in_fech!R29/RES_summary!R$21</f>
        <v>3.7633993765453795E-2</v>
      </c>
      <c r="S29" s="99">
        <f>RES_hhdet_in_fech!S29/RES_summary!S$21</f>
        <v>3.2470768502249357E-2</v>
      </c>
      <c r="T29" s="99">
        <f>RES_hhdet_in_fech!T29/RES_summary!T$21</f>
        <v>4.2230036967204718E-2</v>
      </c>
      <c r="U29" s="99">
        <f>RES_hhdet_in_fech!U29/RES_summary!U$21</f>
        <v>1.6294556507953639E-2</v>
      </c>
      <c r="V29" s="99">
        <f>RES_hhdet_in_fech!V29/RES_summary!V$21</f>
        <v>4.8717702984551282E-2</v>
      </c>
      <c r="W29" s="99">
        <f>RES_hhdet_in_fech!W29/RES_summary!W$21</f>
        <v>1.936080026090059E-2</v>
      </c>
      <c r="X29" s="99">
        <f>RES_hhdet_in_fech!X29/RES_summary!X$21</f>
        <v>3.9691147543042427E-2</v>
      </c>
      <c r="Y29" s="99">
        <f>RES_hhdet_in_fech!Y29/RES_summary!Y$21</f>
        <v>4.7908923700768963E-2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10.359909708824629</v>
      </c>
      <c r="D30" s="123">
        <v>10.482640536987876</v>
      </c>
      <c r="E30" s="123">
        <v>10.179045356590759</v>
      </c>
      <c r="F30" s="123">
        <v>10.444376365960647</v>
      </c>
      <c r="G30" s="123">
        <v>10.4775795477976</v>
      </c>
      <c r="H30" s="123">
        <v>10.493928446108885</v>
      </c>
      <c r="I30" s="123">
        <v>9.6159079496457274</v>
      </c>
      <c r="J30" s="123">
        <v>9.8706468257297182</v>
      </c>
      <c r="K30" s="123">
        <v>9.2350561585380273</v>
      </c>
      <c r="L30" s="123">
        <v>11.07694527018451</v>
      </c>
      <c r="M30" s="123">
        <v>11.625817291284319</v>
      </c>
      <c r="N30" s="123">
        <v>11.491330601990432</v>
      </c>
      <c r="O30" s="123">
        <v>12.075434370228255</v>
      </c>
      <c r="P30" s="123">
        <v>11.305178958510472</v>
      </c>
      <c r="Q30" s="123">
        <v>12.063693960643933</v>
      </c>
      <c r="R30" s="123">
        <v>11.862265638709001</v>
      </c>
      <c r="S30" s="123">
        <v>10.813572997695701</v>
      </c>
      <c r="T30" s="123">
        <v>10.994704188012735</v>
      </c>
      <c r="U30" s="123">
        <v>10.977686843158333</v>
      </c>
      <c r="V30" s="123">
        <v>10.233860916694228</v>
      </c>
      <c r="W30" s="123">
        <v>10.632324258881127</v>
      </c>
      <c r="X30" s="123">
        <v>6.5553699590470265</v>
      </c>
      <c r="Y30" s="123">
        <v>6.4244238173941541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12.41877757511851</v>
      </c>
      <c r="D31" s="99">
        <v>11.402226425027031</v>
      </c>
      <c r="E31" s="99">
        <v>11.737631043270691</v>
      </c>
      <c r="F31" s="99">
        <v>11.942756865400176</v>
      </c>
      <c r="G31" s="99">
        <v>11.743587006117174</v>
      </c>
      <c r="H31" s="99">
        <v>12.196010416545027</v>
      </c>
      <c r="I31" s="99">
        <v>12.329195293373985</v>
      </c>
      <c r="J31" s="99">
        <v>11.612588686326484</v>
      </c>
      <c r="K31" s="99">
        <v>11.047314150888759</v>
      </c>
      <c r="L31" s="99">
        <v>12.147480764111087</v>
      </c>
      <c r="M31" s="99">
        <v>13.623367742063667</v>
      </c>
      <c r="N31" s="99">
        <v>13.340159362417777</v>
      </c>
      <c r="O31" s="99">
        <v>12.750193899784843</v>
      </c>
      <c r="P31" s="99">
        <v>10.784546984415451</v>
      </c>
      <c r="Q31" s="99">
        <v>12.580670272559013</v>
      </c>
      <c r="R31" s="99">
        <v>12.399576033387504</v>
      </c>
      <c r="S31" s="99">
        <v>11.571577097841038</v>
      </c>
      <c r="T31" s="99">
        <v>11.036354051627015</v>
      </c>
      <c r="U31" s="99">
        <v>11.208216644473241</v>
      </c>
      <c r="V31" s="99">
        <v>9.9083161444515877</v>
      </c>
      <c r="W31" s="99">
        <v>10.305106856448369</v>
      </c>
      <c r="X31" s="99">
        <v>7.4713967483097719</v>
      </c>
      <c r="Y31" s="99">
        <v>6.658943060999551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10.655209939041443</v>
      </c>
      <c r="T32" s="99">
        <v>0</v>
      </c>
      <c r="U32" s="99">
        <v>0</v>
      </c>
      <c r="V32" s="99">
        <v>0</v>
      </c>
      <c r="W32" s="99">
        <v>0</v>
      </c>
      <c r="X32" s="99">
        <v>6.9314341947778777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6.2734197666142517</v>
      </c>
      <c r="T33" s="102">
        <v>0</v>
      </c>
      <c r="U33" s="102">
        <v>0</v>
      </c>
      <c r="V33" s="102">
        <v>0</v>
      </c>
      <c r="W33" s="102">
        <v>0</v>
      </c>
      <c r="X33" s="102">
        <v>3.1291973375370494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4.3817901724271913</v>
      </c>
      <c r="T34" s="105">
        <v>0</v>
      </c>
      <c r="U34" s="105">
        <v>0</v>
      </c>
      <c r="V34" s="105">
        <v>0</v>
      </c>
      <c r="W34" s="105">
        <v>0</v>
      </c>
      <c r="X34" s="105">
        <v>3.8022368572408287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10.749626788442841</v>
      </c>
      <c r="D35" s="102">
        <v>10.875642175900389</v>
      </c>
      <c r="E35" s="102">
        <v>10.492785272422102</v>
      </c>
      <c r="F35" s="102">
        <v>10.665371189357232</v>
      </c>
      <c r="G35" s="102">
        <v>10.833012390284404</v>
      </c>
      <c r="H35" s="102">
        <v>10.787770696741665</v>
      </c>
      <c r="I35" s="102">
        <v>10.288645510983605</v>
      </c>
      <c r="J35" s="102">
        <v>10.558554558927836</v>
      </c>
      <c r="K35" s="102">
        <v>9.988003151082351</v>
      </c>
      <c r="L35" s="102">
        <v>11.651697155211892</v>
      </c>
      <c r="M35" s="102">
        <v>12.006781676126828</v>
      </c>
      <c r="N35" s="102">
        <v>11.849636946872245</v>
      </c>
      <c r="O35" s="102">
        <v>12.585732543074752</v>
      </c>
      <c r="P35" s="102">
        <v>11.847634642963035</v>
      </c>
      <c r="Q35" s="102">
        <v>12.5880620142705</v>
      </c>
      <c r="R35" s="102">
        <v>12.35699880707228</v>
      </c>
      <c r="S35" s="102">
        <v>11.195599008785939</v>
      </c>
      <c r="T35" s="102">
        <v>11.446847520694492</v>
      </c>
      <c r="U35" s="102">
        <v>11.391190166381021</v>
      </c>
      <c r="V35" s="102">
        <v>10.643052611453106</v>
      </c>
      <c r="W35" s="102">
        <v>11.014817236289623</v>
      </c>
      <c r="X35" s="102">
        <v>0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9.5224889465814258</v>
      </c>
      <c r="D36" s="105">
        <v>9.6572006745018175</v>
      </c>
      <c r="E36" s="105">
        <v>9.3010776772787498</v>
      </c>
      <c r="F36" s="105">
        <v>9.4515234753638868</v>
      </c>
      <c r="G36" s="105">
        <v>9.6300645148492272</v>
      </c>
      <c r="H36" s="105">
        <v>9.5972111105238707</v>
      </c>
      <c r="I36" s="105">
        <v>9.137411218719885</v>
      </c>
      <c r="J36" s="105">
        <v>9.3392129255669101</v>
      </c>
      <c r="K36" s="105">
        <v>8.7232475585813116</v>
      </c>
      <c r="L36" s="105">
        <v>10.401010602170272</v>
      </c>
      <c r="M36" s="105">
        <v>10.722148752240283</v>
      </c>
      <c r="N36" s="105">
        <v>10.580980404595897</v>
      </c>
      <c r="O36" s="105">
        <v>11.382071637251595</v>
      </c>
      <c r="P36" s="105">
        <v>10.725000644467057</v>
      </c>
      <c r="Q36" s="105">
        <v>11.511836957751779</v>
      </c>
      <c r="R36" s="105">
        <v>11.355407199861046</v>
      </c>
      <c r="S36" s="105">
        <v>10.285010635046415</v>
      </c>
      <c r="T36" s="105">
        <v>10.570407131232166</v>
      </c>
      <c r="U36" s="105">
        <v>10.580859706239691</v>
      </c>
      <c r="V36" s="105">
        <v>9.9222850593038157</v>
      </c>
      <c r="W36" s="105">
        <v>10.355797676948216</v>
      </c>
      <c r="X36" s="105">
        <v>6.3170118271702993</v>
      </c>
      <c r="Y36" s="105">
        <v>6.3772464768438004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6.0172680534983716</v>
      </c>
      <c r="D37" s="99">
        <v>6.1551013849422969</v>
      </c>
      <c r="E37" s="99">
        <v>5.8522796136081805</v>
      </c>
      <c r="F37" s="99">
        <v>5.9185993354547879</v>
      </c>
      <c r="G37" s="99">
        <v>6.10553994942439</v>
      </c>
      <c r="H37" s="99">
        <v>6.0872075382748783</v>
      </c>
      <c r="I37" s="99">
        <v>5.7126128157438707</v>
      </c>
      <c r="J37" s="99">
        <v>5.6758012059045146</v>
      </c>
      <c r="K37" s="99">
        <v>4.8796912926951803</v>
      </c>
      <c r="L37" s="99">
        <v>6.5576438853920873</v>
      </c>
      <c r="M37" s="99">
        <v>6.6890328715164369</v>
      </c>
      <c r="N37" s="99">
        <v>6.4525981742093528</v>
      </c>
      <c r="O37" s="99">
        <v>7.2259415950495454</v>
      </c>
      <c r="P37" s="99">
        <v>6.5251760220544472</v>
      </c>
      <c r="Q37" s="99">
        <v>7.1140418981108482</v>
      </c>
      <c r="R37" s="99">
        <v>6.9950095717322389</v>
      </c>
      <c r="S37" s="99">
        <v>6.0640922292275343</v>
      </c>
      <c r="T37" s="99">
        <v>6.250803193417747</v>
      </c>
      <c r="U37" s="99">
        <v>6.3279387716514517</v>
      </c>
      <c r="V37" s="99">
        <v>5.9048087221770729</v>
      </c>
      <c r="W37" s="99">
        <v>6.4662991234615284</v>
      </c>
      <c r="X37" s="99">
        <v>2.8062932889523129</v>
      </c>
      <c r="Y37" s="99">
        <v>3.4994797748802635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3.5052208930830533</v>
      </c>
      <c r="D38" s="99">
        <v>3.5020992895595198</v>
      </c>
      <c r="E38" s="99">
        <v>3.4487980636705702</v>
      </c>
      <c r="F38" s="99">
        <v>3.5329241399090971</v>
      </c>
      <c r="G38" s="99">
        <v>3.5245245654248354</v>
      </c>
      <c r="H38" s="99">
        <v>3.5100035722489911</v>
      </c>
      <c r="I38" s="99">
        <v>3.4247984029760152</v>
      </c>
      <c r="J38" s="99">
        <v>3.6634117196623945</v>
      </c>
      <c r="K38" s="99">
        <v>3.84355626588613</v>
      </c>
      <c r="L38" s="99">
        <v>3.8433667167781844</v>
      </c>
      <c r="M38" s="99">
        <v>4.0331158807238481</v>
      </c>
      <c r="N38" s="99">
        <v>4.1283822303865447</v>
      </c>
      <c r="O38" s="99">
        <v>4.15613004220205</v>
      </c>
      <c r="P38" s="99">
        <v>4.199824622412609</v>
      </c>
      <c r="Q38" s="99">
        <v>4.3977950596409299</v>
      </c>
      <c r="R38" s="99">
        <v>4.3603976281288102</v>
      </c>
      <c r="S38" s="99">
        <v>4.2209184058188818</v>
      </c>
      <c r="T38" s="99">
        <v>4.3196039378144162</v>
      </c>
      <c r="U38" s="99">
        <v>4.2529209345882419</v>
      </c>
      <c r="V38" s="99">
        <v>4.0174763371267455</v>
      </c>
      <c r="W38" s="99">
        <v>3.8894985534866886</v>
      </c>
      <c r="X38" s="99">
        <v>3.5107185382179877</v>
      </c>
      <c r="Y38" s="99">
        <v>2.8777667019635351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2.4258085558204101</v>
      </c>
      <c r="D39" s="123">
        <v>2.4602459438408051</v>
      </c>
      <c r="E39" s="123">
        <v>2.4400708040093195</v>
      </c>
      <c r="F39" s="123">
        <v>2.4375808180125129</v>
      </c>
      <c r="G39" s="123">
        <v>2.4694405086474887</v>
      </c>
      <c r="H39" s="123">
        <v>2.512649722367756</v>
      </c>
      <c r="I39" s="123">
        <v>2.5102302526110227</v>
      </c>
      <c r="J39" s="123">
        <v>2.5717931921069344</v>
      </c>
      <c r="K39" s="123">
        <v>2.5822476653109856</v>
      </c>
      <c r="L39" s="123">
        <v>2.8637976924508997</v>
      </c>
      <c r="M39" s="123">
        <v>2.8011682103395441</v>
      </c>
      <c r="N39" s="123">
        <v>2.7775221883716386</v>
      </c>
      <c r="O39" s="123">
        <v>2.9581074097256019</v>
      </c>
      <c r="P39" s="123">
        <v>2.9663199744372331</v>
      </c>
      <c r="Q39" s="123">
        <v>3.0960744222983547</v>
      </c>
      <c r="R39" s="123">
        <v>3.1439832807837176</v>
      </c>
      <c r="S39" s="123">
        <v>2.9211299866099263</v>
      </c>
      <c r="T39" s="123">
        <v>2.965528023775112</v>
      </c>
      <c r="U39" s="123">
        <v>2.9242931011467572</v>
      </c>
      <c r="V39" s="123">
        <v>2.9215509967680608</v>
      </c>
      <c r="W39" s="123">
        <v>3.2024118289169503</v>
      </c>
      <c r="X39" s="123">
        <v>1.9478717409081261</v>
      </c>
      <c r="Y39" s="123">
        <v>2.2088699626940986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2.4258085558204101</v>
      </c>
      <c r="D41" s="110">
        <v>2.4602459438408051</v>
      </c>
      <c r="E41" s="110">
        <v>2.4400708040093195</v>
      </c>
      <c r="F41" s="110">
        <v>2.4375808180125129</v>
      </c>
      <c r="G41" s="110">
        <v>2.4694405086474887</v>
      </c>
      <c r="H41" s="110">
        <v>2.512649722367756</v>
      </c>
      <c r="I41" s="110">
        <v>2.5102302526110227</v>
      </c>
      <c r="J41" s="110">
        <v>2.5717931921069344</v>
      </c>
      <c r="K41" s="110">
        <v>2.5822476653109856</v>
      </c>
      <c r="L41" s="110">
        <v>2.8637976924508997</v>
      </c>
      <c r="M41" s="110">
        <v>2.8011682103395441</v>
      </c>
      <c r="N41" s="110">
        <v>2.7775221883716386</v>
      </c>
      <c r="O41" s="110">
        <v>2.9581074097256019</v>
      </c>
      <c r="P41" s="110">
        <v>2.9663199744372331</v>
      </c>
      <c r="Q41" s="110">
        <v>3.0960744222983547</v>
      </c>
      <c r="R41" s="110">
        <v>3.1439832807837176</v>
      </c>
      <c r="S41" s="110">
        <v>2.9211299866099263</v>
      </c>
      <c r="T41" s="110">
        <v>2.965528023775112</v>
      </c>
      <c r="U41" s="110">
        <v>2.9242931011467572</v>
      </c>
      <c r="V41" s="110">
        <v>2.9215509967680608</v>
      </c>
      <c r="W41" s="110">
        <v>3.2024118289169503</v>
      </c>
      <c r="X41" s="110">
        <v>1.9478717409081261</v>
      </c>
      <c r="Y41" s="110">
        <v>2.2088699626940986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186.46489682127043</v>
      </c>
      <c r="D43" s="118">
        <f t="shared" si="14"/>
        <v>179.03704819727216</v>
      </c>
      <c r="E43" s="118">
        <f t="shared" si="14"/>
        <v>174.38935688502261</v>
      </c>
      <c r="F43" s="118">
        <f t="shared" si="14"/>
        <v>170.94418079817322</v>
      </c>
      <c r="G43" s="118">
        <f t="shared" si="14"/>
        <v>171.52518796131267</v>
      </c>
      <c r="H43" s="118">
        <f t="shared" si="14"/>
        <v>163.77880219044306</v>
      </c>
      <c r="I43" s="118">
        <f t="shared" si="14"/>
        <v>161.07370724914435</v>
      </c>
      <c r="J43" s="118">
        <f t="shared" si="14"/>
        <v>159.65941516448623</v>
      </c>
      <c r="K43" s="118">
        <f t="shared" si="14"/>
        <v>157.66835439111205</v>
      </c>
      <c r="L43" s="118">
        <f t="shared" si="14"/>
        <v>172.49193954147404</v>
      </c>
      <c r="M43" s="118">
        <f t="shared" si="14"/>
        <v>150.82562896963074</v>
      </c>
      <c r="N43" s="118">
        <f t="shared" si="14"/>
        <v>138.64017551866334</v>
      </c>
      <c r="O43" s="118">
        <f t="shared" si="14"/>
        <v>137.75493158598687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101.34706402028768</v>
      </c>
      <c r="T43" s="118">
        <f t="shared" si="15"/>
        <v>102.08897753793195</v>
      </c>
      <c r="U43" s="118">
        <f t="shared" si="15"/>
        <v>93.693406793139943</v>
      </c>
      <c r="V43" s="118">
        <f t="shared" si="15"/>
        <v>80.57835390219546</v>
      </c>
      <c r="W43" s="118">
        <f t="shared" ref="W43:Y43" si="16">W44+W47+W49+W58</f>
        <v>70.743243449871969</v>
      </c>
      <c r="X43" s="118">
        <f t="shared" si="16"/>
        <v>62.290679188272009</v>
      </c>
      <c r="Y43" s="118">
        <f t="shared" si="16"/>
        <v>49.395265186564153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172.82598090955551</v>
      </c>
      <c r="D44" s="123">
        <f t="shared" si="17"/>
        <v>165.19452552276192</v>
      </c>
      <c r="E44" s="123">
        <f t="shared" si="17"/>
        <v>161.37044565040804</v>
      </c>
      <c r="F44" s="123">
        <f t="shared" si="17"/>
        <v>157.71521722470789</v>
      </c>
      <c r="G44" s="123">
        <f t="shared" si="17"/>
        <v>158.36847239875149</v>
      </c>
      <c r="H44" s="123">
        <f t="shared" si="17"/>
        <v>150.70680611256927</v>
      </c>
      <c r="I44" s="123">
        <f t="shared" si="17"/>
        <v>146.5201540515271</v>
      </c>
      <c r="J44" s="123">
        <f t="shared" si="17"/>
        <v>144.48651592584091</v>
      </c>
      <c r="K44" s="123">
        <f t="shared" si="17"/>
        <v>142.63363067866223</v>
      </c>
      <c r="L44" s="123">
        <f t="shared" si="17"/>
        <v>155.14720238810216</v>
      </c>
      <c r="M44" s="123">
        <f t="shared" si="17"/>
        <v>133.05044664355029</v>
      </c>
      <c r="N44" s="123">
        <f t="shared" si="17"/>
        <v>121.80599826148952</v>
      </c>
      <c r="O44" s="123">
        <f t="shared" si="17"/>
        <v>120.62487970093696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87.006009792930939</v>
      </c>
      <c r="T44" s="123">
        <f t="shared" si="18"/>
        <v>87.195901127922212</v>
      </c>
      <c r="U44" s="123">
        <f t="shared" si="18"/>
        <v>78.983713818865368</v>
      </c>
      <c r="V44" s="123">
        <f t="shared" si="18"/>
        <v>66.999508366605994</v>
      </c>
      <c r="W44" s="123">
        <f t="shared" ref="W44:Y44" si="19">SUM(W45:W46)</f>
        <v>57.126645024411786</v>
      </c>
      <c r="X44" s="123">
        <f t="shared" si="19"/>
        <v>52.953105534791561</v>
      </c>
      <c r="Y44" s="123">
        <f t="shared" si="19"/>
        <v>40.758733057582944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171.0901229559081</v>
      </c>
      <c r="D45" s="99">
        <v>163.56131424145912</v>
      </c>
      <c r="E45" s="99">
        <v>159.76867198280635</v>
      </c>
      <c r="F45" s="99">
        <v>156.15242911163554</v>
      </c>
      <c r="G45" s="99">
        <v>156.79383234257466</v>
      </c>
      <c r="H45" s="99">
        <v>149.20231490052814</v>
      </c>
      <c r="I45" s="99">
        <v>145.0519344616678</v>
      </c>
      <c r="J45" s="99">
        <v>143.04453408322803</v>
      </c>
      <c r="K45" s="99">
        <v>141.2102640692006</v>
      </c>
      <c r="L45" s="99">
        <v>153.54197126853356</v>
      </c>
      <c r="M45" s="99">
        <v>131.67763740833487</v>
      </c>
      <c r="N45" s="99">
        <v>120.5216889045993</v>
      </c>
      <c r="O45" s="99">
        <v>119.30754249604918</v>
      </c>
      <c r="P45" s="99">
        <v>0</v>
      </c>
      <c r="Q45" s="99">
        <v>0</v>
      </c>
      <c r="R45" s="99">
        <v>0</v>
      </c>
      <c r="S45" s="99">
        <v>85.962189627471147</v>
      </c>
      <c r="T45" s="99">
        <v>86.152020532130066</v>
      </c>
      <c r="U45" s="99">
        <v>78.049893698843547</v>
      </c>
      <c r="V45" s="99">
        <v>66.206610615332409</v>
      </c>
      <c r="W45" s="99">
        <v>56.44936193136121</v>
      </c>
      <c r="X45" s="99">
        <v>52.369533215955435</v>
      </c>
      <c r="Y45" s="99">
        <v>40.304340962898401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1.735857953647421</v>
      </c>
      <c r="D46" s="99">
        <v>1.6332112813028055</v>
      </c>
      <c r="E46" s="99">
        <v>1.6017736676017003</v>
      </c>
      <c r="F46" s="99">
        <v>1.5627881130723351</v>
      </c>
      <c r="G46" s="99">
        <v>1.574640056176843</v>
      </c>
      <c r="H46" s="99">
        <v>1.5044912120411353</v>
      </c>
      <c r="I46" s="99">
        <v>1.4682195898593158</v>
      </c>
      <c r="J46" s="99">
        <v>1.4419818426128821</v>
      </c>
      <c r="K46" s="99">
        <v>1.4233666094616226</v>
      </c>
      <c r="L46" s="99">
        <v>1.6052311195686031</v>
      </c>
      <c r="M46" s="99">
        <v>1.3728092352153993</v>
      </c>
      <c r="N46" s="99">
        <v>1.2843093568902262</v>
      </c>
      <c r="O46" s="99">
        <v>1.3173372048877787</v>
      </c>
      <c r="P46" s="99">
        <v>0</v>
      </c>
      <c r="Q46" s="99">
        <v>0</v>
      </c>
      <c r="R46" s="99">
        <v>0</v>
      </c>
      <c r="S46" s="99">
        <v>1.043820165459789</v>
      </c>
      <c r="T46" s="99">
        <v>1.0438805957921471</v>
      </c>
      <c r="U46" s="99">
        <v>0.9338201200218279</v>
      </c>
      <c r="V46" s="99">
        <v>0.79289775127358053</v>
      </c>
      <c r="W46" s="99">
        <v>0.67728309305057621</v>
      </c>
      <c r="X46" s="99">
        <v>0.58357231883612404</v>
      </c>
      <c r="Y46" s="99">
        <v>0.454392094684544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2.5968509569709551E-2</v>
      </c>
      <c r="D47" s="123">
        <f t="shared" si="20"/>
        <v>1.2586677185578198E-2</v>
      </c>
      <c r="E47" s="123">
        <f t="shared" si="20"/>
        <v>2.6116186629199685E-2</v>
      </c>
      <c r="F47" s="123">
        <f t="shared" si="20"/>
        <v>4.0954243089832892E-2</v>
      </c>
      <c r="G47" s="123">
        <f t="shared" si="20"/>
        <v>4.0048169505579101E-2</v>
      </c>
      <c r="H47" s="123">
        <f t="shared" si="20"/>
        <v>6.425513535137993E-2</v>
      </c>
      <c r="I47" s="123">
        <f t="shared" si="20"/>
        <v>6.3162320442172348E-2</v>
      </c>
      <c r="J47" s="123">
        <f t="shared" si="20"/>
        <v>4.3736101617092141E-2</v>
      </c>
      <c r="K47" s="123">
        <f t="shared" si="20"/>
        <v>2.8426213226418289E-2</v>
      </c>
      <c r="L47" s="123">
        <f t="shared" si="20"/>
        <v>3.0029245798759981E-2</v>
      </c>
      <c r="M47" s="123">
        <f t="shared" si="20"/>
        <v>4.0187002428458872E-2</v>
      </c>
      <c r="N47" s="123">
        <f t="shared" si="20"/>
        <v>3.7988293883583775E-2</v>
      </c>
      <c r="O47" s="123">
        <f t="shared" si="20"/>
        <v>3.0703340255179245E-2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3.3803588303949014E-2</v>
      </c>
      <c r="T47" s="123">
        <f t="shared" si="20"/>
        <v>4.2988660385777269E-2</v>
      </c>
      <c r="U47" s="123">
        <f t="shared" si="20"/>
        <v>2.3691427554327332E-2</v>
      </c>
      <c r="V47" s="123">
        <f t="shared" si="20"/>
        <v>5.289215075732686E-2</v>
      </c>
      <c r="W47" s="123">
        <f t="shared" si="20"/>
        <v>1.9549920660800114E-2</v>
      </c>
      <c r="X47" s="123">
        <f t="shared" si="20"/>
        <v>3.9296826497835981E-2</v>
      </c>
      <c r="Y47" s="123">
        <f t="shared" si="20"/>
        <v>4.8942187505496684E-2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2.5968509569709551E-2</v>
      </c>
      <c r="D48" s="99">
        <f>RES_hhdet_in_fech!D48/RES_summary!D$21</f>
        <v>1.2586677185578198E-2</v>
      </c>
      <c r="E48" s="99">
        <f>RES_hhdet_in_fech!E48/RES_summary!E$21</f>
        <v>2.6116186629199685E-2</v>
      </c>
      <c r="F48" s="99">
        <f>RES_hhdet_in_fech!F48/RES_summary!F$21</f>
        <v>4.0954243089832892E-2</v>
      </c>
      <c r="G48" s="99">
        <f>RES_hhdet_in_fech!G48/RES_summary!G$21</f>
        <v>4.0048169505579101E-2</v>
      </c>
      <c r="H48" s="99">
        <f>RES_hhdet_in_fech!H48/RES_summary!H$21</f>
        <v>6.425513535137993E-2</v>
      </c>
      <c r="I48" s="99">
        <f>RES_hhdet_in_fech!I48/RES_summary!I$21</f>
        <v>6.3162320442172348E-2</v>
      </c>
      <c r="J48" s="99">
        <f>RES_hhdet_in_fech!J48/RES_summary!J$21</f>
        <v>4.3736101617092141E-2</v>
      </c>
      <c r="K48" s="99">
        <f>RES_hhdet_in_fech!K48/RES_summary!K$21</f>
        <v>2.8426213226418289E-2</v>
      </c>
      <c r="L48" s="99">
        <f>RES_hhdet_in_fech!L48/RES_summary!L$21</f>
        <v>3.0029245798759981E-2</v>
      </c>
      <c r="M48" s="99">
        <f>RES_hhdet_in_fech!M48/RES_summary!M$21</f>
        <v>4.0187002428458872E-2</v>
      </c>
      <c r="N48" s="99">
        <f>RES_hhdet_in_fech!N48/RES_summary!N$21</f>
        <v>3.7988293883583775E-2</v>
      </c>
      <c r="O48" s="99">
        <f>RES_hhdet_in_fech!O48/RES_summary!O$21</f>
        <v>3.0703340255179245E-2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3.3803588303949014E-2</v>
      </c>
      <c r="T48" s="99">
        <f>RES_hhdet_in_fech!T48/RES_summary!T$21</f>
        <v>4.2988660385777269E-2</v>
      </c>
      <c r="U48" s="99">
        <f>RES_hhdet_in_fech!U48/RES_summary!U$21</f>
        <v>2.3691427554327332E-2</v>
      </c>
      <c r="V48" s="99">
        <f>RES_hhdet_in_fech!V48/RES_summary!V$21</f>
        <v>5.289215075732686E-2</v>
      </c>
      <c r="W48" s="99">
        <f>RES_hhdet_in_fech!W48/RES_summary!W$21</f>
        <v>1.9549920660800114E-2</v>
      </c>
      <c r="X48" s="99">
        <f>RES_hhdet_in_fech!X48/RES_summary!X$21</f>
        <v>3.9296826497835981E-2</v>
      </c>
      <c r="Y48" s="99">
        <f>RES_hhdet_in_fech!Y48/RES_summary!Y$21</f>
        <v>4.8942187505496684E-2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11.187138846324808</v>
      </c>
      <c r="D49" s="123">
        <v>11.369690053483842</v>
      </c>
      <c r="E49" s="123">
        <v>10.552724243976055</v>
      </c>
      <c r="F49" s="123">
        <v>10.750428512362987</v>
      </c>
      <c r="G49" s="123">
        <v>10.647226884408088</v>
      </c>
      <c r="H49" s="123">
        <v>10.495091220154658</v>
      </c>
      <c r="I49" s="123">
        <v>11.980160624564054</v>
      </c>
      <c r="J49" s="123">
        <v>12.557369944921316</v>
      </c>
      <c r="K49" s="123">
        <v>12.424049833912424</v>
      </c>
      <c r="L49" s="123">
        <v>14.450910215122205</v>
      </c>
      <c r="M49" s="123">
        <v>14.93382711331245</v>
      </c>
      <c r="N49" s="123">
        <v>14.018666774918584</v>
      </c>
      <c r="O49" s="123">
        <v>14.141241135069121</v>
      </c>
      <c r="P49" s="123">
        <v>0</v>
      </c>
      <c r="Q49" s="123">
        <v>0</v>
      </c>
      <c r="R49" s="123">
        <v>0</v>
      </c>
      <c r="S49" s="123">
        <v>11.386120652442857</v>
      </c>
      <c r="T49" s="123">
        <v>11.884559725848867</v>
      </c>
      <c r="U49" s="123">
        <v>11.761708445573495</v>
      </c>
      <c r="V49" s="123">
        <v>10.604402388064077</v>
      </c>
      <c r="W49" s="123">
        <v>10.394636675882431</v>
      </c>
      <c r="X49" s="123">
        <v>7.3504050860744776</v>
      </c>
      <c r="Y49" s="123">
        <v>6.3787199787816098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13.54170520191103</v>
      </c>
      <c r="D50" s="99">
        <v>13.630380536954668</v>
      </c>
      <c r="E50" s="99">
        <v>13.035888174107225</v>
      </c>
      <c r="F50" s="99">
        <v>13.377058473245434</v>
      </c>
      <c r="G50" s="99">
        <v>13.455073057189676</v>
      </c>
      <c r="H50" s="99">
        <v>12.940054131981652</v>
      </c>
      <c r="I50" s="99">
        <v>12.005755327169128</v>
      </c>
      <c r="J50" s="99">
        <v>12.574712010496244</v>
      </c>
      <c r="K50" s="99">
        <v>12.452677129805513</v>
      </c>
      <c r="L50" s="99">
        <v>14.462013886594804</v>
      </c>
      <c r="M50" s="99">
        <v>14.948144506026352</v>
      </c>
      <c r="N50" s="99">
        <v>14.020471691819003</v>
      </c>
      <c r="O50" s="99">
        <v>14.599933769777063</v>
      </c>
      <c r="P50" s="99">
        <v>0</v>
      </c>
      <c r="Q50" s="99">
        <v>0</v>
      </c>
      <c r="R50" s="99">
        <v>0</v>
      </c>
      <c r="S50" s="99">
        <v>11.390801239013822</v>
      </c>
      <c r="T50" s="99">
        <v>11.915204330534392</v>
      </c>
      <c r="U50" s="99">
        <v>11.852965329016214</v>
      </c>
      <c r="V50" s="99">
        <v>10.680098107411947</v>
      </c>
      <c r="W50" s="99">
        <v>10.230805273309713</v>
      </c>
      <c r="X50" s="99">
        <v>7.556436975707677</v>
      </c>
      <c r="Y50" s="99">
        <v>6.3791684358931162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11.136802187250009</v>
      </c>
      <c r="D51" s="99">
        <v>11.255630673156446</v>
      </c>
      <c r="E51" s="99">
        <v>10.738153558076899</v>
      </c>
      <c r="F51" s="99">
        <v>11.021028593640917</v>
      </c>
      <c r="G51" s="99">
        <v>11.146340975647075</v>
      </c>
      <c r="H51" s="99">
        <v>10.740408681031616</v>
      </c>
      <c r="I51" s="99">
        <v>9.9405065860120718</v>
      </c>
      <c r="J51" s="99">
        <v>10.351120822023111</v>
      </c>
      <c r="K51" s="99">
        <v>10.058907848218794</v>
      </c>
      <c r="L51" s="99">
        <v>12.120725444657818</v>
      </c>
      <c r="M51" s="99">
        <v>12.571070358958844</v>
      </c>
      <c r="N51" s="99">
        <v>11.846449285262336</v>
      </c>
      <c r="O51" s="99">
        <v>12.650729599615483</v>
      </c>
      <c r="P51" s="99">
        <v>0</v>
      </c>
      <c r="Q51" s="99">
        <v>0</v>
      </c>
      <c r="R51" s="99">
        <v>0</v>
      </c>
      <c r="S51" s="99">
        <v>10.28969324819364</v>
      </c>
      <c r="T51" s="99">
        <v>10.867341513578037</v>
      </c>
      <c r="U51" s="99">
        <v>0</v>
      </c>
      <c r="V51" s="99">
        <v>0</v>
      </c>
      <c r="W51" s="99">
        <v>0</v>
      </c>
      <c r="X51" s="99">
        <v>6.9292459330126555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7.5819463233120734</v>
      </c>
      <c r="D52" s="102">
        <v>7.7118211287918053</v>
      </c>
      <c r="E52" s="102">
        <v>7.2718603552741303</v>
      </c>
      <c r="F52" s="102">
        <v>7.4273808423792191</v>
      </c>
      <c r="G52" s="102">
        <v>7.5812468735681398</v>
      </c>
      <c r="H52" s="102">
        <v>7.2978749052669754</v>
      </c>
      <c r="I52" s="102">
        <v>6.6566317347311346</v>
      </c>
      <c r="J52" s="102">
        <v>6.7526211956780902</v>
      </c>
      <c r="K52" s="102">
        <v>6.099542875531367</v>
      </c>
      <c r="L52" s="102">
        <v>8.1561512723989313</v>
      </c>
      <c r="M52" s="102">
        <v>8.3421363667482176</v>
      </c>
      <c r="N52" s="102">
        <v>7.6497648021221734</v>
      </c>
      <c r="O52" s="102">
        <v>8.3850309238867187</v>
      </c>
      <c r="P52" s="102">
        <v>0</v>
      </c>
      <c r="Q52" s="102">
        <v>0</v>
      </c>
      <c r="R52" s="102">
        <v>0</v>
      </c>
      <c r="S52" s="102">
        <v>6.165272051114921</v>
      </c>
      <c r="T52" s="102">
        <v>6.4962049812606191</v>
      </c>
      <c r="U52" s="102">
        <v>0</v>
      </c>
      <c r="V52" s="102">
        <v>0</v>
      </c>
      <c r="W52" s="102">
        <v>0</v>
      </c>
      <c r="X52" s="102">
        <v>3.1970971821389029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3.5548558639379335</v>
      </c>
      <c r="D53" s="105">
        <v>3.5438095443646405</v>
      </c>
      <c r="E53" s="105">
        <v>3.4662932028027673</v>
      </c>
      <c r="F53" s="105">
        <v>3.5936477512616998</v>
      </c>
      <c r="G53" s="105">
        <v>3.5650941020789348</v>
      </c>
      <c r="H53" s="105">
        <v>3.4425337757646419</v>
      </c>
      <c r="I53" s="105">
        <v>3.2838748512809381</v>
      </c>
      <c r="J53" s="105">
        <v>3.5984996263450211</v>
      </c>
      <c r="K53" s="105">
        <v>3.9593649726874274</v>
      </c>
      <c r="L53" s="105">
        <v>3.9645741722588856</v>
      </c>
      <c r="M53" s="105">
        <v>4.2289339922106262</v>
      </c>
      <c r="N53" s="105">
        <v>4.196684483140162</v>
      </c>
      <c r="O53" s="105">
        <v>4.2656986757287649</v>
      </c>
      <c r="P53" s="105">
        <v>0</v>
      </c>
      <c r="Q53" s="105">
        <v>0</v>
      </c>
      <c r="R53" s="105">
        <v>0</v>
      </c>
      <c r="S53" s="105">
        <v>4.1244211970787177</v>
      </c>
      <c r="T53" s="105">
        <v>4.3711365323174176</v>
      </c>
      <c r="U53" s="105">
        <v>0</v>
      </c>
      <c r="V53" s="105">
        <v>0</v>
      </c>
      <c r="W53" s="105">
        <v>0</v>
      </c>
      <c r="X53" s="105">
        <v>3.7321487508737525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10.749626788442841</v>
      </c>
      <c r="D54" s="102">
        <v>10.875642175900389</v>
      </c>
      <c r="E54" s="102">
        <v>10.492785272422104</v>
      </c>
      <c r="F54" s="102">
        <v>10.665371189357232</v>
      </c>
      <c r="G54" s="102">
        <v>10.833012390284404</v>
      </c>
      <c r="H54" s="102">
        <v>10.787770696741667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12.585732543074752</v>
      </c>
      <c r="P54" s="102">
        <v>0</v>
      </c>
      <c r="Q54" s="102">
        <v>0</v>
      </c>
      <c r="R54" s="102">
        <v>0</v>
      </c>
      <c r="S54" s="102">
        <v>0</v>
      </c>
      <c r="T54" s="102">
        <v>11.446847520694492</v>
      </c>
      <c r="U54" s="102">
        <v>11.391190166381021</v>
      </c>
      <c r="V54" s="102">
        <v>10.643052611453108</v>
      </c>
      <c r="W54" s="102">
        <v>11.014817236289625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9.522488946581424</v>
      </c>
      <c r="D55" s="105">
        <v>9.657200674501814</v>
      </c>
      <c r="E55" s="105">
        <v>9.301077677278748</v>
      </c>
      <c r="F55" s="105">
        <v>9.451523475363885</v>
      </c>
      <c r="G55" s="105">
        <v>9.6300645148492272</v>
      </c>
      <c r="H55" s="105">
        <v>9.5972111105238689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11.382071637251595</v>
      </c>
      <c r="P55" s="105">
        <v>0</v>
      </c>
      <c r="Q55" s="105">
        <v>0</v>
      </c>
      <c r="R55" s="105">
        <v>0</v>
      </c>
      <c r="S55" s="105">
        <v>0</v>
      </c>
      <c r="T55" s="105">
        <v>10.570407131232162</v>
      </c>
      <c r="U55" s="105">
        <v>10.580859706239691</v>
      </c>
      <c r="V55" s="105">
        <v>9.9222850593038174</v>
      </c>
      <c r="W55" s="105">
        <v>10.355797676948221</v>
      </c>
      <c r="X55" s="105">
        <v>6.3170118271703002</v>
      </c>
      <c r="Y55" s="105">
        <v>6.3772464768438022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6.0172680534983716</v>
      </c>
      <c r="D56" s="99">
        <v>6.1551013849422969</v>
      </c>
      <c r="E56" s="99">
        <v>5.8522796136081787</v>
      </c>
      <c r="F56" s="99">
        <v>5.918599335454787</v>
      </c>
      <c r="G56" s="99">
        <v>6.10553994942439</v>
      </c>
      <c r="H56" s="99">
        <v>6.0872075382748765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7.2259415950495427</v>
      </c>
      <c r="P56" s="99">
        <v>0</v>
      </c>
      <c r="Q56" s="99">
        <v>0</v>
      </c>
      <c r="R56" s="99">
        <v>0</v>
      </c>
      <c r="S56" s="99">
        <v>0</v>
      </c>
      <c r="T56" s="99">
        <v>6.2508031934177453</v>
      </c>
      <c r="U56" s="99">
        <v>6.327938771651449</v>
      </c>
      <c r="V56" s="99">
        <v>5.9048087221770711</v>
      </c>
      <c r="W56" s="99">
        <v>6.4662991234615284</v>
      </c>
      <c r="X56" s="99">
        <v>2.8062932889523124</v>
      </c>
      <c r="Y56" s="99">
        <v>3.4994797748802635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3.5052208930830537</v>
      </c>
      <c r="D57" s="99">
        <v>3.5020992895595175</v>
      </c>
      <c r="E57" s="99">
        <v>3.4487980636705693</v>
      </c>
      <c r="F57" s="99">
        <v>3.5329241399090976</v>
      </c>
      <c r="G57" s="99">
        <v>3.5245245654248363</v>
      </c>
      <c r="H57" s="99">
        <v>3.510003572248992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4.15613004220205</v>
      </c>
      <c r="P57" s="99">
        <v>0</v>
      </c>
      <c r="Q57" s="99">
        <v>0</v>
      </c>
      <c r="R57" s="99">
        <v>0</v>
      </c>
      <c r="S57" s="99">
        <v>0</v>
      </c>
      <c r="T57" s="99">
        <v>4.319603937814418</v>
      </c>
      <c r="U57" s="99">
        <v>4.2529209345882419</v>
      </c>
      <c r="V57" s="99">
        <v>4.0174763371267437</v>
      </c>
      <c r="W57" s="99">
        <v>3.889498553486689</v>
      </c>
      <c r="X57" s="99">
        <v>3.5107185382179873</v>
      </c>
      <c r="Y57" s="99">
        <v>2.8777667019635365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2.4258085558204101</v>
      </c>
      <c r="D58" s="123">
        <v>2.4602459438408051</v>
      </c>
      <c r="E58" s="123">
        <v>2.4400708040093195</v>
      </c>
      <c r="F58" s="123">
        <v>2.4375808180125125</v>
      </c>
      <c r="G58" s="123">
        <v>2.4694405086474887</v>
      </c>
      <c r="H58" s="123">
        <v>2.512649722367756</v>
      </c>
      <c r="I58" s="123">
        <v>2.5102302526110223</v>
      </c>
      <c r="J58" s="123">
        <v>2.5717931921069348</v>
      </c>
      <c r="K58" s="123">
        <v>2.5822476653109869</v>
      </c>
      <c r="L58" s="123">
        <v>2.8637976924508997</v>
      </c>
      <c r="M58" s="123">
        <v>2.8011682103395446</v>
      </c>
      <c r="N58" s="123">
        <v>2.7775221883716394</v>
      </c>
      <c r="O58" s="123">
        <v>2.9581074097256028</v>
      </c>
      <c r="P58" s="123">
        <v>0</v>
      </c>
      <c r="Q58" s="123">
        <v>0</v>
      </c>
      <c r="R58" s="123">
        <v>0</v>
      </c>
      <c r="S58" s="123">
        <v>2.9211299866099258</v>
      </c>
      <c r="T58" s="123">
        <v>2.9655280237751125</v>
      </c>
      <c r="U58" s="123">
        <v>2.9242931011467572</v>
      </c>
      <c r="V58" s="123">
        <v>2.9215509967680613</v>
      </c>
      <c r="W58" s="123">
        <v>3.2024118289169521</v>
      </c>
      <c r="X58" s="123">
        <v>1.9478717409081263</v>
      </c>
      <c r="Y58" s="123">
        <v>2.2088699626940991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2.4258085558204101</v>
      </c>
      <c r="D60" s="110">
        <v>2.4602459438408051</v>
      </c>
      <c r="E60" s="110">
        <v>2.4400708040093195</v>
      </c>
      <c r="F60" s="110">
        <v>2.4375808180125125</v>
      </c>
      <c r="G60" s="110">
        <v>2.4694405086474887</v>
      </c>
      <c r="H60" s="110">
        <v>2.512649722367756</v>
      </c>
      <c r="I60" s="110">
        <v>2.5102302526110223</v>
      </c>
      <c r="J60" s="110">
        <v>2.5717931921069348</v>
      </c>
      <c r="K60" s="110">
        <v>2.5822476653109869</v>
      </c>
      <c r="L60" s="110">
        <v>2.8637976924508997</v>
      </c>
      <c r="M60" s="110">
        <v>2.8011682103395446</v>
      </c>
      <c r="N60" s="110">
        <v>2.7775221883716394</v>
      </c>
      <c r="O60" s="110">
        <v>2.9581074097256028</v>
      </c>
      <c r="P60" s="110">
        <v>0</v>
      </c>
      <c r="Q60" s="110">
        <v>0</v>
      </c>
      <c r="R60" s="110">
        <v>0</v>
      </c>
      <c r="S60" s="110">
        <v>2.9211299866099258</v>
      </c>
      <c r="T60" s="110">
        <v>2.9655280237751125</v>
      </c>
      <c r="U60" s="110">
        <v>2.9242931011467572</v>
      </c>
      <c r="V60" s="110">
        <v>2.9215509967680613</v>
      </c>
      <c r="W60" s="110">
        <v>3.2024118289169521</v>
      </c>
      <c r="X60" s="110">
        <v>1.9478717409081263</v>
      </c>
      <c r="Y60" s="110">
        <v>2.2088699626940991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172.71724193258481</v>
      </c>
      <c r="D62" s="118">
        <f t="shared" si="21"/>
        <v>160.98735941304446</v>
      </c>
      <c r="E62" s="118">
        <f t="shared" si="21"/>
        <v>166.22777018622256</v>
      </c>
      <c r="F62" s="118">
        <f t="shared" si="21"/>
        <v>161.84639253098663</v>
      </c>
      <c r="G62" s="118">
        <f t="shared" si="21"/>
        <v>159.52041106483233</v>
      </c>
      <c r="H62" s="118">
        <f t="shared" si="21"/>
        <v>155.59546710458494</v>
      </c>
      <c r="I62" s="118">
        <f t="shared" si="21"/>
        <v>147.12557635197277</v>
      </c>
      <c r="J62" s="118">
        <f t="shared" si="21"/>
        <v>145.60363279192347</v>
      </c>
      <c r="K62" s="118">
        <f t="shared" si="21"/>
        <v>142.92660933506531</v>
      </c>
      <c r="L62" s="118">
        <f t="shared" si="21"/>
        <v>161.71745871372266</v>
      </c>
      <c r="M62" s="118">
        <f t="shared" si="21"/>
        <v>135.19126353993511</v>
      </c>
      <c r="N62" s="118">
        <f t="shared" si="21"/>
        <v>129.49999489618631</v>
      </c>
      <c r="O62" s="118">
        <f t="shared" si="21"/>
        <v>124.13290729112079</v>
      </c>
      <c r="P62" s="118">
        <f t="shared" si="21"/>
        <v>102.62519437557069</v>
      </c>
      <c r="Q62" s="118">
        <f t="shared" si="21"/>
        <v>102.81532161631641</v>
      </c>
      <c r="R62" s="118">
        <f t="shared" ref="R62:V62" si="22">R63+R66+R68+R77</f>
        <v>102.60606423788607</v>
      </c>
      <c r="S62" s="118">
        <f t="shared" si="22"/>
        <v>95.971307681143884</v>
      </c>
      <c r="T62" s="118">
        <f t="shared" si="22"/>
        <v>90.298044942384706</v>
      </c>
      <c r="U62" s="118">
        <f t="shared" si="22"/>
        <v>85.551324991825979</v>
      </c>
      <c r="V62" s="118">
        <f t="shared" si="22"/>
        <v>77.902471144237325</v>
      </c>
      <c r="W62" s="118">
        <f t="shared" ref="W62:Y62" si="23">W63+W66+W68+W77</f>
        <v>72.808585096604318</v>
      </c>
      <c r="X62" s="118">
        <f t="shared" si="23"/>
        <v>52.850641852494078</v>
      </c>
      <c r="Y62" s="118">
        <f t="shared" si="23"/>
        <v>43.942915602532125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158.01086670345214</v>
      </c>
      <c r="D63" s="123">
        <f t="shared" si="24"/>
        <v>146.60847348119526</v>
      </c>
      <c r="E63" s="123">
        <f t="shared" si="24"/>
        <v>151.78780489575053</v>
      </c>
      <c r="F63" s="123">
        <f t="shared" si="24"/>
        <v>147.25038468727695</v>
      </c>
      <c r="G63" s="123">
        <f t="shared" si="24"/>
        <v>145.12400867552037</v>
      </c>
      <c r="H63" s="123">
        <f t="shared" si="24"/>
        <v>141.38572154334</v>
      </c>
      <c r="I63" s="123">
        <f t="shared" si="24"/>
        <v>134.04217329797132</v>
      </c>
      <c r="J63" s="123">
        <f t="shared" si="24"/>
        <v>131.96033927148585</v>
      </c>
      <c r="K63" s="123">
        <f t="shared" si="24"/>
        <v>129.63108711112844</v>
      </c>
      <c r="L63" s="123">
        <f t="shared" si="24"/>
        <v>146.03654278764296</v>
      </c>
      <c r="M63" s="123">
        <f t="shared" si="24"/>
        <v>119.72741042397539</v>
      </c>
      <c r="N63" s="123">
        <f t="shared" si="24"/>
        <v>114.15005982632819</v>
      </c>
      <c r="O63" s="123">
        <f t="shared" si="24"/>
        <v>108.43891273532211</v>
      </c>
      <c r="P63" s="123">
        <f t="shared" si="24"/>
        <v>88.058407962650932</v>
      </c>
      <c r="Q63" s="123">
        <f t="shared" si="24"/>
        <v>88.19270116839219</v>
      </c>
      <c r="R63" s="123">
        <f t="shared" ref="R63:V63" si="25">SUM(R64:R65)</f>
        <v>87.875615908584749</v>
      </c>
      <c r="S63" s="123">
        <f t="shared" si="25"/>
        <v>82.19829161783862</v>
      </c>
      <c r="T63" s="123">
        <f t="shared" si="25"/>
        <v>76.627125768982964</v>
      </c>
      <c r="U63" s="123">
        <f t="shared" si="25"/>
        <v>71.607504607580921</v>
      </c>
      <c r="V63" s="123">
        <f t="shared" si="25"/>
        <v>64.355967489975285</v>
      </c>
      <c r="W63" s="123">
        <f t="shared" ref="W63:Y63" si="26">SUM(W64:W65)</f>
        <v>58.720274740969103</v>
      </c>
      <c r="X63" s="123">
        <f t="shared" si="26"/>
        <v>44.017731845070301</v>
      </c>
      <c r="Y63" s="123">
        <f t="shared" si="26"/>
        <v>35.413198778065926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156.28103628459812</v>
      </c>
      <c r="D64" s="99">
        <v>145.0296491855494</v>
      </c>
      <c r="E64" s="99">
        <v>150.14769766680942</v>
      </c>
      <c r="F64" s="99">
        <v>145.66298731673439</v>
      </c>
      <c r="G64" s="99">
        <v>143.55502242325636</v>
      </c>
      <c r="H64" s="99">
        <v>139.85175500376766</v>
      </c>
      <c r="I64" s="99">
        <v>132.58302172274904</v>
      </c>
      <c r="J64" s="99">
        <v>130.53014943946809</v>
      </c>
      <c r="K64" s="99">
        <v>128.22658507688851</v>
      </c>
      <c r="L64" s="99">
        <v>144.39627400031043</v>
      </c>
      <c r="M64" s="99">
        <v>118.38594918151611</v>
      </c>
      <c r="N64" s="99">
        <v>112.8420042882463</v>
      </c>
      <c r="O64" s="99">
        <v>107.14960568799965</v>
      </c>
      <c r="P64" s="99">
        <v>86.981212374918272</v>
      </c>
      <c r="Q64" s="99">
        <v>87.049749003324607</v>
      </c>
      <c r="R64" s="99">
        <v>86.715539736772271</v>
      </c>
      <c r="S64" s="99">
        <v>81.099942679516928</v>
      </c>
      <c r="T64" s="99">
        <v>75.594910526430212</v>
      </c>
      <c r="U64" s="99">
        <v>70.645289757135572</v>
      </c>
      <c r="V64" s="99">
        <v>63.483570691191332</v>
      </c>
      <c r="W64" s="99">
        <v>57.919066049509645</v>
      </c>
      <c r="X64" s="99">
        <v>43.457914908039072</v>
      </c>
      <c r="Y64" s="99">
        <v>34.95671915210054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1.7298304188540088</v>
      </c>
      <c r="D65" s="99">
        <v>1.5788242956458516</v>
      </c>
      <c r="E65" s="99">
        <v>1.6401072289410921</v>
      </c>
      <c r="F65" s="99">
        <v>1.5873973705425621</v>
      </c>
      <c r="G65" s="99">
        <v>1.5689862522640221</v>
      </c>
      <c r="H65" s="99">
        <v>1.5339665395723383</v>
      </c>
      <c r="I65" s="99">
        <v>1.4591515752222748</v>
      </c>
      <c r="J65" s="99">
        <v>1.4301898320177608</v>
      </c>
      <c r="K65" s="99">
        <v>1.4045020342399235</v>
      </c>
      <c r="L65" s="99">
        <v>1.6402687873325246</v>
      </c>
      <c r="M65" s="99">
        <v>1.3414612424592756</v>
      </c>
      <c r="N65" s="99">
        <v>1.3080555380818866</v>
      </c>
      <c r="O65" s="99">
        <v>1.2893070473224528</v>
      </c>
      <c r="P65" s="99">
        <v>1.0771955877326647</v>
      </c>
      <c r="Q65" s="99">
        <v>1.142952165067582</v>
      </c>
      <c r="R65" s="99">
        <v>1.160076171812483</v>
      </c>
      <c r="S65" s="99">
        <v>1.0983489383216933</v>
      </c>
      <c r="T65" s="99">
        <v>1.0322152425527491</v>
      </c>
      <c r="U65" s="99">
        <v>0.96221485044534294</v>
      </c>
      <c r="V65" s="99">
        <v>0.87239679878395893</v>
      </c>
      <c r="W65" s="99">
        <v>0.80120869145946028</v>
      </c>
      <c r="X65" s="99">
        <v>0.55981693703122715</v>
      </c>
      <c r="Y65" s="99">
        <v>0.45647962596538805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2.5945073834366766E-2</v>
      </c>
      <c r="D66" s="123">
        <f t="shared" si="27"/>
        <v>1.2619940074546428E-2</v>
      </c>
      <c r="E66" s="123">
        <f t="shared" si="27"/>
        <v>2.596448639031676E-2</v>
      </c>
      <c r="F66" s="123">
        <f t="shared" si="27"/>
        <v>4.0666301360121671E-2</v>
      </c>
      <c r="G66" s="123">
        <f t="shared" si="27"/>
        <v>3.9801719231698618E-2</v>
      </c>
      <c r="H66" s="123">
        <f t="shared" si="27"/>
        <v>6.451599291310367E-2</v>
      </c>
      <c r="I66" s="123">
        <f t="shared" si="27"/>
        <v>6.3143688489239527E-2</v>
      </c>
      <c r="J66" s="123">
        <f t="shared" si="27"/>
        <v>4.3836868966036419E-2</v>
      </c>
      <c r="K66" s="123">
        <f t="shared" si="27"/>
        <v>2.8286800269341991E-2</v>
      </c>
      <c r="L66" s="123">
        <f t="shared" si="27"/>
        <v>3.0038380381955658E-2</v>
      </c>
      <c r="M66" s="123">
        <f t="shared" si="27"/>
        <v>4.0195585975719719E-2</v>
      </c>
      <c r="N66" s="123">
        <f t="shared" si="27"/>
        <v>3.7999119780041231E-2</v>
      </c>
      <c r="O66" s="123">
        <f t="shared" si="27"/>
        <v>3.0619210325775584E-2</v>
      </c>
      <c r="P66" s="123">
        <f t="shared" si="27"/>
        <v>2.3620119907228256E-2</v>
      </c>
      <c r="Q66" s="123">
        <f t="shared" si="27"/>
        <v>2.9667269749707435E-2</v>
      </c>
      <c r="R66" s="123">
        <f t="shared" si="27"/>
        <v>3.7619896290056763E-2</v>
      </c>
      <c r="S66" s="123">
        <f t="shared" si="27"/>
        <v>3.3673215530951629E-2</v>
      </c>
      <c r="T66" s="123">
        <f t="shared" si="27"/>
        <v>4.2491630937246491E-2</v>
      </c>
      <c r="U66" s="123">
        <f t="shared" si="27"/>
        <v>1.9107434230470715E-2</v>
      </c>
      <c r="V66" s="123">
        <f t="shared" si="27"/>
        <v>5.1879322338569539E-2</v>
      </c>
      <c r="W66" s="123">
        <f t="shared" si="27"/>
        <v>1.9018071498922297E-2</v>
      </c>
      <c r="X66" s="123">
        <f t="shared" si="27"/>
        <v>3.9491024110052293E-2</v>
      </c>
      <c r="Y66" s="123">
        <f t="shared" si="27"/>
        <v>4.9016318557047925E-2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2.5945073834366766E-2</v>
      </c>
      <c r="D67" s="99">
        <f>RES_hhdet_in_fech!D67/RES_summary!D$21</f>
        <v>1.2619940074546428E-2</v>
      </c>
      <c r="E67" s="99">
        <f>RES_hhdet_in_fech!E67/RES_summary!E$21</f>
        <v>2.596448639031676E-2</v>
      </c>
      <c r="F67" s="99">
        <f>RES_hhdet_in_fech!F67/RES_summary!F$21</f>
        <v>4.0666301360121671E-2</v>
      </c>
      <c r="G67" s="99">
        <f>RES_hhdet_in_fech!G67/RES_summary!G$21</f>
        <v>3.9801719231698618E-2</v>
      </c>
      <c r="H67" s="99">
        <f>RES_hhdet_in_fech!H67/RES_summary!H$21</f>
        <v>6.451599291310367E-2</v>
      </c>
      <c r="I67" s="99">
        <f>RES_hhdet_in_fech!I67/RES_summary!I$21</f>
        <v>6.3143688489239527E-2</v>
      </c>
      <c r="J67" s="99">
        <f>RES_hhdet_in_fech!J67/RES_summary!J$21</f>
        <v>4.3836868966036419E-2</v>
      </c>
      <c r="K67" s="99">
        <f>RES_hhdet_in_fech!K67/RES_summary!K$21</f>
        <v>2.8286800269341991E-2</v>
      </c>
      <c r="L67" s="99">
        <f>RES_hhdet_in_fech!L67/RES_summary!L$21</f>
        <v>3.0038380381955658E-2</v>
      </c>
      <c r="M67" s="99">
        <f>RES_hhdet_in_fech!M67/RES_summary!M$21</f>
        <v>4.0195585975719719E-2</v>
      </c>
      <c r="N67" s="99">
        <f>RES_hhdet_in_fech!N67/RES_summary!N$21</f>
        <v>3.7999119780041231E-2</v>
      </c>
      <c r="O67" s="99">
        <f>RES_hhdet_in_fech!O67/RES_summary!O$21</f>
        <v>3.0619210325775584E-2</v>
      </c>
      <c r="P67" s="99">
        <f>RES_hhdet_in_fech!P67/RES_summary!P$21</f>
        <v>2.3620119907228256E-2</v>
      </c>
      <c r="Q67" s="99">
        <f>RES_hhdet_in_fech!Q67/RES_summary!Q$21</f>
        <v>2.9667269749707435E-2</v>
      </c>
      <c r="R67" s="99">
        <f>RES_hhdet_in_fech!R67/RES_summary!R$21</f>
        <v>3.7619896290056763E-2</v>
      </c>
      <c r="S67" s="99">
        <f>RES_hhdet_in_fech!S67/RES_summary!S$21</f>
        <v>3.3673215530951629E-2</v>
      </c>
      <c r="T67" s="99">
        <f>RES_hhdet_in_fech!T67/RES_summary!T$21</f>
        <v>4.2491630937246491E-2</v>
      </c>
      <c r="U67" s="99">
        <f>RES_hhdet_in_fech!U67/RES_summary!U$21</f>
        <v>1.9107434230470715E-2</v>
      </c>
      <c r="V67" s="99">
        <f>RES_hhdet_in_fech!V67/RES_summary!V$21</f>
        <v>5.1879322338569539E-2</v>
      </c>
      <c r="W67" s="99">
        <f>RES_hhdet_in_fech!W67/RES_summary!W$21</f>
        <v>1.9018071498922297E-2</v>
      </c>
      <c r="X67" s="99">
        <f>RES_hhdet_in_fech!X67/RES_summary!X$21</f>
        <v>3.9491024110052293E-2</v>
      </c>
      <c r="Y67" s="99">
        <f>RES_hhdet_in_fech!Y67/RES_summary!Y$21</f>
        <v>4.9016318557047925E-2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12.238692194436737</v>
      </c>
      <c r="D68" s="123">
        <v>11.881607737333509</v>
      </c>
      <c r="E68" s="123">
        <v>11.937675113296571</v>
      </c>
      <c r="F68" s="123">
        <v>12.081695907031671</v>
      </c>
      <c r="G68" s="123">
        <v>11.853128771081808</v>
      </c>
      <c r="H68" s="123">
        <v>11.600329592287125</v>
      </c>
      <c r="I68" s="123">
        <v>10.492604105588365</v>
      </c>
      <c r="J68" s="123">
        <v>10.955189622622711</v>
      </c>
      <c r="K68" s="123">
        <v>10.617587353239252</v>
      </c>
      <c r="L68" s="123">
        <v>12.70752952640486</v>
      </c>
      <c r="M68" s="123">
        <v>12.545279842216916</v>
      </c>
      <c r="N68" s="123">
        <v>12.451952868510615</v>
      </c>
      <c r="O68" s="123">
        <v>12.625688979011247</v>
      </c>
      <c r="P68" s="123">
        <v>11.533009171661398</v>
      </c>
      <c r="Q68" s="123">
        <v>11.452884771871416</v>
      </c>
      <c r="R68" s="123">
        <v>11.492707096812094</v>
      </c>
      <c r="S68" s="123">
        <v>10.748841708348463</v>
      </c>
      <c r="T68" s="123">
        <v>10.591039613432246</v>
      </c>
      <c r="U68" s="123">
        <v>10.928696837543987</v>
      </c>
      <c r="V68" s="123">
        <v>10.499634815552861</v>
      </c>
      <c r="W68" s="123">
        <v>10.758424279017779</v>
      </c>
      <c r="X68" s="123">
        <v>6.34141798226013</v>
      </c>
      <c r="Y68" s="123">
        <v>6.229572538559875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12.308056955490281</v>
      </c>
      <c r="D69" s="99">
        <v>11.937792310024102</v>
      </c>
      <c r="E69" s="99">
        <v>12.020168891140596</v>
      </c>
      <c r="F69" s="99">
        <v>12.168205857699538</v>
      </c>
      <c r="G69" s="99">
        <v>11.946660120989822</v>
      </c>
      <c r="H69" s="99">
        <v>11.707597355538828</v>
      </c>
      <c r="I69" s="99">
        <v>10.555089620720215</v>
      </c>
      <c r="J69" s="99">
        <v>10.998439071690612</v>
      </c>
      <c r="K69" s="99">
        <v>10.684911911560707</v>
      </c>
      <c r="L69" s="99">
        <v>12.769737292161638</v>
      </c>
      <c r="M69" s="99">
        <v>12.579106176273891</v>
      </c>
      <c r="N69" s="99">
        <v>12.488515453635291</v>
      </c>
      <c r="O69" s="99">
        <v>12.643838067473601</v>
      </c>
      <c r="P69" s="99">
        <v>11.552349242245127</v>
      </c>
      <c r="Q69" s="99">
        <v>11.421685170564441</v>
      </c>
      <c r="R69" s="99">
        <v>11.485623077864188</v>
      </c>
      <c r="S69" s="99">
        <v>10.757600560697201</v>
      </c>
      <c r="T69" s="99">
        <v>10.581738867166042</v>
      </c>
      <c r="U69" s="99">
        <v>10.935030889370704</v>
      </c>
      <c r="V69" s="99">
        <v>10.514143620018238</v>
      </c>
      <c r="W69" s="99">
        <v>10.766580799595509</v>
      </c>
      <c r="X69" s="99">
        <v>6.5099988396594819</v>
      </c>
      <c r="Y69" s="99">
        <v>6.1951744010469518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10.437490765353983</v>
      </c>
      <c r="D70" s="99">
        <v>10.178344265996021</v>
      </c>
      <c r="E70" s="99">
        <v>10.251214131639532</v>
      </c>
      <c r="F70" s="99">
        <v>10.400971700283417</v>
      </c>
      <c r="G70" s="99">
        <v>10.277763436983472</v>
      </c>
      <c r="H70" s="99">
        <v>10.109417300772238</v>
      </c>
      <c r="I70" s="99">
        <v>9.1163475890778045</v>
      </c>
      <c r="J70" s="99">
        <v>9.4797085807600876</v>
      </c>
      <c r="K70" s="99">
        <v>9.1047043891377779</v>
      </c>
      <c r="L70" s="99">
        <v>11.204784647208774</v>
      </c>
      <c r="M70" s="99">
        <v>11.088499658558412</v>
      </c>
      <c r="N70" s="99">
        <v>11.078210780848458</v>
      </c>
      <c r="O70" s="99">
        <v>0</v>
      </c>
      <c r="P70" s="99">
        <v>0</v>
      </c>
      <c r="Q70" s="99">
        <v>0</v>
      </c>
      <c r="R70" s="99">
        <v>10.737610053464255</v>
      </c>
      <c r="S70" s="99">
        <v>10.095065109365235</v>
      </c>
      <c r="T70" s="99">
        <v>9.9914911916958946</v>
      </c>
      <c r="U70" s="99">
        <v>10.395130924475104</v>
      </c>
      <c r="V70" s="99">
        <v>10.036059942438962</v>
      </c>
      <c r="W70" s="99">
        <v>0</v>
      </c>
      <c r="X70" s="99">
        <v>6.1744533147410881</v>
      </c>
      <c r="Y70" s="99">
        <v>5.9334690720125698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6.8912485900722151</v>
      </c>
      <c r="D71" s="102">
        <v>6.7528362070267702</v>
      </c>
      <c r="E71" s="102">
        <v>6.7070763711236197</v>
      </c>
      <c r="F71" s="102">
        <v>6.7577296942434648</v>
      </c>
      <c r="G71" s="102">
        <v>6.7318917488034833</v>
      </c>
      <c r="H71" s="102">
        <v>6.6047544769140867</v>
      </c>
      <c r="I71" s="102">
        <v>5.8524121013259736</v>
      </c>
      <c r="J71" s="102">
        <v>5.9065489857981177</v>
      </c>
      <c r="K71" s="102">
        <v>5.2321422253632717</v>
      </c>
      <c r="L71" s="102">
        <v>7.2042341220019201</v>
      </c>
      <c r="M71" s="102">
        <v>7.0172541664255075</v>
      </c>
      <c r="N71" s="102">
        <v>6.8179414169745716</v>
      </c>
      <c r="O71" s="102">
        <v>0</v>
      </c>
      <c r="P71" s="102">
        <v>0</v>
      </c>
      <c r="Q71" s="102">
        <v>0</v>
      </c>
      <c r="R71" s="102">
        <v>6.488540245470185</v>
      </c>
      <c r="S71" s="102">
        <v>5.8260890221985475</v>
      </c>
      <c r="T71" s="102">
        <v>5.7660480027605487</v>
      </c>
      <c r="U71" s="102">
        <v>6.0740327115412773</v>
      </c>
      <c r="V71" s="102">
        <v>5.8431471082091688</v>
      </c>
      <c r="W71" s="102">
        <v>0</v>
      </c>
      <c r="X71" s="102">
        <v>2.7185506510160455</v>
      </c>
      <c r="Y71" s="102">
        <v>3.2188194672625068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3.5462421752817694</v>
      </c>
      <c r="D72" s="105">
        <v>3.4255080589692519</v>
      </c>
      <c r="E72" s="105">
        <v>3.5441377605159117</v>
      </c>
      <c r="F72" s="105">
        <v>3.643242006039952</v>
      </c>
      <c r="G72" s="105">
        <v>3.5458716881799903</v>
      </c>
      <c r="H72" s="105">
        <v>3.5046628238581503</v>
      </c>
      <c r="I72" s="105">
        <v>3.2639354877518283</v>
      </c>
      <c r="J72" s="105">
        <v>3.5731595949619708</v>
      </c>
      <c r="K72" s="105">
        <v>3.8725621637745058</v>
      </c>
      <c r="L72" s="105">
        <v>4.0005505252068536</v>
      </c>
      <c r="M72" s="105">
        <v>4.0712454921329044</v>
      </c>
      <c r="N72" s="105">
        <v>4.2602693638738858</v>
      </c>
      <c r="O72" s="105">
        <v>0</v>
      </c>
      <c r="P72" s="105">
        <v>0</v>
      </c>
      <c r="Q72" s="105">
        <v>0</v>
      </c>
      <c r="R72" s="105">
        <v>4.2490698079940685</v>
      </c>
      <c r="S72" s="105">
        <v>4.2689760871666866</v>
      </c>
      <c r="T72" s="105">
        <v>4.2254431889353441</v>
      </c>
      <c r="U72" s="105">
        <v>4.3210982129338245</v>
      </c>
      <c r="V72" s="105">
        <v>4.1929128342297917</v>
      </c>
      <c r="W72" s="105">
        <v>0</v>
      </c>
      <c r="X72" s="105">
        <v>3.4559026637250416</v>
      </c>
      <c r="Y72" s="105">
        <v>2.714649604750063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10.749626788442837</v>
      </c>
      <c r="D73" s="102">
        <v>10.87564217590039</v>
      </c>
      <c r="E73" s="102">
        <v>10.492785272422104</v>
      </c>
      <c r="F73" s="102">
        <v>10.665371189357232</v>
      </c>
      <c r="G73" s="102">
        <v>10.833012390284406</v>
      </c>
      <c r="H73" s="102">
        <v>10.787770696741667</v>
      </c>
      <c r="I73" s="102">
        <v>10.288645510983605</v>
      </c>
      <c r="J73" s="102">
        <v>10.558554558927835</v>
      </c>
      <c r="K73" s="102">
        <v>9.9880031510823493</v>
      </c>
      <c r="L73" s="102">
        <v>11.65169715521189</v>
      </c>
      <c r="M73" s="102">
        <v>12.006781676126828</v>
      </c>
      <c r="N73" s="102">
        <v>11.849636946872245</v>
      </c>
      <c r="O73" s="102">
        <v>12.585732543074752</v>
      </c>
      <c r="P73" s="102">
        <v>11.847634642963039</v>
      </c>
      <c r="Q73" s="102">
        <v>12.588062014270502</v>
      </c>
      <c r="R73" s="102">
        <v>12.35699880707228</v>
      </c>
      <c r="S73" s="102">
        <v>11.195599008785939</v>
      </c>
      <c r="T73" s="102">
        <v>11.446847520694492</v>
      </c>
      <c r="U73" s="102">
        <v>11.391190166381021</v>
      </c>
      <c r="V73" s="102">
        <v>10.643052611453109</v>
      </c>
      <c r="W73" s="102">
        <v>11.014817236289623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9.5224889465814275</v>
      </c>
      <c r="D74" s="105">
        <v>9.657200674501814</v>
      </c>
      <c r="E74" s="105">
        <v>9.3010776772787516</v>
      </c>
      <c r="F74" s="105">
        <v>9.4515234753638868</v>
      </c>
      <c r="G74" s="105">
        <v>9.6300645148492254</v>
      </c>
      <c r="H74" s="105">
        <v>9.5972111105238689</v>
      </c>
      <c r="I74" s="105">
        <v>9.137411218719885</v>
      </c>
      <c r="J74" s="105">
        <v>9.3392129255669136</v>
      </c>
      <c r="K74" s="105">
        <v>8.7232475585813116</v>
      </c>
      <c r="L74" s="105">
        <v>10.401010602170267</v>
      </c>
      <c r="M74" s="105">
        <v>10.722148752240287</v>
      </c>
      <c r="N74" s="105">
        <v>10.5809804045959</v>
      </c>
      <c r="O74" s="105">
        <v>11.382071637251595</v>
      </c>
      <c r="P74" s="105">
        <v>10.725000644467057</v>
      </c>
      <c r="Q74" s="105">
        <v>11.511836957751774</v>
      </c>
      <c r="R74" s="105">
        <v>11.355407199861046</v>
      </c>
      <c r="S74" s="105">
        <v>10.285010635046419</v>
      </c>
      <c r="T74" s="105">
        <v>10.570407131232166</v>
      </c>
      <c r="U74" s="105">
        <v>10.580859706239693</v>
      </c>
      <c r="V74" s="105">
        <v>9.9222850593038139</v>
      </c>
      <c r="W74" s="105">
        <v>10.355797676948216</v>
      </c>
      <c r="X74" s="105">
        <v>6.3170118271703011</v>
      </c>
      <c r="Y74" s="105">
        <v>6.3772464768438004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6.0172680534983725</v>
      </c>
      <c r="D75" s="99">
        <v>6.1551013849422969</v>
      </c>
      <c r="E75" s="99">
        <v>5.8522796136081805</v>
      </c>
      <c r="F75" s="99">
        <v>5.9185993354547879</v>
      </c>
      <c r="G75" s="99">
        <v>6.10553994942439</v>
      </c>
      <c r="H75" s="99">
        <v>6.0872075382748774</v>
      </c>
      <c r="I75" s="99">
        <v>5.7126128157438707</v>
      </c>
      <c r="J75" s="99">
        <v>5.6758012059045164</v>
      </c>
      <c r="K75" s="99">
        <v>4.8796912926951803</v>
      </c>
      <c r="L75" s="99">
        <v>6.5576438853920846</v>
      </c>
      <c r="M75" s="99">
        <v>6.6890328715164378</v>
      </c>
      <c r="N75" s="99">
        <v>6.4525981742093546</v>
      </c>
      <c r="O75" s="99">
        <v>7.2259415950495445</v>
      </c>
      <c r="P75" s="99">
        <v>6.525176022054449</v>
      </c>
      <c r="Q75" s="99">
        <v>7.1140418981108473</v>
      </c>
      <c r="R75" s="99">
        <v>6.9950095717322389</v>
      </c>
      <c r="S75" s="99">
        <v>6.0640922292275352</v>
      </c>
      <c r="T75" s="99">
        <v>6.2508031934177479</v>
      </c>
      <c r="U75" s="99">
        <v>6.3279387716514526</v>
      </c>
      <c r="V75" s="99">
        <v>5.904808722177072</v>
      </c>
      <c r="W75" s="99">
        <v>6.4662991234615275</v>
      </c>
      <c r="X75" s="99">
        <v>2.8062932889523129</v>
      </c>
      <c r="Y75" s="99">
        <v>3.499479774880264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3.5052208930830542</v>
      </c>
      <c r="D76" s="99">
        <v>3.5020992895595184</v>
      </c>
      <c r="E76" s="99">
        <v>3.4487980636705702</v>
      </c>
      <c r="F76" s="99">
        <v>3.5329241399090971</v>
      </c>
      <c r="G76" s="99">
        <v>3.5245245654248376</v>
      </c>
      <c r="H76" s="99">
        <v>3.510003572248992</v>
      </c>
      <c r="I76" s="99">
        <v>3.4247984029760152</v>
      </c>
      <c r="J76" s="99">
        <v>3.663411719662395</v>
      </c>
      <c r="K76" s="99">
        <v>3.8435562658861309</v>
      </c>
      <c r="L76" s="99">
        <v>3.8433667167781813</v>
      </c>
      <c r="M76" s="99">
        <v>4.033115880723849</v>
      </c>
      <c r="N76" s="99">
        <v>4.1283822303865438</v>
      </c>
      <c r="O76" s="99">
        <v>4.1561300422020517</v>
      </c>
      <c r="P76" s="99">
        <v>4.199824622412609</v>
      </c>
      <c r="Q76" s="99">
        <v>4.3977950596409272</v>
      </c>
      <c r="R76" s="99">
        <v>4.3603976281288102</v>
      </c>
      <c r="S76" s="99">
        <v>4.2209184058188836</v>
      </c>
      <c r="T76" s="99">
        <v>4.3196039378144189</v>
      </c>
      <c r="U76" s="99">
        <v>4.2529209345882419</v>
      </c>
      <c r="V76" s="99">
        <v>4.0174763371267437</v>
      </c>
      <c r="W76" s="99">
        <v>3.8894985534866899</v>
      </c>
      <c r="X76" s="99">
        <v>3.5107185382179873</v>
      </c>
      <c r="Y76" s="99">
        <v>2.8777667019635365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2.4417379608615519</v>
      </c>
      <c r="D77" s="123">
        <v>2.4846582544411402</v>
      </c>
      <c r="E77" s="123">
        <v>2.4763256907851545</v>
      </c>
      <c r="F77" s="123">
        <v>2.4736456353178831</v>
      </c>
      <c r="G77" s="123">
        <v>2.5034718989984786</v>
      </c>
      <c r="H77" s="123">
        <v>2.544899976044718</v>
      </c>
      <c r="I77" s="123">
        <v>2.527655259923844</v>
      </c>
      <c r="J77" s="123">
        <v>2.6442670288489012</v>
      </c>
      <c r="K77" s="123">
        <v>2.649648070428257</v>
      </c>
      <c r="L77" s="123">
        <v>2.9433480192928645</v>
      </c>
      <c r="M77" s="123">
        <v>2.8783776877670939</v>
      </c>
      <c r="N77" s="123">
        <v>2.8599830815674734</v>
      </c>
      <c r="O77" s="123">
        <v>3.0376863664616507</v>
      </c>
      <c r="P77" s="123">
        <v>3.0101571213511464</v>
      </c>
      <c r="Q77" s="123">
        <v>3.1400684063031004</v>
      </c>
      <c r="R77" s="123">
        <v>3.2001213361991798</v>
      </c>
      <c r="S77" s="123">
        <v>2.9905011394258456</v>
      </c>
      <c r="T77" s="123">
        <v>3.0373879290322434</v>
      </c>
      <c r="U77" s="123">
        <v>2.9960161124706057</v>
      </c>
      <c r="V77" s="123">
        <v>2.9949895163706031</v>
      </c>
      <c r="W77" s="123">
        <v>3.3108680051185186</v>
      </c>
      <c r="X77" s="123">
        <v>2.4520010010535929</v>
      </c>
      <c r="Y77" s="123">
        <v>2.2511279673492797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3.0328082607874953</v>
      </c>
      <c r="D78" s="99">
        <v>3.0265150266294625</v>
      </c>
      <c r="E78" s="99">
        <v>3.1085744332507841</v>
      </c>
      <c r="F78" s="99">
        <v>3.1052072464237757</v>
      </c>
      <c r="G78" s="99">
        <v>3.1405089363552183</v>
      </c>
      <c r="H78" s="99">
        <v>3.185297870487243</v>
      </c>
      <c r="I78" s="99">
        <v>3.0742741091172046</v>
      </c>
      <c r="J78" s="99">
        <v>3.2117244558302995</v>
      </c>
      <c r="K78" s="99">
        <v>3.2659707168802923</v>
      </c>
      <c r="L78" s="99">
        <v>3.6571723206263052</v>
      </c>
      <c r="M78" s="99">
        <v>3.5467628592429499</v>
      </c>
      <c r="N78" s="99">
        <v>3.5930464456558715</v>
      </c>
      <c r="O78" s="99">
        <v>3.8564176150433371</v>
      </c>
      <c r="P78" s="99">
        <v>3.8033404438512588</v>
      </c>
      <c r="Q78" s="99">
        <v>3.992609788243628</v>
      </c>
      <c r="R78" s="99">
        <v>4.1475345601080358</v>
      </c>
      <c r="S78" s="99">
        <v>3.9888913700713822</v>
      </c>
      <c r="T78" s="99">
        <v>4.1006544004839105</v>
      </c>
      <c r="U78" s="99">
        <v>4.0851933244332406</v>
      </c>
      <c r="V78" s="99">
        <v>3.7503571465681738</v>
      </c>
      <c r="W78" s="99">
        <v>3.9315536635054094</v>
      </c>
      <c r="X78" s="99">
        <v>3.2629915499832567</v>
      </c>
      <c r="Y78" s="99">
        <v>2.8516515845239274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2.4258085558204097</v>
      </c>
      <c r="D79" s="110">
        <v>2.4602459438408051</v>
      </c>
      <c r="E79" s="110">
        <v>2.44007080400932</v>
      </c>
      <c r="F79" s="110">
        <v>2.4375808180125125</v>
      </c>
      <c r="G79" s="110">
        <v>2.4694405086474887</v>
      </c>
      <c r="H79" s="110">
        <v>2.512649722367756</v>
      </c>
      <c r="I79" s="110">
        <v>2.5102302526110227</v>
      </c>
      <c r="J79" s="110">
        <v>2.5717931921069344</v>
      </c>
      <c r="K79" s="110">
        <v>2.5822476653109865</v>
      </c>
      <c r="L79" s="110">
        <v>2.8637976924509001</v>
      </c>
      <c r="M79" s="110">
        <v>2.8011682103395446</v>
      </c>
      <c r="N79" s="110">
        <v>2.7775221883716394</v>
      </c>
      <c r="O79" s="110">
        <v>2.9581074097256019</v>
      </c>
      <c r="P79" s="110">
        <v>2.9663199744372335</v>
      </c>
      <c r="Q79" s="110">
        <v>3.0960744222983552</v>
      </c>
      <c r="R79" s="110">
        <v>3.143983280783718</v>
      </c>
      <c r="S79" s="110">
        <v>2.921129986609925</v>
      </c>
      <c r="T79" s="110">
        <v>2.9655280237751112</v>
      </c>
      <c r="U79" s="110">
        <v>2.9242931011467577</v>
      </c>
      <c r="V79" s="110">
        <v>2.9215509967680613</v>
      </c>
      <c r="W79" s="110">
        <v>3.2024118289169512</v>
      </c>
      <c r="X79" s="110">
        <v>1.9478717409081261</v>
      </c>
      <c r="Y79" s="110">
        <v>2.2088699626940986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164.66378969619041</v>
      </c>
      <c r="D81" s="118">
        <f t="shared" si="28"/>
        <v>152.41950899089002</v>
      </c>
      <c r="E81" s="118">
        <f t="shared" si="28"/>
        <v>152.81631662539721</v>
      </c>
      <c r="F81" s="118">
        <f t="shared" si="28"/>
        <v>143.7069341786974</v>
      </c>
      <c r="G81" s="118">
        <f t="shared" si="28"/>
        <v>144.33494496041226</v>
      </c>
      <c r="H81" s="118">
        <f t="shared" si="28"/>
        <v>139.34800420621519</v>
      </c>
      <c r="I81" s="118">
        <f t="shared" si="28"/>
        <v>146.13137264818138</v>
      </c>
      <c r="J81" s="118">
        <f t="shared" si="28"/>
        <v>135.12869891905328</v>
      </c>
      <c r="K81" s="118">
        <f t="shared" si="28"/>
        <v>129.91848956960479</v>
      </c>
      <c r="L81" s="118">
        <f t="shared" si="28"/>
        <v>137.85991450090276</v>
      </c>
      <c r="M81" s="118">
        <f t="shared" si="28"/>
        <v>121.92023709538078</v>
      </c>
      <c r="N81" s="118">
        <f t="shared" si="28"/>
        <v>114.28788506785702</v>
      </c>
      <c r="O81" s="118">
        <f t="shared" si="28"/>
        <v>112.56728082862237</v>
      </c>
      <c r="P81" s="118">
        <f t="shared" si="28"/>
        <v>101.49130347710231</v>
      </c>
      <c r="Q81" s="118">
        <f t="shared" si="28"/>
        <v>109.39974889082121</v>
      </c>
      <c r="R81" s="118">
        <f t="shared" ref="R81:V81" si="29">R82+R85+R87+R100</f>
        <v>108.31813402564904</v>
      </c>
      <c r="S81" s="118">
        <f t="shared" si="29"/>
        <v>98.443460438684028</v>
      </c>
      <c r="T81" s="118">
        <f t="shared" si="29"/>
        <v>91.739123802795845</v>
      </c>
      <c r="U81" s="118">
        <f t="shared" si="29"/>
        <v>83.207087992029372</v>
      </c>
      <c r="V81" s="118">
        <f t="shared" si="29"/>
        <v>75.660094575986363</v>
      </c>
      <c r="W81" s="118">
        <f t="shared" ref="W81:Y81" si="30">W82+W85+W87+W100</f>
        <v>73.498459604735729</v>
      </c>
      <c r="X81" s="118">
        <f t="shared" si="30"/>
        <v>51.213242863883679</v>
      </c>
      <c r="Y81" s="118">
        <f t="shared" si="30"/>
        <v>46.442524657523769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151.63808153006045</v>
      </c>
      <c r="D82" s="123">
        <f t="shared" si="31"/>
        <v>139.17977587554623</v>
      </c>
      <c r="E82" s="123">
        <f t="shared" si="31"/>
        <v>139.83517534081071</v>
      </c>
      <c r="F82" s="123">
        <f t="shared" si="31"/>
        <v>130.5784633788119</v>
      </c>
      <c r="G82" s="123">
        <f t="shared" si="31"/>
        <v>131.13285721830033</v>
      </c>
      <c r="H82" s="123">
        <f t="shared" si="31"/>
        <v>126.18456352891698</v>
      </c>
      <c r="I82" s="123">
        <f t="shared" si="31"/>
        <v>133.33925234114386</v>
      </c>
      <c r="J82" s="123">
        <f t="shared" si="31"/>
        <v>122.2227214983393</v>
      </c>
      <c r="K82" s="123">
        <f t="shared" si="31"/>
        <v>117.63335177787744</v>
      </c>
      <c r="L82" s="123">
        <f t="shared" si="31"/>
        <v>123.77721893601998</v>
      </c>
      <c r="M82" s="123">
        <f t="shared" si="31"/>
        <v>107.31026258479659</v>
      </c>
      <c r="N82" s="123">
        <f t="shared" si="31"/>
        <v>100.00347965937013</v>
      </c>
      <c r="O82" s="123">
        <f t="shared" si="31"/>
        <v>97.709574297895799</v>
      </c>
      <c r="P82" s="123">
        <f t="shared" si="31"/>
        <v>87.022592059432498</v>
      </c>
      <c r="Q82" s="123">
        <f t="shared" si="31"/>
        <v>94.207195688291378</v>
      </c>
      <c r="R82" s="123">
        <f t="shared" ref="R82:V82" si="32">SUM(R83:R84)</f>
        <v>93.119192598850972</v>
      </c>
      <c r="S82" s="123">
        <f t="shared" si="32"/>
        <v>84.59157051263179</v>
      </c>
      <c r="T82" s="123">
        <f t="shared" si="32"/>
        <v>78.141016893860382</v>
      </c>
      <c r="U82" s="123">
        <f t="shared" si="32"/>
        <v>69.49659624079905</v>
      </c>
      <c r="V82" s="123">
        <f t="shared" si="32"/>
        <v>62.400449286193627</v>
      </c>
      <c r="W82" s="123">
        <f t="shared" ref="W82:Y82" si="33">SUM(W83:W84)</f>
        <v>59.245458837136191</v>
      </c>
      <c r="X82" s="123">
        <f t="shared" si="33"/>
        <v>42.978342021996248</v>
      </c>
      <c r="Y82" s="123">
        <f t="shared" si="33"/>
        <v>37.583914407284887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150.94141286711124</v>
      </c>
      <c r="D83" s="99">
        <v>138.54327231599123</v>
      </c>
      <c r="E83" s="99">
        <v>139.1861841339942</v>
      </c>
      <c r="F83" s="99">
        <v>129.96701734999044</v>
      </c>
      <c r="G83" s="99">
        <v>130.5104401669264</v>
      </c>
      <c r="H83" s="99">
        <v>125.57739208294167</v>
      </c>
      <c r="I83" s="99">
        <v>132.68936980521042</v>
      </c>
      <c r="J83" s="99">
        <v>121.62467251887705</v>
      </c>
      <c r="K83" s="99">
        <v>117.05399623058284</v>
      </c>
      <c r="L83" s="99">
        <v>123.14181017955049</v>
      </c>
      <c r="M83" s="99">
        <v>106.76423598213242</v>
      </c>
      <c r="N83" s="99">
        <v>99.49356293464443</v>
      </c>
      <c r="O83" s="99">
        <v>97.210528110144523</v>
      </c>
      <c r="P83" s="99">
        <v>86.584319021591156</v>
      </c>
      <c r="Q83" s="99">
        <v>93.719612680769913</v>
      </c>
      <c r="R83" s="99">
        <v>92.630389372841961</v>
      </c>
      <c r="S83" s="99">
        <v>84.14104224139939</v>
      </c>
      <c r="T83" s="99">
        <v>77.719255367594727</v>
      </c>
      <c r="U83" s="99">
        <v>69.120445410926877</v>
      </c>
      <c r="V83" s="99">
        <v>62.058492003392942</v>
      </c>
      <c r="W83" s="99">
        <v>58.917580714875839</v>
      </c>
      <c r="X83" s="99">
        <v>42.756334132241463</v>
      </c>
      <c r="Y83" s="99">
        <v>37.386574219376548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0.69666866294921914</v>
      </c>
      <c r="D84" s="99">
        <v>0.63650355955498306</v>
      </c>
      <c r="E84" s="99">
        <v>0.64899120681651179</v>
      </c>
      <c r="F84" s="99">
        <v>0.61144602882147026</v>
      </c>
      <c r="G84" s="99">
        <v>0.62241705137393821</v>
      </c>
      <c r="H84" s="99">
        <v>0.60717144597531758</v>
      </c>
      <c r="I84" s="99">
        <v>0.64988253593343559</v>
      </c>
      <c r="J84" s="99">
        <v>0.59804897946224944</v>
      </c>
      <c r="K84" s="99">
        <v>0.57935554729459449</v>
      </c>
      <c r="L84" s="99">
        <v>0.63540875646948713</v>
      </c>
      <c r="M84" s="99">
        <v>0.54602660266417025</v>
      </c>
      <c r="N84" s="99">
        <v>0.5099167247256926</v>
      </c>
      <c r="O84" s="99">
        <v>0.49904618775127607</v>
      </c>
      <c r="P84" s="99">
        <v>0.43827303784134797</v>
      </c>
      <c r="Q84" s="99">
        <v>0.48758300752146128</v>
      </c>
      <c r="R84" s="99">
        <v>0.48880322600900716</v>
      </c>
      <c r="S84" s="99">
        <v>0.45052827123240075</v>
      </c>
      <c r="T84" s="99">
        <v>0.42176152626566116</v>
      </c>
      <c r="U84" s="99">
        <v>0.37615082987217713</v>
      </c>
      <c r="V84" s="99">
        <v>0.3419572828006831</v>
      </c>
      <c r="W84" s="99">
        <v>0.32787812226035101</v>
      </c>
      <c r="X84" s="99">
        <v>0.22200788975478328</v>
      </c>
      <c r="Y84" s="99">
        <v>0.19734018790833946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2.6002108765631186E-2</v>
      </c>
      <c r="D85" s="123">
        <f t="shared" si="34"/>
        <v>1.2588812434373051E-2</v>
      </c>
      <c r="E85" s="123">
        <f t="shared" si="34"/>
        <v>2.5928842869245679E-2</v>
      </c>
      <c r="F85" s="123">
        <f t="shared" si="34"/>
        <v>4.0619899790198331E-2</v>
      </c>
      <c r="G85" s="123">
        <f t="shared" si="34"/>
        <v>3.9840624499022169E-2</v>
      </c>
      <c r="H85" s="123">
        <f t="shared" si="34"/>
        <v>6.4432496548347762E-2</v>
      </c>
      <c r="I85" s="123">
        <f t="shared" si="34"/>
        <v>6.3131105553428046E-2</v>
      </c>
      <c r="J85" s="123">
        <f t="shared" si="34"/>
        <v>4.3863656603310312E-2</v>
      </c>
      <c r="K85" s="123">
        <f t="shared" si="34"/>
        <v>2.8289416689563328E-2</v>
      </c>
      <c r="L85" s="123">
        <f t="shared" si="34"/>
        <v>3.0150925346171035E-2</v>
      </c>
      <c r="M85" s="123">
        <f t="shared" si="34"/>
        <v>4.0291982192947114E-2</v>
      </c>
      <c r="N85" s="123">
        <f t="shared" si="34"/>
        <v>3.7954668721167324E-2</v>
      </c>
      <c r="O85" s="123">
        <f t="shared" si="34"/>
        <v>3.060344399835925E-2</v>
      </c>
      <c r="P85" s="123">
        <f t="shared" si="34"/>
        <v>2.3703802921743122E-2</v>
      </c>
      <c r="Q85" s="123">
        <f t="shared" si="34"/>
        <v>2.9654915574981545E-2</v>
      </c>
      <c r="R85" s="123">
        <f t="shared" si="34"/>
        <v>3.7641970051378412E-2</v>
      </c>
      <c r="S85" s="123">
        <f t="shared" si="34"/>
        <v>3.3636067756202113E-2</v>
      </c>
      <c r="T85" s="123">
        <f t="shared" si="34"/>
        <v>4.2536421757776943E-2</v>
      </c>
      <c r="U85" s="123">
        <f t="shared" si="34"/>
        <v>1.9097182124132903E-2</v>
      </c>
      <c r="V85" s="123">
        <f t="shared" si="34"/>
        <v>5.1909673021489244E-2</v>
      </c>
      <c r="W85" s="123">
        <f t="shared" si="34"/>
        <v>1.9089793759351333E-2</v>
      </c>
      <c r="X85" s="123">
        <f t="shared" si="34"/>
        <v>3.9240666117320605E-2</v>
      </c>
      <c r="Y85" s="123">
        <f t="shared" si="34"/>
        <v>4.8962582891024488E-2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2.6002108765631186E-2</v>
      </c>
      <c r="D86" s="99">
        <f>RES_hhdet_in_fech!D86/RES_summary!D$21</f>
        <v>1.2588812434373051E-2</v>
      </c>
      <c r="E86" s="99">
        <f>RES_hhdet_in_fech!E86/RES_summary!E$21</f>
        <v>2.5928842869245679E-2</v>
      </c>
      <c r="F86" s="99">
        <f>RES_hhdet_in_fech!F86/RES_summary!F$21</f>
        <v>4.0619899790198331E-2</v>
      </c>
      <c r="G86" s="99">
        <f>RES_hhdet_in_fech!G86/RES_summary!G$21</f>
        <v>3.9840624499022169E-2</v>
      </c>
      <c r="H86" s="99">
        <f>RES_hhdet_in_fech!H86/RES_summary!H$21</f>
        <v>6.4432496548347762E-2</v>
      </c>
      <c r="I86" s="99">
        <f>RES_hhdet_in_fech!I86/RES_summary!I$21</f>
        <v>6.3131105553428046E-2</v>
      </c>
      <c r="J86" s="99">
        <f>RES_hhdet_in_fech!J86/RES_summary!J$21</f>
        <v>4.3863656603310312E-2</v>
      </c>
      <c r="K86" s="99">
        <f>RES_hhdet_in_fech!K86/RES_summary!K$21</f>
        <v>2.8289416689563328E-2</v>
      </c>
      <c r="L86" s="99">
        <f>RES_hhdet_in_fech!L86/RES_summary!L$21</f>
        <v>3.0150925346171035E-2</v>
      </c>
      <c r="M86" s="99">
        <f>RES_hhdet_in_fech!M86/RES_summary!M$21</f>
        <v>4.0291982192947114E-2</v>
      </c>
      <c r="N86" s="99">
        <f>RES_hhdet_in_fech!N86/RES_summary!N$21</f>
        <v>3.7954668721167324E-2</v>
      </c>
      <c r="O86" s="99">
        <f>RES_hhdet_in_fech!O86/RES_summary!O$21</f>
        <v>3.060344399835925E-2</v>
      </c>
      <c r="P86" s="99">
        <f>RES_hhdet_in_fech!P86/RES_summary!P$21</f>
        <v>2.3703802921743122E-2</v>
      </c>
      <c r="Q86" s="99">
        <f>RES_hhdet_in_fech!Q86/RES_summary!Q$21</f>
        <v>2.9654915574981545E-2</v>
      </c>
      <c r="R86" s="99">
        <f>RES_hhdet_in_fech!R86/RES_summary!R$21</f>
        <v>3.7641970051378412E-2</v>
      </c>
      <c r="S86" s="99">
        <f>RES_hhdet_in_fech!S86/RES_summary!S$21</f>
        <v>3.3636067756202113E-2</v>
      </c>
      <c r="T86" s="99">
        <f>RES_hhdet_in_fech!T86/RES_summary!T$21</f>
        <v>4.2536421757776943E-2</v>
      </c>
      <c r="U86" s="99">
        <f>RES_hhdet_in_fech!U86/RES_summary!U$21</f>
        <v>1.9097182124132903E-2</v>
      </c>
      <c r="V86" s="99">
        <f>RES_hhdet_in_fech!V86/RES_summary!V$21</f>
        <v>5.1909673021489244E-2</v>
      </c>
      <c r="W86" s="99">
        <f>RES_hhdet_in_fech!W86/RES_summary!W$21</f>
        <v>1.9089793759351333E-2</v>
      </c>
      <c r="X86" s="99">
        <f>RES_hhdet_in_fech!X86/RES_summary!X$21</f>
        <v>3.9240666117320605E-2</v>
      </c>
      <c r="Y86" s="99">
        <f>RES_hhdet_in_fech!Y86/RES_summary!Y$21</f>
        <v>4.8962582891024488E-2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10.573897501543922</v>
      </c>
      <c r="D87" s="123">
        <v>10.766898359068611</v>
      </c>
      <c r="E87" s="123">
        <v>10.515141637707949</v>
      </c>
      <c r="F87" s="123">
        <v>10.650270082082791</v>
      </c>
      <c r="G87" s="123">
        <v>10.692806608965414</v>
      </c>
      <c r="H87" s="123">
        <v>10.586358458382088</v>
      </c>
      <c r="I87" s="123">
        <v>10.218758948873068</v>
      </c>
      <c r="J87" s="123">
        <v>10.290320572003761</v>
      </c>
      <c r="K87" s="123">
        <v>9.6746007097268176</v>
      </c>
      <c r="L87" s="123">
        <v>11.188746947085699</v>
      </c>
      <c r="M87" s="123">
        <v>11.76851431805172</v>
      </c>
      <c r="N87" s="123">
        <v>11.468928551394086</v>
      </c>
      <c r="O87" s="123">
        <v>11.868995677002623</v>
      </c>
      <c r="P87" s="123">
        <v>11.478687640310842</v>
      </c>
      <c r="Q87" s="123">
        <v>12.066823864656493</v>
      </c>
      <c r="R87" s="123">
        <v>12.01731617596297</v>
      </c>
      <c r="S87" s="123">
        <v>10.897123871686109</v>
      </c>
      <c r="T87" s="123">
        <v>10.590042463402577</v>
      </c>
      <c r="U87" s="123">
        <v>10.767101467959437</v>
      </c>
      <c r="V87" s="123">
        <v>10.286184620003182</v>
      </c>
      <c r="W87" s="123">
        <v>11.031499144923234</v>
      </c>
      <c r="X87" s="123">
        <v>6.2477884348619783</v>
      </c>
      <c r="Y87" s="123">
        <v>6.6007777046537575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12.159017762817237</v>
      </c>
      <c r="D88" s="99">
        <v>11.633779634656088</v>
      </c>
      <c r="E88" s="99">
        <v>11.391713902603952</v>
      </c>
      <c r="F88" s="99">
        <v>11.116438674503827</v>
      </c>
      <c r="G88" s="99">
        <v>11.122389361641915</v>
      </c>
      <c r="H88" s="99">
        <v>10.784526011418075</v>
      </c>
      <c r="I88" s="99">
        <v>10.872633757634208</v>
      </c>
      <c r="J88" s="99">
        <v>10.592410578416828</v>
      </c>
      <c r="K88" s="99">
        <v>10.196565587729099</v>
      </c>
      <c r="L88" s="99">
        <v>11.371749132930264</v>
      </c>
      <c r="M88" s="99">
        <v>12.025835875340221</v>
      </c>
      <c r="N88" s="99">
        <v>11.431975455117811</v>
      </c>
      <c r="O88" s="99">
        <v>11.507836110233789</v>
      </c>
      <c r="P88" s="99">
        <v>11.736115277054255</v>
      </c>
      <c r="Q88" s="99">
        <v>12.074856708538759</v>
      </c>
      <c r="R88" s="99">
        <v>12.152123290984227</v>
      </c>
      <c r="S88" s="99">
        <v>10.962111509022654</v>
      </c>
      <c r="T88" s="99">
        <v>10.415415341736169</v>
      </c>
      <c r="U88" s="99">
        <v>10.760683722674779</v>
      </c>
      <c r="V88" s="99">
        <v>10.299659766990954</v>
      </c>
      <c r="W88" s="99">
        <v>11.095292860047508</v>
      </c>
      <c r="X88" s="99">
        <v>6.1540319745020726</v>
      </c>
      <c r="Y88" s="99">
        <v>6.6586537631802099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10.326361159722291</v>
      </c>
      <c r="D89" s="99">
        <v>9.9677699104217012</v>
      </c>
      <c r="E89" s="99">
        <v>9.7963662534579168</v>
      </c>
      <c r="F89" s="99">
        <v>9.6141853624509164</v>
      </c>
      <c r="G89" s="99">
        <v>9.7111668616248092</v>
      </c>
      <c r="H89" s="99">
        <v>9.4802375510263897</v>
      </c>
      <c r="I89" s="99">
        <v>9.5966487177646016</v>
      </c>
      <c r="J89" s="99">
        <v>9.3641489620357135</v>
      </c>
      <c r="K89" s="99">
        <v>8.9622457334953847</v>
      </c>
      <c r="L89" s="99">
        <v>10.259206792238505</v>
      </c>
      <c r="M89" s="99">
        <v>10.897989320157007</v>
      </c>
      <c r="N89" s="99">
        <v>10.38304138692102</v>
      </c>
      <c r="O89" s="99">
        <v>10.557489191248495</v>
      </c>
      <c r="P89" s="99">
        <v>10.757228982606888</v>
      </c>
      <c r="Q89" s="99">
        <v>11.139639343263022</v>
      </c>
      <c r="R89" s="99">
        <v>11.28498445509141</v>
      </c>
      <c r="S89" s="99">
        <v>10.213618382470004</v>
      </c>
      <c r="T89" s="99">
        <v>9.7783356520284137</v>
      </c>
      <c r="U89" s="99">
        <v>10.187718083402306</v>
      </c>
      <c r="V89" s="99">
        <v>9.8051866327016945</v>
      </c>
      <c r="W89" s="99">
        <v>10.644457791264749</v>
      </c>
      <c r="X89" s="99">
        <v>5.8242580121397243</v>
      </c>
      <c r="Y89" s="99">
        <v>6.3796018950476476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6.8074237995672675</v>
      </c>
      <c r="D90" s="102">
        <v>6.5802712507851924</v>
      </c>
      <c r="E90" s="102">
        <v>6.3544423877437852</v>
      </c>
      <c r="F90" s="102">
        <v>6.1703073609361985</v>
      </c>
      <c r="G90" s="102">
        <v>6.2654593835924972</v>
      </c>
      <c r="H90" s="102">
        <v>6.081778542403268</v>
      </c>
      <c r="I90" s="102">
        <v>6.0342788121835422</v>
      </c>
      <c r="J90" s="102">
        <v>5.6895745721223081</v>
      </c>
      <c r="K90" s="102">
        <v>4.9935993523357407</v>
      </c>
      <c r="L90" s="102">
        <v>6.4101911858038569</v>
      </c>
      <c r="M90" s="102">
        <v>6.7108475231758593</v>
      </c>
      <c r="N90" s="102">
        <v>6.238935187340835</v>
      </c>
      <c r="O90" s="102">
        <v>6.6073085105683766</v>
      </c>
      <c r="P90" s="102">
        <v>6.4747386219172025</v>
      </c>
      <c r="Q90" s="102">
        <v>6.8201745158386542</v>
      </c>
      <c r="R90" s="102">
        <v>6.8738758781551219</v>
      </c>
      <c r="S90" s="102">
        <v>5.9406080673413486</v>
      </c>
      <c r="T90" s="102">
        <v>5.6758185094928546</v>
      </c>
      <c r="U90" s="102">
        <v>5.9755265319331183</v>
      </c>
      <c r="V90" s="102">
        <v>5.7203719918073812</v>
      </c>
      <c r="W90" s="102">
        <v>6.5320100968494357</v>
      </c>
      <c r="X90" s="102">
        <v>2.5531995105087009</v>
      </c>
      <c r="Y90" s="102">
        <v>3.4628103408302189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3.5189373601550238</v>
      </c>
      <c r="D91" s="105">
        <v>3.3874986596365093</v>
      </c>
      <c r="E91" s="105">
        <v>3.4419238657141302</v>
      </c>
      <c r="F91" s="105">
        <v>3.443878001514717</v>
      </c>
      <c r="G91" s="105">
        <v>3.445707478032312</v>
      </c>
      <c r="H91" s="105">
        <v>3.3984590086231199</v>
      </c>
      <c r="I91" s="105">
        <v>3.5623699055810585</v>
      </c>
      <c r="J91" s="105">
        <v>3.6745743899134053</v>
      </c>
      <c r="K91" s="105">
        <v>3.9686463811596431</v>
      </c>
      <c r="L91" s="105">
        <v>3.849015606434647</v>
      </c>
      <c r="M91" s="105">
        <v>4.1871417969811473</v>
      </c>
      <c r="N91" s="105">
        <v>4.1441061995801851</v>
      </c>
      <c r="O91" s="105">
        <v>3.9501806806801181</v>
      </c>
      <c r="P91" s="105">
        <v>4.2824903606896862</v>
      </c>
      <c r="Q91" s="105">
        <v>4.319464827424369</v>
      </c>
      <c r="R91" s="105">
        <v>4.4111085769362859</v>
      </c>
      <c r="S91" s="105">
        <v>4.2730103151286567</v>
      </c>
      <c r="T91" s="105">
        <v>4.10251714253556</v>
      </c>
      <c r="U91" s="105">
        <v>4.2121915514691874</v>
      </c>
      <c r="V91" s="105">
        <v>4.0848146408943116</v>
      </c>
      <c r="W91" s="105">
        <v>4.1124476944153123</v>
      </c>
      <c r="X91" s="105">
        <v>3.2710585016310234</v>
      </c>
      <c r="Y91" s="105">
        <v>2.9167915542174279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12.41877757511851</v>
      </c>
      <c r="D92" s="102">
        <v>11.402226425027028</v>
      </c>
      <c r="E92" s="102">
        <v>11.737631043270691</v>
      </c>
      <c r="F92" s="102">
        <v>11.942756865400177</v>
      </c>
      <c r="G92" s="102">
        <v>11.743587006117176</v>
      </c>
      <c r="H92" s="102">
        <v>12.196010416545027</v>
      </c>
      <c r="I92" s="102">
        <v>12.329195293373985</v>
      </c>
      <c r="J92" s="102">
        <v>11.612588686326486</v>
      </c>
      <c r="K92" s="102">
        <v>11.047314150888759</v>
      </c>
      <c r="L92" s="102">
        <v>12.147480764111089</v>
      </c>
      <c r="M92" s="102">
        <v>13.623367742063664</v>
      </c>
      <c r="N92" s="102">
        <v>13.340159362417777</v>
      </c>
      <c r="O92" s="102">
        <v>12.750193899784845</v>
      </c>
      <c r="P92" s="102">
        <v>10.784546984415451</v>
      </c>
      <c r="Q92" s="102">
        <v>12.580670272559017</v>
      </c>
      <c r="R92" s="102">
        <v>12.399576033387502</v>
      </c>
      <c r="S92" s="102">
        <v>11.571577097841038</v>
      </c>
      <c r="T92" s="102">
        <v>11.036354051627015</v>
      </c>
      <c r="U92" s="102">
        <v>11.208216644473239</v>
      </c>
      <c r="V92" s="102">
        <v>9.9083161444515895</v>
      </c>
      <c r="W92" s="102">
        <v>10.305106856448369</v>
      </c>
      <c r="X92" s="102">
        <v>7.4713967483097719</v>
      </c>
      <c r="Y92" s="102">
        <v>6.658943060999551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10.567750618009779</v>
      </c>
      <c r="D93" s="105">
        <v>9.7335257731885392</v>
      </c>
      <c r="E93" s="105">
        <v>10.001253340396969</v>
      </c>
      <c r="F93" s="105">
        <v>10.17714368478353</v>
      </c>
      <c r="G93" s="105">
        <v>10.051447577748467</v>
      </c>
      <c r="H93" s="105">
        <v>10.456462474453811</v>
      </c>
      <c r="I93" s="105">
        <v>10.552595054877093</v>
      </c>
      <c r="J93" s="105">
        <v>9.8891302971703823</v>
      </c>
      <c r="K93" s="105">
        <v>9.2635043915357738</v>
      </c>
      <c r="L93" s="105">
        <v>0</v>
      </c>
      <c r="M93" s="105">
        <v>11.806508863264737</v>
      </c>
      <c r="N93" s="105">
        <v>11.609972682127829</v>
      </c>
      <c r="O93" s="105">
        <v>11.324502883122143</v>
      </c>
      <c r="P93" s="105">
        <v>9.6512150893444435</v>
      </c>
      <c r="Q93" s="105">
        <v>11.451216878942606</v>
      </c>
      <c r="R93" s="105">
        <v>11.381849508867417</v>
      </c>
      <c r="S93" s="105">
        <v>10.655209939041443</v>
      </c>
      <c r="T93" s="105">
        <v>10.236922157152497</v>
      </c>
      <c r="U93" s="105">
        <v>10.476675783261218</v>
      </c>
      <c r="V93" s="105">
        <v>9.2981136295984204</v>
      </c>
      <c r="W93" s="105">
        <v>9.740103181015316</v>
      </c>
      <c r="X93" s="105">
        <v>6.9314341947778777</v>
      </c>
      <c r="Y93" s="105">
        <v>6.2610935958046525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6.9537622279433666</v>
      </c>
      <c r="D94" s="99">
        <v>6.4477083720473543</v>
      </c>
      <c r="E94" s="99">
        <v>6.5471129754014683</v>
      </c>
      <c r="F94" s="99">
        <v>6.6297463294030088</v>
      </c>
      <c r="G94" s="99">
        <v>6.6142984377878031</v>
      </c>
      <c r="H94" s="99">
        <v>6.8792943019329194</v>
      </c>
      <c r="I94" s="99">
        <v>6.8439804292423938</v>
      </c>
      <c r="J94" s="99">
        <v>6.235378654842517</v>
      </c>
      <c r="K94" s="99">
        <v>5.4062841455407167</v>
      </c>
      <c r="L94" s="99">
        <v>0</v>
      </c>
      <c r="M94" s="99">
        <v>7.6004881110592715</v>
      </c>
      <c r="N94" s="99">
        <v>7.2822574850989561</v>
      </c>
      <c r="O94" s="99">
        <v>7.3187115439707853</v>
      </c>
      <c r="P94" s="99">
        <v>5.9369733392849939</v>
      </c>
      <c r="Q94" s="99">
        <v>7.1066305349162535</v>
      </c>
      <c r="R94" s="99">
        <v>7.0143108323241057</v>
      </c>
      <c r="S94" s="99">
        <v>6.2734197666142517</v>
      </c>
      <c r="T94" s="99">
        <v>6.0162814294436577</v>
      </c>
      <c r="U94" s="99">
        <v>6.2243162142884918</v>
      </c>
      <c r="V94" s="99">
        <v>5.4940304874567509</v>
      </c>
      <c r="W94" s="99">
        <v>6.0559993253508484</v>
      </c>
      <c r="X94" s="99">
        <v>3.1291973375370494</v>
      </c>
      <c r="Y94" s="99">
        <v>3.4555394203595622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3.6139883900664111</v>
      </c>
      <c r="D95" s="99">
        <v>3.2858174011411863</v>
      </c>
      <c r="E95" s="99">
        <v>3.454140364995502</v>
      </c>
      <c r="F95" s="99">
        <v>3.5473973553805203</v>
      </c>
      <c r="G95" s="99">
        <v>3.4371491399606633</v>
      </c>
      <c r="H95" s="99">
        <v>3.5771681725208917</v>
      </c>
      <c r="I95" s="99">
        <v>3.7086146256346995</v>
      </c>
      <c r="J95" s="99">
        <v>3.653751642327864</v>
      </c>
      <c r="K95" s="99">
        <v>3.8572202459950589</v>
      </c>
      <c r="L95" s="99">
        <v>0</v>
      </c>
      <c r="M95" s="99">
        <v>4.2060207522054638</v>
      </c>
      <c r="N95" s="99">
        <v>4.3277151970288754</v>
      </c>
      <c r="O95" s="99">
        <v>4.0057913391513571</v>
      </c>
      <c r="P95" s="99">
        <v>3.7142417500594509</v>
      </c>
      <c r="Q95" s="99">
        <v>4.3445863440263537</v>
      </c>
      <c r="R95" s="99">
        <v>4.3675386765433091</v>
      </c>
      <c r="S95" s="99">
        <v>4.3817901724271913</v>
      </c>
      <c r="T95" s="99">
        <v>4.2206407277088376</v>
      </c>
      <c r="U95" s="99">
        <v>4.252359568972726</v>
      </c>
      <c r="V95" s="99">
        <v>3.8040831421416703</v>
      </c>
      <c r="W95" s="99">
        <v>3.6841038556644681</v>
      </c>
      <c r="X95" s="99">
        <v>3.8022368572408287</v>
      </c>
      <c r="Y95" s="99">
        <v>2.8055541754450903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10.749626788442837</v>
      </c>
      <c r="D96" s="102">
        <v>10.875642175900387</v>
      </c>
      <c r="E96" s="102">
        <v>10.492785272422102</v>
      </c>
      <c r="F96" s="102">
        <v>10.665371189357232</v>
      </c>
      <c r="G96" s="102">
        <v>10.833012390284402</v>
      </c>
      <c r="H96" s="102">
        <v>10.787770696741667</v>
      </c>
      <c r="I96" s="102">
        <v>10.288645510983603</v>
      </c>
      <c r="J96" s="102">
        <v>10.558554558927831</v>
      </c>
      <c r="K96" s="102">
        <v>9.9880031510823493</v>
      </c>
      <c r="L96" s="102">
        <v>11.651697155211892</v>
      </c>
      <c r="M96" s="102">
        <v>12.006781676126828</v>
      </c>
      <c r="N96" s="102">
        <v>11.849636946872247</v>
      </c>
      <c r="O96" s="102">
        <v>12.585732543074752</v>
      </c>
      <c r="P96" s="102">
        <v>11.847634642963037</v>
      </c>
      <c r="Q96" s="102">
        <v>12.5880620142705</v>
      </c>
      <c r="R96" s="102">
        <v>12.356998807072276</v>
      </c>
      <c r="S96" s="102">
        <v>11.19559900878594</v>
      </c>
      <c r="T96" s="102">
        <v>11.446847520694492</v>
      </c>
      <c r="U96" s="102">
        <v>11.391190166381023</v>
      </c>
      <c r="V96" s="102">
        <v>10.643052611453106</v>
      </c>
      <c r="W96" s="102">
        <v>11.014817236289622</v>
      </c>
      <c r="X96" s="102">
        <v>0</v>
      </c>
      <c r="Y96" s="102">
        <v>0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9.522488946581424</v>
      </c>
      <c r="D97" s="105">
        <v>9.6572006745018157</v>
      </c>
      <c r="E97" s="105">
        <v>9.3010776772787516</v>
      </c>
      <c r="F97" s="105">
        <v>9.451523475363885</v>
      </c>
      <c r="G97" s="105">
        <v>9.6300645148492254</v>
      </c>
      <c r="H97" s="105">
        <v>9.5972111105238689</v>
      </c>
      <c r="I97" s="105">
        <v>9.1374112187198868</v>
      </c>
      <c r="J97" s="105">
        <v>9.3392129255669101</v>
      </c>
      <c r="K97" s="105">
        <v>8.7232475585813098</v>
      </c>
      <c r="L97" s="105">
        <v>10.401010602170269</v>
      </c>
      <c r="M97" s="105">
        <v>10.722148752240289</v>
      </c>
      <c r="N97" s="105">
        <v>10.580980404595897</v>
      </c>
      <c r="O97" s="105">
        <v>11.382071637251594</v>
      </c>
      <c r="P97" s="105">
        <v>10.725000644467057</v>
      </c>
      <c r="Q97" s="105">
        <v>11.511836957751777</v>
      </c>
      <c r="R97" s="105">
        <v>11.355407199861048</v>
      </c>
      <c r="S97" s="105">
        <v>10.285010635046419</v>
      </c>
      <c r="T97" s="105">
        <v>10.570407131232168</v>
      </c>
      <c r="U97" s="105">
        <v>10.580859706239691</v>
      </c>
      <c r="V97" s="105">
        <v>9.9222850593038139</v>
      </c>
      <c r="W97" s="105">
        <v>10.355797676948216</v>
      </c>
      <c r="X97" s="105">
        <v>6.3170118271703011</v>
      </c>
      <c r="Y97" s="105">
        <v>6.3772464768438013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6.0172680534983707</v>
      </c>
      <c r="D98" s="99">
        <v>6.155101384942296</v>
      </c>
      <c r="E98" s="99">
        <v>5.8522796136081814</v>
      </c>
      <c r="F98" s="99">
        <v>5.918599335454787</v>
      </c>
      <c r="G98" s="99">
        <v>6.10553994942439</v>
      </c>
      <c r="H98" s="99">
        <v>6.0872075382748783</v>
      </c>
      <c r="I98" s="99">
        <v>5.7126128157438716</v>
      </c>
      <c r="J98" s="99">
        <v>5.6758012059045146</v>
      </c>
      <c r="K98" s="99">
        <v>4.8796912926951803</v>
      </c>
      <c r="L98" s="99">
        <v>6.5576438853920873</v>
      </c>
      <c r="M98" s="99">
        <v>6.6890328715164378</v>
      </c>
      <c r="N98" s="99">
        <v>6.4525981742093519</v>
      </c>
      <c r="O98" s="99">
        <v>7.2259415950495445</v>
      </c>
      <c r="P98" s="99">
        <v>6.5251760220544472</v>
      </c>
      <c r="Q98" s="99">
        <v>7.1140418981108464</v>
      </c>
      <c r="R98" s="99">
        <v>6.995009571732238</v>
      </c>
      <c r="S98" s="99">
        <v>6.0640922292275352</v>
      </c>
      <c r="T98" s="99">
        <v>6.2508031934177479</v>
      </c>
      <c r="U98" s="99">
        <v>6.3279387716514526</v>
      </c>
      <c r="V98" s="99">
        <v>5.904808722177072</v>
      </c>
      <c r="W98" s="99">
        <v>6.4662991234615275</v>
      </c>
      <c r="X98" s="99">
        <v>2.8062932889523129</v>
      </c>
      <c r="Y98" s="99">
        <v>3.4994797748802644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3.5052208930830533</v>
      </c>
      <c r="D99" s="99">
        <v>3.5020992895595193</v>
      </c>
      <c r="E99" s="99">
        <v>3.4487980636705702</v>
      </c>
      <c r="F99" s="99">
        <v>3.5329241399090989</v>
      </c>
      <c r="G99" s="99">
        <v>3.5245245654248349</v>
      </c>
      <c r="H99" s="99">
        <v>3.5100035722489911</v>
      </c>
      <c r="I99" s="99">
        <v>3.4247984029760143</v>
      </c>
      <c r="J99" s="99">
        <v>3.6634117196623954</v>
      </c>
      <c r="K99" s="99">
        <v>3.8435562658861295</v>
      </c>
      <c r="L99" s="99">
        <v>3.8433667167781844</v>
      </c>
      <c r="M99" s="99">
        <v>4.033115880723849</v>
      </c>
      <c r="N99" s="99">
        <v>4.1283822303865447</v>
      </c>
      <c r="O99" s="99">
        <v>4.1561300422020517</v>
      </c>
      <c r="P99" s="99">
        <v>4.1998246224126099</v>
      </c>
      <c r="Q99" s="99">
        <v>4.3977950596409281</v>
      </c>
      <c r="R99" s="99">
        <v>4.3603976281288084</v>
      </c>
      <c r="S99" s="99">
        <v>4.2209184058188836</v>
      </c>
      <c r="T99" s="99">
        <v>4.3196039378144189</v>
      </c>
      <c r="U99" s="99">
        <v>4.2529209345882411</v>
      </c>
      <c r="V99" s="99">
        <v>4.0174763371267437</v>
      </c>
      <c r="W99" s="99">
        <v>3.889498553486689</v>
      </c>
      <c r="X99" s="99">
        <v>3.5107185382179882</v>
      </c>
      <c r="Y99" s="99">
        <v>2.8777667019635365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2.4258085558204101</v>
      </c>
      <c r="D100" s="123">
        <v>2.4602459438408051</v>
      </c>
      <c r="E100" s="123">
        <v>2.4400708040093191</v>
      </c>
      <c r="F100" s="123">
        <v>2.4375808180125125</v>
      </c>
      <c r="G100" s="123">
        <v>2.4694405086474882</v>
      </c>
      <c r="H100" s="123">
        <v>2.512649722367756</v>
      </c>
      <c r="I100" s="123">
        <v>2.5102302526110232</v>
      </c>
      <c r="J100" s="123">
        <v>2.5717931921069344</v>
      </c>
      <c r="K100" s="123">
        <v>2.5822476653109865</v>
      </c>
      <c r="L100" s="123">
        <v>2.8637976924508997</v>
      </c>
      <c r="M100" s="123">
        <v>2.8011682103395441</v>
      </c>
      <c r="N100" s="123">
        <v>2.7775221883716394</v>
      </c>
      <c r="O100" s="123">
        <v>2.9581074097256024</v>
      </c>
      <c r="P100" s="123">
        <v>2.9663199744372326</v>
      </c>
      <c r="Q100" s="123">
        <v>3.0960744222983543</v>
      </c>
      <c r="R100" s="123">
        <v>3.1439832807837176</v>
      </c>
      <c r="S100" s="123">
        <v>2.9211299866099258</v>
      </c>
      <c r="T100" s="123">
        <v>2.965528023775112</v>
      </c>
      <c r="U100" s="123">
        <v>2.9242931011467572</v>
      </c>
      <c r="V100" s="123">
        <v>2.9215509967680613</v>
      </c>
      <c r="W100" s="123">
        <v>3.2024118289169503</v>
      </c>
      <c r="X100" s="123">
        <v>1.9478717409081263</v>
      </c>
      <c r="Y100" s="123">
        <v>2.2088699626940995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2.4258085558204101</v>
      </c>
      <c r="D103" s="110">
        <v>2.4602459438408051</v>
      </c>
      <c r="E103" s="110">
        <v>2.4400708040093191</v>
      </c>
      <c r="F103" s="110">
        <v>2.4375808180125125</v>
      </c>
      <c r="G103" s="110">
        <v>2.4694405086474882</v>
      </c>
      <c r="H103" s="110">
        <v>2.512649722367756</v>
      </c>
      <c r="I103" s="110">
        <v>2.5102302526110232</v>
      </c>
      <c r="J103" s="110">
        <v>2.5717931921069344</v>
      </c>
      <c r="K103" s="110">
        <v>2.5822476653109865</v>
      </c>
      <c r="L103" s="110">
        <v>2.8637976924508997</v>
      </c>
      <c r="M103" s="110">
        <v>2.8011682103395441</v>
      </c>
      <c r="N103" s="110">
        <v>2.7775221883716394</v>
      </c>
      <c r="O103" s="110">
        <v>2.9581074097256024</v>
      </c>
      <c r="P103" s="110">
        <v>2.9663199744372326</v>
      </c>
      <c r="Q103" s="110">
        <v>3.0960744222983543</v>
      </c>
      <c r="R103" s="110">
        <v>3.1439832807837176</v>
      </c>
      <c r="S103" s="110">
        <v>2.9211299866099258</v>
      </c>
      <c r="T103" s="110">
        <v>2.965528023775112</v>
      </c>
      <c r="U103" s="110">
        <v>2.9242931011467572</v>
      </c>
      <c r="V103" s="110">
        <v>2.9215509967680613</v>
      </c>
      <c r="W103" s="110">
        <v>3.2024118289169503</v>
      </c>
      <c r="X103" s="110">
        <v>1.9478717409081263</v>
      </c>
      <c r="Y103" s="110">
        <v>2.2088699626940995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121.70491493003628</v>
      </c>
      <c r="D124" s="118">
        <f t="shared" si="42"/>
        <v>116.24509127947499</v>
      </c>
      <c r="E124" s="118">
        <f t="shared" si="42"/>
        <v>116.73007701156614</v>
      </c>
      <c r="F124" s="118">
        <f t="shared" si="42"/>
        <v>114.94323511596346</v>
      </c>
      <c r="G124" s="118">
        <f t="shared" si="42"/>
        <v>112.991284293528</v>
      </c>
      <c r="H124" s="118">
        <f t="shared" si="42"/>
        <v>112.22871474724165</v>
      </c>
      <c r="I124" s="118">
        <f t="shared" si="42"/>
        <v>109.24142577691063</v>
      </c>
      <c r="J124" s="118">
        <f t="shared" si="42"/>
        <v>108.95725153063907</v>
      </c>
      <c r="K124" s="118">
        <f t="shared" si="42"/>
        <v>107.92065156005692</v>
      </c>
      <c r="L124" s="118">
        <f t="shared" si="42"/>
        <v>121.16993426547381</v>
      </c>
      <c r="M124" s="118">
        <f t="shared" si="42"/>
        <v>103.69202319294624</v>
      </c>
      <c r="N124" s="118">
        <f t="shared" si="42"/>
        <v>102.1759557403108</v>
      </c>
      <c r="O124" s="118">
        <f t="shared" si="42"/>
        <v>99.397314541396241</v>
      </c>
      <c r="P124" s="118">
        <f t="shared" si="42"/>
        <v>88.64028605700156</v>
      </c>
      <c r="Q124" s="118">
        <f t="shared" si="42"/>
        <v>92.5285496135145</v>
      </c>
      <c r="R124" s="118">
        <f t="shared" ref="R124:V124" si="43">R125+R128+R130+R139</f>
        <v>91.265386434593864</v>
      </c>
      <c r="S124" s="118">
        <f t="shared" si="43"/>
        <v>86.613054208365398</v>
      </c>
      <c r="T124" s="118">
        <f t="shared" si="43"/>
        <v>82.859694643342436</v>
      </c>
      <c r="U124" s="118">
        <f t="shared" si="43"/>
        <v>76.179747047291897</v>
      </c>
      <c r="V124" s="118">
        <f t="shared" si="43"/>
        <v>68.786799496335377</v>
      </c>
      <c r="W124" s="118">
        <f t="shared" ref="W124:Y124" si="44">W125+W128+W130+W139</f>
        <v>67.737385287583649</v>
      </c>
      <c r="X124" s="118">
        <f t="shared" si="44"/>
        <v>49.856808513480146</v>
      </c>
      <c r="Y124" s="118">
        <f t="shared" si="44"/>
        <v>42.958027190850963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109.98779179116906</v>
      </c>
      <c r="D125" s="123">
        <f t="shared" si="45"/>
        <v>104.54472444578134</v>
      </c>
      <c r="E125" s="123">
        <f t="shared" si="45"/>
        <v>105.22484279342044</v>
      </c>
      <c r="F125" s="123">
        <f t="shared" si="45"/>
        <v>103.17595452360052</v>
      </c>
      <c r="G125" s="123">
        <f t="shared" si="45"/>
        <v>101.34646101900472</v>
      </c>
      <c r="H125" s="123">
        <f t="shared" si="45"/>
        <v>100.56102586692242</v>
      </c>
      <c r="I125" s="123">
        <f t="shared" si="45"/>
        <v>98.319316046796814</v>
      </c>
      <c r="J125" s="123">
        <f t="shared" si="45"/>
        <v>97.598993835675358</v>
      </c>
      <c r="K125" s="123">
        <f t="shared" si="45"/>
        <v>96.686968469653948</v>
      </c>
      <c r="L125" s="123">
        <f t="shared" si="45"/>
        <v>108.04548773721703</v>
      </c>
      <c r="M125" s="123">
        <f t="shared" si="45"/>
        <v>90.538080021482017</v>
      </c>
      <c r="N125" s="123">
        <f t="shared" si="45"/>
        <v>88.882823693870179</v>
      </c>
      <c r="O125" s="123">
        <f t="shared" si="45"/>
        <v>85.766222769352794</v>
      </c>
      <c r="P125" s="123">
        <f t="shared" si="45"/>
        <v>75.262328356040925</v>
      </c>
      <c r="Q125" s="123">
        <f t="shared" si="45"/>
        <v>78.709248441075616</v>
      </c>
      <c r="R125" s="123">
        <f t="shared" ref="R125:V125" si="46">SUM(R126:R127)</f>
        <v>77.583526328750949</v>
      </c>
      <c r="S125" s="123">
        <f t="shared" si="46"/>
        <v>73.658320635126216</v>
      </c>
      <c r="T125" s="123">
        <f t="shared" si="46"/>
        <v>69.822022160712251</v>
      </c>
      <c r="U125" s="123">
        <f t="shared" si="46"/>
        <v>63.191683044859325</v>
      </c>
      <c r="V125" s="123">
        <f t="shared" si="46"/>
        <v>56.368423148796474</v>
      </c>
      <c r="W125" s="123">
        <f t="shared" ref="W125:Y125" si="47">SUM(W126:W127)</f>
        <v>54.290089134230776</v>
      </c>
      <c r="X125" s="123">
        <f t="shared" si="47"/>
        <v>41.683043205479208</v>
      </c>
      <c r="Y125" s="123">
        <f t="shared" si="47"/>
        <v>34.636660196951965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109.63634023912583</v>
      </c>
      <c r="D126" s="99">
        <v>104.21802263613105</v>
      </c>
      <c r="E126" s="99">
        <v>104.89689461119265</v>
      </c>
      <c r="F126" s="99">
        <v>102.85705142513453</v>
      </c>
      <c r="G126" s="99">
        <v>101.03426959700377</v>
      </c>
      <c r="H126" s="99">
        <v>100.25217621982324</v>
      </c>
      <c r="I126" s="99">
        <v>98.018409592574116</v>
      </c>
      <c r="J126" s="99">
        <v>97.303862251474413</v>
      </c>
      <c r="K126" s="99">
        <v>96.397196709631643</v>
      </c>
      <c r="L126" s="99">
        <v>107.7129403712247</v>
      </c>
      <c r="M126" s="99">
        <v>90.26525518294865</v>
      </c>
      <c r="N126" s="99">
        <v>88.616791004627316</v>
      </c>
      <c r="O126" s="99">
        <v>85.510351219883418</v>
      </c>
      <c r="P126" s="99">
        <v>75.041457819760396</v>
      </c>
      <c r="Q126" s="99">
        <v>78.472923616317573</v>
      </c>
      <c r="R126" s="99">
        <v>77.349900213603917</v>
      </c>
      <c r="S126" s="99">
        <v>73.436194113737784</v>
      </c>
      <c r="T126" s="99">
        <v>69.611411565613153</v>
      </c>
      <c r="U126" s="99">
        <v>63.00276458231891</v>
      </c>
      <c r="V126" s="99">
        <v>56.199353725082908</v>
      </c>
      <c r="W126" s="99">
        <v>54.126749947144269</v>
      </c>
      <c r="X126" s="99">
        <v>41.566324794429924</v>
      </c>
      <c r="Y126" s="99">
        <v>34.538314489611032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0.35145155204323308</v>
      </c>
      <c r="D127" s="99">
        <v>0.32670180965028417</v>
      </c>
      <c r="E127" s="99">
        <v>0.32794818222778338</v>
      </c>
      <c r="F127" s="99">
        <v>0.31890309846599835</v>
      </c>
      <c r="G127" s="99">
        <v>0.31219142200095451</v>
      </c>
      <c r="H127" s="99">
        <v>0.30884964709918106</v>
      </c>
      <c r="I127" s="99">
        <v>0.30090645422269252</v>
      </c>
      <c r="J127" s="99">
        <v>0.29513158420094598</v>
      </c>
      <c r="K127" s="99">
        <v>0.2897717600222991</v>
      </c>
      <c r="L127" s="99">
        <v>0.33254736599232537</v>
      </c>
      <c r="M127" s="99">
        <v>0.27282483853337003</v>
      </c>
      <c r="N127" s="99">
        <v>0.26603268924286894</v>
      </c>
      <c r="O127" s="99">
        <v>0.25587154946936974</v>
      </c>
      <c r="P127" s="99">
        <v>0.22087053628053188</v>
      </c>
      <c r="Q127" s="99">
        <v>0.23632482475803709</v>
      </c>
      <c r="R127" s="99">
        <v>0.23362611514703299</v>
      </c>
      <c r="S127" s="99">
        <v>0.22212652138842651</v>
      </c>
      <c r="T127" s="99">
        <v>0.21061059509909485</v>
      </c>
      <c r="U127" s="99">
        <v>0.18891846254041414</v>
      </c>
      <c r="V127" s="99">
        <v>0.16906942371356506</v>
      </c>
      <c r="W127" s="99">
        <v>0.1633391870865068</v>
      </c>
      <c r="X127" s="99">
        <v>0.11671841104928676</v>
      </c>
      <c r="Y127" s="99">
        <v>9.834570734093101E-2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2.5960621950525977E-2</v>
      </c>
      <c r="D128" s="123">
        <f t="shared" si="48"/>
        <v>1.2604091040544253E-2</v>
      </c>
      <c r="E128" s="123">
        <f t="shared" si="48"/>
        <v>2.594438432378357E-2</v>
      </c>
      <c r="F128" s="123">
        <f t="shared" si="48"/>
        <v>4.0647796775186727E-2</v>
      </c>
      <c r="G128" s="123">
        <f t="shared" si="48"/>
        <v>3.9843805164957974E-2</v>
      </c>
      <c r="H128" s="123">
        <f t="shared" si="48"/>
        <v>6.4398490025651553E-2</v>
      </c>
      <c r="I128" s="123">
        <f t="shared" si="48"/>
        <v>6.3150674183286362E-2</v>
      </c>
      <c r="J128" s="123">
        <f t="shared" si="48"/>
        <v>4.3878779424457483E-2</v>
      </c>
      <c r="K128" s="123">
        <f t="shared" si="48"/>
        <v>2.8321066875312644E-2</v>
      </c>
      <c r="L128" s="123">
        <f t="shared" si="48"/>
        <v>2.9989286278461945E-2</v>
      </c>
      <c r="M128" s="123">
        <f t="shared" si="48"/>
        <v>4.0236992453920102E-2</v>
      </c>
      <c r="N128" s="123">
        <f t="shared" si="48"/>
        <v>3.796766836101504E-2</v>
      </c>
      <c r="O128" s="123">
        <f t="shared" si="48"/>
        <v>3.0622754290437964E-2</v>
      </c>
      <c r="P128" s="123">
        <f t="shared" si="48"/>
        <v>2.3678468204050181E-2</v>
      </c>
      <c r="Q128" s="123">
        <f t="shared" si="48"/>
        <v>2.9633099615621515E-2</v>
      </c>
      <c r="R128" s="123">
        <f t="shared" si="48"/>
        <v>3.7623200894279098E-2</v>
      </c>
      <c r="S128" s="123">
        <f t="shared" si="48"/>
        <v>3.3633612726348162E-2</v>
      </c>
      <c r="T128" s="123">
        <f t="shared" si="48"/>
        <v>4.2541671818041887E-2</v>
      </c>
      <c r="U128" s="123">
        <f t="shared" si="48"/>
        <v>1.9066860047080816E-2</v>
      </c>
      <c r="V128" s="123">
        <f t="shared" si="48"/>
        <v>5.1906936631268247E-2</v>
      </c>
      <c r="W128" s="123">
        <f t="shared" si="48"/>
        <v>1.9132615370037822E-2</v>
      </c>
      <c r="X128" s="123">
        <f t="shared" si="48"/>
        <v>3.9217214281180246E-2</v>
      </c>
      <c r="Y128" s="123">
        <f t="shared" si="48"/>
        <v>4.8986743923742561E-2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2.5960621950525977E-2</v>
      </c>
      <c r="D129" s="99">
        <f>RES_hhdet_in_fech!D129/RES_summary!D$21</f>
        <v>1.2604091040544253E-2</v>
      </c>
      <c r="E129" s="99">
        <f>RES_hhdet_in_fech!E129/RES_summary!E$21</f>
        <v>2.594438432378357E-2</v>
      </c>
      <c r="F129" s="99">
        <f>RES_hhdet_in_fech!F129/RES_summary!F$21</f>
        <v>4.0647796775186727E-2</v>
      </c>
      <c r="G129" s="99">
        <f>RES_hhdet_in_fech!G129/RES_summary!G$21</f>
        <v>3.9843805164957974E-2</v>
      </c>
      <c r="H129" s="99">
        <f>RES_hhdet_in_fech!H129/RES_summary!H$21</f>
        <v>6.4398490025651553E-2</v>
      </c>
      <c r="I129" s="99">
        <f>RES_hhdet_in_fech!I129/RES_summary!I$21</f>
        <v>6.3150674183286362E-2</v>
      </c>
      <c r="J129" s="99">
        <f>RES_hhdet_in_fech!J129/RES_summary!J$21</f>
        <v>4.3878779424457483E-2</v>
      </c>
      <c r="K129" s="99">
        <f>RES_hhdet_in_fech!K129/RES_summary!K$21</f>
        <v>2.8321066875312644E-2</v>
      </c>
      <c r="L129" s="99">
        <f>RES_hhdet_in_fech!L129/RES_summary!L$21</f>
        <v>2.9989286278461945E-2</v>
      </c>
      <c r="M129" s="99">
        <f>RES_hhdet_in_fech!M129/RES_summary!M$21</f>
        <v>4.0236992453920102E-2</v>
      </c>
      <c r="N129" s="99">
        <f>RES_hhdet_in_fech!N129/RES_summary!N$21</f>
        <v>3.796766836101504E-2</v>
      </c>
      <c r="O129" s="99">
        <f>RES_hhdet_in_fech!O129/RES_summary!O$21</f>
        <v>3.0622754290437964E-2</v>
      </c>
      <c r="P129" s="99">
        <f>RES_hhdet_in_fech!P129/RES_summary!P$21</f>
        <v>2.3678468204050181E-2</v>
      </c>
      <c r="Q129" s="99">
        <f>RES_hhdet_in_fech!Q129/RES_summary!Q$21</f>
        <v>2.9633099615621515E-2</v>
      </c>
      <c r="R129" s="99">
        <f>RES_hhdet_in_fech!R129/RES_summary!R$21</f>
        <v>3.7623200894279098E-2</v>
      </c>
      <c r="S129" s="99">
        <f>RES_hhdet_in_fech!S129/RES_summary!S$21</f>
        <v>3.3633612726348162E-2</v>
      </c>
      <c r="T129" s="99">
        <f>RES_hhdet_in_fech!T129/RES_summary!T$21</f>
        <v>4.2541671818041887E-2</v>
      </c>
      <c r="U129" s="99">
        <f>RES_hhdet_in_fech!U129/RES_summary!U$21</f>
        <v>1.9066860047080816E-2</v>
      </c>
      <c r="V129" s="99">
        <f>RES_hhdet_in_fech!V129/RES_summary!V$21</f>
        <v>5.1906936631268247E-2</v>
      </c>
      <c r="W129" s="99">
        <f>RES_hhdet_in_fech!W129/RES_summary!W$21</f>
        <v>1.9132615370037822E-2</v>
      </c>
      <c r="X129" s="99">
        <f>RES_hhdet_in_fech!X129/RES_summary!X$21</f>
        <v>3.9217214281180246E-2</v>
      </c>
      <c r="Y129" s="99">
        <f>RES_hhdet_in_fech!Y129/RES_summary!Y$21</f>
        <v>4.8986743923742561E-2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9.2653539610962863</v>
      </c>
      <c r="D130" s="123">
        <v>9.2275167988122977</v>
      </c>
      <c r="E130" s="123">
        <v>9.0392190298125925</v>
      </c>
      <c r="F130" s="123">
        <v>9.2890519775752356</v>
      </c>
      <c r="G130" s="123">
        <v>9.1355389607108197</v>
      </c>
      <c r="H130" s="123">
        <v>9.0906406679258236</v>
      </c>
      <c r="I130" s="123">
        <v>8.3487288033195028</v>
      </c>
      <c r="J130" s="123">
        <v>8.7425857234323079</v>
      </c>
      <c r="K130" s="123">
        <v>8.6231143582166787</v>
      </c>
      <c r="L130" s="123">
        <v>10.230659549527413</v>
      </c>
      <c r="M130" s="123">
        <v>10.312537968670751</v>
      </c>
      <c r="N130" s="123">
        <v>10.477642189707963</v>
      </c>
      <c r="O130" s="123">
        <v>10.64236160802742</v>
      </c>
      <c r="P130" s="123">
        <v>10.387959258319356</v>
      </c>
      <c r="Q130" s="123">
        <v>10.6935936505249</v>
      </c>
      <c r="R130" s="123">
        <v>10.500253624164925</v>
      </c>
      <c r="S130" s="123">
        <v>9.9999699739028998</v>
      </c>
      <c r="T130" s="123">
        <v>10.029602787037032</v>
      </c>
      <c r="U130" s="123">
        <v>10.044704041238738</v>
      </c>
      <c r="V130" s="123">
        <v>9.4449184141395666</v>
      </c>
      <c r="W130" s="123">
        <v>10.225751709065886</v>
      </c>
      <c r="X130" s="123">
        <v>6.1866763528116344</v>
      </c>
      <c r="Y130" s="123">
        <v>6.0635102872811553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9.2252438614526842</v>
      </c>
      <c r="D131" s="99">
        <v>9.1782025218704106</v>
      </c>
      <c r="E131" s="99">
        <v>9.0010100365745913</v>
      </c>
      <c r="F131" s="99">
        <v>9.2299457486355152</v>
      </c>
      <c r="G131" s="99">
        <v>9.0442674830145933</v>
      </c>
      <c r="H131" s="99">
        <v>9.0202749468555385</v>
      </c>
      <c r="I131" s="99">
        <v>8.3535405941891856</v>
      </c>
      <c r="J131" s="99">
        <v>8.7465901994172288</v>
      </c>
      <c r="K131" s="99">
        <v>8.6296665113441193</v>
      </c>
      <c r="L131" s="99">
        <v>10.175841458994595</v>
      </c>
      <c r="M131" s="99">
        <v>10.238686173704423</v>
      </c>
      <c r="N131" s="99">
        <v>10.421844993031103</v>
      </c>
      <c r="O131" s="99">
        <v>10.587451704658262</v>
      </c>
      <c r="P131" s="99">
        <v>10.314503288463012</v>
      </c>
      <c r="Q131" s="99">
        <v>10.56361458672435</v>
      </c>
      <c r="R131" s="99">
        <v>10.484890683891276</v>
      </c>
      <c r="S131" s="99">
        <v>9.9743358091582834</v>
      </c>
      <c r="T131" s="99">
        <v>9.9796963805670167</v>
      </c>
      <c r="U131" s="99">
        <v>9.983938890470057</v>
      </c>
      <c r="V131" s="99">
        <v>9.4468255518202788</v>
      </c>
      <c r="W131" s="99">
        <v>10.212394144689986</v>
      </c>
      <c r="X131" s="99">
        <v>6.1880514258877399</v>
      </c>
      <c r="Y131" s="99">
        <v>6.036722437156322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8.7129469788690059</v>
      </c>
      <c r="D132" s="99">
        <v>8.6835990728774437</v>
      </c>
      <c r="E132" s="99">
        <v>8.5161089174061964</v>
      </c>
      <c r="F132" s="99">
        <v>8.7385905258898173</v>
      </c>
      <c r="G132" s="99">
        <v>8.5802729021713571</v>
      </c>
      <c r="H132" s="99">
        <v>8.56740166727573</v>
      </c>
      <c r="I132" s="99">
        <v>7.9345253950458172</v>
      </c>
      <c r="J132" s="99">
        <v>8.3009293974046123</v>
      </c>
      <c r="K132" s="99">
        <v>8.1578356761322368</v>
      </c>
      <c r="L132" s="99">
        <v>9.7109230251010139</v>
      </c>
      <c r="M132" s="99">
        <v>9.7789440919505246</v>
      </c>
      <c r="N132" s="99">
        <v>9.9632581394546484</v>
      </c>
      <c r="O132" s="99">
        <v>0</v>
      </c>
      <c r="P132" s="99">
        <v>9.9247180968520485</v>
      </c>
      <c r="Q132" s="99">
        <v>0</v>
      </c>
      <c r="R132" s="99">
        <v>10.154271108833989</v>
      </c>
      <c r="S132" s="99">
        <v>9.6736436099672023</v>
      </c>
      <c r="T132" s="99">
        <v>9.7049251564449843</v>
      </c>
      <c r="U132" s="99">
        <v>9.7415352571745188</v>
      </c>
      <c r="V132" s="99">
        <v>9.2396256380204207</v>
      </c>
      <c r="W132" s="99">
        <v>10.025852565824541</v>
      </c>
      <c r="X132" s="99">
        <v>6.0685835874028822</v>
      </c>
      <c r="Y132" s="99">
        <v>5.9457944041020028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5.1651786755939399</v>
      </c>
      <c r="D133" s="102">
        <v>5.1924779649574271</v>
      </c>
      <c r="E133" s="102">
        <v>5.021766747067292</v>
      </c>
      <c r="F133" s="102">
        <v>5.1254871741380121</v>
      </c>
      <c r="G133" s="102">
        <v>5.0955459018243827</v>
      </c>
      <c r="H133" s="102">
        <v>5.0883263478658396</v>
      </c>
      <c r="I133" s="102">
        <v>4.6323134469344556</v>
      </c>
      <c r="J133" s="102">
        <v>4.6976452625030074</v>
      </c>
      <c r="K133" s="102">
        <v>4.2270441220608985</v>
      </c>
      <c r="L133" s="102">
        <v>5.7399019984516606</v>
      </c>
      <c r="M133" s="102">
        <v>5.7115491622110879</v>
      </c>
      <c r="N133" s="102">
        <v>5.6900309606502208</v>
      </c>
      <c r="O133" s="102">
        <v>0</v>
      </c>
      <c r="P133" s="102">
        <v>5.6855580811968585</v>
      </c>
      <c r="Q133" s="102">
        <v>0</v>
      </c>
      <c r="R133" s="102">
        <v>5.9230220221894152</v>
      </c>
      <c r="S133" s="102">
        <v>5.4017975024048468</v>
      </c>
      <c r="T133" s="102">
        <v>5.4388089919617659</v>
      </c>
      <c r="U133" s="102">
        <v>5.5420514096923625</v>
      </c>
      <c r="V133" s="102">
        <v>5.2441907381039652</v>
      </c>
      <c r="W133" s="102">
        <v>6.0115210381620123</v>
      </c>
      <c r="X133" s="102">
        <v>2.587351821474519</v>
      </c>
      <c r="Y133" s="102">
        <v>3.141424702115871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3.5477683032750651</v>
      </c>
      <c r="D134" s="105">
        <v>3.4911211079200162</v>
      </c>
      <c r="E134" s="105">
        <v>3.4943421703389062</v>
      </c>
      <c r="F134" s="105">
        <v>3.613103351751807</v>
      </c>
      <c r="G134" s="105">
        <v>3.4847270003469748</v>
      </c>
      <c r="H134" s="105">
        <v>3.4790753194098918</v>
      </c>
      <c r="I134" s="105">
        <v>3.3022119481113625</v>
      </c>
      <c r="J134" s="105">
        <v>3.6032841349016054</v>
      </c>
      <c r="K134" s="105">
        <v>3.9307915540713401</v>
      </c>
      <c r="L134" s="105">
        <v>3.9710210266493533</v>
      </c>
      <c r="M134" s="105">
        <v>4.0673949297394367</v>
      </c>
      <c r="N134" s="105">
        <v>4.2732271788044276</v>
      </c>
      <c r="O134" s="105">
        <v>0</v>
      </c>
      <c r="P134" s="105">
        <v>4.239160015655191</v>
      </c>
      <c r="Q134" s="105">
        <v>0</v>
      </c>
      <c r="R134" s="105">
        <v>4.2312490866445742</v>
      </c>
      <c r="S134" s="105">
        <v>4.2718461075623528</v>
      </c>
      <c r="T134" s="105">
        <v>4.2661161644832184</v>
      </c>
      <c r="U134" s="105">
        <v>4.1994838474821572</v>
      </c>
      <c r="V134" s="105">
        <v>3.9954348999164542</v>
      </c>
      <c r="W134" s="105">
        <v>4.0143315276625282</v>
      </c>
      <c r="X134" s="105">
        <v>3.4812317659283636</v>
      </c>
      <c r="Y134" s="105">
        <v>2.8043697019861304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10.749626788442837</v>
      </c>
      <c r="D135" s="102">
        <v>10.875642175900389</v>
      </c>
      <c r="E135" s="102">
        <v>10.492785272422104</v>
      </c>
      <c r="F135" s="102">
        <v>10.665371189357229</v>
      </c>
      <c r="G135" s="102">
        <v>10.833012390284402</v>
      </c>
      <c r="H135" s="102">
        <v>10.787770696741665</v>
      </c>
      <c r="I135" s="102">
        <v>0</v>
      </c>
      <c r="J135" s="102">
        <v>0</v>
      </c>
      <c r="K135" s="102">
        <v>0</v>
      </c>
      <c r="L135" s="102">
        <v>11.651697155211892</v>
      </c>
      <c r="M135" s="102">
        <v>12.006781676126829</v>
      </c>
      <c r="N135" s="102">
        <v>11.849636946872247</v>
      </c>
      <c r="O135" s="102">
        <v>12.585732543074752</v>
      </c>
      <c r="P135" s="102">
        <v>11.847634642963037</v>
      </c>
      <c r="Q135" s="102">
        <v>12.588062014270502</v>
      </c>
      <c r="R135" s="102">
        <v>12.35699880707228</v>
      </c>
      <c r="S135" s="102">
        <v>11.195599008785937</v>
      </c>
      <c r="T135" s="102">
        <v>11.44684752069449</v>
      </c>
      <c r="U135" s="102">
        <v>11.391190166381023</v>
      </c>
      <c r="V135" s="102">
        <v>0</v>
      </c>
      <c r="W135" s="102">
        <v>11.014817236289623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9.5224889465814258</v>
      </c>
      <c r="D136" s="105">
        <v>9.657200674501814</v>
      </c>
      <c r="E136" s="105">
        <v>9.3010776772787533</v>
      </c>
      <c r="F136" s="105">
        <v>9.451523475363885</v>
      </c>
      <c r="G136" s="105">
        <v>9.6300645148492254</v>
      </c>
      <c r="H136" s="105">
        <v>9.5972111105238689</v>
      </c>
      <c r="I136" s="105">
        <v>0</v>
      </c>
      <c r="J136" s="105">
        <v>0</v>
      </c>
      <c r="K136" s="105">
        <v>0</v>
      </c>
      <c r="L136" s="105">
        <v>10.401010602170269</v>
      </c>
      <c r="M136" s="105">
        <v>10.722148752240281</v>
      </c>
      <c r="N136" s="105">
        <v>10.580980404595898</v>
      </c>
      <c r="O136" s="105">
        <v>11.382071637251595</v>
      </c>
      <c r="P136" s="105">
        <v>10.725000644467055</v>
      </c>
      <c r="Q136" s="105">
        <v>11.511836957751775</v>
      </c>
      <c r="R136" s="105">
        <v>11.355407199861046</v>
      </c>
      <c r="S136" s="105">
        <v>10.285010635046417</v>
      </c>
      <c r="T136" s="105">
        <v>10.570407131232166</v>
      </c>
      <c r="U136" s="105">
        <v>10.580859706239693</v>
      </c>
      <c r="V136" s="105">
        <v>0</v>
      </c>
      <c r="W136" s="105">
        <v>10.355797676948219</v>
      </c>
      <c r="X136" s="105">
        <v>6.3170118271703002</v>
      </c>
      <c r="Y136" s="105">
        <v>6.3772464768438013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6.0172680534983707</v>
      </c>
      <c r="D137" s="99">
        <v>6.155101384942296</v>
      </c>
      <c r="E137" s="99">
        <v>5.8522796136081814</v>
      </c>
      <c r="F137" s="99">
        <v>5.918599335454787</v>
      </c>
      <c r="G137" s="99">
        <v>6.10553994942439</v>
      </c>
      <c r="H137" s="99">
        <v>6.0872075382748783</v>
      </c>
      <c r="I137" s="99">
        <v>0</v>
      </c>
      <c r="J137" s="99">
        <v>0</v>
      </c>
      <c r="K137" s="99">
        <v>0</v>
      </c>
      <c r="L137" s="99">
        <v>6.5576438853920855</v>
      </c>
      <c r="M137" s="99">
        <v>6.689032871516436</v>
      </c>
      <c r="N137" s="99">
        <v>6.4525981742093537</v>
      </c>
      <c r="O137" s="99">
        <v>7.2259415950495418</v>
      </c>
      <c r="P137" s="99">
        <v>6.5251760220544472</v>
      </c>
      <c r="Q137" s="99">
        <v>7.1140418981108473</v>
      </c>
      <c r="R137" s="99">
        <v>6.9950095717322371</v>
      </c>
      <c r="S137" s="99">
        <v>6.0640922292275361</v>
      </c>
      <c r="T137" s="99">
        <v>6.2508031934177479</v>
      </c>
      <c r="U137" s="99">
        <v>6.3279387716514526</v>
      </c>
      <c r="V137" s="99">
        <v>0</v>
      </c>
      <c r="W137" s="99">
        <v>6.4662991234615284</v>
      </c>
      <c r="X137" s="99">
        <v>2.8062932889523133</v>
      </c>
      <c r="Y137" s="99">
        <v>3.499479774880264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3.5052208930830546</v>
      </c>
      <c r="D138" s="99">
        <v>3.5020992895595184</v>
      </c>
      <c r="E138" s="99">
        <v>3.4487980636705711</v>
      </c>
      <c r="F138" s="99">
        <v>3.5329241399090976</v>
      </c>
      <c r="G138" s="99">
        <v>3.5245245654248354</v>
      </c>
      <c r="H138" s="99">
        <v>3.5100035722489906</v>
      </c>
      <c r="I138" s="99">
        <v>0</v>
      </c>
      <c r="J138" s="99">
        <v>0</v>
      </c>
      <c r="K138" s="99">
        <v>0</v>
      </c>
      <c r="L138" s="99">
        <v>3.843366716778184</v>
      </c>
      <c r="M138" s="99">
        <v>4.0331158807238481</v>
      </c>
      <c r="N138" s="99">
        <v>4.1283822303865447</v>
      </c>
      <c r="O138" s="99">
        <v>4.1561300422020517</v>
      </c>
      <c r="P138" s="99">
        <v>4.199824622412609</v>
      </c>
      <c r="Q138" s="99">
        <v>4.3977950596409272</v>
      </c>
      <c r="R138" s="99">
        <v>4.3603976281288084</v>
      </c>
      <c r="S138" s="99">
        <v>4.2209184058188818</v>
      </c>
      <c r="T138" s="99">
        <v>4.319603937814418</v>
      </c>
      <c r="U138" s="99">
        <v>4.2529209345882419</v>
      </c>
      <c r="V138" s="99">
        <v>0</v>
      </c>
      <c r="W138" s="99">
        <v>3.889498553486689</v>
      </c>
      <c r="X138" s="99">
        <v>3.5107185382179873</v>
      </c>
      <c r="Y138" s="99">
        <v>2.877766701963536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2.4258085558204097</v>
      </c>
      <c r="D139" s="123">
        <v>2.4602459438408051</v>
      </c>
      <c r="E139" s="123">
        <v>2.4400708040093195</v>
      </c>
      <c r="F139" s="123">
        <v>2.4375808180125129</v>
      </c>
      <c r="G139" s="123">
        <v>2.4694405086474887</v>
      </c>
      <c r="H139" s="123">
        <v>2.5126497223677564</v>
      </c>
      <c r="I139" s="123">
        <v>2.5102302526110227</v>
      </c>
      <c r="J139" s="123">
        <v>2.5717931921069344</v>
      </c>
      <c r="K139" s="123">
        <v>2.5822476653109869</v>
      </c>
      <c r="L139" s="123">
        <v>2.8637976924509005</v>
      </c>
      <c r="M139" s="123">
        <v>2.8011682103395441</v>
      </c>
      <c r="N139" s="123">
        <v>2.7775221883716386</v>
      </c>
      <c r="O139" s="123">
        <v>2.9581074097256019</v>
      </c>
      <c r="P139" s="123">
        <v>2.9663199744372331</v>
      </c>
      <c r="Q139" s="123">
        <v>3.0960744222983543</v>
      </c>
      <c r="R139" s="123">
        <v>3.1439832807837176</v>
      </c>
      <c r="S139" s="123">
        <v>2.921129986609925</v>
      </c>
      <c r="T139" s="123">
        <v>2.965528023775112</v>
      </c>
      <c r="U139" s="123">
        <v>2.9242931011467568</v>
      </c>
      <c r="V139" s="123">
        <v>2.9215509967680608</v>
      </c>
      <c r="W139" s="123">
        <v>3.2024118289169512</v>
      </c>
      <c r="X139" s="123">
        <v>1.9478717409081263</v>
      </c>
      <c r="Y139" s="123">
        <v>2.2088699626940991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2.4258085558204097</v>
      </c>
      <c r="D141" s="110">
        <v>2.4602459438408051</v>
      </c>
      <c r="E141" s="110">
        <v>2.4400708040093195</v>
      </c>
      <c r="F141" s="110">
        <v>2.4375808180125129</v>
      </c>
      <c r="G141" s="110">
        <v>2.4694405086474887</v>
      </c>
      <c r="H141" s="110">
        <v>2.5126497223677564</v>
      </c>
      <c r="I141" s="110">
        <v>2.5102302526110227</v>
      </c>
      <c r="J141" s="110">
        <v>2.5717931921069344</v>
      </c>
      <c r="K141" s="110">
        <v>2.5822476653109869</v>
      </c>
      <c r="L141" s="110">
        <v>2.8637976924509005</v>
      </c>
      <c r="M141" s="110">
        <v>2.8011682103395441</v>
      </c>
      <c r="N141" s="110">
        <v>2.7775221883716386</v>
      </c>
      <c r="O141" s="110">
        <v>2.9581074097256019</v>
      </c>
      <c r="P141" s="110">
        <v>2.9663199744372331</v>
      </c>
      <c r="Q141" s="110">
        <v>3.0960744222983543</v>
      </c>
      <c r="R141" s="110">
        <v>3.1439832807837176</v>
      </c>
      <c r="S141" s="110">
        <v>2.921129986609925</v>
      </c>
      <c r="T141" s="110">
        <v>2.965528023775112</v>
      </c>
      <c r="U141" s="110">
        <v>2.9242931011467568</v>
      </c>
      <c r="V141" s="110">
        <v>2.9215509967680608</v>
      </c>
      <c r="W141" s="110">
        <v>3.2024118289169512</v>
      </c>
      <c r="X141" s="110">
        <v>1.9478717409081263</v>
      </c>
      <c r="Y141" s="110">
        <v>2.2088699626940991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56.093225102708523</v>
      </c>
      <c r="D143" s="118">
        <f t="shared" si="49"/>
        <v>54.088659570851476</v>
      </c>
      <c r="E143" s="118">
        <f t="shared" si="49"/>
        <v>51.910040993519125</v>
      </c>
      <c r="F143" s="118">
        <f t="shared" si="49"/>
        <v>49.85598715638119</v>
      </c>
      <c r="G143" s="118">
        <f t="shared" si="49"/>
        <v>48.959052961371107</v>
      </c>
      <c r="H143" s="118">
        <f t="shared" si="49"/>
        <v>48.846656081303941</v>
      </c>
      <c r="I143" s="118">
        <f t="shared" si="49"/>
        <v>44.555090076372821</v>
      </c>
      <c r="J143" s="118">
        <f t="shared" si="49"/>
        <v>44.49813070914783</v>
      </c>
      <c r="K143" s="118">
        <f t="shared" si="49"/>
        <v>43.052125532806258</v>
      </c>
      <c r="L143" s="118">
        <f t="shared" si="49"/>
        <v>44.305681825738702</v>
      </c>
      <c r="M143" s="118">
        <f t="shared" si="49"/>
        <v>42.275885676699978</v>
      </c>
      <c r="N143" s="118">
        <f t="shared" si="49"/>
        <v>39.691973988318388</v>
      </c>
      <c r="O143" s="118">
        <f t="shared" si="49"/>
        <v>37.982819501701044</v>
      </c>
      <c r="P143" s="118">
        <f t="shared" si="49"/>
        <v>34.79136864355614</v>
      </c>
      <c r="Q143" s="118">
        <f t="shared" si="49"/>
        <v>35.451219380432619</v>
      </c>
      <c r="R143" s="118">
        <f t="shared" ref="R143:V143" si="50">R144+R146+R148+R157</f>
        <v>35.40999558054915</v>
      </c>
      <c r="S143" s="118">
        <f t="shared" si="50"/>
        <v>32.153478710514612</v>
      </c>
      <c r="T143" s="118">
        <f t="shared" si="50"/>
        <v>31.781594543813867</v>
      </c>
      <c r="U143" s="118">
        <f t="shared" si="50"/>
        <v>30.627150871060401</v>
      </c>
      <c r="V143" s="118">
        <f t="shared" si="50"/>
        <v>28.431193956331942</v>
      </c>
      <c r="W143" s="118">
        <f t="shared" ref="W143:Y143" si="51">W144+W146+W148+W157</f>
        <v>27.534598782961652</v>
      </c>
      <c r="X143" s="118">
        <f t="shared" si="51"/>
        <v>19.945672703200543</v>
      </c>
      <c r="Y143" s="118">
        <f t="shared" si="51"/>
        <v>17.817583952760824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43.242901638926625</v>
      </c>
      <c r="D144" s="123">
        <f t="shared" si="52"/>
        <v>41.094040818559122</v>
      </c>
      <c r="E144" s="123">
        <f t="shared" si="52"/>
        <v>39.231173205082499</v>
      </c>
      <c r="F144" s="123">
        <f t="shared" si="52"/>
        <v>36.897554937208795</v>
      </c>
      <c r="G144" s="123">
        <f t="shared" si="52"/>
        <v>35.92690972373839</v>
      </c>
      <c r="H144" s="123">
        <f t="shared" si="52"/>
        <v>35.737666788895496</v>
      </c>
      <c r="I144" s="123">
        <f t="shared" si="52"/>
        <v>32.304644185311354</v>
      </c>
      <c r="J144" s="123">
        <f t="shared" si="52"/>
        <v>31.915384151451576</v>
      </c>
      <c r="K144" s="123">
        <f t="shared" si="52"/>
        <v>31.097565118910715</v>
      </c>
      <c r="L144" s="123">
        <f t="shared" si="52"/>
        <v>30.223938318289495</v>
      </c>
      <c r="M144" s="123">
        <f t="shared" si="52"/>
        <v>27.694960525799697</v>
      </c>
      <c r="N144" s="123">
        <f t="shared" si="52"/>
        <v>25.266221885848605</v>
      </c>
      <c r="O144" s="123">
        <f t="shared" si="52"/>
        <v>22.784592089708358</v>
      </c>
      <c r="P144" s="123">
        <f t="shared" si="52"/>
        <v>20.354119185958222</v>
      </c>
      <c r="Q144" s="123">
        <f t="shared" si="52"/>
        <v>20.122325157095187</v>
      </c>
      <c r="R144" s="123">
        <f t="shared" si="52"/>
        <v>20.218839508416561</v>
      </c>
      <c r="S144" s="123">
        <f t="shared" si="52"/>
        <v>18.225259826401604</v>
      </c>
      <c r="T144" s="123">
        <f t="shared" si="52"/>
        <v>17.581566797989506</v>
      </c>
      <c r="U144" s="123">
        <f t="shared" si="52"/>
        <v>16.536689056755886</v>
      </c>
      <c r="V144" s="123">
        <f t="shared" si="52"/>
        <v>15.04938543762664</v>
      </c>
      <c r="W144" s="123">
        <f t="shared" si="52"/>
        <v>13.509735119314751</v>
      </c>
      <c r="X144" s="123">
        <f t="shared" si="52"/>
        <v>11.233902210171367</v>
      </c>
      <c r="Y144" s="123">
        <f t="shared" si="52"/>
        <v>8.9872185762332553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43.242901638926625</v>
      </c>
      <c r="D145" s="99">
        <v>41.094040818559122</v>
      </c>
      <c r="E145" s="99">
        <v>39.231173205082499</v>
      </c>
      <c r="F145" s="99">
        <v>36.897554937208795</v>
      </c>
      <c r="G145" s="99">
        <v>35.92690972373839</v>
      </c>
      <c r="H145" s="99">
        <v>35.737666788895496</v>
      </c>
      <c r="I145" s="99">
        <v>32.304644185311354</v>
      </c>
      <c r="J145" s="99">
        <v>31.915384151451576</v>
      </c>
      <c r="K145" s="99">
        <v>31.097565118910715</v>
      </c>
      <c r="L145" s="99">
        <v>30.223938318289495</v>
      </c>
      <c r="M145" s="99">
        <v>27.694960525799697</v>
      </c>
      <c r="N145" s="99">
        <v>25.266221885848605</v>
      </c>
      <c r="O145" s="99">
        <v>22.784592089708358</v>
      </c>
      <c r="P145" s="99">
        <v>20.354119185958222</v>
      </c>
      <c r="Q145" s="99">
        <v>20.122325157095187</v>
      </c>
      <c r="R145" s="99">
        <v>20.218839508416561</v>
      </c>
      <c r="S145" s="99">
        <v>18.225259826401604</v>
      </c>
      <c r="T145" s="99">
        <v>17.581566797989506</v>
      </c>
      <c r="U145" s="99">
        <v>16.536689056755886</v>
      </c>
      <c r="V145" s="99">
        <v>15.04938543762664</v>
      </c>
      <c r="W145" s="99">
        <v>13.509735119314751</v>
      </c>
      <c r="X145" s="99">
        <v>11.233902210171367</v>
      </c>
      <c r="Y145" s="99">
        <v>8.9872185762332553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5.2334055607312462E-2</v>
      </c>
      <c r="D146" s="123">
        <f t="shared" si="53"/>
        <v>5.4227813272500508E-2</v>
      </c>
      <c r="E146" s="123">
        <f t="shared" si="53"/>
        <v>6.3388772188168657E-2</v>
      </c>
      <c r="F146" s="123">
        <f t="shared" si="53"/>
        <v>7.532324052034485E-2</v>
      </c>
      <c r="G146" s="123">
        <f t="shared" si="53"/>
        <v>8.6059319576788737E-2</v>
      </c>
      <c r="H146" s="123">
        <f t="shared" si="53"/>
        <v>0.10379566502322961</v>
      </c>
      <c r="I146" s="123">
        <f t="shared" si="53"/>
        <v>0.1189481476148305</v>
      </c>
      <c r="J146" s="123">
        <f t="shared" si="53"/>
        <v>0.12853327052468486</v>
      </c>
      <c r="K146" s="123">
        <f t="shared" si="53"/>
        <v>0.13376912794368367</v>
      </c>
      <c r="L146" s="123">
        <f t="shared" si="53"/>
        <v>0.14109689650390447</v>
      </c>
      <c r="M146" s="123">
        <f t="shared" si="53"/>
        <v>0.15029165288301052</v>
      </c>
      <c r="N146" s="123">
        <f t="shared" si="53"/>
        <v>0.15876254726409869</v>
      </c>
      <c r="O146" s="123">
        <f t="shared" si="53"/>
        <v>0.16537761545744881</v>
      </c>
      <c r="P146" s="123">
        <f t="shared" si="53"/>
        <v>0.16613371952571615</v>
      </c>
      <c r="Q146" s="123">
        <f t="shared" si="53"/>
        <v>0.17048943009355819</v>
      </c>
      <c r="R146" s="123">
        <f t="shared" si="53"/>
        <v>0.18666204183693275</v>
      </c>
      <c r="S146" s="123">
        <f t="shared" si="53"/>
        <v>0.19327861983036873</v>
      </c>
      <c r="T146" s="123">
        <f t="shared" si="53"/>
        <v>0.24162111799443203</v>
      </c>
      <c r="U146" s="123">
        <f t="shared" si="53"/>
        <v>0.18910178669207989</v>
      </c>
      <c r="V146" s="123">
        <f t="shared" si="53"/>
        <v>0.22606816328693929</v>
      </c>
      <c r="W146" s="123">
        <f t="shared" si="53"/>
        <v>0.1900206110990931</v>
      </c>
      <c r="X146" s="123">
        <f t="shared" si="53"/>
        <v>0.20871082678148459</v>
      </c>
      <c r="Y146" s="123">
        <f t="shared" si="53"/>
        <v>0.19735668815561103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5.2334055607312462E-2</v>
      </c>
      <c r="D147" s="99">
        <f>RES_hhdet_in_fech!D147/RES_summary!D$21</f>
        <v>5.4227813272500508E-2</v>
      </c>
      <c r="E147" s="99">
        <f>RES_hhdet_in_fech!E147/RES_summary!E$21</f>
        <v>6.3388772188168657E-2</v>
      </c>
      <c r="F147" s="99">
        <f>RES_hhdet_in_fech!F147/RES_summary!F$21</f>
        <v>7.532324052034485E-2</v>
      </c>
      <c r="G147" s="99">
        <f>RES_hhdet_in_fech!G147/RES_summary!G$21</f>
        <v>8.6059319576788737E-2</v>
      </c>
      <c r="H147" s="99">
        <f>RES_hhdet_in_fech!H147/RES_summary!H$21</f>
        <v>0.10379566502322961</v>
      </c>
      <c r="I147" s="99">
        <f>RES_hhdet_in_fech!I147/RES_summary!I$21</f>
        <v>0.1189481476148305</v>
      </c>
      <c r="J147" s="99">
        <f>RES_hhdet_in_fech!J147/RES_summary!J$21</f>
        <v>0.12853327052468486</v>
      </c>
      <c r="K147" s="99">
        <f>RES_hhdet_in_fech!K147/RES_summary!K$21</f>
        <v>0.13376912794368367</v>
      </c>
      <c r="L147" s="99">
        <f>RES_hhdet_in_fech!L147/RES_summary!L$21</f>
        <v>0.14109689650390447</v>
      </c>
      <c r="M147" s="99">
        <f>RES_hhdet_in_fech!M147/RES_summary!M$21</f>
        <v>0.15029165288301052</v>
      </c>
      <c r="N147" s="99">
        <f>RES_hhdet_in_fech!N147/RES_summary!N$21</f>
        <v>0.15876254726409869</v>
      </c>
      <c r="O147" s="99">
        <f>RES_hhdet_in_fech!O147/RES_summary!O$21</f>
        <v>0.16537761545744881</v>
      </c>
      <c r="P147" s="99">
        <f>RES_hhdet_in_fech!P147/RES_summary!P$21</f>
        <v>0.16613371952571615</v>
      </c>
      <c r="Q147" s="99">
        <f>RES_hhdet_in_fech!Q147/RES_summary!Q$21</f>
        <v>0.17048943009355819</v>
      </c>
      <c r="R147" s="99">
        <f>RES_hhdet_in_fech!R147/RES_summary!R$21</f>
        <v>0.18666204183693275</v>
      </c>
      <c r="S147" s="99">
        <f>RES_hhdet_in_fech!S147/RES_summary!S$21</f>
        <v>0.19327861983036873</v>
      </c>
      <c r="T147" s="99">
        <f>RES_hhdet_in_fech!T147/RES_summary!T$21</f>
        <v>0.24162111799443203</v>
      </c>
      <c r="U147" s="99">
        <f>RES_hhdet_in_fech!U147/RES_summary!U$21</f>
        <v>0.18910178669207989</v>
      </c>
      <c r="V147" s="99">
        <f>RES_hhdet_in_fech!V147/RES_summary!V$21</f>
        <v>0.22606816328693929</v>
      </c>
      <c r="W147" s="99">
        <f>RES_hhdet_in_fech!W147/RES_summary!W$21</f>
        <v>0.1900206110990931</v>
      </c>
      <c r="X147" s="99">
        <f>RES_hhdet_in_fech!X147/RES_summary!X$21</f>
        <v>0.20871082678148459</v>
      </c>
      <c r="Y147" s="99">
        <f>RES_hhdet_in_fech!Y147/RES_summary!Y$21</f>
        <v>0.19735668815561103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10.372180852354177</v>
      </c>
      <c r="D148" s="123">
        <v>10.480144995179055</v>
      </c>
      <c r="E148" s="123">
        <v>10.175408212239139</v>
      </c>
      <c r="F148" s="123">
        <v>10.445528160639535</v>
      </c>
      <c r="G148" s="123">
        <v>10.476643409408439</v>
      </c>
      <c r="H148" s="123">
        <v>10.492543905017463</v>
      </c>
      <c r="I148" s="123">
        <v>9.6212674908356153</v>
      </c>
      <c r="J148" s="123">
        <v>9.882420095064635</v>
      </c>
      <c r="K148" s="123">
        <v>9.2385436206408702</v>
      </c>
      <c r="L148" s="123">
        <v>11.076848918494404</v>
      </c>
      <c r="M148" s="123">
        <v>11.629465287677723</v>
      </c>
      <c r="N148" s="123">
        <v>11.48946736683404</v>
      </c>
      <c r="O148" s="123">
        <v>12.074742386809639</v>
      </c>
      <c r="P148" s="123">
        <v>11.304795763634967</v>
      </c>
      <c r="Q148" s="123">
        <v>12.062330370945514</v>
      </c>
      <c r="R148" s="123">
        <v>11.860510749511946</v>
      </c>
      <c r="S148" s="123">
        <v>10.81381027767271</v>
      </c>
      <c r="T148" s="123">
        <v>10.99287860405482</v>
      </c>
      <c r="U148" s="123">
        <v>10.977066926465675</v>
      </c>
      <c r="V148" s="123">
        <v>10.234189358650301</v>
      </c>
      <c r="W148" s="123">
        <v>10.632431223630855</v>
      </c>
      <c r="X148" s="123">
        <v>6.5551879253395633</v>
      </c>
      <c r="Y148" s="123">
        <v>6.4241387256778584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12.418777575118513</v>
      </c>
      <c r="D149" s="99">
        <v>11.402226425027028</v>
      </c>
      <c r="E149" s="99">
        <v>11.737631043270692</v>
      </c>
      <c r="F149" s="99">
        <v>11.942756865400174</v>
      </c>
      <c r="G149" s="99">
        <v>11.743587006117174</v>
      </c>
      <c r="H149" s="99">
        <v>12.196010416545029</v>
      </c>
      <c r="I149" s="99">
        <v>12.329195293373983</v>
      </c>
      <c r="J149" s="99">
        <v>11.612588686326486</v>
      </c>
      <c r="K149" s="99">
        <v>11.047314150888759</v>
      </c>
      <c r="L149" s="99">
        <v>12.147480764111089</v>
      </c>
      <c r="M149" s="99">
        <v>13.623367742063667</v>
      </c>
      <c r="N149" s="99">
        <v>13.340159362417777</v>
      </c>
      <c r="O149" s="99">
        <v>12.750193899784843</v>
      </c>
      <c r="P149" s="99">
        <v>10.784546984415451</v>
      </c>
      <c r="Q149" s="99">
        <v>12.580670272559015</v>
      </c>
      <c r="R149" s="99">
        <v>12.399576033387504</v>
      </c>
      <c r="S149" s="99">
        <v>11.571577097841034</v>
      </c>
      <c r="T149" s="99">
        <v>11.036354051627015</v>
      </c>
      <c r="U149" s="99">
        <v>11.208216644473239</v>
      </c>
      <c r="V149" s="99">
        <v>9.9083161444515913</v>
      </c>
      <c r="W149" s="99">
        <v>10.305106856448367</v>
      </c>
      <c r="X149" s="99">
        <v>7.471396748309771</v>
      </c>
      <c r="Y149" s="99">
        <v>6.6589430609995484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10.567750618009779</v>
      </c>
      <c r="D150" s="99">
        <v>9.7335257731885392</v>
      </c>
      <c r="E150" s="99">
        <v>10.001253340396969</v>
      </c>
      <c r="F150" s="99">
        <v>10.177143684783527</v>
      </c>
      <c r="G150" s="99">
        <v>10.051447577748467</v>
      </c>
      <c r="H150" s="99">
        <v>10.456462474453813</v>
      </c>
      <c r="I150" s="99">
        <v>10.552595054877093</v>
      </c>
      <c r="J150" s="99">
        <v>9.8891302971703823</v>
      </c>
      <c r="K150" s="99">
        <v>9.2635043915357738</v>
      </c>
      <c r="L150" s="99">
        <v>0</v>
      </c>
      <c r="M150" s="99">
        <v>11.806508863264737</v>
      </c>
      <c r="N150" s="99">
        <v>11.609972682127829</v>
      </c>
      <c r="O150" s="99">
        <v>11.324502883122143</v>
      </c>
      <c r="P150" s="99">
        <v>9.6512150893444435</v>
      </c>
      <c r="Q150" s="99">
        <v>11.451216878942606</v>
      </c>
      <c r="R150" s="99">
        <v>11.381849508867413</v>
      </c>
      <c r="S150" s="99">
        <v>10.655209939041439</v>
      </c>
      <c r="T150" s="99">
        <v>10.236922157152495</v>
      </c>
      <c r="U150" s="99">
        <v>10.476675783261216</v>
      </c>
      <c r="V150" s="99">
        <v>9.2981136295984221</v>
      </c>
      <c r="W150" s="99">
        <v>9.7401031810153142</v>
      </c>
      <c r="X150" s="99">
        <v>6.9314341947778813</v>
      </c>
      <c r="Y150" s="99">
        <v>6.2610935958046534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6.9537622279433666</v>
      </c>
      <c r="D151" s="102">
        <v>6.4477083720473534</v>
      </c>
      <c r="E151" s="102">
        <v>6.5471129754014674</v>
      </c>
      <c r="F151" s="102">
        <v>6.6297463294030088</v>
      </c>
      <c r="G151" s="102">
        <v>6.614298437787804</v>
      </c>
      <c r="H151" s="102">
        <v>6.8792943019329185</v>
      </c>
      <c r="I151" s="102">
        <v>6.8439804292423938</v>
      </c>
      <c r="J151" s="102">
        <v>6.235378654842517</v>
      </c>
      <c r="K151" s="102">
        <v>5.4062841455407167</v>
      </c>
      <c r="L151" s="102">
        <v>0</v>
      </c>
      <c r="M151" s="102">
        <v>7.6004881110592715</v>
      </c>
      <c r="N151" s="102">
        <v>7.2822574850989561</v>
      </c>
      <c r="O151" s="102">
        <v>7.3187115439707853</v>
      </c>
      <c r="P151" s="102">
        <v>5.9369733392849939</v>
      </c>
      <c r="Q151" s="102">
        <v>7.1066305349162526</v>
      </c>
      <c r="R151" s="102">
        <v>7.0143108323241039</v>
      </c>
      <c r="S151" s="102">
        <v>6.2734197666142499</v>
      </c>
      <c r="T151" s="102">
        <v>6.0162814294436586</v>
      </c>
      <c r="U151" s="102">
        <v>6.2243162142884918</v>
      </c>
      <c r="V151" s="102">
        <v>5.4940304874567518</v>
      </c>
      <c r="W151" s="102">
        <v>6.0559993253508466</v>
      </c>
      <c r="X151" s="102">
        <v>3.1291973375370499</v>
      </c>
      <c r="Y151" s="102">
        <v>3.4555394203595631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3.6139883900664111</v>
      </c>
      <c r="D152" s="105">
        <v>3.2858174011411849</v>
      </c>
      <c r="E152" s="105">
        <v>3.4541403649955025</v>
      </c>
      <c r="F152" s="105">
        <v>3.5473973553805185</v>
      </c>
      <c r="G152" s="105">
        <v>3.4371491399606637</v>
      </c>
      <c r="H152" s="105">
        <v>3.577168172520893</v>
      </c>
      <c r="I152" s="105">
        <v>3.7086146256347003</v>
      </c>
      <c r="J152" s="105">
        <v>3.653751642327864</v>
      </c>
      <c r="K152" s="105">
        <v>3.8572202459950589</v>
      </c>
      <c r="L152" s="105">
        <v>0</v>
      </c>
      <c r="M152" s="105">
        <v>4.2060207522054638</v>
      </c>
      <c r="N152" s="105">
        <v>4.3277151970288754</v>
      </c>
      <c r="O152" s="105">
        <v>4.0057913391513571</v>
      </c>
      <c r="P152" s="105">
        <v>3.7142417500594509</v>
      </c>
      <c r="Q152" s="105">
        <v>4.3445863440263537</v>
      </c>
      <c r="R152" s="105">
        <v>4.3675386765433082</v>
      </c>
      <c r="S152" s="105">
        <v>4.3817901724271913</v>
      </c>
      <c r="T152" s="105">
        <v>4.2206407277088367</v>
      </c>
      <c r="U152" s="105">
        <v>4.252359568972726</v>
      </c>
      <c r="V152" s="105">
        <v>3.8040831421416708</v>
      </c>
      <c r="W152" s="105">
        <v>3.6841038556644681</v>
      </c>
      <c r="X152" s="105">
        <v>3.8022368572408309</v>
      </c>
      <c r="Y152" s="105">
        <v>2.8055541754450903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10.749626788442841</v>
      </c>
      <c r="D153" s="102">
        <v>10.875642175900389</v>
      </c>
      <c r="E153" s="102">
        <v>10.492785272422102</v>
      </c>
      <c r="F153" s="102">
        <v>10.665371189357232</v>
      </c>
      <c r="G153" s="102">
        <v>10.8330123902844</v>
      </c>
      <c r="H153" s="102">
        <v>10.787770696741664</v>
      </c>
      <c r="I153" s="102">
        <v>10.288645510983603</v>
      </c>
      <c r="J153" s="102">
        <v>10.558554558927833</v>
      </c>
      <c r="K153" s="102">
        <v>9.9880031510823493</v>
      </c>
      <c r="L153" s="102">
        <v>11.65169715521189</v>
      </c>
      <c r="M153" s="102">
        <v>12.006781676126829</v>
      </c>
      <c r="N153" s="102">
        <v>11.849636946872247</v>
      </c>
      <c r="O153" s="102">
        <v>12.58573254307475</v>
      </c>
      <c r="P153" s="102">
        <v>11.84763464296304</v>
      </c>
      <c r="Q153" s="102">
        <v>12.5880620142705</v>
      </c>
      <c r="R153" s="102">
        <v>12.356998807072276</v>
      </c>
      <c r="S153" s="102">
        <v>11.195599008785939</v>
      </c>
      <c r="T153" s="102">
        <v>11.44684752069449</v>
      </c>
      <c r="U153" s="102">
        <v>11.391190166381021</v>
      </c>
      <c r="V153" s="102">
        <v>10.643052611453106</v>
      </c>
      <c r="W153" s="102">
        <v>11.014817236289627</v>
      </c>
      <c r="X153" s="102">
        <v>0</v>
      </c>
      <c r="Y153" s="102">
        <v>0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9.5224889465814258</v>
      </c>
      <c r="D154" s="105">
        <v>9.657200674501814</v>
      </c>
      <c r="E154" s="105">
        <v>9.3010776772787498</v>
      </c>
      <c r="F154" s="105">
        <v>9.451523475363885</v>
      </c>
      <c r="G154" s="105">
        <v>9.6300645148492272</v>
      </c>
      <c r="H154" s="105">
        <v>9.5972111105238689</v>
      </c>
      <c r="I154" s="105">
        <v>9.137411218719885</v>
      </c>
      <c r="J154" s="105">
        <v>9.3392129255669101</v>
      </c>
      <c r="K154" s="105">
        <v>8.7232475585813098</v>
      </c>
      <c r="L154" s="105">
        <v>10.401010602170272</v>
      </c>
      <c r="M154" s="105">
        <v>10.722148752240285</v>
      </c>
      <c r="N154" s="105">
        <v>10.5809804045959</v>
      </c>
      <c r="O154" s="105">
        <v>11.382071637251595</v>
      </c>
      <c r="P154" s="105">
        <v>10.725000644467059</v>
      </c>
      <c r="Q154" s="105">
        <v>11.511836957751777</v>
      </c>
      <c r="R154" s="105">
        <v>11.35540719986105</v>
      </c>
      <c r="S154" s="105">
        <v>10.285010635046415</v>
      </c>
      <c r="T154" s="105">
        <v>10.570407131232166</v>
      </c>
      <c r="U154" s="105">
        <v>10.580859706239693</v>
      </c>
      <c r="V154" s="105">
        <v>9.9222850593038157</v>
      </c>
      <c r="W154" s="105">
        <v>10.355797676948219</v>
      </c>
      <c r="X154" s="105">
        <v>6.3170118271703002</v>
      </c>
      <c r="Y154" s="105">
        <v>6.3772464768437986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6.0172680534983716</v>
      </c>
      <c r="D155" s="99">
        <v>6.155101384942296</v>
      </c>
      <c r="E155" s="99">
        <v>5.8522796136081814</v>
      </c>
      <c r="F155" s="99">
        <v>5.9185993354547861</v>
      </c>
      <c r="G155" s="99">
        <v>6.1055399494243909</v>
      </c>
      <c r="H155" s="99">
        <v>6.0872075382748774</v>
      </c>
      <c r="I155" s="99">
        <v>5.7126128157438707</v>
      </c>
      <c r="J155" s="99">
        <v>5.6758012059045164</v>
      </c>
      <c r="K155" s="99">
        <v>4.8796912926951794</v>
      </c>
      <c r="L155" s="99">
        <v>6.5576438853920873</v>
      </c>
      <c r="M155" s="99">
        <v>6.6890328715164369</v>
      </c>
      <c r="N155" s="99">
        <v>6.4525981742093537</v>
      </c>
      <c r="O155" s="99">
        <v>7.2259415950495418</v>
      </c>
      <c r="P155" s="99">
        <v>6.5251760220544472</v>
      </c>
      <c r="Q155" s="99">
        <v>7.1140418981108473</v>
      </c>
      <c r="R155" s="99">
        <v>6.995009571732238</v>
      </c>
      <c r="S155" s="99">
        <v>6.0640922292275352</v>
      </c>
      <c r="T155" s="99">
        <v>6.2508031934177462</v>
      </c>
      <c r="U155" s="99">
        <v>6.3279387716514517</v>
      </c>
      <c r="V155" s="99">
        <v>5.9048087221770711</v>
      </c>
      <c r="W155" s="99">
        <v>6.4662991234615275</v>
      </c>
      <c r="X155" s="99">
        <v>2.8062932889523129</v>
      </c>
      <c r="Y155" s="99">
        <v>3.4994797748802631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3.5052208930830528</v>
      </c>
      <c r="D156" s="99">
        <v>3.502099289559518</v>
      </c>
      <c r="E156" s="99">
        <v>3.4487980636705702</v>
      </c>
      <c r="F156" s="99">
        <v>3.5329241399090985</v>
      </c>
      <c r="G156" s="99">
        <v>3.5245245654248363</v>
      </c>
      <c r="H156" s="99">
        <v>3.5100035722489906</v>
      </c>
      <c r="I156" s="99">
        <v>3.4247984029760143</v>
      </c>
      <c r="J156" s="99">
        <v>3.6634117196623959</v>
      </c>
      <c r="K156" s="99">
        <v>3.8435562658861304</v>
      </c>
      <c r="L156" s="99">
        <v>3.8433667167781844</v>
      </c>
      <c r="M156" s="99">
        <v>4.0331158807238499</v>
      </c>
      <c r="N156" s="99">
        <v>4.1283822303865447</v>
      </c>
      <c r="O156" s="99">
        <v>4.1561300422020535</v>
      </c>
      <c r="P156" s="99">
        <v>4.1998246224126108</v>
      </c>
      <c r="Q156" s="99">
        <v>4.3977950596409281</v>
      </c>
      <c r="R156" s="99">
        <v>4.3603976281288093</v>
      </c>
      <c r="S156" s="99">
        <v>4.2209184058188809</v>
      </c>
      <c r="T156" s="99">
        <v>4.3196039378144198</v>
      </c>
      <c r="U156" s="99">
        <v>4.2529209345882419</v>
      </c>
      <c r="V156" s="99">
        <v>4.0174763371267428</v>
      </c>
      <c r="W156" s="99">
        <v>3.8894985534866908</v>
      </c>
      <c r="X156" s="99">
        <v>3.5107185382179882</v>
      </c>
      <c r="Y156" s="99">
        <v>2.8777667019635365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2.4258085558204097</v>
      </c>
      <c r="D157" s="123">
        <v>2.4602459438408051</v>
      </c>
      <c r="E157" s="123">
        <v>2.4400708040093191</v>
      </c>
      <c r="F157" s="123">
        <v>2.4375808180125129</v>
      </c>
      <c r="G157" s="123">
        <v>2.4694405086474882</v>
      </c>
      <c r="H157" s="123">
        <v>2.512649722367756</v>
      </c>
      <c r="I157" s="123">
        <v>2.5102302526110223</v>
      </c>
      <c r="J157" s="123">
        <v>2.5717931921069344</v>
      </c>
      <c r="K157" s="123">
        <v>2.5822476653109865</v>
      </c>
      <c r="L157" s="123">
        <v>2.8637976924508997</v>
      </c>
      <c r="M157" s="123">
        <v>2.8011682103395441</v>
      </c>
      <c r="N157" s="123">
        <v>2.7775221883716386</v>
      </c>
      <c r="O157" s="123">
        <v>2.9581074097256019</v>
      </c>
      <c r="P157" s="123">
        <v>2.9663199744372331</v>
      </c>
      <c r="Q157" s="123">
        <v>3.0960744222983547</v>
      </c>
      <c r="R157" s="123">
        <v>3.143983280783718</v>
      </c>
      <c r="S157" s="123">
        <v>2.9211299866099263</v>
      </c>
      <c r="T157" s="123">
        <v>2.965528023775112</v>
      </c>
      <c r="U157" s="123">
        <v>2.9242931011467572</v>
      </c>
      <c r="V157" s="123">
        <v>2.9215509967680613</v>
      </c>
      <c r="W157" s="123">
        <v>3.2024118289169512</v>
      </c>
      <c r="X157" s="123">
        <v>1.9478717409081261</v>
      </c>
      <c r="Y157" s="123">
        <v>2.2088699626940991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2.4258085558204097</v>
      </c>
      <c r="D159" s="110">
        <v>2.4602459438408051</v>
      </c>
      <c r="E159" s="110">
        <v>2.4400708040093191</v>
      </c>
      <c r="F159" s="110">
        <v>2.4375808180125129</v>
      </c>
      <c r="G159" s="110">
        <v>2.4694405086474882</v>
      </c>
      <c r="H159" s="110">
        <v>2.512649722367756</v>
      </c>
      <c r="I159" s="110">
        <v>2.5102302526110223</v>
      </c>
      <c r="J159" s="110">
        <v>2.5717931921069344</v>
      </c>
      <c r="K159" s="110">
        <v>2.5822476653109865</v>
      </c>
      <c r="L159" s="110">
        <v>2.8637976924508997</v>
      </c>
      <c r="M159" s="110">
        <v>2.8011682103395441</v>
      </c>
      <c r="N159" s="110">
        <v>2.7775221883716386</v>
      </c>
      <c r="O159" s="110">
        <v>2.9581074097256019</v>
      </c>
      <c r="P159" s="110">
        <v>2.9663199744372331</v>
      </c>
      <c r="Q159" s="110">
        <v>3.0960744222983547</v>
      </c>
      <c r="R159" s="110">
        <v>3.143983280783718</v>
      </c>
      <c r="S159" s="110">
        <v>2.9211299866099263</v>
      </c>
      <c r="T159" s="110">
        <v>2.965528023775112</v>
      </c>
      <c r="U159" s="110">
        <v>2.9242931011467572</v>
      </c>
      <c r="V159" s="110">
        <v>2.9215509967680613</v>
      </c>
      <c r="W159" s="110">
        <v>3.2024118289169512</v>
      </c>
      <c r="X159" s="110">
        <v>1.9478717409081261</v>
      </c>
      <c r="Y159" s="110">
        <v>2.2088699626940991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133.72210402310733</v>
      </c>
      <c r="I161" s="118">
        <f t="shared" si="54"/>
        <v>98.492067919906546</v>
      </c>
      <c r="J161" s="118">
        <f t="shared" si="54"/>
        <v>69.079215389462959</v>
      </c>
      <c r="K161" s="118">
        <f t="shared" si="54"/>
        <v>56.861244338514915</v>
      </c>
      <c r="L161" s="118">
        <f t="shared" si="54"/>
        <v>106.83123003942652</v>
      </c>
      <c r="M161" s="118">
        <f t="shared" si="54"/>
        <v>83.302058766472157</v>
      </c>
      <c r="N161" s="118">
        <f t="shared" si="54"/>
        <v>90.307195231919522</v>
      </c>
      <c r="O161" s="118">
        <f t="shared" si="54"/>
        <v>140.94301617747465</v>
      </c>
      <c r="P161" s="118">
        <f t="shared" si="54"/>
        <v>84.823633669285925</v>
      </c>
      <c r="Q161" s="118">
        <f t="shared" si="54"/>
        <v>143.35155212624397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19.722119612232497</v>
      </c>
      <c r="W161" s="118">
        <f t="shared" ref="W161:Y161" si="56">W162+W164+W166+W175</f>
        <v>110.37933009914964</v>
      </c>
      <c r="X161" s="118">
        <f t="shared" si="56"/>
        <v>0</v>
      </c>
      <c r="Y161" s="118">
        <f t="shared" si="56"/>
        <v>39.75598883188286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120.61808758889488</v>
      </c>
      <c r="I162" s="123">
        <f t="shared" si="57"/>
        <v>86.243090449514114</v>
      </c>
      <c r="J162" s="123">
        <f t="shared" si="57"/>
        <v>56.498601037579405</v>
      </c>
      <c r="K162" s="123">
        <f t="shared" si="57"/>
        <v>44.912001122002977</v>
      </c>
      <c r="L162" s="123">
        <f t="shared" si="57"/>
        <v>92.753183696005422</v>
      </c>
      <c r="M162" s="123">
        <f t="shared" si="57"/>
        <v>68.724350683235855</v>
      </c>
      <c r="N162" s="123">
        <f t="shared" si="57"/>
        <v>75.883810434942262</v>
      </c>
      <c r="O162" s="123">
        <f t="shared" si="57"/>
        <v>125.75762196140394</v>
      </c>
      <c r="P162" s="123">
        <f t="shared" si="57"/>
        <v>70.434196071303447</v>
      </c>
      <c r="Q162" s="123">
        <f t="shared" si="57"/>
        <v>128.04621970930856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6.3467284871733023</v>
      </c>
      <c r="W162" s="123">
        <f t="shared" si="57"/>
        <v>96.447675954507972</v>
      </c>
      <c r="X162" s="123">
        <f t="shared" si="57"/>
        <v>0</v>
      </c>
      <c r="Y162" s="123">
        <f t="shared" si="57"/>
        <v>31.169872392344967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120.61808758889488</v>
      </c>
      <c r="I163" s="110">
        <v>86.243090449514114</v>
      </c>
      <c r="J163" s="110">
        <v>56.498601037579405</v>
      </c>
      <c r="K163" s="110">
        <v>44.912001122002977</v>
      </c>
      <c r="L163" s="110">
        <v>92.753183696005422</v>
      </c>
      <c r="M163" s="110">
        <v>68.724350683235855</v>
      </c>
      <c r="N163" s="110">
        <v>75.883810434942262</v>
      </c>
      <c r="O163" s="110">
        <v>125.75762196140394</v>
      </c>
      <c r="P163" s="110">
        <v>70.434196071303447</v>
      </c>
      <c r="Q163" s="110">
        <v>128.04621970930856</v>
      </c>
      <c r="R163" s="110">
        <v>0</v>
      </c>
      <c r="S163" s="110">
        <v>0</v>
      </c>
      <c r="T163" s="110">
        <v>0</v>
      </c>
      <c r="U163" s="110">
        <v>0</v>
      </c>
      <c r="V163" s="110">
        <v>6.3467284871733023</v>
      </c>
      <c r="W163" s="110">
        <v>96.447675954507972</v>
      </c>
      <c r="X163" s="110">
        <v>0</v>
      </c>
      <c r="Y163" s="110">
        <v>31.169872392344967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0.10433885405968488</v>
      </c>
      <c r="I164" s="123">
        <f t="shared" si="58"/>
        <v>0.11658883658960896</v>
      </c>
      <c r="J164" s="123">
        <f t="shared" si="58"/>
        <v>0.12621908552978334</v>
      </c>
      <c r="K164" s="123">
        <f t="shared" si="58"/>
        <v>0.13016764421699401</v>
      </c>
      <c r="L164" s="123">
        <f t="shared" si="58"/>
        <v>0.13846422228456853</v>
      </c>
      <c r="M164" s="123">
        <f t="shared" si="58"/>
        <v>0.14709753698572153</v>
      </c>
      <c r="N164" s="123">
        <f t="shared" si="58"/>
        <v>0.15542680722816887</v>
      </c>
      <c r="O164" s="123">
        <f t="shared" si="58"/>
        <v>0.15233251716184865</v>
      </c>
      <c r="P164" s="123">
        <f t="shared" si="58"/>
        <v>0.11745381519739592</v>
      </c>
      <c r="Q164" s="123">
        <f t="shared" si="58"/>
        <v>0.14378604098141243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0.21942855392397165</v>
      </c>
      <c r="W164" s="123">
        <f t="shared" si="58"/>
        <v>9.6303980636607805E-2</v>
      </c>
      <c r="X164" s="123">
        <f t="shared" si="58"/>
        <v>0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0.10433885405968488</v>
      </c>
      <c r="I165" s="99">
        <f>RES_hhdet_in_fech!I165/RES_summary!I$21</f>
        <v>0.11658883658960896</v>
      </c>
      <c r="J165" s="99">
        <f>RES_hhdet_in_fech!J165/RES_summary!J$21</f>
        <v>0.12621908552978334</v>
      </c>
      <c r="K165" s="99">
        <f>RES_hhdet_in_fech!K165/RES_summary!K$21</f>
        <v>0.13016764421699401</v>
      </c>
      <c r="L165" s="99">
        <f>RES_hhdet_in_fech!L165/RES_summary!L$21</f>
        <v>0.13846422228456853</v>
      </c>
      <c r="M165" s="99">
        <f>RES_hhdet_in_fech!M165/RES_summary!M$21</f>
        <v>0.14709753698572153</v>
      </c>
      <c r="N165" s="99">
        <f>RES_hhdet_in_fech!N165/RES_summary!N$21</f>
        <v>0.15542680722816887</v>
      </c>
      <c r="O165" s="99">
        <f>RES_hhdet_in_fech!O165/RES_summary!O$21</f>
        <v>0.15233251716184865</v>
      </c>
      <c r="P165" s="99">
        <f>RES_hhdet_in_fech!P165/RES_summary!P$21</f>
        <v>0.11745381519739592</v>
      </c>
      <c r="Q165" s="99">
        <f>RES_hhdet_in_fech!Q165/RES_summary!Q$21</f>
        <v>0.14378604098141243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0.21942855392397165</v>
      </c>
      <c r="W165" s="99">
        <f>RES_hhdet_in_fech!W165/RES_summary!W$21</f>
        <v>9.6303980636607805E-2</v>
      </c>
      <c r="X165" s="99">
        <f>RES_hhdet_in_fech!X165/RES_summary!X$21</f>
        <v>0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10.487027857784984</v>
      </c>
      <c r="I166" s="123">
        <v>9.6221583811917899</v>
      </c>
      <c r="J166" s="123">
        <v>9.8826020742468295</v>
      </c>
      <c r="K166" s="123">
        <v>9.2368279069839545</v>
      </c>
      <c r="L166" s="123">
        <v>11.075784428685619</v>
      </c>
      <c r="M166" s="123">
        <v>11.629442335911037</v>
      </c>
      <c r="N166" s="123">
        <v>11.490435801377464</v>
      </c>
      <c r="O166" s="123">
        <v>12.074954289183228</v>
      </c>
      <c r="P166" s="123">
        <v>11.305663808347866</v>
      </c>
      <c r="Q166" s="123">
        <v>12.065471953655656</v>
      </c>
      <c r="R166" s="123">
        <v>0</v>
      </c>
      <c r="S166" s="123">
        <v>0</v>
      </c>
      <c r="T166" s="123">
        <v>0</v>
      </c>
      <c r="U166" s="123">
        <v>0</v>
      </c>
      <c r="V166" s="123">
        <v>10.234411574367162</v>
      </c>
      <c r="W166" s="123">
        <v>10.632938335088111</v>
      </c>
      <c r="X166" s="123">
        <v>0</v>
      </c>
      <c r="Y166" s="123">
        <v>6.3772464768438004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12.196010416545031</v>
      </c>
      <c r="I167" s="99">
        <v>12.329195293373983</v>
      </c>
      <c r="J167" s="99">
        <v>11.612588686326486</v>
      </c>
      <c r="K167" s="99">
        <v>11.047314150888759</v>
      </c>
      <c r="L167" s="99">
        <v>12.147480764111089</v>
      </c>
      <c r="M167" s="99">
        <v>13.623367742063667</v>
      </c>
      <c r="N167" s="99">
        <v>13.340159362417779</v>
      </c>
      <c r="O167" s="99">
        <v>12.750193899784838</v>
      </c>
      <c r="P167" s="99">
        <v>10.784546984415449</v>
      </c>
      <c r="Q167" s="99">
        <v>12.580670272559017</v>
      </c>
      <c r="R167" s="99">
        <v>0</v>
      </c>
      <c r="S167" s="99">
        <v>0</v>
      </c>
      <c r="T167" s="99">
        <v>0</v>
      </c>
      <c r="U167" s="99">
        <v>0</v>
      </c>
      <c r="V167" s="99">
        <v>9.9083161444515895</v>
      </c>
      <c r="W167" s="99">
        <v>10.305106856448367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10.552595054877093</v>
      </c>
      <c r="J168" s="99">
        <v>0</v>
      </c>
      <c r="K168" s="99">
        <v>9.2635043915357738</v>
      </c>
      <c r="L168" s="99">
        <v>0</v>
      </c>
      <c r="M168" s="99">
        <v>11.806508863264737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6.8439804292423938</v>
      </c>
      <c r="J169" s="102">
        <v>0</v>
      </c>
      <c r="K169" s="102">
        <v>5.4062841455407167</v>
      </c>
      <c r="L169" s="102">
        <v>0</v>
      </c>
      <c r="M169" s="102">
        <v>7.6004881110592741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3.7086146256346995</v>
      </c>
      <c r="J170" s="105">
        <v>0</v>
      </c>
      <c r="K170" s="105">
        <v>3.8572202459950584</v>
      </c>
      <c r="L170" s="105">
        <v>0</v>
      </c>
      <c r="M170" s="105">
        <v>4.2060207522054656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10.787770696741665</v>
      </c>
      <c r="I171" s="102">
        <v>10.288645510983603</v>
      </c>
      <c r="J171" s="102">
        <v>10.558554558927833</v>
      </c>
      <c r="K171" s="102">
        <v>9.988003151082351</v>
      </c>
      <c r="L171" s="102">
        <v>11.651697155211892</v>
      </c>
      <c r="M171" s="102">
        <v>12.006781676126828</v>
      </c>
      <c r="N171" s="102">
        <v>11.849636946872243</v>
      </c>
      <c r="O171" s="102">
        <v>12.585732543074748</v>
      </c>
      <c r="P171" s="102">
        <v>11.847634642963039</v>
      </c>
      <c r="Q171" s="102">
        <v>12.588062014270498</v>
      </c>
      <c r="R171" s="102">
        <v>0</v>
      </c>
      <c r="S171" s="102">
        <v>0</v>
      </c>
      <c r="T171" s="102">
        <v>0</v>
      </c>
      <c r="U171" s="102">
        <v>0</v>
      </c>
      <c r="V171" s="102">
        <v>10.643052611453109</v>
      </c>
      <c r="W171" s="102">
        <v>11.014817236289623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9.5972111105238707</v>
      </c>
      <c r="I172" s="105">
        <v>9.137411218719885</v>
      </c>
      <c r="J172" s="105">
        <v>9.3392129255669136</v>
      </c>
      <c r="K172" s="105">
        <v>8.7232475585813116</v>
      </c>
      <c r="L172" s="105">
        <v>10.401010602170272</v>
      </c>
      <c r="M172" s="105">
        <v>10.722148752240285</v>
      </c>
      <c r="N172" s="105">
        <v>10.580980404595898</v>
      </c>
      <c r="O172" s="105">
        <v>11.382071637251594</v>
      </c>
      <c r="P172" s="105">
        <v>10.725000644467055</v>
      </c>
      <c r="Q172" s="105">
        <v>11.511836957751775</v>
      </c>
      <c r="R172" s="105">
        <v>0</v>
      </c>
      <c r="S172" s="105">
        <v>0</v>
      </c>
      <c r="T172" s="105">
        <v>0</v>
      </c>
      <c r="U172" s="105">
        <v>0</v>
      </c>
      <c r="V172" s="105">
        <v>9.9222850593038157</v>
      </c>
      <c r="W172" s="105">
        <v>10.355797676948216</v>
      </c>
      <c r="X172" s="105">
        <v>0</v>
      </c>
      <c r="Y172" s="105">
        <v>6.3772464768438004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6.0872075382748791</v>
      </c>
      <c r="I173" s="99">
        <v>5.7126128157438698</v>
      </c>
      <c r="J173" s="99">
        <v>5.6758012059045164</v>
      </c>
      <c r="K173" s="99">
        <v>4.8796912926951803</v>
      </c>
      <c r="L173" s="99">
        <v>6.5576438853920873</v>
      </c>
      <c r="M173" s="99">
        <v>6.6890328715164369</v>
      </c>
      <c r="N173" s="99">
        <v>6.4525981742093528</v>
      </c>
      <c r="O173" s="99">
        <v>7.2259415950495445</v>
      </c>
      <c r="P173" s="99">
        <v>6.525176022054449</v>
      </c>
      <c r="Q173" s="99">
        <v>7.1140418981108473</v>
      </c>
      <c r="R173" s="99">
        <v>0</v>
      </c>
      <c r="S173" s="99">
        <v>0</v>
      </c>
      <c r="T173" s="99">
        <v>0</v>
      </c>
      <c r="U173" s="99">
        <v>0</v>
      </c>
      <c r="V173" s="99">
        <v>5.904808722177072</v>
      </c>
      <c r="W173" s="99">
        <v>6.4662991234615284</v>
      </c>
      <c r="X173" s="99">
        <v>0</v>
      </c>
      <c r="Y173" s="99">
        <v>3.499479774880264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3.5100035722489906</v>
      </c>
      <c r="I174" s="110">
        <v>3.4247984029760161</v>
      </c>
      <c r="J174" s="110">
        <v>3.6634117196623972</v>
      </c>
      <c r="K174" s="110">
        <v>3.8435562658861309</v>
      </c>
      <c r="L174" s="110">
        <v>3.8433667167781835</v>
      </c>
      <c r="M174" s="110">
        <v>4.0331158807238499</v>
      </c>
      <c r="N174" s="110">
        <v>4.1283822303865447</v>
      </c>
      <c r="O174" s="110">
        <v>4.1561300422020517</v>
      </c>
      <c r="P174" s="110">
        <v>4.199824622412609</v>
      </c>
      <c r="Q174" s="110">
        <v>4.3977950596409263</v>
      </c>
      <c r="R174" s="110">
        <v>0</v>
      </c>
      <c r="S174" s="110">
        <v>0</v>
      </c>
      <c r="T174" s="110">
        <v>0</v>
      </c>
      <c r="U174" s="110">
        <v>0</v>
      </c>
      <c r="V174" s="110">
        <v>4.0174763371267446</v>
      </c>
      <c r="W174" s="110">
        <v>3.8894985534866882</v>
      </c>
      <c r="X174" s="110">
        <v>0</v>
      </c>
      <c r="Y174" s="110">
        <v>2.877766701963536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2.512649722367756</v>
      </c>
      <c r="I175" s="123">
        <v>2.5102302526110232</v>
      </c>
      <c r="J175" s="123">
        <v>2.5717931921069344</v>
      </c>
      <c r="K175" s="123">
        <v>2.5822476653109865</v>
      </c>
      <c r="L175" s="123">
        <v>2.8637976924508992</v>
      </c>
      <c r="M175" s="123">
        <v>2.8011682103395446</v>
      </c>
      <c r="N175" s="123">
        <v>2.7775221883716394</v>
      </c>
      <c r="O175" s="123">
        <v>2.9581074097256019</v>
      </c>
      <c r="P175" s="123">
        <v>2.9663199744372331</v>
      </c>
      <c r="Q175" s="123">
        <v>3.0960744222983543</v>
      </c>
      <c r="R175" s="123">
        <v>0</v>
      </c>
      <c r="S175" s="123">
        <v>0</v>
      </c>
      <c r="T175" s="123">
        <v>0</v>
      </c>
      <c r="U175" s="123">
        <v>0</v>
      </c>
      <c r="V175" s="123">
        <v>2.9215509967680608</v>
      </c>
      <c r="W175" s="123">
        <v>3.2024118289169512</v>
      </c>
      <c r="X175" s="123">
        <v>0</v>
      </c>
      <c r="Y175" s="123">
        <v>2.2088699626940986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2.512649722367756</v>
      </c>
      <c r="I177" s="110">
        <v>2.5102302526110232</v>
      </c>
      <c r="J177" s="110">
        <v>2.5717931921069344</v>
      </c>
      <c r="K177" s="110">
        <v>2.5822476653109865</v>
      </c>
      <c r="L177" s="110">
        <v>2.8637976924508992</v>
      </c>
      <c r="M177" s="110">
        <v>2.8011682103395446</v>
      </c>
      <c r="N177" s="110">
        <v>2.7775221883716394</v>
      </c>
      <c r="O177" s="110">
        <v>2.9581074097256019</v>
      </c>
      <c r="P177" s="110">
        <v>2.9663199744372331</v>
      </c>
      <c r="Q177" s="110">
        <v>3.0960744222983543</v>
      </c>
      <c r="R177" s="110">
        <v>0</v>
      </c>
      <c r="S177" s="110">
        <v>0</v>
      </c>
      <c r="T177" s="110">
        <v>0</v>
      </c>
      <c r="U177" s="110">
        <v>0</v>
      </c>
      <c r="V177" s="110">
        <v>2.9215509967680608</v>
      </c>
      <c r="W177" s="110">
        <v>3.2024118289169512</v>
      </c>
      <c r="X177" s="110">
        <v>0</v>
      </c>
      <c r="Y177" s="110">
        <v>2.2088699626940986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106.59057253031303</v>
      </c>
      <c r="D24" s="118">
        <f t="shared" si="7"/>
        <v>95.048687765604114</v>
      </c>
      <c r="E24" s="118">
        <f t="shared" si="7"/>
        <v>99.167969274647533</v>
      </c>
      <c r="F24" s="118">
        <f t="shared" si="7"/>
        <v>99.323820673138059</v>
      </c>
      <c r="G24" s="118">
        <f t="shared" si="7"/>
        <v>98.588754862422348</v>
      </c>
      <c r="H24" s="118">
        <f t="shared" si="7"/>
        <v>103.17420448345017</v>
      </c>
      <c r="I24" s="118">
        <f t="shared" si="7"/>
        <v>102.32020769249755</v>
      </c>
      <c r="J24" s="118">
        <f t="shared" si="7"/>
        <v>95.394186805720466</v>
      </c>
      <c r="K24" s="118">
        <f t="shared" si="7"/>
        <v>87.810746814147706</v>
      </c>
      <c r="L24" s="118">
        <f t="shared" si="7"/>
        <v>102.48579343854233</v>
      </c>
      <c r="M24" s="118">
        <f t="shared" si="7"/>
        <v>98.733328860291607</v>
      </c>
      <c r="N24" s="118">
        <f t="shared" si="7"/>
        <v>92.008230240319506</v>
      </c>
      <c r="O24" s="118">
        <f t="shared" si="7"/>
        <v>85.953195805167169</v>
      </c>
      <c r="P24" s="118">
        <f t="shared" si="7"/>
        <v>66.368260914319677</v>
      </c>
      <c r="Q24" s="118">
        <f t="shared" si="7"/>
        <v>86.100933615204497</v>
      </c>
      <c r="R24" s="118">
        <f t="shared" ref="R24:V24" si="8">R25+R28+R30+R39</f>
        <v>86.01433971353886</v>
      </c>
      <c r="S24" s="118">
        <f t="shared" si="8"/>
        <v>82.714272326017422</v>
      </c>
      <c r="T24" s="118">
        <f t="shared" si="8"/>
        <v>79.473778128887034</v>
      </c>
      <c r="U24" s="118">
        <f t="shared" si="8"/>
        <v>71.137326143379056</v>
      </c>
      <c r="V24" s="118">
        <f t="shared" si="8"/>
        <v>64.061026050945102</v>
      </c>
      <c r="W24" s="118">
        <f t="shared" ref="W24:Y24" si="9">W25+W28+W30+W39</f>
        <v>59.334666074709801</v>
      </c>
      <c r="X24" s="118">
        <f t="shared" si="9"/>
        <v>49.149682394753121</v>
      </c>
      <c r="Y24" s="118">
        <f t="shared" si="9"/>
        <v>41.592767591638626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96.658278027514854</v>
      </c>
      <c r="D25" s="123">
        <f t="shared" si="10"/>
        <v>85.099484326368355</v>
      </c>
      <c r="E25" s="123">
        <f t="shared" si="10"/>
        <v>89.393534529347619</v>
      </c>
      <c r="F25" s="123">
        <f t="shared" si="10"/>
        <v>89.352535729378985</v>
      </c>
      <c r="G25" s="123">
        <f t="shared" si="10"/>
        <v>88.472625108795896</v>
      </c>
      <c r="H25" s="123">
        <f t="shared" si="10"/>
        <v>92.906162820209289</v>
      </c>
      <c r="I25" s="123">
        <f t="shared" si="10"/>
        <v>92.381891988107938</v>
      </c>
      <c r="J25" s="123">
        <f t="shared" si="10"/>
        <v>85.31780678514761</v>
      </c>
      <c r="K25" s="123">
        <f t="shared" si="10"/>
        <v>78.147133184040712</v>
      </c>
      <c r="L25" s="123">
        <f t="shared" si="10"/>
        <v>91.35591638869009</v>
      </c>
      <c r="M25" s="123">
        <f t="shared" si="10"/>
        <v>87.191449868327567</v>
      </c>
      <c r="N25" s="123">
        <f t="shared" si="10"/>
        <v>80.519269927005155</v>
      </c>
      <c r="O25" s="123">
        <f t="shared" si="10"/>
        <v>73.696869659433162</v>
      </c>
      <c r="P25" s="123">
        <f t="shared" si="10"/>
        <v>54.570029675795027</v>
      </c>
      <c r="Q25" s="123">
        <f t="shared" si="10"/>
        <v>73.327020153013166</v>
      </c>
      <c r="R25" s="123">
        <f t="shared" ref="R25:V25" si="11">SUM(R26:R27)</f>
        <v>73.169627422061851</v>
      </c>
      <c r="S25" s="123">
        <f t="shared" si="11"/>
        <v>70.834280474047461</v>
      </c>
      <c r="T25" s="123">
        <f t="shared" si="11"/>
        <v>67.223005752128074</v>
      </c>
      <c r="U25" s="123">
        <f t="shared" si="11"/>
        <v>58.942980763505773</v>
      </c>
      <c r="V25" s="123">
        <f t="shared" si="11"/>
        <v>52.252373241988593</v>
      </c>
      <c r="W25" s="123">
        <f t="shared" ref="W25:Y25" si="12">SUM(W26:W27)</f>
        <v>47.028854034015566</v>
      </c>
      <c r="X25" s="123">
        <f t="shared" si="12"/>
        <v>41.105375013683513</v>
      </c>
      <c r="Y25" s="123">
        <f t="shared" si="12"/>
        <v>33.379117365607186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94.905751726908477</v>
      </c>
      <c r="D26" s="99">
        <v>83.592856431768013</v>
      </c>
      <c r="E26" s="99">
        <v>87.818097774500885</v>
      </c>
      <c r="F26" s="99">
        <v>87.793675777443667</v>
      </c>
      <c r="G26" s="99">
        <v>86.93728883168707</v>
      </c>
      <c r="H26" s="99">
        <v>91.301856119021323</v>
      </c>
      <c r="I26" s="99">
        <v>90.795425805635048</v>
      </c>
      <c r="J26" s="99">
        <v>83.873028596982692</v>
      </c>
      <c r="K26" s="99">
        <v>76.838372092912493</v>
      </c>
      <c r="L26" s="99">
        <v>89.789020190602102</v>
      </c>
      <c r="M26" s="99">
        <v>85.731715529217425</v>
      </c>
      <c r="N26" s="99">
        <v>79.18615787619936</v>
      </c>
      <c r="O26" s="99">
        <v>72.487668123261827</v>
      </c>
      <c r="P26" s="99">
        <v>53.69498911273957</v>
      </c>
      <c r="Q26" s="99">
        <v>72.131963689214601</v>
      </c>
      <c r="R26" s="99">
        <v>71.979433149167249</v>
      </c>
      <c r="S26" s="99">
        <v>69.685792249862274</v>
      </c>
      <c r="T26" s="99">
        <v>66.137667082714046</v>
      </c>
      <c r="U26" s="99">
        <v>58.003680542525721</v>
      </c>
      <c r="V26" s="99">
        <v>51.420368714496966</v>
      </c>
      <c r="W26" s="99">
        <v>46.280507999554864</v>
      </c>
      <c r="X26" s="99">
        <v>40.498118769497061</v>
      </c>
      <c r="Y26" s="99">
        <v>32.880792823571717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1.7525263006063698</v>
      </c>
      <c r="D27" s="99">
        <v>1.5066278946003435</v>
      </c>
      <c r="E27" s="99">
        <v>1.5754367548467301</v>
      </c>
      <c r="F27" s="99">
        <v>1.5588599519353168</v>
      </c>
      <c r="G27" s="99">
        <v>1.5353362771088275</v>
      </c>
      <c r="H27" s="99">
        <v>1.6043067011879664</v>
      </c>
      <c r="I27" s="99">
        <v>1.5864661824728876</v>
      </c>
      <c r="J27" s="99">
        <v>1.4447781881649207</v>
      </c>
      <c r="K27" s="99">
        <v>1.3087610911282186</v>
      </c>
      <c r="L27" s="99">
        <v>1.5668961980879954</v>
      </c>
      <c r="M27" s="99">
        <v>1.4597343391101467</v>
      </c>
      <c r="N27" s="99">
        <v>1.3331120508057905</v>
      </c>
      <c r="O27" s="99">
        <v>1.2092015361713415</v>
      </c>
      <c r="P27" s="99">
        <v>0.87504056305545408</v>
      </c>
      <c r="Q27" s="99">
        <v>1.1950564637985666</v>
      </c>
      <c r="R27" s="99">
        <v>1.1901942728946033</v>
      </c>
      <c r="S27" s="99">
        <v>1.1484882241851899</v>
      </c>
      <c r="T27" s="99">
        <v>1.0853386694140268</v>
      </c>
      <c r="U27" s="99">
        <v>0.93930022098004817</v>
      </c>
      <c r="V27" s="99">
        <v>0.83200452749162845</v>
      </c>
      <c r="W27" s="99">
        <v>0.7483460344607018</v>
      </c>
      <c r="X27" s="99">
        <v>0.60725624418645185</v>
      </c>
      <c r="Y27" s="99">
        <v>0.49832454203547211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7.8366837331788314E-2</v>
      </c>
      <c r="D28" s="123">
        <f t="shared" si="13"/>
        <v>2.6723280030653242E-2</v>
      </c>
      <c r="E28" s="123">
        <f t="shared" si="13"/>
        <v>9.0099762602029301E-2</v>
      </c>
      <c r="F28" s="123">
        <f t="shared" si="13"/>
        <v>0.14248144317272407</v>
      </c>
      <c r="G28" s="123">
        <f t="shared" si="13"/>
        <v>0.14821291657063923</v>
      </c>
      <c r="H28" s="123">
        <f t="shared" si="13"/>
        <v>0.24158507700545209</v>
      </c>
      <c r="I28" s="123">
        <f t="shared" si="13"/>
        <v>0.23402807297096082</v>
      </c>
      <c r="J28" s="123">
        <f t="shared" si="13"/>
        <v>0.15108246164993572</v>
      </c>
      <c r="K28" s="123">
        <f t="shared" si="13"/>
        <v>0.12920445475183301</v>
      </c>
      <c r="L28" s="123">
        <f t="shared" si="13"/>
        <v>0.12581877247309695</v>
      </c>
      <c r="M28" s="123">
        <f t="shared" si="13"/>
        <v>0.19379882133769785</v>
      </c>
      <c r="N28" s="123">
        <f t="shared" si="13"/>
        <v>0.18548098447501346</v>
      </c>
      <c r="O28" s="123">
        <f t="shared" si="13"/>
        <v>0.15983601378094267</v>
      </c>
      <c r="P28" s="123">
        <f t="shared" si="13"/>
        <v>0.13693136237878353</v>
      </c>
      <c r="Q28" s="123">
        <f t="shared" si="13"/>
        <v>0.16084546593181367</v>
      </c>
      <c r="R28" s="123">
        <f t="shared" si="13"/>
        <v>0.21142662965981682</v>
      </c>
      <c r="S28" s="123">
        <f t="shared" si="13"/>
        <v>0.18257701584489833</v>
      </c>
      <c r="T28" s="123">
        <f t="shared" si="13"/>
        <v>0.23767874899476335</v>
      </c>
      <c r="U28" s="123">
        <f t="shared" si="13"/>
        <v>9.1806298034337444E-2</v>
      </c>
      <c r="V28" s="123">
        <f t="shared" si="13"/>
        <v>0.27531601815884821</v>
      </c>
      <c r="W28" s="123">
        <f t="shared" si="13"/>
        <v>0.11049826850360545</v>
      </c>
      <c r="X28" s="123">
        <f t="shared" si="13"/>
        <v>0.22899207088511833</v>
      </c>
      <c r="Y28" s="123">
        <f t="shared" si="13"/>
        <v>0.27975299286635458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7.8366837331788314E-2</v>
      </c>
      <c r="D29" s="99">
        <f>RES_hhdet_in_tesh!D29/RES_summary!D$21</f>
        <v>2.6723280030653242E-2</v>
      </c>
      <c r="E29" s="99">
        <f>RES_hhdet_in_tesh!E29/RES_summary!E$21</f>
        <v>9.0099762602029301E-2</v>
      </c>
      <c r="F29" s="99">
        <f>RES_hhdet_in_tesh!F29/RES_summary!F$21</f>
        <v>0.14248144317272407</v>
      </c>
      <c r="G29" s="99">
        <f>RES_hhdet_in_tesh!G29/RES_summary!G$21</f>
        <v>0.14821291657063923</v>
      </c>
      <c r="H29" s="99">
        <f>RES_hhdet_in_tesh!H29/RES_summary!H$21</f>
        <v>0.24158507700545209</v>
      </c>
      <c r="I29" s="99">
        <f>RES_hhdet_in_tesh!I29/RES_summary!I$21</f>
        <v>0.23402807297096082</v>
      </c>
      <c r="J29" s="99">
        <f>RES_hhdet_in_tesh!J29/RES_summary!J$21</f>
        <v>0.15108246164993572</v>
      </c>
      <c r="K29" s="99">
        <f>RES_hhdet_in_tesh!K29/RES_summary!K$21</f>
        <v>0.12920445475183301</v>
      </c>
      <c r="L29" s="99">
        <f>RES_hhdet_in_tesh!L29/RES_summary!L$21</f>
        <v>0.12581877247309695</v>
      </c>
      <c r="M29" s="99">
        <f>RES_hhdet_in_tesh!M29/RES_summary!M$21</f>
        <v>0.19379882133769785</v>
      </c>
      <c r="N29" s="99">
        <f>RES_hhdet_in_tesh!N29/RES_summary!N$21</f>
        <v>0.18548098447501346</v>
      </c>
      <c r="O29" s="99">
        <f>RES_hhdet_in_tesh!O29/RES_summary!O$21</f>
        <v>0.15983601378094267</v>
      </c>
      <c r="P29" s="99">
        <f>RES_hhdet_in_tesh!P29/RES_summary!P$21</f>
        <v>0.13693136237878353</v>
      </c>
      <c r="Q29" s="99">
        <f>RES_hhdet_in_tesh!Q29/RES_summary!Q$21</f>
        <v>0.16084546593181367</v>
      </c>
      <c r="R29" s="99">
        <f>RES_hhdet_in_tesh!R29/RES_summary!R$21</f>
        <v>0.21142662965981682</v>
      </c>
      <c r="S29" s="99">
        <f>RES_hhdet_in_tesh!S29/RES_summary!S$21</f>
        <v>0.18257701584489833</v>
      </c>
      <c r="T29" s="99">
        <f>RES_hhdet_in_tesh!T29/RES_summary!T$21</f>
        <v>0.23767874899476335</v>
      </c>
      <c r="U29" s="99">
        <f>RES_hhdet_in_tesh!U29/RES_summary!U$21</f>
        <v>9.1806298034337444E-2</v>
      </c>
      <c r="V29" s="99">
        <f>RES_hhdet_in_tesh!V29/RES_summary!V$21</f>
        <v>0.27531601815884821</v>
      </c>
      <c r="W29" s="99">
        <f>RES_hhdet_in_tesh!W29/RES_summary!W$21</f>
        <v>0.11049826850360545</v>
      </c>
      <c r="X29" s="99">
        <f>RES_hhdet_in_tesh!X29/RES_summary!X$21</f>
        <v>0.22899207088511833</v>
      </c>
      <c r="Y29" s="99">
        <f>RES_hhdet_in_tesh!Y29/RES_summary!Y$21</f>
        <v>0.27975299286635458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7.9825119471475512</v>
      </c>
      <c r="D30" s="123">
        <v>8.0214348253870185</v>
      </c>
      <c r="E30" s="123">
        <v>7.7956984602597537</v>
      </c>
      <c r="F30" s="123">
        <v>7.9388973576353976</v>
      </c>
      <c r="G30" s="123">
        <v>8.0499370701605493</v>
      </c>
      <c r="H30" s="123">
        <v>8.071364014911822</v>
      </c>
      <c r="I30" s="123">
        <v>7.7473782357461598</v>
      </c>
      <c r="J30" s="123">
        <v>7.9163319332596416</v>
      </c>
      <c r="K30" s="123">
        <v>7.51282068818157</v>
      </c>
      <c r="L30" s="123">
        <v>8.7566601465702583</v>
      </c>
      <c r="M30" s="123">
        <v>9.1422933721252324</v>
      </c>
      <c r="N30" s="123">
        <v>9.1060757280883582</v>
      </c>
      <c r="O30" s="123">
        <v>9.7410707640653573</v>
      </c>
      <c r="P30" s="123">
        <v>9.279253069828016</v>
      </c>
      <c r="Q30" s="123">
        <v>10.099693085212742</v>
      </c>
      <c r="R30" s="123">
        <v>10.043528168649281</v>
      </c>
      <c r="S30" s="123">
        <v>9.2476382438576046</v>
      </c>
      <c r="T30" s="123">
        <v>9.4784455248594739</v>
      </c>
      <c r="U30" s="123">
        <v>9.5582425156074553</v>
      </c>
      <c r="V30" s="123">
        <v>8.9540754886659428</v>
      </c>
      <c r="W30" s="123">
        <v>9.3374402264743868</v>
      </c>
      <c r="X30" s="123">
        <v>6.0631377679362162</v>
      </c>
      <c r="Y30" s="123">
        <v>5.9329931581928133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8.2119409228267131</v>
      </c>
      <c r="D31" s="99">
        <v>7.5617910371683585</v>
      </c>
      <c r="E31" s="99">
        <v>7.8100762873448248</v>
      </c>
      <c r="F31" s="99">
        <v>7.9733037343418136</v>
      </c>
      <c r="G31" s="99">
        <v>7.8695326923597566</v>
      </c>
      <c r="H31" s="99">
        <v>8.2057366220286827</v>
      </c>
      <c r="I31" s="99">
        <v>8.3321101202729757</v>
      </c>
      <c r="J31" s="99">
        <v>7.8881019365204805</v>
      </c>
      <c r="K31" s="99">
        <v>7.5498174724324896</v>
      </c>
      <c r="L31" s="99">
        <v>8.3606170028164204</v>
      </c>
      <c r="M31" s="99">
        <v>9.5111552439369991</v>
      </c>
      <c r="N31" s="99">
        <v>9.5309283407360201</v>
      </c>
      <c r="O31" s="99">
        <v>9.4133282341944842</v>
      </c>
      <c r="P31" s="99">
        <v>8.2738153294589765</v>
      </c>
      <c r="Q31" s="99">
        <v>9.9791716767885195</v>
      </c>
      <c r="R31" s="99">
        <v>10.044868074354458</v>
      </c>
      <c r="S31" s="99">
        <v>9.5560103800479439</v>
      </c>
      <c r="T31" s="99">
        <v>9.2695483150277038</v>
      </c>
      <c r="U31" s="99">
        <v>9.5484250078797039</v>
      </c>
      <c r="V31" s="99">
        <v>8.534643926551972</v>
      </c>
      <c r="W31" s="99">
        <v>8.9362731101618476</v>
      </c>
      <c r="X31" s="99">
        <v>6.4979281472863661</v>
      </c>
      <c r="Y31" s="99">
        <v>5.799888876800031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9.5624897349223232</v>
      </c>
      <c r="T32" s="99">
        <v>0</v>
      </c>
      <c r="U32" s="99">
        <v>0</v>
      </c>
      <c r="V32" s="99">
        <v>0</v>
      </c>
      <c r="W32" s="99">
        <v>0</v>
      </c>
      <c r="X32" s="99">
        <v>6.5237225637247578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5.180699562495132</v>
      </c>
      <c r="T33" s="102">
        <v>0</v>
      </c>
      <c r="U33" s="102">
        <v>0</v>
      </c>
      <c r="V33" s="102">
        <v>0</v>
      </c>
      <c r="W33" s="102">
        <v>0</v>
      </c>
      <c r="X33" s="102">
        <v>2.7214857064839291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4.3817901724271913</v>
      </c>
      <c r="T34" s="105">
        <v>0</v>
      </c>
      <c r="U34" s="105">
        <v>0</v>
      </c>
      <c r="V34" s="105">
        <v>0</v>
      </c>
      <c r="W34" s="105">
        <v>0</v>
      </c>
      <c r="X34" s="105">
        <v>3.8022368572408287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7.9591876102503116</v>
      </c>
      <c r="D35" s="102">
        <v>8.064343306750434</v>
      </c>
      <c r="E35" s="102">
        <v>7.7929712139242495</v>
      </c>
      <c r="F35" s="102">
        <v>7.9340280862311117</v>
      </c>
      <c r="G35" s="102">
        <v>8.0728562504821895</v>
      </c>
      <c r="H35" s="102">
        <v>8.0541370379186308</v>
      </c>
      <c r="I35" s="102">
        <v>7.6969017704359155</v>
      </c>
      <c r="J35" s="102">
        <v>7.9166686961165356</v>
      </c>
      <c r="K35" s="102">
        <v>7.5084324754913405</v>
      </c>
      <c r="L35" s="102">
        <v>8.785336114548091</v>
      </c>
      <c r="M35" s="102">
        <v>9.104454218537116</v>
      </c>
      <c r="N35" s="102">
        <v>9.0689165876405369</v>
      </c>
      <c r="O35" s="102">
        <v>9.7677075639150654</v>
      </c>
      <c r="P35" s="102">
        <v>9.3602033496197539</v>
      </c>
      <c r="Q35" s="102">
        <v>10.11465246904006</v>
      </c>
      <c r="R35" s="102">
        <v>10.041576199927652</v>
      </c>
      <c r="S35" s="102">
        <v>9.1966208561091385</v>
      </c>
      <c r="T35" s="102">
        <v>9.5032668568903294</v>
      </c>
      <c r="U35" s="102">
        <v>9.5570528217119453</v>
      </c>
      <c r="V35" s="102">
        <v>9.0211557786536822</v>
      </c>
      <c r="W35" s="102">
        <v>9.4230208888297202</v>
      </c>
      <c r="X35" s="102">
        <v>0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7.960497925626135</v>
      </c>
      <c r="D36" s="105">
        <v>8.0661378863810747</v>
      </c>
      <c r="E36" s="105">
        <v>7.7952747503279234</v>
      </c>
      <c r="F36" s="105">
        <v>7.935802626267443</v>
      </c>
      <c r="G36" s="105">
        <v>8.0744267133707197</v>
      </c>
      <c r="H36" s="105">
        <v>8.0547056306942402</v>
      </c>
      <c r="I36" s="105">
        <v>7.6983852078061092</v>
      </c>
      <c r="J36" s="105">
        <v>7.9190546186396107</v>
      </c>
      <c r="K36" s="105">
        <v>7.5118403080747287</v>
      </c>
      <c r="L36" s="105">
        <v>8.7878057015239133</v>
      </c>
      <c r="M36" s="105">
        <v>9.1052488792024633</v>
      </c>
      <c r="N36" s="105">
        <v>9.0667676744158907</v>
      </c>
      <c r="O36" s="105">
        <v>9.7641376915629738</v>
      </c>
      <c r="P36" s="105">
        <v>9.355028703150321</v>
      </c>
      <c r="Q36" s="105">
        <v>10.114009467228694</v>
      </c>
      <c r="R36" s="105">
        <v>10.044700324150078</v>
      </c>
      <c r="S36" s="105">
        <v>9.2022648281869479</v>
      </c>
      <c r="T36" s="105">
        <v>9.509072104447867</v>
      </c>
      <c r="U36" s="105">
        <v>9.5619750553522778</v>
      </c>
      <c r="V36" s="105">
        <v>9.0224501233682854</v>
      </c>
      <c r="W36" s="105">
        <v>9.4213263093800297</v>
      </c>
      <c r="X36" s="105">
        <v>5.9480738334170082</v>
      </c>
      <c r="Y36" s="105">
        <v>5.9597692381231395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4.4552770325430817</v>
      </c>
      <c r="D37" s="99">
        <v>4.5640385968215549</v>
      </c>
      <c r="E37" s="99">
        <v>4.3464766866573523</v>
      </c>
      <c r="F37" s="99">
        <v>4.4028784863583459</v>
      </c>
      <c r="G37" s="99">
        <v>4.549902147945887</v>
      </c>
      <c r="H37" s="99">
        <v>4.5447020584452495</v>
      </c>
      <c r="I37" s="99">
        <v>4.273586804830094</v>
      </c>
      <c r="J37" s="99">
        <v>4.255642898977217</v>
      </c>
      <c r="K37" s="99">
        <v>3.6682840421885983</v>
      </c>
      <c r="L37" s="99">
        <v>4.9444389847457293</v>
      </c>
      <c r="M37" s="99">
        <v>5.0721329984786134</v>
      </c>
      <c r="N37" s="99">
        <v>4.9383854440293478</v>
      </c>
      <c r="O37" s="99">
        <v>5.6080076493609248</v>
      </c>
      <c r="P37" s="99">
        <v>5.1552040807377129</v>
      </c>
      <c r="Q37" s="99">
        <v>5.7162144075877661</v>
      </c>
      <c r="R37" s="99">
        <v>5.6843026960212679</v>
      </c>
      <c r="S37" s="99">
        <v>4.9813464223680661</v>
      </c>
      <c r="T37" s="99">
        <v>5.1894681666334517</v>
      </c>
      <c r="U37" s="99">
        <v>5.3090541207640358</v>
      </c>
      <c r="V37" s="99">
        <v>5.00497378624154</v>
      </c>
      <c r="W37" s="99">
        <v>5.5318277558933389</v>
      </c>
      <c r="X37" s="99">
        <v>2.4373552951990201</v>
      </c>
      <c r="Y37" s="99">
        <v>3.0820025361596048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3.5052208930830533</v>
      </c>
      <c r="D38" s="99">
        <v>3.5020992895595198</v>
      </c>
      <c r="E38" s="99">
        <v>3.4487980636705702</v>
      </c>
      <c r="F38" s="99">
        <v>3.5329241399090971</v>
      </c>
      <c r="G38" s="99">
        <v>3.5245245654248354</v>
      </c>
      <c r="H38" s="99">
        <v>3.5100035722489911</v>
      </c>
      <c r="I38" s="99">
        <v>3.4247984029760152</v>
      </c>
      <c r="J38" s="99">
        <v>3.6634117196623945</v>
      </c>
      <c r="K38" s="99">
        <v>3.84355626588613</v>
      </c>
      <c r="L38" s="99">
        <v>3.8433667167781844</v>
      </c>
      <c r="M38" s="99">
        <v>4.0331158807238481</v>
      </c>
      <c r="N38" s="99">
        <v>4.1283822303865447</v>
      </c>
      <c r="O38" s="99">
        <v>4.15613004220205</v>
      </c>
      <c r="P38" s="99">
        <v>4.199824622412609</v>
      </c>
      <c r="Q38" s="99">
        <v>4.3977950596409299</v>
      </c>
      <c r="R38" s="99">
        <v>4.3603976281288102</v>
      </c>
      <c r="S38" s="99">
        <v>4.2209184058188818</v>
      </c>
      <c r="T38" s="99">
        <v>4.3196039378144162</v>
      </c>
      <c r="U38" s="99">
        <v>4.2529209345882419</v>
      </c>
      <c r="V38" s="99">
        <v>4.0174763371267455</v>
      </c>
      <c r="W38" s="99">
        <v>3.8894985534866886</v>
      </c>
      <c r="X38" s="99">
        <v>3.5107185382179877</v>
      </c>
      <c r="Y38" s="99">
        <v>2.8777667019635351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1.8714157183188318</v>
      </c>
      <c r="D39" s="123">
        <v>1.9010453338180906</v>
      </c>
      <c r="E39" s="123">
        <v>1.8886365224381279</v>
      </c>
      <c r="F39" s="123">
        <v>1.8899061429509469</v>
      </c>
      <c r="G39" s="123">
        <v>1.9179797668952605</v>
      </c>
      <c r="H39" s="123">
        <v>1.9550925713236094</v>
      </c>
      <c r="I39" s="123">
        <v>1.9569093956724932</v>
      </c>
      <c r="J39" s="123">
        <v>2.0089656256632766</v>
      </c>
      <c r="K39" s="123">
        <v>2.021588487173601</v>
      </c>
      <c r="L39" s="123">
        <v>2.2473981308088868</v>
      </c>
      <c r="M39" s="123">
        <v>2.2057867985011108</v>
      </c>
      <c r="N39" s="123">
        <v>2.1974036007509898</v>
      </c>
      <c r="O39" s="123">
        <v>2.3554193678877047</v>
      </c>
      <c r="P39" s="123">
        <v>2.3820468063178581</v>
      </c>
      <c r="Q39" s="123">
        <v>2.5133749110467836</v>
      </c>
      <c r="R39" s="123">
        <v>2.589757493167915</v>
      </c>
      <c r="S39" s="123">
        <v>2.4497765922674586</v>
      </c>
      <c r="T39" s="123">
        <v>2.5346481029047196</v>
      </c>
      <c r="U39" s="123">
        <v>2.544296566231496</v>
      </c>
      <c r="V39" s="123">
        <v>2.5792613021317199</v>
      </c>
      <c r="W39" s="123">
        <v>2.8578735457162452</v>
      </c>
      <c r="X39" s="123">
        <v>1.7521775422482677</v>
      </c>
      <c r="Y39" s="123">
        <v>2.0009040749722691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1.8714157183188318</v>
      </c>
      <c r="D41" s="110">
        <v>1.9010453338180906</v>
      </c>
      <c r="E41" s="110">
        <v>1.8886365224381279</v>
      </c>
      <c r="F41" s="110">
        <v>1.8899061429509469</v>
      </c>
      <c r="G41" s="110">
        <v>1.9179797668952605</v>
      </c>
      <c r="H41" s="110">
        <v>1.9550925713236094</v>
      </c>
      <c r="I41" s="110">
        <v>1.9569093956724932</v>
      </c>
      <c r="J41" s="110">
        <v>2.0089656256632766</v>
      </c>
      <c r="K41" s="110">
        <v>2.021588487173601</v>
      </c>
      <c r="L41" s="110">
        <v>2.2473981308088868</v>
      </c>
      <c r="M41" s="110">
        <v>2.2057867985011108</v>
      </c>
      <c r="N41" s="110">
        <v>2.1974036007509898</v>
      </c>
      <c r="O41" s="110">
        <v>2.3554193678877047</v>
      </c>
      <c r="P41" s="110">
        <v>2.3820468063178581</v>
      </c>
      <c r="Q41" s="110">
        <v>2.5133749110467836</v>
      </c>
      <c r="R41" s="110">
        <v>2.589757493167915</v>
      </c>
      <c r="S41" s="110">
        <v>2.4497765922674586</v>
      </c>
      <c r="T41" s="110">
        <v>2.5346481029047196</v>
      </c>
      <c r="U41" s="110">
        <v>2.544296566231496</v>
      </c>
      <c r="V41" s="110">
        <v>2.5792613021317199</v>
      </c>
      <c r="W41" s="110">
        <v>2.8578735457162452</v>
      </c>
      <c r="X41" s="110">
        <v>1.7521775422482677</v>
      </c>
      <c r="Y41" s="110">
        <v>2.0009040749722691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105.68412703385539</v>
      </c>
      <c r="D43" s="118">
        <f t="shared" si="14"/>
        <v>102.28427320478744</v>
      </c>
      <c r="E43" s="118">
        <f t="shared" si="14"/>
        <v>100.66537132980825</v>
      </c>
      <c r="F43" s="118">
        <f t="shared" si="14"/>
        <v>99.566989473877626</v>
      </c>
      <c r="G43" s="118">
        <f t="shared" si="14"/>
        <v>100.88384630214183</v>
      </c>
      <c r="H43" s="118">
        <f t="shared" si="14"/>
        <v>97.364856840032971</v>
      </c>
      <c r="I43" s="118">
        <f t="shared" si="14"/>
        <v>95.068773868165337</v>
      </c>
      <c r="J43" s="118">
        <f t="shared" si="14"/>
        <v>95.108486004713271</v>
      </c>
      <c r="K43" s="118">
        <f t="shared" si="14"/>
        <v>94.886139918299122</v>
      </c>
      <c r="L43" s="118">
        <f t="shared" si="14"/>
        <v>105.05830666153504</v>
      </c>
      <c r="M43" s="118">
        <f t="shared" si="14"/>
        <v>93.9577743523501</v>
      </c>
      <c r="N43" s="118">
        <f t="shared" si="14"/>
        <v>89.196060009149335</v>
      </c>
      <c r="O43" s="118">
        <f t="shared" si="14"/>
        <v>92.787298763271238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76.024284137845541</v>
      </c>
      <c r="T43" s="118">
        <f t="shared" si="15"/>
        <v>77.047937071791921</v>
      </c>
      <c r="U43" s="118">
        <f t="shared" si="15"/>
        <v>70.994316008213431</v>
      </c>
      <c r="V43" s="118">
        <f t="shared" si="15"/>
        <v>61.591734098512056</v>
      </c>
      <c r="W43" s="118">
        <f t="shared" ref="W43:Y43" si="16">W44+W47+W49+W58</f>
        <v>54.409762592163105</v>
      </c>
      <c r="X43" s="118">
        <f t="shared" si="16"/>
        <v>47.787634161268024</v>
      </c>
      <c r="Y43" s="118">
        <f t="shared" si="16"/>
        <v>38.240496567733693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95.738957322279362</v>
      </c>
      <c r="D44" s="123">
        <f t="shared" si="17"/>
        <v>92.2493459287398</v>
      </c>
      <c r="E44" s="123">
        <f t="shared" si="17"/>
        <v>90.887945341152545</v>
      </c>
      <c r="F44" s="123">
        <f t="shared" si="17"/>
        <v>89.577694607769843</v>
      </c>
      <c r="G44" s="123">
        <f t="shared" si="17"/>
        <v>90.737476504993936</v>
      </c>
      <c r="H44" s="123">
        <f t="shared" si="17"/>
        <v>87.125800449480906</v>
      </c>
      <c r="I44" s="123">
        <f t="shared" si="17"/>
        <v>85.496246351614502</v>
      </c>
      <c r="J44" s="123">
        <f t="shared" si="17"/>
        <v>85.152675506541897</v>
      </c>
      <c r="K44" s="123">
        <f t="shared" si="17"/>
        <v>84.990316990113286</v>
      </c>
      <c r="L44" s="123">
        <f t="shared" si="17"/>
        <v>93.590985875630494</v>
      </c>
      <c r="M44" s="123">
        <f t="shared" si="17"/>
        <v>81.999323030263142</v>
      </c>
      <c r="N44" s="123">
        <f t="shared" si="17"/>
        <v>77.571612764820486</v>
      </c>
      <c r="O44" s="123">
        <f t="shared" si="17"/>
        <v>80.28738418041516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64.378762278648352</v>
      </c>
      <c r="T44" s="123">
        <f t="shared" si="18"/>
        <v>64.655202355737103</v>
      </c>
      <c r="U44" s="123">
        <f t="shared" si="18"/>
        <v>58.599093390600203</v>
      </c>
      <c r="V44" s="123">
        <f t="shared" si="18"/>
        <v>49.796350708797604</v>
      </c>
      <c r="W44" s="123">
        <f t="shared" ref="W44:Y44" si="19">SUM(W45:W46)</f>
        <v>42.562993930657072</v>
      </c>
      <c r="X44" s="123">
        <f t="shared" si="19"/>
        <v>39.502202312469763</v>
      </c>
      <c r="Y44" s="123">
        <f t="shared" si="19"/>
        <v>30.436403947770739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94.003099368631936</v>
      </c>
      <c r="D45" s="99">
        <v>90.616134647436994</v>
      </c>
      <c r="E45" s="99">
        <v>89.28617167355084</v>
      </c>
      <c r="F45" s="99">
        <v>88.014906494697513</v>
      </c>
      <c r="G45" s="99">
        <v>89.162836448817089</v>
      </c>
      <c r="H45" s="99">
        <v>85.621309237439775</v>
      </c>
      <c r="I45" s="99">
        <v>84.028026761755186</v>
      </c>
      <c r="J45" s="99">
        <v>83.710693663929021</v>
      </c>
      <c r="K45" s="99">
        <v>83.566950380651662</v>
      </c>
      <c r="L45" s="99">
        <v>91.985754756061894</v>
      </c>
      <c r="M45" s="99">
        <v>80.626513795047742</v>
      </c>
      <c r="N45" s="99">
        <v>76.287303407930267</v>
      </c>
      <c r="O45" s="99">
        <v>78.970046975527382</v>
      </c>
      <c r="P45" s="99">
        <v>0</v>
      </c>
      <c r="Q45" s="99">
        <v>0</v>
      </c>
      <c r="R45" s="99">
        <v>0</v>
      </c>
      <c r="S45" s="99">
        <v>63.334942113188561</v>
      </c>
      <c r="T45" s="99">
        <v>63.61132175994495</v>
      </c>
      <c r="U45" s="99">
        <v>57.665273270578375</v>
      </c>
      <c r="V45" s="99">
        <v>49.003452957524026</v>
      </c>
      <c r="W45" s="99">
        <v>41.885710837606496</v>
      </c>
      <c r="X45" s="99">
        <v>38.918629993633637</v>
      </c>
      <c r="Y45" s="99">
        <v>29.982011853086195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1.735857953647421</v>
      </c>
      <c r="D46" s="99">
        <v>1.6332112813028055</v>
      </c>
      <c r="E46" s="99">
        <v>1.6017736676017003</v>
      </c>
      <c r="F46" s="99">
        <v>1.5627881130723351</v>
      </c>
      <c r="G46" s="99">
        <v>1.574640056176843</v>
      </c>
      <c r="H46" s="99">
        <v>1.5044912120411353</v>
      </c>
      <c r="I46" s="99">
        <v>1.4682195898593158</v>
      </c>
      <c r="J46" s="99">
        <v>1.4419818426128821</v>
      </c>
      <c r="K46" s="99">
        <v>1.4233666094616226</v>
      </c>
      <c r="L46" s="99">
        <v>1.6052311195686031</v>
      </c>
      <c r="M46" s="99">
        <v>1.3728092352153993</v>
      </c>
      <c r="N46" s="99">
        <v>1.2843093568902262</v>
      </c>
      <c r="O46" s="99">
        <v>1.3173372048877787</v>
      </c>
      <c r="P46" s="99">
        <v>0</v>
      </c>
      <c r="Q46" s="99">
        <v>0</v>
      </c>
      <c r="R46" s="99">
        <v>0</v>
      </c>
      <c r="S46" s="99">
        <v>1.043820165459789</v>
      </c>
      <c r="T46" s="99">
        <v>1.0438805957921471</v>
      </c>
      <c r="U46" s="99">
        <v>0.9338201200218279</v>
      </c>
      <c r="V46" s="99">
        <v>0.79289775127358053</v>
      </c>
      <c r="W46" s="99">
        <v>0.67728309305057621</v>
      </c>
      <c r="X46" s="99">
        <v>0.58357231883612404</v>
      </c>
      <c r="Y46" s="99">
        <v>0.454392094684544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7.8125124240216365E-2</v>
      </c>
      <c r="D47" s="123">
        <f t="shared" si="20"/>
        <v>3.975211166921435E-2</v>
      </c>
      <c r="E47" s="123">
        <f t="shared" si="20"/>
        <v>8.6453134601324505E-2</v>
      </c>
      <c r="F47" s="123">
        <f t="shared" si="20"/>
        <v>0.14184942825446326</v>
      </c>
      <c r="G47" s="123">
        <f t="shared" si="20"/>
        <v>0.1449341994619876</v>
      </c>
      <c r="H47" s="123">
        <f t="shared" si="20"/>
        <v>0.24265025322680084</v>
      </c>
      <c r="I47" s="123">
        <f t="shared" si="20"/>
        <v>0.24859872018160487</v>
      </c>
      <c r="J47" s="123">
        <f t="shared" si="20"/>
        <v>0.17924696848214741</v>
      </c>
      <c r="K47" s="123">
        <f t="shared" si="20"/>
        <v>0.12122447859288818</v>
      </c>
      <c r="L47" s="123">
        <f t="shared" si="20"/>
        <v>0.13316246302089996</v>
      </c>
      <c r="M47" s="123">
        <f t="shared" si="20"/>
        <v>0.18603014809100918</v>
      </c>
      <c r="N47" s="123">
        <f t="shared" si="20"/>
        <v>0.18442711524504177</v>
      </c>
      <c r="O47" s="123">
        <f t="shared" si="20"/>
        <v>0.1569311669589156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0.19007121057073165</v>
      </c>
      <c r="T47" s="123">
        <f t="shared" si="20"/>
        <v>0.24194842712041775</v>
      </c>
      <c r="U47" s="123">
        <f t="shared" si="20"/>
        <v>0.13348152543150377</v>
      </c>
      <c r="V47" s="123">
        <f t="shared" si="20"/>
        <v>0.2989068746320504</v>
      </c>
      <c r="W47" s="123">
        <f t="shared" si="20"/>
        <v>0.11157763900720025</v>
      </c>
      <c r="X47" s="123">
        <f t="shared" si="20"/>
        <v>0.22671709527153877</v>
      </c>
      <c r="Y47" s="123">
        <f t="shared" si="20"/>
        <v>0.28578649601074718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7.8125124240216365E-2</v>
      </c>
      <c r="D48" s="99">
        <f>RES_hhdet_in_tesh!D48/RES_summary!D$21</f>
        <v>3.975211166921435E-2</v>
      </c>
      <c r="E48" s="99">
        <f>RES_hhdet_in_tesh!E48/RES_summary!E$21</f>
        <v>8.6453134601324505E-2</v>
      </c>
      <c r="F48" s="99">
        <f>RES_hhdet_in_tesh!F48/RES_summary!F$21</f>
        <v>0.14184942825446326</v>
      </c>
      <c r="G48" s="99">
        <f>RES_hhdet_in_tesh!G48/RES_summary!G$21</f>
        <v>0.1449341994619876</v>
      </c>
      <c r="H48" s="99">
        <f>RES_hhdet_in_tesh!H48/RES_summary!H$21</f>
        <v>0.24265025322680084</v>
      </c>
      <c r="I48" s="99">
        <f>RES_hhdet_in_tesh!I48/RES_summary!I$21</f>
        <v>0.24859872018160487</v>
      </c>
      <c r="J48" s="99">
        <f>RES_hhdet_in_tesh!J48/RES_summary!J$21</f>
        <v>0.17924696848214741</v>
      </c>
      <c r="K48" s="99">
        <f>RES_hhdet_in_tesh!K48/RES_summary!K$21</f>
        <v>0.12122447859288818</v>
      </c>
      <c r="L48" s="99">
        <f>RES_hhdet_in_tesh!L48/RES_summary!L$21</f>
        <v>0.13316246302089996</v>
      </c>
      <c r="M48" s="99">
        <f>RES_hhdet_in_tesh!M48/RES_summary!M$21</f>
        <v>0.18603014809100918</v>
      </c>
      <c r="N48" s="99">
        <f>RES_hhdet_in_tesh!N48/RES_summary!N$21</f>
        <v>0.18442711524504177</v>
      </c>
      <c r="O48" s="99">
        <f>RES_hhdet_in_tesh!O48/RES_summary!O$21</f>
        <v>0.1569311669589156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0.19007121057073165</v>
      </c>
      <c r="T48" s="99">
        <f>RES_hhdet_in_tesh!T48/RES_summary!T$21</f>
        <v>0.24194842712041775</v>
      </c>
      <c r="U48" s="99">
        <f>RES_hhdet_in_tesh!U48/RES_summary!U$21</f>
        <v>0.13348152543150377</v>
      </c>
      <c r="V48" s="99">
        <f>RES_hhdet_in_tesh!V48/RES_summary!V$21</f>
        <v>0.2989068746320504</v>
      </c>
      <c r="W48" s="99">
        <f>RES_hhdet_in_tesh!W48/RES_summary!W$21</f>
        <v>0.11157763900720025</v>
      </c>
      <c r="X48" s="99">
        <f>RES_hhdet_in_tesh!X48/RES_summary!X$21</f>
        <v>0.22671709527153877</v>
      </c>
      <c r="Y48" s="99">
        <f>RES_hhdet_in_tesh!Y48/RES_summary!Y$21</f>
        <v>0.28578649601074718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7.9956288690169792</v>
      </c>
      <c r="D49" s="123">
        <v>8.094129830560334</v>
      </c>
      <c r="E49" s="123">
        <v>7.8023363316162477</v>
      </c>
      <c r="F49" s="123">
        <v>7.9575392949023813</v>
      </c>
      <c r="G49" s="123">
        <v>8.0834558307906601</v>
      </c>
      <c r="H49" s="123">
        <v>8.0413135660016586</v>
      </c>
      <c r="I49" s="123">
        <v>7.3670194006967291</v>
      </c>
      <c r="J49" s="123">
        <v>7.7675979040259522</v>
      </c>
      <c r="K49" s="123">
        <v>7.7530099624193465</v>
      </c>
      <c r="L49" s="123">
        <v>9.0867601920747632</v>
      </c>
      <c r="M49" s="123">
        <v>9.5666343754948446</v>
      </c>
      <c r="N49" s="123">
        <v>9.2426165283328192</v>
      </c>
      <c r="O49" s="123">
        <v>9.9875640480094603</v>
      </c>
      <c r="P49" s="123">
        <v>0</v>
      </c>
      <c r="Q49" s="123">
        <v>0</v>
      </c>
      <c r="R49" s="123">
        <v>0</v>
      </c>
      <c r="S49" s="123">
        <v>9.005674056358993</v>
      </c>
      <c r="T49" s="123">
        <v>9.6161381860296782</v>
      </c>
      <c r="U49" s="123">
        <v>9.7174445259502278</v>
      </c>
      <c r="V49" s="123">
        <v>8.9172152129506763</v>
      </c>
      <c r="W49" s="123">
        <v>8.8773174767825829</v>
      </c>
      <c r="X49" s="123">
        <v>6.3065372112784557</v>
      </c>
      <c r="Y49" s="123">
        <v>5.5174020489799389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8.0770113214179666</v>
      </c>
      <c r="D50" s="99">
        <v>8.1609959480686474</v>
      </c>
      <c r="E50" s="99">
        <v>7.8389234478874927</v>
      </c>
      <c r="F50" s="99">
        <v>8.0794169909469815</v>
      </c>
      <c r="G50" s="99">
        <v>8.1660074787425021</v>
      </c>
      <c r="H50" s="99">
        <v>7.8947833623460459</v>
      </c>
      <c r="I50" s="99">
        <v>7.3670004047568414</v>
      </c>
      <c r="J50" s="99">
        <v>7.7675814483529155</v>
      </c>
      <c r="K50" s="99">
        <v>7.7529628278824845</v>
      </c>
      <c r="L50" s="99">
        <v>9.0867484063298694</v>
      </c>
      <c r="M50" s="99">
        <v>9.5666273247746574</v>
      </c>
      <c r="N50" s="99">
        <v>9.2426190461976834</v>
      </c>
      <c r="O50" s="99">
        <v>10.035181067721229</v>
      </c>
      <c r="P50" s="99">
        <v>0</v>
      </c>
      <c r="Q50" s="99">
        <v>0</v>
      </c>
      <c r="R50" s="99">
        <v>0</v>
      </c>
      <c r="S50" s="99">
        <v>9.0057035765397622</v>
      </c>
      <c r="T50" s="99">
        <v>9.6184180940216351</v>
      </c>
      <c r="U50" s="99">
        <v>9.7360245950582414</v>
      </c>
      <c r="V50" s="99">
        <v>8.8916910184033355</v>
      </c>
      <c r="W50" s="99">
        <v>8.5877349897550204</v>
      </c>
      <c r="X50" s="99">
        <v>6.3649648256664086</v>
      </c>
      <c r="Y50" s="99">
        <v>5.3827685566320103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8.0771420441992419</v>
      </c>
      <c r="D51" s="99">
        <v>8.1611524581349268</v>
      </c>
      <c r="E51" s="99">
        <v>7.8391104506483131</v>
      </c>
      <c r="F51" s="99">
        <v>8.0796045926833475</v>
      </c>
      <c r="G51" s="99">
        <v>8.1662224946646624</v>
      </c>
      <c r="H51" s="99">
        <v>7.8949990278370619</v>
      </c>
      <c r="I51" s="99">
        <v>7.3685331961919731</v>
      </c>
      <c r="J51" s="99">
        <v>7.7696913867226707</v>
      </c>
      <c r="K51" s="99">
        <v>7.7569041434318864</v>
      </c>
      <c r="L51" s="99">
        <v>9.0892335148248193</v>
      </c>
      <c r="M51" s="99">
        <v>9.56779793488632</v>
      </c>
      <c r="N51" s="99">
        <v>9.2395862779694333</v>
      </c>
      <c r="O51" s="99">
        <v>10.029101777860092</v>
      </c>
      <c r="P51" s="99">
        <v>0</v>
      </c>
      <c r="Q51" s="99">
        <v>0</v>
      </c>
      <c r="R51" s="99">
        <v>0</v>
      </c>
      <c r="S51" s="99">
        <v>8.998758954013649</v>
      </c>
      <c r="T51" s="99">
        <v>9.6151267989474718</v>
      </c>
      <c r="U51" s="99">
        <v>0</v>
      </c>
      <c r="V51" s="99">
        <v>0</v>
      </c>
      <c r="W51" s="99">
        <v>0</v>
      </c>
      <c r="X51" s="99">
        <v>6.4251390019630286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4.5222861802613101</v>
      </c>
      <c r="D52" s="102">
        <v>4.6173429137702886</v>
      </c>
      <c r="E52" s="102">
        <v>4.3728172478455463</v>
      </c>
      <c r="F52" s="102">
        <v>4.4859568414216477</v>
      </c>
      <c r="G52" s="102">
        <v>4.6011283925857267</v>
      </c>
      <c r="H52" s="102">
        <v>4.4524652520724208</v>
      </c>
      <c r="I52" s="102">
        <v>4.0846583449110359</v>
      </c>
      <c r="J52" s="102">
        <v>4.1711917603776492</v>
      </c>
      <c r="K52" s="102">
        <v>3.797539170744459</v>
      </c>
      <c r="L52" s="102">
        <v>5.1246593425659315</v>
      </c>
      <c r="M52" s="102">
        <v>5.338863942675693</v>
      </c>
      <c r="N52" s="102">
        <v>5.0429017948292723</v>
      </c>
      <c r="O52" s="102">
        <v>5.7634031021313268</v>
      </c>
      <c r="P52" s="102">
        <v>0</v>
      </c>
      <c r="Q52" s="102">
        <v>0</v>
      </c>
      <c r="R52" s="102">
        <v>0</v>
      </c>
      <c r="S52" s="102">
        <v>4.8743377569349313</v>
      </c>
      <c r="T52" s="102">
        <v>5.2439902666300542</v>
      </c>
      <c r="U52" s="102">
        <v>0</v>
      </c>
      <c r="V52" s="102">
        <v>0</v>
      </c>
      <c r="W52" s="102">
        <v>0</v>
      </c>
      <c r="X52" s="102">
        <v>2.6929902510892769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3.5548558639379335</v>
      </c>
      <c r="D53" s="105">
        <v>3.5438095443646405</v>
      </c>
      <c r="E53" s="105">
        <v>3.4662932028027673</v>
      </c>
      <c r="F53" s="105">
        <v>3.5936477512616998</v>
      </c>
      <c r="G53" s="105">
        <v>3.5650941020789348</v>
      </c>
      <c r="H53" s="105">
        <v>3.4425337757646419</v>
      </c>
      <c r="I53" s="105">
        <v>3.2838748512809381</v>
      </c>
      <c r="J53" s="105">
        <v>3.5984996263450211</v>
      </c>
      <c r="K53" s="105">
        <v>3.9593649726874274</v>
      </c>
      <c r="L53" s="105">
        <v>3.9645741722588856</v>
      </c>
      <c r="M53" s="105">
        <v>4.2289339922106262</v>
      </c>
      <c r="N53" s="105">
        <v>4.196684483140162</v>
      </c>
      <c r="O53" s="105">
        <v>4.2656986757287649</v>
      </c>
      <c r="P53" s="105">
        <v>0</v>
      </c>
      <c r="Q53" s="105">
        <v>0</v>
      </c>
      <c r="R53" s="105">
        <v>0</v>
      </c>
      <c r="S53" s="105">
        <v>4.1244211970787177</v>
      </c>
      <c r="T53" s="105">
        <v>4.3711365323174176</v>
      </c>
      <c r="U53" s="105">
        <v>0</v>
      </c>
      <c r="V53" s="105">
        <v>0</v>
      </c>
      <c r="W53" s="105">
        <v>0</v>
      </c>
      <c r="X53" s="105">
        <v>3.7321487508737525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7.9591876102503107</v>
      </c>
      <c r="D54" s="102">
        <v>8.0643433067504322</v>
      </c>
      <c r="E54" s="102">
        <v>7.7929712139242486</v>
      </c>
      <c r="F54" s="102">
        <v>7.9340280862311117</v>
      </c>
      <c r="G54" s="102">
        <v>8.0728562504821895</v>
      </c>
      <c r="H54" s="102">
        <v>8.0541370379186308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9.7677075639150654</v>
      </c>
      <c r="P54" s="102">
        <v>0</v>
      </c>
      <c r="Q54" s="102">
        <v>0</v>
      </c>
      <c r="R54" s="102">
        <v>0</v>
      </c>
      <c r="S54" s="102">
        <v>0</v>
      </c>
      <c r="T54" s="102">
        <v>9.5032668568903311</v>
      </c>
      <c r="U54" s="102">
        <v>9.5570528217119453</v>
      </c>
      <c r="V54" s="102">
        <v>9.0211557786536876</v>
      </c>
      <c r="W54" s="102">
        <v>9.4230208888297238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7.9604979256261341</v>
      </c>
      <c r="D55" s="105">
        <v>8.0661378863810711</v>
      </c>
      <c r="E55" s="105">
        <v>7.7952747503279207</v>
      </c>
      <c r="F55" s="105">
        <v>7.935802626267443</v>
      </c>
      <c r="G55" s="105">
        <v>8.0744267133707215</v>
      </c>
      <c r="H55" s="105">
        <v>8.0547056306942402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9.7641376915629756</v>
      </c>
      <c r="P55" s="105">
        <v>0</v>
      </c>
      <c r="Q55" s="105">
        <v>0</v>
      </c>
      <c r="R55" s="105">
        <v>0</v>
      </c>
      <c r="S55" s="105">
        <v>0</v>
      </c>
      <c r="T55" s="105">
        <v>9.509072104447867</v>
      </c>
      <c r="U55" s="105">
        <v>9.5619750553522778</v>
      </c>
      <c r="V55" s="105">
        <v>9.0224501233682854</v>
      </c>
      <c r="W55" s="105">
        <v>9.4213263093800297</v>
      </c>
      <c r="X55" s="105">
        <v>5.9480738334170056</v>
      </c>
      <c r="Y55" s="105">
        <v>5.9597692381231422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4.4552770325430817</v>
      </c>
      <c r="D56" s="99">
        <v>4.564038596821554</v>
      </c>
      <c r="E56" s="99">
        <v>4.3464766866573505</v>
      </c>
      <c r="F56" s="99">
        <v>4.4028784863583459</v>
      </c>
      <c r="G56" s="99">
        <v>4.549902147945887</v>
      </c>
      <c r="H56" s="99">
        <v>4.5447020584452478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5.6080076493609239</v>
      </c>
      <c r="P56" s="99">
        <v>0</v>
      </c>
      <c r="Q56" s="99">
        <v>0</v>
      </c>
      <c r="R56" s="99">
        <v>0</v>
      </c>
      <c r="S56" s="99">
        <v>0</v>
      </c>
      <c r="T56" s="99">
        <v>5.189468166633449</v>
      </c>
      <c r="U56" s="99">
        <v>5.3090541207640358</v>
      </c>
      <c r="V56" s="99">
        <v>5.0049737862415409</v>
      </c>
      <c r="W56" s="99">
        <v>5.5318277558933397</v>
      </c>
      <c r="X56" s="99">
        <v>2.4373552951990201</v>
      </c>
      <c r="Y56" s="99">
        <v>3.0820025361596044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3.5052208930830537</v>
      </c>
      <c r="D57" s="99">
        <v>3.5020992895595175</v>
      </c>
      <c r="E57" s="99">
        <v>3.4487980636705693</v>
      </c>
      <c r="F57" s="99">
        <v>3.5329241399090976</v>
      </c>
      <c r="G57" s="99">
        <v>3.5245245654248363</v>
      </c>
      <c r="H57" s="99">
        <v>3.510003572248992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4.15613004220205</v>
      </c>
      <c r="P57" s="99">
        <v>0</v>
      </c>
      <c r="Q57" s="99">
        <v>0</v>
      </c>
      <c r="R57" s="99">
        <v>0</v>
      </c>
      <c r="S57" s="99">
        <v>0</v>
      </c>
      <c r="T57" s="99">
        <v>4.319603937814418</v>
      </c>
      <c r="U57" s="99">
        <v>4.2529209345882419</v>
      </c>
      <c r="V57" s="99">
        <v>4.0174763371267437</v>
      </c>
      <c r="W57" s="99">
        <v>3.889498553486689</v>
      </c>
      <c r="X57" s="99">
        <v>3.5107185382179873</v>
      </c>
      <c r="Y57" s="99">
        <v>2.8777667019635365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1.8714157183188318</v>
      </c>
      <c r="D58" s="123">
        <v>1.9010453338180902</v>
      </c>
      <c r="E58" s="123">
        <v>1.8886365224381285</v>
      </c>
      <c r="F58" s="123">
        <v>1.8899061429509465</v>
      </c>
      <c r="G58" s="123">
        <v>1.9179797668952607</v>
      </c>
      <c r="H58" s="123">
        <v>1.9550925713236094</v>
      </c>
      <c r="I58" s="123">
        <v>1.9569093956724932</v>
      </c>
      <c r="J58" s="123">
        <v>2.0089656256632771</v>
      </c>
      <c r="K58" s="123">
        <v>2.0215884871736018</v>
      </c>
      <c r="L58" s="123">
        <v>2.2473981308088864</v>
      </c>
      <c r="M58" s="123">
        <v>2.2057867985011108</v>
      </c>
      <c r="N58" s="123">
        <v>2.1974036007509907</v>
      </c>
      <c r="O58" s="123">
        <v>2.3554193678877056</v>
      </c>
      <c r="P58" s="123">
        <v>0</v>
      </c>
      <c r="Q58" s="123">
        <v>0</v>
      </c>
      <c r="R58" s="123">
        <v>0</v>
      </c>
      <c r="S58" s="123">
        <v>2.449776592267459</v>
      </c>
      <c r="T58" s="123">
        <v>2.5346481029047196</v>
      </c>
      <c r="U58" s="123">
        <v>2.5442965662314956</v>
      </c>
      <c r="V58" s="123">
        <v>2.5792613021317199</v>
      </c>
      <c r="W58" s="123">
        <v>2.8578735457162456</v>
      </c>
      <c r="X58" s="123">
        <v>1.7521775422482682</v>
      </c>
      <c r="Y58" s="123">
        <v>2.0009040749722691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1.8714157183188318</v>
      </c>
      <c r="D60" s="110">
        <v>1.9010453338180902</v>
      </c>
      <c r="E60" s="110">
        <v>1.8886365224381285</v>
      </c>
      <c r="F60" s="110">
        <v>1.8899061429509465</v>
      </c>
      <c r="G60" s="110">
        <v>1.9179797668952607</v>
      </c>
      <c r="H60" s="110">
        <v>1.9550925713236094</v>
      </c>
      <c r="I60" s="110">
        <v>1.9569093956724932</v>
      </c>
      <c r="J60" s="110">
        <v>2.0089656256632771</v>
      </c>
      <c r="K60" s="110">
        <v>2.0215884871736018</v>
      </c>
      <c r="L60" s="110">
        <v>2.2473981308088864</v>
      </c>
      <c r="M60" s="110">
        <v>2.2057867985011108</v>
      </c>
      <c r="N60" s="110">
        <v>2.1974036007509907</v>
      </c>
      <c r="O60" s="110">
        <v>2.3554193678877056</v>
      </c>
      <c r="P60" s="110">
        <v>0</v>
      </c>
      <c r="Q60" s="110">
        <v>0</v>
      </c>
      <c r="R60" s="110">
        <v>0</v>
      </c>
      <c r="S60" s="110">
        <v>2.449776592267459</v>
      </c>
      <c r="T60" s="110">
        <v>2.5346481029047196</v>
      </c>
      <c r="U60" s="110">
        <v>2.5442965662314956</v>
      </c>
      <c r="V60" s="110">
        <v>2.5792613021317199</v>
      </c>
      <c r="W60" s="110">
        <v>2.8578735457162456</v>
      </c>
      <c r="X60" s="110">
        <v>1.7521775422482682</v>
      </c>
      <c r="Y60" s="110">
        <v>2.0009040749722691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105.41061773803489</v>
      </c>
      <c r="D62" s="118">
        <f t="shared" si="21"/>
        <v>99.008758718697706</v>
      </c>
      <c r="E62" s="118">
        <f t="shared" si="21"/>
        <v>103.04774481939874</v>
      </c>
      <c r="F62" s="118">
        <f t="shared" si="21"/>
        <v>101.20135263627505</v>
      </c>
      <c r="G62" s="118">
        <f t="shared" si="21"/>
        <v>100.59296329913298</v>
      </c>
      <c r="H62" s="118">
        <f t="shared" si="21"/>
        <v>99.070615820050392</v>
      </c>
      <c r="I62" s="118">
        <f t="shared" si="21"/>
        <v>94.506821040981961</v>
      </c>
      <c r="J62" s="118">
        <f t="shared" si="21"/>
        <v>94.357950723004222</v>
      </c>
      <c r="K62" s="118">
        <f t="shared" si="21"/>
        <v>93.582067339508455</v>
      </c>
      <c r="L62" s="118">
        <f t="shared" si="21"/>
        <v>107.17394913159895</v>
      </c>
      <c r="M62" s="118">
        <f t="shared" si="21"/>
        <v>91.71847911986012</v>
      </c>
      <c r="N62" s="118">
        <f t="shared" si="21"/>
        <v>90.764827100907652</v>
      </c>
      <c r="O62" s="118">
        <f t="shared" si="21"/>
        <v>90.927348984041629</v>
      </c>
      <c r="P62" s="118">
        <f t="shared" si="21"/>
        <v>79.029731219404169</v>
      </c>
      <c r="Q62" s="118">
        <f t="shared" si="21"/>
        <v>82.385019553660968</v>
      </c>
      <c r="R62" s="118">
        <f t="shared" ref="R62:V62" si="22">R63+R66+R68+R77</f>
        <v>83.919193095771121</v>
      </c>
      <c r="S62" s="118">
        <f t="shared" si="22"/>
        <v>79.702043666320719</v>
      </c>
      <c r="T62" s="118">
        <f t="shared" si="22"/>
        <v>76.010873540955672</v>
      </c>
      <c r="U62" s="118">
        <f t="shared" si="22"/>
        <v>72.743310357138384</v>
      </c>
      <c r="V62" s="118">
        <f t="shared" si="22"/>
        <v>67.050931718423584</v>
      </c>
      <c r="W62" s="118">
        <f t="shared" ref="W62:Y62" si="23">W63+W66+W68+W77</f>
        <v>62.93318998680752</v>
      </c>
      <c r="X62" s="118">
        <f t="shared" si="23"/>
        <v>45.909744522933153</v>
      </c>
      <c r="Y62" s="118">
        <f t="shared" si="23"/>
        <v>38.521398068225153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95.406516585908918</v>
      </c>
      <c r="D63" s="123">
        <f t="shared" si="24"/>
        <v>89.177383402319137</v>
      </c>
      <c r="E63" s="123">
        <f t="shared" si="24"/>
        <v>93.063070765060246</v>
      </c>
      <c r="F63" s="123">
        <f t="shared" si="24"/>
        <v>90.988276459367228</v>
      </c>
      <c r="G63" s="123">
        <f t="shared" si="24"/>
        <v>90.411680207807777</v>
      </c>
      <c r="H63" s="123">
        <f t="shared" si="24"/>
        <v>88.832730662242056</v>
      </c>
      <c r="I63" s="123">
        <f t="shared" si="24"/>
        <v>84.968204620879419</v>
      </c>
      <c r="J63" s="123">
        <f t="shared" si="24"/>
        <v>84.45632745131492</v>
      </c>
      <c r="K63" s="123">
        <f t="shared" si="24"/>
        <v>83.863898668004083</v>
      </c>
      <c r="L63" s="123">
        <f t="shared" si="24"/>
        <v>95.633813122643673</v>
      </c>
      <c r="M63" s="123">
        <f t="shared" si="24"/>
        <v>80.126874828123519</v>
      </c>
      <c r="N63" s="123">
        <f t="shared" si="24"/>
        <v>79.005869676646597</v>
      </c>
      <c r="O63" s="123">
        <f t="shared" si="24"/>
        <v>78.579037964476768</v>
      </c>
      <c r="P63" s="123">
        <f t="shared" si="24"/>
        <v>67.176994611484929</v>
      </c>
      <c r="Q63" s="123">
        <f t="shared" si="24"/>
        <v>70.129972081358602</v>
      </c>
      <c r="R63" s="123">
        <f t="shared" ref="R63:V63" si="25">SUM(R64:R65)</f>
        <v>71.318055552639905</v>
      </c>
      <c r="S63" s="123">
        <f t="shared" si="25"/>
        <v>67.741884607173802</v>
      </c>
      <c r="T63" s="123">
        <f t="shared" si="25"/>
        <v>63.93268123858568</v>
      </c>
      <c r="U63" s="123">
        <f t="shared" si="25"/>
        <v>60.38091991608735</v>
      </c>
      <c r="V63" s="123">
        <f t="shared" si="25"/>
        <v>54.789128711362835</v>
      </c>
      <c r="W63" s="123">
        <f t="shared" ref="W63:Y63" si="26">SUM(W64:W65)</f>
        <v>50.350940429029933</v>
      </c>
      <c r="X63" s="123">
        <f t="shared" si="26"/>
        <v>37.894192700330294</v>
      </c>
      <c r="Y63" s="123">
        <f t="shared" si="26"/>
        <v>30.576232404428826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93.67668616705491</v>
      </c>
      <c r="D64" s="99">
        <v>87.598559106673292</v>
      </c>
      <c r="E64" s="99">
        <v>91.422963536119155</v>
      </c>
      <c r="F64" s="99">
        <v>89.400879088824666</v>
      </c>
      <c r="G64" s="99">
        <v>88.842693955543751</v>
      </c>
      <c r="H64" s="99">
        <v>87.298764122669724</v>
      </c>
      <c r="I64" s="99">
        <v>83.50905304565714</v>
      </c>
      <c r="J64" s="99">
        <v>83.02613761929716</v>
      </c>
      <c r="K64" s="99">
        <v>82.459396633764158</v>
      </c>
      <c r="L64" s="99">
        <v>93.993544335311142</v>
      </c>
      <c r="M64" s="99">
        <v>78.785413585664244</v>
      </c>
      <c r="N64" s="99">
        <v>77.697814138564709</v>
      </c>
      <c r="O64" s="99">
        <v>77.289730917154316</v>
      </c>
      <c r="P64" s="99">
        <v>66.099799023752269</v>
      </c>
      <c r="Q64" s="99">
        <v>68.987019916291018</v>
      </c>
      <c r="R64" s="99">
        <v>70.157979380827427</v>
      </c>
      <c r="S64" s="99">
        <v>66.64353566885211</v>
      </c>
      <c r="T64" s="99">
        <v>62.900465996032928</v>
      </c>
      <c r="U64" s="99">
        <v>59.418705065642008</v>
      </c>
      <c r="V64" s="99">
        <v>53.916731912578875</v>
      </c>
      <c r="W64" s="99">
        <v>49.549731737570475</v>
      </c>
      <c r="X64" s="99">
        <v>37.334375763299064</v>
      </c>
      <c r="Y64" s="99">
        <v>30.119752778463436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1.7298304188540088</v>
      </c>
      <c r="D65" s="99">
        <v>1.5788242956458516</v>
      </c>
      <c r="E65" s="99">
        <v>1.6401072289410921</v>
      </c>
      <c r="F65" s="99">
        <v>1.5873973705425621</v>
      </c>
      <c r="G65" s="99">
        <v>1.5689862522640221</v>
      </c>
      <c r="H65" s="99">
        <v>1.5339665395723383</v>
      </c>
      <c r="I65" s="99">
        <v>1.4591515752222748</v>
      </c>
      <c r="J65" s="99">
        <v>1.4301898320177608</v>
      </c>
      <c r="K65" s="99">
        <v>1.4045020342399235</v>
      </c>
      <c r="L65" s="99">
        <v>1.6402687873325246</v>
      </c>
      <c r="M65" s="99">
        <v>1.3414612424592756</v>
      </c>
      <c r="N65" s="99">
        <v>1.3080555380818866</v>
      </c>
      <c r="O65" s="99">
        <v>1.2893070473224528</v>
      </c>
      <c r="P65" s="99">
        <v>1.0771955877326647</v>
      </c>
      <c r="Q65" s="99">
        <v>1.142952165067582</v>
      </c>
      <c r="R65" s="99">
        <v>1.160076171812483</v>
      </c>
      <c r="S65" s="99">
        <v>1.0983489383216933</v>
      </c>
      <c r="T65" s="99">
        <v>1.0322152425527491</v>
      </c>
      <c r="U65" s="99">
        <v>0.96221485044534294</v>
      </c>
      <c r="V65" s="99">
        <v>0.87239679878395893</v>
      </c>
      <c r="W65" s="99">
        <v>0.80120869145946028</v>
      </c>
      <c r="X65" s="99">
        <v>0.55981693703122715</v>
      </c>
      <c r="Y65" s="99">
        <v>0.45647962596538805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7.8054618856362862E-2</v>
      </c>
      <c r="D66" s="123">
        <f t="shared" si="27"/>
        <v>3.9857164818445888E-2</v>
      </c>
      <c r="E66" s="123">
        <f t="shared" si="27"/>
        <v>8.5950957106676967E-2</v>
      </c>
      <c r="F66" s="123">
        <f t="shared" si="27"/>
        <v>0.14085211108660486</v>
      </c>
      <c r="G66" s="123">
        <f t="shared" si="27"/>
        <v>0.14404229669606769</v>
      </c>
      <c r="H66" s="123">
        <f t="shared" si="27"/>
        <v>0.24363534419365118</v>
      </c>
      <c r="I66" s="123">
        <f t="shared" si="27"/>
        <v>0.248525387225799</v>
      </c>
      <c r="J66" s="123">
        <f t="shared" si="27"/>
        <v>0.1796599509189083</v>
      </c>
      <c r="K66" s="123">
        <f t="shared" si="27"/>
        <v>0.12062994766131266</v>
      </c>
      <c r="L66" s="123">
        <f t="shared" si="27"/>
        <v>0.13320296965250691</v>
      </c>
      <c r="M66" s="123">
        <f t="shared" si="27"/>
        <v>0.18606988229539345</v>
      </c>
      <c r="N66" s="123">
        <f t="shared" si="27"/>
        <v>0.18447967324777048</v>
      </c>
      <c r="O66" s="123">
        <f t="shared" si="27"/>
        <v>0.1565011613670888</v>
      </c>
      <c r="P66" s="123">
        <f t="shared" si="27"/>
        <v>0.12691717236779593</v>
      </c>
      <c r="Q66" s="123">
        <f t="shared" si="27"/>
        <v>0.16537693688460828</v>
      </c>
      <c r="R66" s="123">
        <f t="shared" si="27"/>
        <v>0.2113474304728136</v>
      </c>
      <c r="S66" s="123">
        <f t="shared" si="27"/>
        <v>0.18933814902216869</v>
      </c>
      <c r="T66" s="123">
        <f t="shared" si="27"/>
        <v>0.23915105003945303</v>
      </c>
      <c r="U66" s="123">
        <f t="shared" si="27"/>
        <v>0.10765452872423073</v>
      </c>
      <c r="V66" s="123">
        <f t="shared" si="27"/>
        <v>0.29318312596888352</v>
      </c>
      <c r="W66" s="123">
        <f t="shared" si="27"/>
        <v>0.10854220603435581</v>
      </c>
      <c r="X66" s="123">
        <f t="shared" si="27"/>
        <v>0.22783748901510925</v>
      </c>
      <c r="Y66" s="123">
        <f t="shared" si="27"/>
        <v>0.28621936700708428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7.8054618856362862E-2</v>
      </c>
      <c r="D67" s="99">
        <f>RES_hhdet_in_tesh!D67/RES_summary!D$21</f>
        <v>3.9857164818445888E-2</v>
      </c>
      <c r="E67" s="99">
        <f>RES_hhdet_in_tesh!E67/RES_summary!E$21</f>
        <v>8.5950957106676967E-2</v>
      </c>
      <c r="F67" s="99">
        <f>RES_hhdet_in_tesh!F67/RES_summary!F$21</f>
        <v>0.14085211108660486</v>
      </c>
      <c r="G67" s="99">
        <f>RES_hhdet_in_tesh!G67/RES_summary!G$21</f>
        <v>0.14404229669606769</v>
      </c>
      <c r="H67" s="99">
        <f>RES_hhdet_in_tesh!H67/RES_summary!H$21</f>
        <v>0.24363534419365118</v>
      </c>
      <c r="I67" s="99">
        <f>RES_hhdet_in_tesh!I67/RES_summary!I$21</f>
        <v>0.248525387225799</v>
      </c>
      <c r="J67" s="99">
        <f>RES_hhdet_in_tesh!J67/RES_summary!J$21</f>
        <v>0.1796599509189083</v>
      </c>
      <c r="K67" s="99">
        <f>RES_hhdet_in_tesh!K67/RES_summary!K$21</f>
        <v>0.12062994766131266</v>
      </c>
      <c r="L67" s="99">
        <f>RES_hhdet_in_tesh!L67/RES_summary!L$21</f>
        <v>0.13320296965250691</v>
      </c>
      <c r="M67" s="99">
        <f>RES_hhdet_in_tesh!M67/RES_summary!M$21</f>
        <v>0.18606988229539345</v>
      </c>
      <c r="N67" s="99">
        <f>RES_hhdet_in_tesh!N67/RES_summary!N$21</f>
        <v>0.18447967324777048</v>
      </c>
      <c r="O67" s="99">
        <f>RES_hhdet_in_tesh!O67/RES_summary!O$21</f>
        <v>0.1565011613670888</v>
      </c>
      <c r="P67" s="99">
        <f>RES_hhdet_in_tesh!P67/RES_summary!P$21</f>
        <v>0.12691717236779593</v>
      </c>
      <c r="Q67" s="99">
        <f>RES_hhdet_in_tesh!Q67/RES_summary!Q$21</f>
        <v>0.16537693688460828</v>
      </c>
      <c r="R67" s="99">
        <f>RES_hhdet_in_tesh!R67/RES_summary!R$21</f>
        <v>0.2113474304728136</v>
      </c>
      <c r="S67" s="99">
        <f>RES_hhdet_in_tesh!S67/RES_summary!S$21</f>
        <v>0.18933814902216869</v>
      </c>
      <c r="T67" s="99">
        <f>RES_hhdet_in_tesh!T67/RES_summary!T$21</f>
        <v>0.23915105003945303</v>
      </c>
      <c r="U67" s="99">
        <f>RES_hhdet_in_tesh!U67/RES_summary!U$21</f>
        <v>0.10765452872423073</v>
      </c>
      <c r="V67" s="99">
        <f>RES_hhdet_in_tesh!V67/RES_summary!V$21</f>
        <v>0.29318312596888352</v>
      </c>
      <c r="W67" s="99">
        <f>RES_hhdet_in_tesh!W67/RES_summary!W$21</f>
        <v>0.10854220603435581</v>
      </c>
      <c r="X67" s="99">
        <f>RES_hhdet_in_tesh!X67/RES_summary!X$21</f>
        <v>0.22783748901510925</v>
      </c>
      <c r="Y67" s="99">
        <f>RES_hhdet_in_tesh!Y67/RES_summary!Y$21</f>
        <v>0.28621936700708428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8.0545913092186954</v>
      </c>
      <c r="D68" s="123">
        <v>7.8918222469915333</v>
      </c>
      <c r="E68" s="123">
        <v>8.0083223142048308</v>
      </c>
      <c r="F68" s="123">
        <v>8.180702292805794</v>
      </c>
      <c r="G68" s="123">
        <v>8.1180238398946152</v>
      </c>
      <c r="H68" s="123">
        <v>8.0384029881973635</v>
      </c>
      <c r="I68" s="123">
        <v>7.3348516444308549</v>
      </c>
      <c r="J68" s="123">
        <v>7.7152950000863187</v>
      </c>
      <c r="K68" s="123">
        <v>7.5758075747300326</v>
      </c>
      <c r="L68" s="123">
        <v>9.1576481756546357</v>
      </c>
      <c r="M68" s="123">
        <v>9.2005094277798545</v>
      </c>
      <c r="N68" s="123">
        <v>9.3740333762031582</v>
      </c>
      <c r="O68" s="123">
        <v>9.8332402322515975</v>
      </c>
      <c r="P68" s="123">
        <v>9.344995154301861</v>
      </c>
      <c r="Q68" s="123">
        <v>9.5779931817691804</v>
      </c>
      <c r="R68" s="123">
        <v>9.8004482041673118</v>
      </c>
      <c r="S68" s="123">
        <v>9.3182008152021076</v>
      </c>
      <c r="T68" s="123">
        <v>9.3018590975904267</v>
      </c>
      <c r="U68" s="123">
        <v>9.7085297384017171</v>
      </c>
      <c r="V68" s="123">
        <v>9.4078298000392557</v>
      </c>
      <c r="W68" s="123">
        <v>9.6707459663769004</v>
      </c>
      <c r="X68" s="123">
        <v>5.9149242247301395</v>
      </c>
      <c r="Y68" s="123">
        <v>5.670830266347763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8.0569955925794137</v>
      </c>
      <c r="D69" s="99">
        <v>7.8861015273098278</v>
      </c>
      <c r="E69" s="99">
        <v>8.0157583936681771</v>
      </c>
      <c r="F69" s="99">
        <v>8.1912305247060875</v>
      </c>
      <c r="G69" s="99">
        <v>8.1204091722267737</v>
      </c>
      <c r="H69" s="99">
        <v>8.037253006937112</v>
      </c>
      <c r="I69" s="99">
        <v>7.3204205373065054</v>
      </c>
      <c r="J69" s="99">
        <v>7.7105148095709195</v>
      </c>
      <c r="K69" s="99">
        <v>7.5777167747607423</v>
      </c>
      <c r="L69" s="99">
        <v>9.1688104465390516</v>
      </c>
      <c r="M69" s="99">
        <v>9.2029724420533867</v>
      </c>
      <c r="N69" s="99">
        <v>9.3821062072628134</v>
      </c>
      <c r="O69" s="99">
        <v>9.8352636773584567</v>
      </c>
      <c r="P69" s="99">
        <v>9.343679548241747</v>
      </c>
      <c r="Q69" s="99">
        <v>9.5474154908801729</v>
      </c>
      <c r="R69" s="99">
        <v>9.7910594471743693</v>
      </c>
      <c r="S69" s="99">
        <v>9.3221560726803645</v>
      </c>
      <c r="T69" s="99">
        <v>9.2953292537777408</v>
      </c>
      <c r="U69" s="99">
        <v>9.7132886194408172</v>
      </c>
      <c r="V69" s="99">
        <v>9.4235522317798921</v>
      </c>
      <c r="W69" s="99">
        <v>9.7068170469766297</v>
      </c>
      <c r="X69" s="99">
        <v>5.8798591549371366</v>
      </c>
      <c r="Y69" s="99">
        <v>5.6014480203594612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8.0573327331471027</v>
      </c>
      <c r="D70" s="99">
        <v>7.8864293535364389</v>
      </c>
      <c r="E70" s="99">
        <v>8.0168123298751564</v>
      </c>
      <c r="F70" s="99">
        <v>8.1923203497609354</v>
      </c>
      <c r="G70" s="99">
        <v>8.1216874349907648</v>
      </c>
      <c r="H70" s="99">
        <v>8.0388196766769031</v>
      </c>
      <c r="I70" s="99">
        <v>7.3228415964433511</v>
      </c>
      <c r="J70" s="99">
        <v>7.7139774993568331</v>
      </c>
      <c r="K70" s="99">
        <v>7.5831862884499568</v>
      </c>
      <c r="L70" s="99">
        <v>9.1732690836121211</v>
      </c>
      <c r="M70" s="99">
        <v>9.2051235123618156</v>
      </c>
      <c r="N70" s="99">
        <v>9.382307345604632</v>
      </c>
      <c r="O70" s="99">
        <v>0</v>
      </c>
      <c r="P70" s="99">
        <v>0</v>
      </c>
      <c r="Q70" s="99">
        <v>0</v>
      </c>
      <c r="R70" s="99">
        <v>9.7803050608050661</v>
      </c>
      <c r="S70" s="99">
        <v>9.3176587233943149</v>
      </c>
      <c r="T70" s="99">
        <v>9.2905194823083868</v>
      </c>
      <c r="U70" s="99">
        <v>9.7164952088832752</v>
      </c>
      <c r="V70" s="99">
        <v>9.4299729279635329</v>
      </c>
      <c r="W70" s="99">
        <v>0</v>
      </c>
      <c r="X70" s="99">
        <v>5.9113093891697295</v>
      </c>
      <c r="Y70" s="99">
        <v>5.6249873556526175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4.5110905578653329</v>
      </c>
      <c r="D71" s="102">
        <v>4.4609212945671874</v>
      </c>
      <c r="E71" s="102">
        <v>4.4726745693592438</v>
      </c>
      <c r="F71" s="102">
        <v>4.5490783437209839</v>
      </c>
      <c r="G71" s="102">
        <v>4.5758157468107754</v>
      </c>
      <c r="H71" s="102">
        <v>4.5341568528187537</v>
      </c>
      <c r="I71" s="102">
        <v>4.0589061086915246</v>
      </c>
      <c r="J71" s="102">
        <v>4.1408179043948614</v>
      </c>
      <c r="K71" s="102">
        <v>3.7106241246754523</v>
      </c>
      <c r="L71" s="102">
        <v>5.1727185584052648</v>
      </c>
      <c r="M71" s="102">
        <v>5.1338780202289094</v>
      </c>
      <c r="N71" s="102">
        <v>5.1220379817307462</v>
      </c>
      <c r="O71" s="102">
        <v>0</v>
      </c>
      <c r="P71" s="102">
        <v>0</v>
      </c>
      <c r="Q71" s="102">
        <v>0</v>
      </c>
      <c r="R71" s="102">
        <v>5.5312352528109985</v>
      </c>
      <c r="S71" s="102">
        <v>5.0486826362276309</v>
      </c>
      <c r="T71" s="102">
        <v>5.0650762933730444</v>
      </c>
      <c r="U71" s="102">
        <v>5.3953969959494517</v>
      </c>
      <c r="V71" s="102">
        <v>5.2370600937337421</v>
      </c>
      <c r="W71" s="102">
        <v>0</v>
      </c>
      <c r="X71" s="102">
        <v>2.4554067254446874</v>
      </c>
      <c r="Y71" s="102">
        <v>2.9103377509025541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3.5462421752817694</v>
      </c>
      <c r="D72" s="105">
        <v>3.4255080589692519</v>
      </c>
      <c r="E72" s="105">
        <v>3.5441377605159117</v>
      </c>
      <c r="F72" s="105">
        <v>3.643242006039952</v>
      </c>
      <c r="G72" s="105">
        <v>3.5458716881799903</v>
      </c>
      <c r="H72" s="105">
        <v>3.5046628238581503</v>
      </c>
      <c r="I72" s="105">
        <v>3.2639354877518283</v>
      </c>
      <c r="J72" s="105">
        <v>3.5731595949619708</v>
      </c>
      <c r="K72" s="105">
        <v>3.8725621637745058</v>
      </c>
      <c r="L72" s="105">
        <v>4.0005505252068536</v>
      </c>
      <c r="M72" s="105">
        <v>4.0712454921329044</v>
      </c>
      <c r="N72" s="105">
        <v>4.2602693638738858</v>
      </c>
      <c r="O72" s="105">
        <v>0</v>
      </c>
      <c r="P72" s="105">
        <v>0</v>
      </c>
      <c r="Q72" s="105">
        <v>0</v>
      </c>
      <c r="R72" s="105">
        <v>4.2490698079940685</v>
      </c>
      <c r="S72" s="105">
        <v>4.2689760871666866</v>
      </c>
      <c r="T72" s="105">
        <v>4.2254431889353441</v>
      </c>
      <c r="U72" s="105">
        <v>4.3210982129338245</v>
      </c>
      <c r="V72" s="105">
        <v>4.1929128342297917</v>
      </c>
      <c r="W72" s="105">
        <v>0</v>
      </c>
      <c r="X72" s="105">
        <v>3.4559026637250416</v>
      </c>
      <c r="Y72" s="105">
        <v>2.714649604750063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7.9591876102503107</v>
      </c>
      <c r="D73" s="102">
        <v>8.064343306750434</v>
      </c>
      <c r="E73" s="102">
        <v>7.7929712139242504</v>
      </c>
      <c r="F73" s="102">
        <v>7.9340280862311117</v>
      </c>
      <c r="G73" s="102">
        <v>8.0728562504821895</v>
      </c>
      <c r="H73" s="102">
        <v>8.0541370379186308</v>
      </c>
      <c r="I73" s="102">
        <v>7.6969017704359164</v>
      </c>
      <c r="J73" s="102">
        <v>7.9166686961165347</v>
      </c>
      <c r="K73" s="102">
        <v>7.5084324754913396</v>
      </c>
      <c r="L73" s="102">
        <v>8.785336114548091</v>
      </c>
      <c r="M73" s="102">
        <v>9.104454218537116</v>
      </c>
      <c r="N73" s="102">
        <v>9.0689165876405369</v>
      </c>
      <c r="O73" s="102">
        <v>9.7677075639150672</v>
      </c>
      <c r="P73" s="102">
        <v>9.3602033496197539</v>
      </c>
      <c r="Q73" s="102">
        <v>10.11465246904006</v>
      </c>
      <c r="R73" s="102">
        <v>10.041576199927652</v>
      </c>
      <c r="S73" s="102">
        <v>9.1966208561091385</v>
      </c>
      <c r="T73" s="102">
        <v>9.5032668568903294</v>
      </c>
      <c r="U73" s="102">
        <v>9.5570528217119453</v>
      </c>
      <c r="V73" s="102">
        <v>9.0211557786536876</v>
      </c>
      <c r="W73" s="102">
        <v>9.4230208888297202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7.9604979256261368</v>
      </c>
      <c r="D74" s="105">
        <v>8.0661378863810729</v>
      </c>
      <c r="E74" s="105">
        <v>7.7952747503279243</v>
      </c>
      <c r="F74" s="105">
        <v>7.9358026262674448</v>
      </c>
      <c r="G74" s="105">
        <v>8.0744267133707233</v>
      </c>
      <c r="H74" s="105">
        <v>8.0547056306942419</v>
      </c>
      <c r="I74" s="105">
        <v>7.6983852078061075</v>
      </c>
      <c r="J74" s="105">
        <v>7.9190546186396134</v>
      </c>
      <c r="K74" s="105">
        <v>7.5118403080747278</v>
      </c>
      <c r="L74" s="105">
        <v>8.7878057015239097</v>
      </c>
      <c r="M74" s="105">
        <v>9.1052488792024633</v>
      </c>
      <c r="N74" s="105">
        <v>9.0667676744158925</v>
      </c>
      <c r="O74" s="105">
        <v>9.7641376915629774</v>
      </c>
      <c r="P74" s="105">
        <v>9.355028703150321</v>
      </c>
      <c r="Q74" s="105">
        <v>10.114009467228692</v>
      </c>
      <c r="R74" s="105">
        <v>10.044700324150078</v>
      </c>
      <c r="S74" s="105">
        <v>9.2022648281869497</v>
      </c>
      <c r="T74" s="105">
        <v>9.5090721044478688</v>
      </c>
      <c r="U74" s="105">
        <v>9.5619750553522795</v>
      </c>
      <c r="V74" s="105">
        <v>9.0224501233682837</v>
      </c>
      <c r="W74" s="105">
        <v>9.4213263093800297</v>
      </c>
      <c r="X74" s="105">
        <v>5.9480738334170056</v>
      </c>
      <c r="Y74" s="105">
        <v>5.9597692381231413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4.4552770325430835</v>
      </c>
      <c r="D75" s="99">
        <v>4.5640385968215549</v>
      </c>
      <c r="E75" s="99">
        <v>4.3464766866573523</v>
      </c>
      <c r="F75" s="99">
        <v>4.4028784863583468</v>
      </c>
      <c r="G75" s="99">
        <v>4.5499021479458852</v>
      </c>
      <c r="H75" s="99">
        <v>4.5447020584452478</v>
      </c>
      <c r="I75" s="99">
        <v>4.2735868048300931</v>
      </c>
      <c r="J75" s="99">
        <v>4.255642898977217</v>
      </c>
      <c r="K75" s="99">
        <v>3.6682840421885974</v>
      </c>
      <c r="L75" s="99">
        <v>4.9444389847457266</v>
      </c>
      <c r="M75" s="99">
        <v>5.0721329984786143</v>
      </c>
      <c r="N75" s="99">
        <v>4.9383854440293478</v>
      </c>
      <c r="O75" s="99">
        <v>5.6080076493609248</v>
      </c>
      <c r="P75" s="99">
        <v>5.1552040807377129</v>
      </c>
      <c r="Q75" s="99">
        <v>5.7162144075877652</v>
      </c>
      <c r="R75" s="99">
        <v>5.6843026960212679</v>
      </c>
      <c r="S75" s="99">
        <v>4.981346422368067</v>
      </c>
      <c r="T75" s="99">
        <v>5.1894681666334517</v>
      </c>
      <c r="U75" s="99">
        <v>5.3090541207640367</v>
      </c>
      <c r="V75" s="99">
        <v>5.0049737862415409</v>
      </c>
      <c r="W75" s="99">
        <v>5.5318277558933389</v>
      </c>
      <c r="X75" s="99">
        <v>2.4373552951990201</v>
      </c>
      <c r="Y75" s="99">
        <v>3.082002536159604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3.5052208930830542</v>
      </c>
      <c r="D76" s="99">
        <v>3.5020992895595184</v>
      </c>
      <c r="E76" s="99">
        <v>3.4487980636705702</v>
      </c>
      <c r="F76" s="99">
        <v>3.5329241399090971</v>
      </c>
      <c r="G76" s="99">
        <v>3.5245245654248376</v>
      </c>
      <c r="H76" s="99">
        <v>3.510003572248992</v>
      </c>
      <c r="I76" s="99">
        <v>3.4247984029760152</v>
      </c>
      <c r="J76" s="99">
        <v>3.663411719662395</v>
      </c>
      <c r="K76" s="99">
        <v>3.8435562658861309</v>
      </c>
      <c r="L76" s="99">
        <v>3.8433667167781813</v>
      </c>
      <c r="M76" s="99">
        <v>4.033115880723849</v>
      </c>
      <c r="N76" s="99">
        <v>4.1283822303865438</v>
      </c>
      <c r="O76" s="99">
        <v>4.1561300422020517</v>
      </c>
      <c r="P76" s="99">
        <v>4.199824622412609</v>
      </c>
      <c r="Q76" s="99">
        <v>4.3977950596409272</v>
      </c>
      <c r="R76" s="99">
        <v>4.3603976281288102</v>
      </c>
      <c r="S76" s="99">
        <v>4.2209184058188836</v>
      </c>
      <c r="T76" s="99">
        <v>4.3196039378144189</v>
      </c>
      <c r="U76" s="99">
        <v>4.2529209345882419</v>
      </c>
      <c r="V76" s="99">
        <v>4.0174763371267437</v>
      </c>
      <c r="W76" s="99">
        <v>3.8894985534866899</v>
      </c>
      <c r="X76" s="99">
        <v>3.5107185382179873</v>
      </c>
      <c r="Y76" s="99">
        <v>2.8777667019635365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1.8714552240509132</v>
      </c>
      <c r="D77" s="123">
        <v>1.8996959045685942</v>
      </c>
      <c r="E77" s="123">
        <v>1.8904007830269955</v>
      </c>
      <c r="F77" s="123">
        <v>1.891521773015421</v>
      </c>
      <c r="G77" s="123">
        <v>1.9192169547345153</v>
      </c>
      <c r="H77" s="123">
        <v>1.9558468254173316</v>
      </c>
      <c r="I77" s="123">
        <v>1.9552393884458945</v>
      </c>
      <c r="J77" s="123">
        <v>2.0066683206840836</v>
      </c>
      <c r="K77" s="123">
        <v>2.0217311491130201</v>
      </c>
      <c r="L77" s="123">
        <v>2.2492848636481346</v>
      </c>
      <c r="M77" s="123">
        <v>2.2050249816613459</v>
      </c>
      <c r="N77" s="123">
        <v>2.2004443748101328</v>
      </c>
      <c r="O77" s="123">
        <v>2.358569625946179</v>
      </c>
      <c r="P77" s="123">
        <v>2.380824281249585</v>
      </c>
      <c r="Q77" s="123">
        <v>2.5116773536485777</v>
      </c>
      <c r="R77" s="123">
        <v>2.5893419084910958</v>
      </c>
      <c r="S77" s="123">
        <v>2.4526200949226449</v>
      </c>
      <c r="T77" s="123">
        <v>2.5371821547401288</v>
      </c>
      <c r="U77" s="123">
        <v>2.5462061739250923</v>
      </c>
      <c r="V77" s="123">
        <v>2.560790081052617</v>
      </c>
      <c r="W77" s="123">
        <v>2.8029613853663342</v>
      </c>
      <c r="X77" s="123">
        <v>1.8727901088576178</v>
      </c>
      <c r="Y77" s="123">
        <v>1.9881160304414836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1.8729211083604407</v>
      </c>
      <c r="D78" s="99">
        <v>1.8697439106996308</v>
      </c>
      <c r="E78" s="99">
        <v>1.9211677123402657</v>
      </c>
      <c r="F78" s="99">
        <v>1.9198144416800282</v>
      </c>
      <c r="G78" s="99">
        <v>1.9423759990063993</v>
      </c>
      <c r="H78" s="99">
        <v>1.9708241567069567</v>
      </c>
      <c r="I78" s="99">
        <v>1.9028516096656622</v>
      </c>
      <c r="J78" s="99">
        <v>1.9886808257329631</v>
      </c>
      <c r="K78" s="99">
        <v>2.023035678127314</v>
      </c>
      <c r="L78" s="99">
        <v>2.2662149732308974</v>
      </c>
      <c r="M78" s="99">
        <v>2.198430103726094</v>
      </c>
      <c r="N78" s="99">
        <v>2.2274763408104743</v>
      </c>
      <c r="O78" s="99">
        <v>2.390980389034258</v>
      </c>
      <c r="P78" s="99">
        <v>2.3587040803752446</v>
      </c>
      <c r="Q78" s="99">
        <v>2.4787810846943139</v>
      </c>
      <c r="R78" s="99">
        <v>2.5823282986401743</v>
      </c>
      <c r="S78" s="99">
        <v>2.4935438097019849</v>
      </c>
      <c r="T78" s="99">
        <v>2.5746769488658852</v>
      </c>
      <c r="U78" s="99">
        <v>2.5752052517003317</v>
      </c>
      <c r="V78" s="99">
        <v>2.3708003785247036</v>
      </c>
      <c r="W78" s="99">
        <v>2.4887036676971563</v>
      </c>
      <c r="X78" s="99">
        <v>2.0668190203596151</v>
      </c>
      <c r="Y78" s="99">
        <v>1.8063866085040015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1.8714157183188318</v>
      </c>
      <c r="D79" s="110">
        <v>1.9010453338180904</v>
      </c>
      <c r="E79" s="110">
        <v>1.8886365224381285</v>
      </c>
      <c r="F79" s="110">
        <v>1.8899061429509469</v>
      </c>
      <c r="G79" s="110">
        <v>1.917979766895261</v>
      </c>
      <c r="H79" s="110">
        <v>1.9550925713236094</v>
      </c>
      <c r="I79" s="110">
        <v>1.956909395672493</v>
      </c>
      <c r="J79" s="110">
        <v>2.0089656256632762</v>
      </c>
      <c r="K79" s="110">
        <v>2.0215884871736014</v>
      </c>
      <c r="L79" s="110">
        <v>2.2473981308088864</v>
      </c>
      <c r="M79" s="110">
        <v>2.2057867985011108</v>
      </c>
      <c r="N79" s="110">
        <v>2.1974036007509898</v>
      </c>
      <c r="O79" s="110">
        <v>2.3554193678877051</v>
      </c>
      <c r="P79" s="110">
        <v>2.382046806317859</v>
      </c>
      <c r="Q79" s="110">
        <v>2.5133749110467836</v>
      </c>
      <c r="R79" s="110">
        <v>2.5897574931679159</v>
      </c>
      <c r="S79" s="110">
        <v>2.4497765922674581</v>
      </c>
      <c r="T79" s="110">
        <v>2.5346481029047183</v>
      </c>
      <c r="U79" s="110">
        <v>2.5442965662314956</v>
      </c>
      <c r="V79" s="110">
        <v>2.5792613021317199</v>
      </c>
      <c r="W79" s="110">
        <v>2.8578735457162447</v>
      </c>
      <c r="X79" s="110">
        <v>1.7521775422482682</v>
      </c>
      <c r="Y79" s="110">
        <v>2.0009040749722686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104.94910763329536</v>
      </c>
      <c r="D81" s="118">
        <f t="shared" si="28"/>
        <v>98.831025073712297</v>
      </c>
      <c r="E81" s="118">
        <f t="shared" si="28"/>
        <v>100.85578353876816</v>
      </c>
      <c r="F81" s="118">
        <f t="shared" si="28"/>
        <v>96.60989327078812</v>
      </c>
      <c r="G81" s="118">
        <f t="shared" si="28"/>
        <v>98.78988378452695</v>
      </c>
      <c r="H81" s="118">
        <f t="shared" si="28"/>
        <v>97.170795827310243</v>
      </c>
      <c r="I81" s="118">
        <f t="shared" si="28"/>
        <v>103.70904196146662</v>
      </c>
      <c r="J81" s="118">
        <f t="shared" si="28"/>
        <v>97.509046589973664</v>
      </c>
      <c r="K81" s="118">
        <f t="shared" si="28"/>
        <v>95.390871311721156</v>
      </c>
      <c r="L81" s="118">
        <f t="shared" si="28"/>
        <v>102.82435487454455</v>
      </c>
      <c r="M81" s="118">
        <f t="shared" si="28"/>
        <v>92.370908192740458</v>
      </c>
      <c r="N81" s="118">
        <f t="shared" si="28"/>
        <v>87.7246979326288</v>
      </c>
      <c r="O81" s="118">
        <f t="shared" si="28"/>
        <v>87.375980758497818</v>
      </c>
      <c r="P81" s="118">
        <f t="shared" si="28"/>
        <v>79.574546235204792</v>
      </c>
      <c r="Q81" s="118">
        <f t="shared" si="28"/>
        <v>86.764687780427877</v>
      </c>
      <c r="R81" s="118">
        <f t="shared" ref="R81:V81" si="29">R82+R85+R87+R100</f>
        <v>87.2998477619618</v>
      </c>
      <c r="S81" s="118">
        <f t="shared" si="29"/>
        <v>80.723414424295441</v>
      </c>
      <c r="T81" s="118">
        <f t="shared" si="29"/>
        <v>76.605749850228904</v>
      </c>
      <c r="U81" s="118">
        <f t="shared" si="29"/>
        <v>70.567368904108775</v>
      </c>
      <c r="V81" s="118">
        <f t="shared" si="29"/>
        <v>65.193794687066386</v>
      </c>
      <c r="W81" s="118">
        <f t="shared" ref="W81:Y81" si="30">W82+W85+W87+W100</f>
        <v>63.891822757960711</v>
      </c>
      <c r="X81" s="118">
        <f t="shared" si="30"/>
        <v>44.907179620981161</v>
      </c>
      <c r="Y81" s="118">
        <f t="shared" si="30"/>
        <v>41.056340571037907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95.014601493542472</v>
      </c>
      <c r="D82" s="123">
        <f t="shared" si="31"/>
        <v>88.924976882795534</v>
      </c>
      <c r="E82" s="123">
        <f t="shared" si="31"/>
        <v>91.089266069752</v>
      </c>
      <c r="F82" s="123">
        <f t="shared" si="31"/>
        <v>86.70175571814417</v>
      </c>
      <c r="G82" s="123">
        <f t="shared" si="31"/>
        <v>88.732187815989874</v>
      </c>
      <c r="H82" s="123">
        <f t="shared" si="31"/>
        <v>86.993209662619137</v>
      </c>
      <c r="I82" s="123">
        <f t="shared" si="31"/>
        <v>93.633839940160371</v>
      </c>
      <c r="J82" s="123">
        <f t="shared" si="31"/>
        <v>87.393689250970496</v>
      </c>
      <c r="K82" s="123">
        <f t="shared" si="31"/>
        <v>85.615382020887466</v>
      </c>
      <c r="L82" s="123">
        <f t="shared" si="31"/>
        <v>91.663662149295916</v>
      </c>
      <c r="M82" s="123">
        <f t="shared" si="31"/>
        <v>80.717801898993315</v>
      </c>
      <c r="N82" s="123">
        <f t="shared" si="31"/>
        <v>76.231882937987322</v>
      </c>
      <c r="O82" s="123">
        <f t="shared" si="31"/>
        <v>75.289503679296431</v>
      </c>
      <c r="P82" s="123">
        <f t="shared" si="31"/>
        <v>67.672487624208784</v>
      </c>
      <c r="Q82" s="123">
        <f t="shared" si="31"/>
        <v>74.062181487631989</v>
      </c>
      <c r="R82" s="123">
        <f t="shared" ref="R82:V82" si="32">SUM(R83:R84)</f>
        <v>74.392240527980277</v>
      </c>
      <c r="S82" s="123">
        <f t="shared" si="32"/>
        <v>68.791280162843194</v>
      </c>
      <c r="T82" s="123">
        <f t="shared" si="32"/>
        <v>64.674340464404338</v>
      </c>
      <c r="U82" s="123">
        <f t="shared" si="32"/>
        <v>58.446329257348452</v>
      </c>
      <c r="V82" s="123">
        <f t="shared" si="32"/>
        <v>53.176914861789257</v>
      </c>
      <c r="W82" s="123">
        <f t="shared" ref="W82:Y82" si="33">SUM(W83:W84)</f>
        <v>51.020890984567686</v>
      </c>
      <c r="X82" s="123">
        <f t="shared" si="33"/>
        <v>37.23645596307118</v>
      </c>
      <c r="Y82" s="123">
        <f t="shared" si="33"/>
        <v>32.749930352717755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94.31793283059325</v>
      </c>
      <c r="D83" s="99">
        <v>88.288473323240552</v>
      </c>
      <c r="E83" s="99">
        <v>90.440274862935482</v>
      </c>
      <c r="F83" s="99">
        <v>86.090309689322694</v>
      </c>
      <c r="G83" s="99">
        <v>88.109770764615931</v>
      </c>
      <c r="H83" s="99">
        <v>86.386038216643826</v>
      </c>
      <c r="I83" s="99">
        <v>92.983957404226942</v>
      </c>
      <c r="J83" s="99">
        <v>86.795640271508248</v>
      </c>
      <c r="K83" s="99">
        <v>85.036026473592869</v>
      </c>
      <c r="L83" s="99">
        <v>91.028253392826429</v>
      </c>
      <c r="M83" s="99">
        <v>80.171775296329145</v>
      </c>
      <c r="N83" s="99">
        <v>75.721966213261624</v>
      </c>
      <c r="O83" s="99">
        <v>74.790457491545155</v>
      </c>
      <c r="P83" s="99">
        <v>67.234214586367443</v>
      </c>
      <c r="Q83" s="99">
        <v>73.574598480110524</v>
      </c>
      <c r="R83" s="99">
        <v>73.903437301971266</v>
      </c>
      <c r="S83" s="99">
        <v>68.340751891610793</v>
      </c>
      <c r="T83" s="99">
        <v>64.252578938138683</v>
      </c>
      <c r="U83" s="99">
        <v>58.070178427476279</v>
      </c>
      <c r="V83" s="99">
        <v>52.834957578988572</v>
      </c>
      <c r="W83" s="99">
        <v>50.693012862307334</v>
      </c>
      <c r="X83" s="99">
        <v>37.014448073316395</v>
      </c>
      <c r="Y83" s="99">
        <v>32.552590164809416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0.69666866294921914</v>
      </c>
      <c r="D84" s="99">
        <v>0.63650355955498306</v>
      </c>
      <c r="E84" s="99">
        <v>0.64899120681651179</v>
      </c>
      <c r="F84" s="99">
        <v>0.61144602882147026</v>
      </c>
      <c r="G84" s="99">
        <v>0.62241705137393821</v>
      </c>
      <c r="H84" s="99">
        <v>0.60717144597531758</v>
      </c>
      <c r="I84" s="99">
        <v>0.64988253593343559</v>
      </c>
      <c r="J84" s="99">
        <v>0.59804897946224944</v>
      </c>
      <c r="K84" s="99">
        <v>0.57935554729459449</v>
      </c>
      <c r="L84" s="99">
        <v>0.63540875646948713</v>
      </c>
      <c r="M84" s="99">
        <v>0.54602660266417025</v>
      </c>
      <c r="N84" s="99">
        <v>0.5099167247256926</v>
      </c>
      <c r="O84" s="99">
        <v>0.49904618775127607</v>
      </c>
      <c r="P84" s="99">
        <v>0.43827303784134797</v>
      </c>
      <c r="Q84" s="99">
        <v>0.48758300752146128</v>
      </c>
      <c r="R84" s="99">
        <v>0.48880322600900716</v>
      </c>
      <c r="S84" s="99">
        <v>0.45052827123240075</v>
      </c>
      <c r="T84" s="99">
        <v>0.42176152626566116</v>
      </c>
      <c r="U84" s="99">
        <v>0.37615082987217713</v>
      </c>
      <c r="V84" s="99">
        <v>0.3419572828006831</v>
      </c>
      <c r="W84" s="99">
        <v>0.32787812226035101</v>
      </c>
      <c r="X84" s="99">
        <v>0.22200788975478328</v>
      </c>
      <c r="Y84" s="99">
        <v>0.19734018790833946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7.822620595030462E-2</v>
      </c>
      <c r="D85" s="123">
        <f t="shared" si="34"/>
        <v>3.9758855359171841E-2</v>
      </c>
      <c r="E85" s="123">
        <f t="shared" si="34"/>
        <v>8.5832965373481979E-2</v>
      </c>
      <c r="F85" s="123">
        <f t="shared" si="34"/>
        <v>0.14069139425564553</v>
      </c>
      <c r="G85" s="123">
        <f t="shared" si="34"/>
        <v>0.14418309473612811</v>
      </c>
      <c r="H85" s="123">
        <f t="shared" si="34"/>
        <v>0.24332003221211471</v>
      </c>
      <c r="I85" s="123">
        <f t="shared" si="34"/>
        <v>0.24847586241865185</v>
      </c>
      <c r="J85" s="123">
        <f t="shared" si="34"/>
        <v>0.17976973671591831</v>
      </c>
      <c r="K85" s="123">
        <f t="shared" si="34"/>
        <v>0.12064110546747503</v>
      </c>
      <c r="L85" s="123">
        <f t="shared" si="34"/>
        <v>0.13370204194809343</v>
      </c>
      <c r="M85" s="123">
        <f t="shared" si="34"/>
        <v>0.18651611121227141</v>
      </c>
      <c r="N85" s="123">
        <f t="shared" si="34"/>
        <v>0.18426387043802009</v>
      </c>
      <c r="O85" s="123">
        <f t="shared" si="34"/>
        <v>0.15642057638384146</v>
      </c>
      <c r="P85" s="123">
        <f t="shared" si="34"/>
        <v>0.12736682341187</v>
      </c>
      <c r="Q85" s="123">
        <f t="shared" si="34"/>
        <v>0.16530806989444907</v>
      </c>
      <c r="R85" s="123">
        <f t="shared" si="34"/>
        <v>0.21147144019097525</v>
      </c>
      <c r="S85" s="123">
        <f t="shared" si="34"/>
        <v>0.18912927408104821</v>
      </c>
      <c r="T85" s="123">
        <f t="shared" si="34"/>
        <v>0.23940314136957422</v>
      </c>
      <c r="U85" s="123">
        <f t="shared" si="34"/>
        <v>0.10759676661640842</v>
      </c>
      <c r="V85" s="123">
        <f t="shared" si="34"/>
        <v>0.29335464532751382</v>
      </c>
      <c r="W85" s="123">
        <f t="shared" si="34"/>
        <v>0.10895154787373103</v>
      </c>
      <c r="X85" s="123">
        <f t="shared" si="34"/>
        <v>0.22639308645264627</v>
      </c>
      <c r="Y85" s="123">
        <f t="shared" si="34"/>
        <v>0.28590559011057926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7.822620595030462E-2</v>
      </c>
      <c r="D86" s="99">
        <f>RES_hhdet_in_tesh!D86/RES_summary!D$21</f>
        <v>3.9758855359171841E-2</v>
      </c>
      <c r="E86" s="99">
        <f>RES_hhdet_in_tesh!E86/RES_summary!E$21</f>
        <v>8.5832965373481979E-2</v>
      </c>
      <c r="F86" s="99">
        <f>RES_hhdet_in_tesh!F86/RES_summary!F$21</f>
        <v>0.14069139425564553</v>
      </c>
      <c r="G86" s="99">
        <f>RES_hhdet_in_tesh!G86/RES_summary!G$21</f>
        <v>0.14418309473612811</v>
      </c>
      <c r="H86" s="99">
        <f>RES_hhdet_in_tesh!H86/RES_summary!H$21</f>
        <v>0.24332003221211471</v>
      </c>
      <c r="I86" s="99">
        <f>RES_hhdet_in_tesh!I86/RES_summary!I$21</f>
        <v>0.24847586241865185</v>
      </c>
      <c r="J86" s="99">
        <f>RES_hhdet_in_tesh!J86/RES_summary!J$21</f>
        <v>0.17976973671591831</v>
      </c>
      <c r="K86" s="99">
        <f>RES_hhdet_in_tesh!K86/RES_summary!K$21</f>
        <v>0.12064110546747503</v>
      </c>
      <c r="L86" s="99">
        <f>RES_hhdet_in_tesh!L86/RES_summary!L$21</f>
        <v>0.13370204194809343</v>
      </c>
      <c r="M86" s="99">
        <f>RES_hhdet_in_tesh!M86/RES_summary!M$21</f>
        <v>0.18651611121227141</v>
      </c>
      <c r="N86" s="99">
        <f>RES_hhdet_in_tesh!N86/RES_summary!N$21</f>
        <v>0.18426387043802009</v>
      </c>
      <c r="O86" s="99">
        <f>RES_hhdet_in_tesh!O86/RES_summary!O$21</f>
        <v>0.15642057638384146</v>
      </c>
      <c r="P86" s="99">
        <f>RES_hhdet_in_tesh!P86/RES_summary!P$21</f>
        <v>0.12736682341187</v>
      </c>
      <c r="Q86" s="99">
        <f>RES_hhdet_in_tesh!Q86/RES_summary!Q$21</f>
        <v>0.16530806989444907</v>
      </c>
      <c r="R86" s="99">
        <f>RES_hhdet_in_tesh!R86/RES_summary!R$21</f>
        <v>0.21147144019097525</v>
      </c>
      <c r="S86" s="99">
        <f>RES_hhdet_in_tesh!S86/RES_summary!S$21</f>
        <v>0.18912927408104821</v>
      </c>
      <c r="T86" s="99">
        <f>RES_hhdet_in_tesh!T86/RES_summary!T$21</f>
        <v>0.23940314136957422</v>
      </c>
      <c r="U86" s="99">
        <f>RES_hhdet_in_tesh!U86/RES_summary!U$21</f>
        <v>0.10759676661640842</v>
      </c>
      <c r="V86" s="99">
        <f>RES_hhdet_in_tesh!V86/RES_summary!V$21</f>
        <v>0.29335464532751382</v>
      </c>
      <c r="W86" s="99">
        <f>RES_hhdet_in_tesh!W86/RES_summary!W$21</f>
        <v>0.10895154787373103</v>
      </c>
      <c r="X86" s="99">
        <f>RES_hhdet_in_tesh!X86/RES_summary!X$21</f>
        <v>0.22639308645264627</v>
      </c>
      <c r="Y86" s="99">
        <f>RES_hhdet_in_tesh!Y86/RES_summary!Y$21</f>
        <v>0.28590559011057926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7.9848642154837552</v>
      </c>
      <c r="D87" s="123">
        <v>7.9652440017395056</v>
      </c>
      <c r="E87" s="123">
        <v>7.7920479812045409</v>
      </c>
      <c r="F87" s="123">
        <v>7.8775400154373649</v>
      </c>
      <c r="G87" s="123">
        <v>7.9955331069057038</v>
      </c>
      <c r="H87" s="123">
        <v>7.9791735611553936</v>
      </c>
      <c r="I87" s="123">
        <v>7.8698167632151028</v>
      </c>
      <c r="J87" s="123">
        <v>7.9266219766239825</v>
      </c>
      <c r="K87" s="123">
        <v>7.6332596981926146</v>
      </c>
      <c r="L87" s="123">
        <v>8.7795925524916498</v>
      </c>
      <c r="M87" s="123">
        <v>9.2608033840337711</v>
      </c>
      <c r="N87" s="123">
        <v>9.1111475234524768</v>
      </c>
      <c r="O87" s="123">
        <v>9.5746371349298407</v>
      </c>
      <c r="P87" s="123">
        <v>9.392644981266276</v>
      </c>
      <c r="Q87" s="123">
        <v>10.023823311854656</v>
      </c>
      <c r="R87" s="123">
        <v>10.106378300622632</v>
      </c>
      <c r="S87" s="123">
        <v>9.2932283951037338</v>
      </c>
      <c r="T87" s="123">
        <v>9.1573581415502545</v>
      </c>
      <c r="U87" s="123">
        <v>9.4691463139124163</v>
      </c>
      <c r="V87" s="123">
        <v>9.1442638778178917</v>
      </c>
      <c r="W87" s="123">
        <v>9.9041066798030482</v>
      </c>
      <c r="X87" s="123">
        <v>5.6921530292090692</v>
      </c>
      <c r="Y87" s="123">
        <v>6.0196005532373063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7.9945873389597839</v>
      </c>
      <c r="D88" s="99">
        <v>7.7979774461058957</v>
      </c>
      <c r="E88" s="99">
        <v>7.7827511331295964</v>
      </c>
      <c r="F88" s="99">
        <v>7.7393718759506855</v>
      </c>
      <c r="G88" s="99">
        <v>7.8893498653965821</v>
      </c>
      <c r="H88" s="99">
        <v>7.7919760368904267</v>
      </c>
      <c r="I88" s="99">
        <v>7.9997425738547117</v>
      </c>
      <c r="J88" s="99">
        <v>7.9341479598182687</v>
      </c>
      <c r="K88" s="99">
        <v>7.7725782956129734</v>
      </c>
      <c r="L88" s="99">
        <v>8.8178587956000296</v>
      </c>
      <c r="M88" s="99">
        <v>9.4702457505546374</v>
      </c>
      <c r="N88" s="99">
        <v>9.1222435960149895</v>
      </c>
      <c r="O88" s="99">
        <v>9.2811726700333086</v>
      </c>
      <c r="P88" s="99">
        <v>9.5518280723414524</v>
      </c>
      <c r="Q88" s="99">
        <v>9.9337704545941108</v>
      </c>
      <c r="R88" s="99">
        <v>10.15749801008533</v>
      </c>
      <c r="S88" s="99">
        <v>9.3254202849792858</v>
      </c>
      <c r="T88" s="99">
        <v>9.0161877723149999</v>
      </c>
      <c r="U88" s="99">
        <v>9.4638008372946363</v>
      </c>
      <c r="V88" s="99">
        <v>9.1777516868432247</v>
      </c>
      <c r="W88" s="99">
        <v>9.9900560374576024</v>
      </c>
      <c r="X88" s="99">
        <v>5.5647043428790219</v>
      </c>
      <c r="Y88" s="99">
        <v>6.0451631462480417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7.9948370734838656</v>
      </c>
      <c r="D89" s="99">
        <v>7.798172440152797</v>
      </c>
      <c r="E89" s="99">
        <v>7.7832410824601626</v>
      </c>
      <c r="F89" s="99">
        <v>7.7397055280703455</v>
      </c>
      <c r="G89" s="99">
        <v>7.8899325035529237</v>
      </c>
      <c r="H89" s="99">
        <v>7.7926319758826601</v>
      </c>
      <c r="I89" s="99">
        <v>8.0022028101373746</v>
      </c>
      <c r="J89" s="99">
        <v>7.9362980220788373</v>
      </c>
      <c r="K89" s="99">
        <v>7.7751380482814474</v>
      </c>
      <c r="L89" s="99">
        <v>8.8195931375143548</v>
      </c>
      <c r="M89" s="99">
        <v>9.4718784171853798</v>
      </c>
      <c r="N89" s="99">
        <v>9.1225184418137815</v>
      </c>
      <c r="O89" s="99">
        <v>9.27903404488743</v>
      </c>
      <c r="P89" s="99">
        <v>9.5521719094743105</v>
      </c>
      <c r="Q89" s="99">
        <v>9.9303014390674829</v>
      </c>
      <c r="R89" s="99">
        <v>10.156720177646042</v>
      </c>
      <c r="S89" s="99">
        <v>9.3266595989093659</v>
      </c>
      <c r="T89" s="99">
        <v>9.015834928155261</v>
      </c>
      <c r="U89" s="99">
        <v>9.4675446919969559</v>
      </c>
      <c r="V89" s="99">
        <v>9.1820853163235121</v>
      </c>
      <c r="W89" s="99">
        <v>9.9937838364957763</v>
      </c>
      <c r="X89" s="99">
        <v>5.5797563542309732</v>
      </c>
      <c r="Y89" s="99">
        <v>6.0605581772225596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4.4758997133288432</v>
      </c>
      <c r="D90" s="102">
        <v>4.4106737805162872</v>
      </c>
      <c r="E90" s="102">
        <v>4.3413172167460328</v>
      </c>
      <c r="F90" s="102">
        <v>4.2958275265556285</v>
      </c>
      <c r="G90" s="102">
        <v>4.4442250255206126</v>
      </c>
      <c r="H90" s="102">
        <v>4.3941729672595393</v>
      </c>
      <c r="I90" s="102">
        <v>4.4398329045563152</v>
      </c>
      <c r="J90" s="102">
        <v>4.2617236321654319</v>
      </c>
      <c r="K90" s="102">
        <v>3.8064916671218048</v>
      </c>
      <c r="L90" s="102">
        <v>4.9705775310797078</v>
      </c>
      <c r="M90" s="102">
        <v>5.2847366202042343</v>
      </c>
      <c r="N90" s="102">
        <v>4.9784122422335972</v>
      </c>
      <c r="O90" s="102">
        <v>5.3288533642073119</v>
      </c>
      <c r="P90" s="102">
        <v>5.2696815487846234</v>
      </c>
      <c r="Q90" s="102">
        <v>5.610836611643113</v>
      </c>
      <c r="R90" s="102">
        <v>5.7456116007097568</v>
      </c>
      <c r="S90" s="102">
        <v>5.0536492837807092</v>
      </c>
      <c r="T90" s="102">
        <v>4.9133177856197019</v>
      </c>
      <c r="U90" s="102">
        <v>5.2553531405277703</v>
      </c>
      <c r="V90" s="102">
        <v>5.0972706754291979</v>
      </c>
      <c r="W90" s="102">
        <v>5.8813361420804631</v>
      </c>
      <c r="X90" s="102">
        <v>2.3086978525999493</v>
      </c>
      <c r="Y90" s="102">
        <v>3.1437666230051322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3.5189373601550238</v>
      </c>
      <c r="D91" s="105">
        <v>3.3874986596365093</v>
      </c>
      <c r="E91" s="105">
        <v>3.4419238657141302</v>
      </c>
      <c r="F91" s="105">
        <v>3.443878001514717</v>
      </c>
      <c r="G91" s="105">
        <v>3.445707478032312</v>
      </c>
      <c r="H91" s="105">
        <v>3.3984590086231199</v>
      </c>
      <c r="I91" s="105">
        <v>3.5623699055810585</v>
      </c>
      <c r="J91" s="105">
        <v>3.6745743899134053</v>
      </c>
      <c r="K91" s="105">
        <v>3.9686463811596431</v>
      </c>
      <c r="L91" s="105">
        <v>3.849015606434647</v>
      </c>
      <c r="M91" s="105">
        <v>4.1871417969811473</v>
      </c>
      <c r="N91" s="105">
        <v>4.1441061995801851</v>
      </c>
      <c r="O91" s="105">
        <v>3.9501806806801181</v>
      </c>
      <c r="P91" s="105">
        <v>4.2824903606896862</v>
      </c>
      <c r="Q91" s="105">
        <v>4.319464827424369</v>
      </c>
      <c r="R91" s="105">
        <v>4.4111085769362859</v>
      </c>
      <c r="S91" s="105">
        <v>4.2730103151286567</v>
      </c>
      <c r="T91" s="105">
        <v>4.10251714253556</v>
      </c>
      <c r="U91" s="105">
        <v>4.2121915514691874</v>
      </c>
      <c r="V91" s="105">
        <v>4.0848146408943116</v>
      </c>
      <c r="W91" s="105">
        <v>4.1124476944153123</v>
      </c>
      <c r="X91" s="105">
        <v>3.2710585016310234</v>
      </c>
      <c r="Y91" s="105">
        <v>2.9167915542174279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8.2119409228267131</v>
      </c>
      <c r="D92" s="102">
        <v>7.5617910371683568</v>
      </c>
      <c r="E92" s="102">
        <v>7.8100762873448257</v>
      </c>
      <c r="F92" s="102">
        <v>7.9733037343418154</v>
      </c>
      <c r="G92" s="102">
        <v>7.8695326923597584</v>
      </c>
      <c r="H92" s="102">
        <v>8.2057366220286827</v>
      </c>
      <c r="I92" s="102">
        <v>8.3321101202729775</v>
      </c>
      <c r="J92" s="102">
        <v>7.8881019365204796</v>
      </c>
      <c r="K92" s="102">
        <v>7.5498174724324896</v>
      </c>
      <c r="L92" s="102">
        <v>8.3606170028164239</v>
      </c>
      <c r="M92" s="102">
        <v>9.5111552439369973</v>
      </c>
      <c r="N92" s="102">
        <v>9.5309283407360201</v>
      </c>
      <c r="O92" s="102">
        <v>9.4133282341944859</v>
      </c>
      <c r="P92" s="102">
        <v>8.2738153294589765</v>
      </c>
      <c r="Q92" s="102">
        <v>9.9791716767885212</v>
      </c>
      <c r="R92" s="102">
        <v>10.044868074354454</v>
      </c>
      <c r="S92" s="102">
        <v>9.5560103800479439</v>
      </c>
      <c r="T92" s="102">
        <v>9.2695483150277074</v>
      </c>
      <c r="U92" s="102">
        <v>9.5484250078797057</v>
      </c>
      <c r="V92" s="102">
        <v>8.534643926551972</v>
      </c>
      <c r="W92" s="102">
        <v>8.9362731101618493</v>
      </c>
      <c r="X92" s="102">
        <v>6.4979281472863653</v>
      </c>
      <c r="Y92" s="102">
        <v>5.7998888768000336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8.2121772425396671</v>
      </c>
      <c r="D93" s="105">
        <v>7.5618439910891642</v>
      </c>
      <c r="E93" s="105">
        <v>7.8105093470539364</v>
      </c>
      <c r="F93" s="105">
        <v>7.9735932297278884</v>
      </c>
      <c r="G93" s="105">
        <v>7.8694778454985759</v>
      </c>
      <c r="H93" s="105">
        <v>8.2057044937513961</v>
      </c>
      <c r="I93" s="105">
        <v>8.3337987711147612</v>
      </c>
      <c r="J93" s="105">
        <v>7.8892674063638468</v>
      </c>
      <c r="K93" s="105">
        <v>7.5519154402703439</v>
      </c>
      <c r="L93" s="105">
        <v>0</v>
      </c>
      <c r="M93" s="105">
        <v>9.5123021154237932</v>
      </c>
      <c r="N93" s="105">
        <v>9.5305521619905438</v>
      </c>
      <c r="O93" s="105">
        <v>9.4091157557273171</v>
      </c>
      <c r="P93" s="105">
        <v>8.2690386363959725</v>
      </c>
      <c r="Q93" s="105">
        <v>9.9816696325156666</v>
      </c>
      <c r="R93" s="105">
        <v>10.049815776461406</v>
      </c>
      <c r="S93" s="105">
        <v>9.5624897349223232</v>
      </c>
      <c r="T93" s="105">
        <v>9.2737779436909928</v>
      </c>
      <c r="U93" s="105">
        <v>9.554935213490575</v>
      </c>
      <c r="V93" s="105">
        <v>8.5364305206940934</v>
      </c>
      <c r="W93" s="105">
        <v>8.9356810280473979</v>
      </c>
      <c r="X93" s="105">
        <v>6.5237225637247578</v>
      </c>
      <c r="Y93" s="105">
        <v>5.8153027892857763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4.5981888524732559</v>
      </c>
      <c r="D94" s="99">
        <v>4.2760265899479801</v>
      </c>
      <c r="E94" s="99">
        <v>4.3563689820584353</v>
      </c>
      <c r="F94" s="99">
        <v>4.4261958743473686</v>
      </c>
      <c r="G94" s="99">
        <v>4.4323287055379126</v>
      </c>
      <c r="H94" s="99">
        <v>4.6285363212305022</v>
      </c>
      <c r="I94" s="99">
        <v>4.6251841454800608</v>
      </c>
      <c r="J94" s="99">
        <v>4.2355157640359815</v>
      </c>
      <c r="K94" s="99">
        <v>3.6946951942752855</v>
      </c>
      <c r="L94" s="99">
        <v>0</v>
      </c>
      <c r="M94" s="99">
        <v>5.3062813632183294</v>
      </c>
      <c r="N94" s="99">
        <v>5.2028369649616666</v>
      </c>
      <c r="O94" s="99">
        <v>5.40332441657596</v>
      </c>
      <c r="P94" s="99">
        <v>4.5547968863365229</v>
      </c>
      <c r="Q94" s="99">
        <v>5.6370832884893138</v>
      </c>
      <c r="R94" s="99">
        <v>5.6822770999180952</v>
      </c>
      <c r="S94" s="99">
        <v>5.180699562495132</v>
      </c>
      <c r="T94" s="99">
        <v>5.053137215982157</v>
      </c>
      <c r="U94" s="99">
        <v>5.3025756445178489</v>
      </c>
      <c r="V94" s="99">
        <v>4.7323473785524239</v>
      </c>
      <c r="W94" s="99">
        <v>5.2515771723829312</v>
      </c>
      <c r="X94" s="99">
        <v>2.7214857064839291</v>
      </c>
      <c r="Y94" s="99">
        <v>3.0097486138406868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3.6139883900664111</v>
      </c>
      <c r="D95" s="99">
        <v>3.2858174011411863</v>
      </c>
      <c r="E95" s="99">
        <v>3.454140364995502</v>
      </c>
      <c r="F95" s="99">
        <v>3.5473973553805203</v>
      </c>
      <c r="G95" s="99">
        <v>3.4371491399606633</v>
      </c>
      <c r="H95" s="99">
        <v>3.5771681725208917</v>
      </c>
      <c r="I95" s="99">
        <v>3.7086146256346995</v>
      </c>
      <c r="J95" s="99">
        <v>3.653751642327864</v>
      </c>
      <c r="K95" s="99">
        <v>3.8572202459950589</v>
      </c>
      <c r="L95" s="99">
        <v>0</v>
      </c>
      <c r="M95" s="99">
        <v>4.2060207522054638</v>
      </c>
      <c r="N95" s="99">
        <v>4.3277151970288754</v>
      </c>
      <c r="O95" s="99">
        <v>4.0057913391513571</v>
      </c>
      <c r="P95" s="99">
        <v>3.7142417500594509</v>
      </c>
      <c r="Q95" s="99">
        <v>4.3445863440263537</v>
      </c>
      <c r="R95" s="99">
        <v>4.3675386765433091</v>
      </c>
      <c r="S95" s="99">
        <v>4.3817901724271913</v>
      </c>
      <c r="T95" s="99">
        <v>4.2206407277088376</v>
      </c>
      <c r="U95" s="99">
        <v>4.252359568972726</v>
      </c>
      <c r="V95" s="99">
        <v>3.8040831421416703</v>
      </c>
      <c r="W95" s="99">
        <v>3.6841038556644681</v>
      </c>
      <c r="X95" s="99">
        <v>3.8022368572408287</v>
      </c>
      <c r="Y95" s="99">
        <v>2.8055541754450903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7.9591876102503107</v>
      </c>
      <c r="D96" s="102">
        <v>8.0643433067504322</v>
      </c>
      <c r="E96" s="102">
        <v>7.7929712139242495</v>
      </c>
      <c r="F96" s="102">
        <v>7.9340280862311126</v>
      </c>
      <c r="G96" s="102">
        <v>8.0728562504821895</v>
      </c>
      <c r="H96" s="102">
        <v>8.0541370379186308</v>
      </c>
      <c r="I96" s="102">
        <v>7.6969017704359155</v>
      </c>
      <c r="J96" s="102">
        <v>7.9166686961165338</v>
      </c>
      <c r="K96" s="102">
        <v>7.5084324754913405</v>
      </c>
      <c r="L96" s="102">
        <v>8.785336114548091</v>
      </c>
      <c r="M96" s="102">
        <v>9.1044542185371125</v>
      </c>
      <c r="N96" s="102">
        <v>9.0689165876405387</v>
      </c>
      <c r="O96" s="102">
        <v>9.7677075639150654</v>
      </c>
      <c r="P96" s="102">
        <v>9.3602033496197556</v>
      </c>
      <c r="Q96" s="102">
        <v>10.114652469040058</v>
      </c>
      <c r="R96" s="102">
        <v>10.04157619992765</v>
      </c>
      <c r="S96" s="102">
        <v>9.1966208561091403</v>
      </c>
      <c r="T96" s="102">
        <v>9.5032668568903294</v>
      </c>
      <c r="U96" s="102">
        <v>9.5570528217119453</v>
      </c>
      <c r="V96" s="102">
        <v>9.021155778653684</v>
      </c>
      <c r="W96" s="102">
        <v>9.4230208888297202</v>
      </c>
      <c r="X96" s="102">
        <v>0</v>
      </c>
      <c r="Y96" s="102">
        <v>0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7.9604979256261341</v>
      </c>
      <c r="D97" s="105">
        <v>8.0661378863810729</v>
      </c>
      <c r="E97" s="105">
        <v>7.7952747503279216</v>
      </c>
      <c r="F97" s="105">
        <v>7.9358026262674448</v>
      </c>
      <c r="G97" s="105">
        <v>8.0744267133707215</v>
      </c>
      <c r="H97" s="105">
        <v>8.0547056306942419</v>
      </c>
      <c r="I97" s="105">
        <v>7.6983852078061066</v>
      </c>
      <c r="J97" s="105">
        <v>7.9190546186396116</v>
      </c>
      <c r="K97" s="105">
        <v>7.5118403080747269</v>
      </c>
      <c r="L97" s="105">
        <v>8.7878057015239133</v>
      </c>
      <c r="M97" s="105">
        <v>9.1052488792024633</v>
      </c>
      <c r="N97" s="105">
        <v>9.0667676744158907</v>
      </c>
      <c r="O97" s="105">
        <v>9.7641376915629738</v>
      </c>
      <c r="P97" s="105">
        <v>9.355028703150321</v>
      </c>
      <c r="Q97" s="105">
        <v>10.114009467228692</v>
      </c>
      <c r="R97" s="105">
        <v>10.04470032415008</v>
      </c>
      <c r="S97" s="105">
        <v>9.2022648281869497</v>
      </c>
      <c r="T97" s="105">
        <v>9.5090721044478705</v>
      </c>
      <c r="U97" s="105">
        <v>9.5619750553522795</v>
      </c>
      <c r="V97" s="105">
        <v>9.0224501233682854</v>
      </c>
      <c r="W97" s="105">
        <v>9.4213263093800279</v>
      </c>
      <c r="X97" s="105">
        <v>5.9480738334170082</v>
      </c>
      <c r="Y97" s="105">
        <v>5.9597692381231422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4.4552770325430817</v>
      </c>
      <c r="D98" s="99">
        <v>4.564038596821554</v>
      </c>
      <c r="E98" s="99">
        <v>4.3464766866573523</v>
      </c>
      <c r="F98" s="99">
        <v>4.4028784863583459</v>
      </c>
      <c r="G98" s="99">
        <v>4.5499021479458852</v>
      </c>
      <c r="H98" s="99">
        <v>4.5447020584452495</v>
      </c>
      <c r="I98" s="99">
        <v>4.273586804830094</v>
      </c>
      <c r="J98" s="99">
        <v>4.2556428989772161</v>
      </c>
      <c r="K98" s="99">
        <v>3.6682840421885978</v>
      </c>
      <c r="L98" s="99">
        <v>4.9444389847457275</v>
      </c>
      <c r="M98" s="99">
        <v>5.0721329984786143</v>
      </c>
      <c r="N98" s="99">
        <v>4.9383854440293469</v>
      </c>
      <c r="O98" s="99">
        <v>5.6080076493609239</v>
      </c>
      <c r="P98" s="99">
        <v>5.1552040807377137</v>
      </c>
      <c r="Q98" s="99">
        <v>5.7162144075877643</v>
      </c>
      <c r="R98" s="99">
        <v>5.6843026960212697</v>
      </c>
      <c r="S98" s="99">
        <v>4.9813464223680661</v>
      </c>
      <c r="T98" s="99">
        <v>5.1894681666334517</v>
      </c>
      <c r="U98" s="99">
        <v>5.3090541207640376</v>
      </c>
      <c r="V98" s="99">
        <v>5.0049737862415409</v>
      </c>
      <c r="W98" s="99">
        <v>5.5318277558933389</v>
      </c>
      <c r="X98" s="99">
        <v>2.4373552951990201</v>
      </c>
      <c r="Y98" s="99">
        <v>3.0820025361596044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3.5052208930830533</v>
      </c>
      <c r="D99" s="99">
        <v>3.5020992895595193</v>
      </c>
      <c r="E99" s="99">
        <v>3.4487980636705702</v>
      </c>
      <c r="F99" s="99">
        <v>3.5329241399090989</v>
      </c>
      <c r="G99" s="99">
        <v>3.5245245654248349</v>
      </c>
      <c r="H99" s="99">
        <v>3.5100035722489911</v>
      </c>
      <c r="I99" s="99">
        <v>3.4247984029760143</v>
      </c>
      <c r="J99" s="99">
        <v>3.6634117196623954</v>
      </c>
      <c r="K99" s="99">
        <v>3.8435562658861295</v>
      </c>
      <c r="L99" s="99">
        <v>3.8433667167781844</v>
      </c>
      <c r="M99" s="99">
        <v>4.033115880723849</v>
      </c>
      <c r="N99" s="99">
        <v>4.1283822303865447</v>
      </c>
      <c r="O99" s="99">
        <v>4.1561300422020517</v>
      </c>
      <c r="P99" s="99">
        <v>4.1998246224126099</v>
      </c>
      <c r="Q99" s="99">
        <v>4.3977950596409281</v>
      </c>
      <c r="R99" s="99">
        <v>4.3603976281288084</v>
      </c>
      <c r="S99" s="99">
        <v>4.2209184058188836</v>
      </c>
      <c r="T99" s="99">
        <v>4.3196039378144189</v>
      </c>
      <c r="U99" s="99">
        <v>4.2529209345882411</v>
      </c>
      <c r="V99" s="99">
        <v>4.0174763371267437</v>
      </c>
      <c r="W99" s="99">
        <v>3.889498553486689</v>
      </c>
      <c r="X99" s="99">
        <v>3.5107185382179882</v>
      </c>
      <c r="Y99" s="99">
        <v>2.8777667019635365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1.8714157183188322</v>
      </c>
      <c r="D100" s="123">
        <v>1.9010453338180904</v>
      </c>
      <c r="E100" s="123">
        <v>1.8886365224381279</v>
      </c>
      <c r="F100" s="123">
        <v>1.8899061429509469</v>
      </c>
      <c r="G100" s="123">
        <v>1.9179797668952605</v>
      </c>
      <c r="H100" s="123">
        <v>1.9550925713236096</v>
      </c>
      <c r="I100" s="123">
        <v>1.9569093956724937</v>
      </c>
      <c r="J100" s="123">
        <v>2.0089656256632762</v>
      </c>
      <c r="K100" s="123">
        <v>2.021588487173601</v>
      </c>
      <c r="L100" s="123">
        <v>2.2473981308088864</v>
      </c>
      <c r="M100" s="123">
        <v>2.2057867985011108</v>
      </c>
      <c r="N100" s="123">
        <v>2.1974036007509907</v>
      </c>
      <c r="O100" s="123">
        <v>2.3554193678877051</v>
      </c>
      <c r="P100" s="123">
        <v>2.3820468063178581</v>
      </c>
      <c r="Q100" s="123">
        <v>2.5133749110467831</v>
      </c>
      <c r="R100" s="123">
        <v>2.589757493167915</v>
      </c>
      <c r="S100" s="123">
        <v>2.4497765922674581</v>
      </c>
      <c r="T100" s="123">
        <v>2.5346481029047192</v>
      </c>
      <c r="U100" s="123">
        <v>2.5442965662314956</v>
      </c>
      <c r="V100" s="123">
        <v>2.5792613021317203</v>
      </c>
      <c r="W100" s="123">
        <v>2.8578735457162447</v>
      </c>
      <c r="X100" s="123">
        <v>1.7521775422482682</v>
      </c>
      <c r="Y100" s="123">
        <v>2.0009040749722695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1.8714157183188322</v>
      </c>
      <c r="D103" s="110">
        <v>1.9010453338180904</v>
      </c>
      <c r="E103" s="110">
        <v>1.8886365224381279</v>
      </c>
      <c r="F103" s="110">
        <v>1.8899061429509469</v>
      </c>
      <c r="G103" s="110">
        <v>1.9179797668952605</v>
      </c>
      <c r="H103" s="110">
        <v>1.9550925713236096</v>
      </c>
      <c r="I103" s="110">
        <v>1.9569093956724937</v>
      </c>
      <c r="J103" s="110">
        <v>2.0089656256632762</v>
      </c>
      <c r="K103" s="110">
        <v>2.021588487173601</v>
      </c>
      <c r="L103" s="110">
        <v>2.2473981308088864</v>
      </c>
      <c r="M103" s="110">
        <v>2.2057867985011108</v>
      </c>
      <c r="N103" s="110">
        <v>2.1974036007509907</v>
      </c>
      <c r="O103" s="110">
        <v>2.3554193678877051</v>
      </c>
      <c r="P103" s="110">
        <v>2.3820468063178581</v>
      </c>
      <c r="Q103" s="110">
        <v>2.5133749110467831</v>
      </c>
      <c r="R103" s="110">
        <v>2.589757493167915</v>
      </c>
      <c r="S103" s="110">
        <v>2.4497765922674581</v>
      </c>
      <c r="T103" s="110">
        <v>2.5346481029047192</v>
      </c>
      <c r="U103" s="110">
        <v>2.5442965662314956</v>
      </c>
      <c r="V103" s="110">
        <v>2.5792613021317203</v>
      </c>
      <c r="W103" s="110">
        <v>2.8578735457162447</v>
      </c>
      <c r="X103" s="110">
        <v>1.7521775422482682</v>
      </c>
      <c r="Y103" s="110">
        <v>2.0009040749722695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105.51876868746362</v>
      </c>
      <c r="D124" s="118">
        <f t="shared" si="42"/>
        <v>100.93974165963476</v>
      </c>
      <c r="E124" s="118">
        <f t="shared" si="42"/>
        <v>101.60272262250007</v>
      </c>
      <c r="F124" s="118">
        <f t="shared" si="42"/>
        <v>100.26302397400717</v>
      </c>
      <c r="G124" s="118">
        <f t="shared" si="42"/>
        <v>98.748595689927825</v>
      </c>
      <c r="H124" s="118">
        <f t="shared" si="42"/>
        <v>98.373627475286099</v>
      </c>
      <c r="I124" s="118">
        <f t="shared" si="42"/>
        <v>96.02009723047064</v>
      </c>
      <c r="J124" s="118">
        <f t="shared" si="42"/>
        <v>95.926455734794615</v>
      </c>
      <c r="K124" s="118">
        <f t="shared" si="42"/>
        <v>95.190437022847874</v>
      </c>
      <c r="L124" s="118">
        <f t="shared" si="42"/>
        <v>107.07247299365558</v>
      </c>
      <c r="M124" s="118">
        <f t="shared" si="42"/>
        <v>91.970055688439984</v>
      </c>
      <c r="N124" s="118">
        <f t="shared" si="42"/>
        <v>91.047814148300361</v>
      </c>
      <c r="O124" s="118">
        <f t="shared" si="42"/>
        <v>89.096200034620097</v>
      </c>
      <c r="P124" s="118">
        <f t="shared" si="42"/>
        <v>79.949379508171745</v>
      </c>
      <c r="Q124" s="118">
        <f t="shared" si="42"/>
        <v>84.032556372883008</v>
      </c>
      <c r="R124" s="118">
        <f t="shared" ref="R124:V124" si="43">R125+R128+R130+R139</f>
        <v>83.433628189253653</v>
      </c>
      <c r="S124" s="118">
        <f t="shared" si="43"/>
        <v>79.573368995557587</v>
      </c>
      <c r="T124" s="118">
        <f t="shared" si="43"/>
        <v>76.546545187092732</v>
      </c>
      <c r="U124" s="118">
        <f t="shared" si="43"/>
        <v>70.618006780349702</v>
      </c>
      <c r="V124" s="118">
        <f t="shared" si="43"/>
        <v>64.262239712876692</v>
      </c>
      <c r="W124" s="118">
        <f t="shared" ref="W124:Y124" si="44">W125+W128+W130+W139</f>
        <v>63.375318085255344</v>
      </c>
      <c r="X124" s="118">
        <f t="shared" si="44"/>
        <v>46.938195925156393</v>
      </c>
      <c r="Y124" s="118">
        <f t="shared" si="44"/>
        <v>40.635256905326933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95.513429237373984</v>
      </c>
      <c r="D125" s="123">
        <f t="shared" si="45"/>
        <v>90.959357583421792</v>
      </c>
      <c r="E125" s="123">
        <f t="shared" si="45"/>
        <v>91.730492407658019</v>
      </c>
      <c r="F125" s="123">
        <f t="shared" si="45"/>
        <v>90.120668793925319</v>
      </c>
      <c r="G125" s="123">
        <f t="shared" si="45"/>
        <v>88.700241095330824</v>
      </c>
      <c r="H125" s="123">
        <f t="shared" si="45"/>
        <v>88.192749966717983</v>
      </c>
      <c r="I125" s="123">
        <f t="shared" si="45"/>
        <v>86.407152968179219</v>
      </c>
      <c r="J125" s="123">
        <f t="shared" si="45"/>
        <v>85.960806787255535</v>
      </c>
      <c r="K125" s="123">
        <f t="shared" si="45"/>
        <v>85.353388296091111</v>
      </c>
      <c r="L125" s="123">
        <f t="shared" si="45"/>
        <v>95.613594686969975</v>
      </c>
      <c r="M125" s="123">
        <f t="shared" si="45"/>
        <v>80.38925705422659</v>
      </c>
      <c r="N125" s="123">
        <f t="shared" si="45"/>
        <v>79.277044996432025</v>
      </c>
      <c r="O125" s="123">
        <f t="shared" si="45"/>
        <v>76.949174548599444</v>
      </c>
      <c r="P125" s="123">
        <f t="shared" si="45"/>
        <v>67.987106420802178</v>
      </c>
      <c r="Q125" s="123">
        <f t="shared" si="45"/>
        <v>71.557530954730623</v>
      </c>
      <c r="R125" s="123">
        <f t="shared" ref="R125:V125" si="46">SUM(R126:R127)</f>
        <v>70.878712048167102</v>
      </c>
      <c r="S125" s="123">
        <f t="shared" si="46"/>
        <v>67.610987359035732</v>
      </c>
      <c r="T125" s="123">
        <f t="shared" si="46"/>
        <v>64.380872907215178</v>
      </c>
      <c r="U125" s="123">
        <f t="shared" si="46"/>
        <v>58.519396327998408</v>
      </c>
      <c r="V125" s="123">
        <f t="shared" si="46"/>
        <v>52.414050180663303</v>
      </c>
      <c r="W125" s="123">
        <f t="shared" ref="W125:Y125" si="47">SUM(W126:W127)</f>
        <v>50.670859815866194</v>
      </c>
      <c r="X125" s="123">
        <f t="shared" si="47"/>
        <v>39.036664632381644</v>
      </c>
      <c r="Y125" s="123">
        <f t="shared" si="47"/>
        <v>32.543916368544572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95.161977685330754</v>
      </c>
      <c r="D126" s="99">
        <v>90.632655773771504</v>
      </c>
      <c r="E126" s="99">
        <v>91.402544225430233</v>
      </c>
      <c r="F126" s="99">
        <v>89.801765695459324</v>
      </c>
      <c r="G126" s="99">
        <v>88.388049673329874</v>
      </c>
      <c r="H126" s="99">
        <v>87.883900319618803</v>
      </c>
      <c r="I126" s="99">
        <v>86.106246513956521</v>
      </c>
      <c r="J126" s="99">
        <v>85.66567520305459</v>
      </c>
      <c r="K126" s="99">
        <v>85.063616536068807</v>
      </c>
      <c r="L126" s="99">
        <v>95.281047320977649</v>
      </c>
      <c r="M126" s="99">
        <v>80.116432215693223</v>
      </c>
      <c r="N126" s="99">
        <v>79.011012307189162</v>
      </c>
      <c r="O126" s="99">
        <v>76.693302999130069</v>
      </c>
      <c r="P126" s="99">
        <v>67.766235884521649</v>
      </c>
      <c r="Q126" s="99">
        <v>71.32120612997258</v>
      </c>
      <c r="R126" s="99">
        <v>70.64508593302007</v>
      </c>
      <c r="S126" s="99">
        <v>67.3888608376473</v>
      </c>
      <c r="T126" s="99">
        <v>64.17026231211608</v>
      </c>
      <c r="U126" s="99">
        <v>58.330477865457993</v>
      </c>
      <c r="V126" s="99">
        <v>52.244980756949737</v>
      </c>
      <c r="W126" s="99">
        <v>50.507520628779687</v>
      </c>
      <c r="X126" s="99">
        <v>38.91994622133236</v>
      </c>
      <c r="Y126" s="99">
        <v>32.445570661203639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0.35145155204323308</v>
      </c>
      <c r="D127" s="99">
        <v>0.32670180965028417</v>
      </c>
      <c r="E127" s="99">
        <v>0.32794818222778338</v>
      </c>
      <c r="F127" s="99">
        <v>0.31890309846599835</v>
      </c>
      <c r="G127" s="99">
        <v>0.31219142200095451</v>
      </c>
      <c r="H127" s="99">
        <v>0.30884964709918106</v>
      </c>
      <c r="I127" s="99">
        <v>0.30090645422269252</v>
      </c>
      <c r="J127" s="99">
        <v>0.29513158420094598</v>
      </c>
      <c r="K127" s="99">
        <v>0.2897717600222991</v>
      </c>
      <c r="L127" s="99">
        <v>0.33254736599232537</v>
      </c>
      <c r="M127" s="99">
        <v>0.27282483853337003</v>
      </c>
      <c r="N127" s="99">
        <v>0.26603268924286894</v>
      </c>
      <c r="O127" s="99">
        <v>0.25587154946936974</v>
      </c>
      <c r="P127" s="99">
        <v>0.22087053628053188</v>
      </c>
      <c r="Q127" s="99">
        <v>0.23632482475803709</v>
      </c>
      <c r="R127" s="99">
        <v>0.23362611514703299</v>
      </c>
      <c r="S127" s="99">
        <v>0.22212652138842651</v>
      </c>
      <c r="T127" s="99">
        <v>0.21061059509909485</v>
      </c>
      <c r="U127" s="99">
        <v>0.18891846254041414</v>
      </c>
      <c r="V127" s="99">
        <v>0.16906942371356506</v>
      </c>
      <c r="W127" s="99">
        <v>0.1633391870865068</v>
      </c>
      <c r="X127" s="99">
        <v>0.11671841104928676</v>
      </c>
      <c r="Y127" s="99">
        <v>9.834570734093101E-2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7.8101394683191827E-2</v>
      </c>
      <c r="D128" s="123">
        <f t="shared" si="48"/>
        <v>3.9807109306557065E-2</v>
      </c>
      <c r="E128" s="123">
        <f t="shared" si="48"/>
        <v>8.5884412680094599E-2</v>
      </c>
      <c r="F128" s="123">
        <f t="shared" si="48"/>
        <v>0.14078801846530187</v>
      </c>
      <c r="G128" s="123">
        <f t="shared" si="48"/>
        <v>0.14419460555614444</v>
      </c>
      <c r="H128" s="123">
        <f t="shared" si="48"/>
        <v>0.24319161148280688</v>
      </c>
      <c r="I128" s="123">
        <f t="shared" si="48"/>
        <v>0.24855288201363238</v>
      </c>
      <c r="J128" s="123">
        <f t="shared" si="48"/>
        <v>0.1798317157159961</v>
      </c>
      <c r="K128" s="123">
        <f t="shared" si="48"/>
        <v>0.12077607867809122</v>
      </c>
      <c r="L128" s="123">
        <f t="shared" si="48"/>
        <v>0.1329852654922081</v>
      </c>
      <c r="M128" s="123">
        <f t="shared" si="48"/>
        <v>0.18626155753380555</v>
      </c>
      <c r="N128" s="123">
        <f t="shared" si="48"/>
        <v>0.1843269816186297</v>
      </c>
      <c r="O128" s="123">
        <f t="shared" si="48"/>
        <v>0.15651927530861787</v>
      </c>
      <c r="P128" s="123">
        <f t="shared" si="48"/>
        <v>0.12723069325059419</v>
      </c>
      <c r="Q128" s="123">
        <f t="shared" si="48"/>
        <v>0.16518645922502787</v>
      </c>
      <c r="R128" s="123">
        <f t="shared" si="48"/>
        <v>0.21136599563859007</v>
      </c>
      <c r="S128" s="123">
        <f t="shared" si="48"/>
        <v>0.18911546991055214</v>
      </c>
      <c r="T128" s="123">
        <f t="shared" si="48"/>
        <v>0.23943268971585882</v>
      </c>
      <c r="U128" s="123">
        <f t="shared" si="48"/>
        <v>0.10742592688588215</v>
      </c>
      <c r="V128" s="123">
        <f t="shared" si="48"/>
        <v>0.29333918129670739</v>
      </c>
      <c r="W128" s="123">
        <f t="shared" si="48"/>
        <v>0.10919594447777783</v>
      </c>
      <c r="X128" s="123">
        <f t="shared" si="48"/>
        <v>0.22625778463205726</v>
      </c>
      <c r="Y128" s="123">
        <f t="shared" si="48"/>
        <v>0.28604667282944474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7.8101394683191827E-2</v>
      </c>
      <c r="D129" s="99">
        <f>RES_hhdet_in_tesh!D129/RES_summary!D$21</f>
        <v>3.9807109306557065E-2</v>
      </c>
      <c r="E129" s="99">
        <f>RES_hhdet_in_tesh!E129/RES_summary!E$21</f>
        <v>8.5884412680094599E-2</v>
      </c>
      <c r="F129" s="99">
        <f>RES_hhdet_in_tesh!F129/RES_summary!F$21</f>
        <v>0.14078801846530187</v>
      </c>
      <c r="G129" s="99">
        <f>RES_hhdet_in_tesh!G129/RES_summary!G$21</f>
        <v>0.14419460555614444</v>
      </c>
      <c r="H129" s="99">
        <f>RES_hhdet_in_tesh!H129/RES_summary!H$21</f>
        <v>0.24319161148280688</v>
      </c>
      <c r="I129" s="99">
        <f>RES_hhdet_in_tesh!I129/RES_summary!I$21</f>
        <v>0.24855288201363238</v>
      </c>
      <c r="J129" s="99">
        <f>RES_hhdet_in_tesh!J129/RES_summary!J$21</f>
        <v>0.1798317157159961</v>
      </c>
      <c r="K129" s="99">
        <f>RES_hhdet_in_tesh!K129/RES_summary!K$21</f>
        <v>0.12077607867809122</v>
      </c>
      <c r="L129" s="99">
        <f>RES_hhdet_in_tesh!L129/RES_summary!L$21</f>
        <v>0.1329852654922081</v>
      </c>
      <c r="M129" s="99">
        <f>RES_hhdet_in_tesh!M129/RES_summary!M$21</f>
        <v>0.18626155753380555</v>
      </c>
      <c r="N129" s="99">
        <f>RES_hhdet_in_tesh!N129/RES_summary!N$21</f>
        <v>0.1843269816186297</v>
      </c>
      <c r="O129" s="99">
        <f>RES_hhdet_in_tesh!O129/RES_summary!O$21</f>
        <v>0.15651927530861787</v>
      </c>
      <c r="P129" s="99">
        <f>RES_hhdet_in_tesh!P129/RES_summary!P$21</f>
        <v>0.12723069325059419</v>
      </c>
      <c r="Q129" s="99">
        <f>RES_hhdet_in_tesh!Q129/RES_summary!Q$21</f>
        <v>0.16518645922502787</v>
      </c>
      <c r="R129" s="99">
        <f>RES_hhdet_in_tesh!R129/RES_summary!R$21</f>
        <v>0.21136599563859007</v>
      </c>
      <c r="S129" s="99">
        <f>RES_hhdet_in_tesh!S129/RES_summary!S$21</f>
        <v>0.18911546991055214</v>
      </c>
      <c r="T129" s="99">
        <f>RES_hhdet_in_tesh!T129/RES_summary!T$21</f>
        <v>0.23943268971585882</v>
      </c>
      <c r="U129" s="99">
        <f>RES_hhdet_in_tesh!U129/RES_summary!U$21</f>
        <v>0.10742592688588215</v>
      </c>
      <c r="V129" s="99">
        <f>RES_hhdet_in_tesh!V129/RES_summary!V$21</f>
        <v>0.29333918129670739</v>
      </c>
      <c r="W129" s="99">
        <f>RES_hhdet_in_tesh!W129/RES_summary!W$21</f>
        <v>0.10919594447777783</v>
      </c>
      <c r="X129" s="99">
        <f>RES_hhdet_in_tesh!X129/RES_summary!X$21</f>
        <v>0.22625778463205726</v>
      </c>
      <c r="Y129" s="99">
        <f>RES_hhdet_in_tesh!Y129/RES_summary!Y$21</f>
        <v>0.28604667282944474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8.0558223370876192</v>
      </c>
      <c r="D130" s="123">
        <v>8.0395316330883251</v>
      </c>
      <c r="E130" s="123">
        <v>7.89770927972382</v>
      </c>
      <c r="F130" s="123">
        <v>8.1116610186655933</v>
      </c>
      <c r="G130" s="123">
        <v>7.9861802221456077</v>
      </c>
      <c r="H130" s="123">
        <v>7.9825933257617097</v>
      </c>
      <c r="I130" s="123">
        <v>7.4074819846052931</v>
      </c>
      <c r="J130" s="123">
        <v>7.7768516061598101</v>
      </c>
      <c r="K130" s="123">
        <v>7.6946841609050676</v>
      </c>
      <c r="L130" s="123">
        <v>9.0784949103844994</v>
      </c>
      <c r="M130" s="123">
        <v>9.1887502781784693</v>
      </c>
      <c r="N130" s="123">
        <v>9.3890385694987266</v>
      </c>
      <c r="O130" s="123">
        <v>9.6350868428243359</v>
      </c>
      <c r="P130" s="123">
        <v>9.4529955878011158</v>
      </c>
      <c r="Q130" s="123">
        <v>9.7964640478805762</v>
      </c>
      <c r="R130" s="123">
        <v>9.7537926522800547</v>
      </c>
      <c r="S130" s="123">
        <v>9.3234895743438582</v>
      </c>
      <c r="T130" s="123">
        <v>9.3915914872569761</v>
      </c>
      <c r="U130" s="123">
        <v>9.4468879592339157</v>
      </c>
      <c r="V130" s="123">
        <v>8.9755890487849648</v>
      </c>
      <c r="W130" s="123">
        <v>9.7373887791951308</v>
      </c>
      <c r="X130" s="123">
        <v>5.9230959658944258</v>
      </c>
      <c r="Y130" s="123">
        <v>5.8043897889806475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8.060558008606769</v>
      </c>
      <c r="D131" s="99">
        <v>8.0383972294688739</v>
      </c>
      <c r="E131" s="99">
        <v>7.9022870061410542</v>
      </c>
      <c r="F131" s="99">
        <v>8.1229100710551432</v>
      </c>
      <c r="G131" s="99">
        <v>7.9792038628591424</v>
      </c>
      <c r="H131" s="99">
        <v>7.9781009214410696</v>
      </c>
      <c r="I131" s="99">
        <v>7.4074540197760541</v>
      </c>
      <c r="J131" s="99">
        <v>7.7768223026809284</v>
      </c>
      <c r="K131" s="99">
        <v>7.6946118285395144</v>
      </c>
      <c r="L131" s="99">
        <v>9.1004097940851221</v>
      </c>
      <c r="M131" s="99">
        <v>9.1944465726489994</v>
      </c>
      <c r="N131" s="99">
        <v>9.4110265399602593</v>
      </c>
      <c r="O131" s="99">
        <v>9.6298837627533143</v>
      </c>
      <c r="P131" s="99">
        <v>9.4603329035239465</v>
      </c>
      <c r="Q131" s="99">
        <v>9.7648703225057822</v>
      </c>
      <c r="R131" s="99">
        <v>9.7499435541073431</v>
      </c>
      <c r="S131" s="99">
        <v>9.328709392060146</v>
      </c>
      <c r="T131" s="99">
        <v>9.3854310631495714</v>
      </c>
      <c r="U131" s="99">
        <v>9.4389385586119285</v>
      </c>
      <c r="V131" s="99">
        <v>8.9755664946952916</v>
      </c>
      <c r="W131" s="99">
        <v>9.7471813228834669</v>
      </c>
      <c r="X131" s="99">
        <v>5.9211308079311662</v>
      </c>
      <c r="Y131" s="99">
        <v>5.7903613489911168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8.0608438343632542</v>
      </c>
      <c r="D132" s="99">
        <v>8.0387654193342719</v>
      </c>
      <c r="E132" s="99">
        <v>7.9031187356323445</v>
      </c>
      <c r="F132" s="99">
        <v>8.1238418240797152</v>
      </c>
      <c r="G132" s="99">
        <v>7.9802153988901265</v>
      </c>
      <c r="H132" s="99">
        <v>7.9795125415205961</v>
      </c>
      <c r="I132" s="99">
        <v>7.40988922296967</v>
      </c>
      <c r="J132" s="99">
        <v>7.7800835063813523</v>
      </c>
      <c r="K132" s="99">
        <v>7.6998205957627999</v>
      </c>
      <c r="L132" s="99">
        <v>9.1043026893295913</v>
      </c>
      <c r="M132" s="99">
        <v>9.1964254252612925</v>
      </c>
      <c r="N132" s="99">
        <v>9.4113800125571903</v>
      </c>
      <c r="O132" s="99">
        <v>0</v>
      </c>
      <c r="P132" s="99">
        <v>9.453882497794039</v>
      </c>
      <c r="Q132" s="99">
        <v>0</v>
      </c>
      <c r="R132" s="99">
        <v>9.7390919556985942</v>
      </c>
      <c r="S132" s="99">
        <v>9.3239919405131708</v>
      </c>
      <c r="T132" s="99">
        <v>9.3810580337663119</v>
      </c>
      <c r="U132" s="99">
        <v>9.4390073780886201</v>
      </c>
      <c r="V132" s="99">
        <v>8.9780168712377773</v>
      </c>
      <c r="W132" s="99">
        <v>9.7520052557922732</v>
      </c>
      <c r="X132" s="99">
        <v>5.9569785764668319</v>
      </c>
      <c r="Y132" s="99">
        <v>5.8175915894026247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4.5130755310881892</v>
      </c>
      <c r="D133" s="102">
        <v>4.5476443114142562</v>
      </c>
      <c r="E133" s="102">
        <v>4.4087765652934374</v>
      </c>
      <c r="F133" s="102">
        <v>4.5107384723279074</v>
      </c>
      <c r="G133" s="102">
        <v>4.4954883985431513</v>
      </c>
      <c r="H133" s="102">
        <v>4.5004372221107056</v>
      </c>
      <c r="I133" s="102">
        <v>4.1076772748583084</v>
      </c>
      <c r="J133" s="102">
        <v>4.1767993714797473</v>
      </c>
      <c r="K133" s="102">
        <v>3.7690290416914594</v>
      </c>
      <c r="L133" s="102">
        <v>5.1332816626802371</v>
      </c>
      <c r="M133" s="102">
        <v>5.1290304955218575</v>
      </c>
      <c r="N133" s="102">
        <v>5.1381528337527618</v>
      </c>
      <c r="O133" s="102">
        <v>0</v>
      </c>
      <c r="P133" s="102">
        <v>5.2147224821388463</v>
      </c>
      <c r="Q133" s="102">
        <v>0</v>
      </c>
      <c r="R133" s="102">
        <v>5.5078428690540209</v>
      </c>
      <c r="S133" s="102">
        <v>5.0521458329508171</v>
      </c>
      <c r="T133" s="102">
        <v>5.1149418692830944</v>
      </c>
      <c r="U133" s="102">
        <v>5.2395235306064638</v>
      </c>
      <c r="V133" s="102">
        <v>4.9825819713213226</v>
      </c>
      <c r="W133" s="102">
        <v>5.7376737281297459</v>
      </c>
      <c r="X133" s="102">
        <v>2.4757468105384679</v>
      </c>
      <c r="Y133" s="102">
        <v>3.0132218874164947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3.5477683032750651</v>
      </c>
      <c r="D134" s="105">
        <v>3.4911211079200162</v>
      </c>
      <c r="E134" s="105">
        <v>3.4943421703389062</v>
      </c>
      <c r="F134" s="105">
        <v>3.613103351751807</v>
      </c>
      <c r="G134" s="105">
        <v>3.4847270003469748</v>
      </c>
      <c r="H134" s="105">
        <v>3.4790753194098918</v>
      </c>
      <c r="I134" s="105">
        <v>3.3022119481113625</v>
      </c>
      <c r="J134" s="105">
        <v>3.6032841349016054</v>
      </c>
      <c r="K134" s="105">
        <v>3.9307915540713401</v>
      </c>
      <c r="L134" s="105">
        <v>3.9710210266493533</v>
      </c>
      <c r="M134" s="105">
        <v>4.0673949297394367</v>
      </c>
      <c r="N134" s="105">
        <v>4.2732271788044276</v>
      </c>
      <c r="O134" s="105">
        <v>0</v>
      </c>
      <c r="P134" s="105">
        <v>4.239160015655191</v>
      </c>
      <c r="Q134" s="105">
        <v>0</v>
      </c>
      <c r="R134" s="105">
        <v>4.2312490866445742</v>
      </c>
      <c r="S134" s="105">
        <v>4.2718461075623528</v>
      </c>
      <c r="T134" s="105">
        <v>4.2661161644832184</v>
      </c>
      <c r="U134" s="105">
        <v>4.1994838474821572</v>
      </c>
      <c r="V134" s="105">
        <v>3.9954348999164542</v>
      </c>
      <c r="W134" s="105">
        <v>4.0143315276625282</v>
      </c>
      <c r="X134" s="105">
        <v>3.4812317659283636</v>
      </c>
      <c r="Y134" s="105">
        <v>2.8043697019861304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7.9591876102503107</v>
      </c>
      <c r="D135" s="102">
        <v>8.064343306750434</v>
      </c>
      <c r="E135" s="102">
        <v>7.7929712139242495</v>
      </c>
      <c r="F135" s="102">
        <v>7.9340280862311108</v>
      </c>
      <c r="G135" s="102">
        <v>8.0728562504821877</v>
      </c>
      <c r="H135" s="102">
        <v>8.0541370379186308</v>
      </c>
      <c r="I135" s="102">
        <v>0</v>
      </c>
      <c r="J135" s="102">
        <v>0</v>
      </c>
      <c r="K135" s="102">
        <v>0</v>
      </c>
      <c r="L135" s="102">
        <v>8.7853361145480946</v>
      </c>
      <c r="M135" s="102">
        <v>9.1044542185371125</v>
      </c>
      <c r="N135" s="102">
        <v>9.0689165876405387</v>
      </c>
      <c r="O135" s="102">
        <v>9.7677075639150654</v>
      </c>
      <c r="P135" s="102">
        <v>9.3602033496197539</v>
      </c>
      <c r="Q135" s="102">
        <v>10.11465246904006</v>
      </c>
      <c r="R135" s="102">
        <v>10.04157619992765</v>
      </c>
      <c r="S135" s="102">
        <v>9.1966208561091367</v>
      </c>
      <c r="T135" s="102">
        <v>9.5032668568903311</v>
      </c>
      <c r="U135" s="102">
        <v>9.557052821711947</v>
      </c>
      <c r="V135" s="102">
        <v>0</v>
      </c>
      <c r="W135" s="102">
        <v>9.4230208888297202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7.9604979256261359</v>
      </c>
      <c r="D136" s="105">
        <v>8.0661378863810729</v>
      </c>
      <c r="E136" s="105">
        <v>7.7952747503279234</v>
      </c>
      <c r="F136" s="105">
        <v>7.9358026262674422</v>
      </c>
      <c r="G136" s="105">
        <v>8.0744267133707215</v>
      </c>
      <c r="H136" s="105">
        <v>8.0547056306942384</v>
      </c>
      <c r="I136" s="105">
        <v>0</v>
      </c>
      <c r="J136" s="105">
        <v>0</v>
      </c>
      <c r="K136" s="105">
        <v>0</v>
      </c>
      <c r="L136" s="105">
        <v>8.7878057015239097</v>
      </c>
      <c r="M136" s="105">
        <v>9.1052488792024597</v>
      </c>
      <c r="N136" s="105">
        <v>9.0667676744158907</v>
      </c>
      <c r="O136" s="105">
        <v>9.7641376915629774</v>
      </c>
      <c r="P136" s="105">
        <v>9.355028703150321</v>
      </c>
      <c r="Q136" s="105">
        <v>10.114009467228691</v>
      </c>
      <c r="R136" s="105">
        <v>10.044700324150075</v>
      </c>
      <c r="S136" s="105">
        <v>9.2022648281869479</v>
      </c>
      <c r="T136" s="105">
        <v>9.5090721044478705</v>
      </c>
      <c r="U136" s="105">
        <v>9.5619750553522795</v>
      </c>
      <c r="V136" s="105">
        <v>0</v>
      </c>
      <c r="W136" s="105">
        <v>9.4213263093800297</v>
      </c>
      <c r="X136" s="105">
        <v>5.9480738334170074</v>
      </c>
      <c r="Y136" s="105">
        <v>5.9597692381231422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4.4552770325430835</v>
      </c>
      <c r="D137" s="99">
        <v>4.5640385968215549</v>
      </c>
      <c r="E137" s="99">
        <v>4.3464766866573523</v>
      </c>
      <c r="F137" s="99">
        <v>4.4028784863583459</v>
      </c>
      <c r="G137" s="99">
        <v>4.5499021479458843</v>
      </c>
      <c r="H137" s="99">
        <v>4.5447020584452478</v>
      </c>
      <c r="I137" s="99">
        <v>0</v>
      </c>
      <c r="J137" s="99">
        <v>0</v>
      </c>
      <c r="K137" s="99">
        <v>0</v>
      </c>
      <c r="L137" s="99">
        <v>4.9444389847457275</v>
      </c>
      <c r="M137" s="99">
        <v>5.0721329984786134</v>
      </c>
      <c r="N137" s="99">
        <v>4.9383854440293469</v>
      </c>
      <c r="O137" s="99">
        <v>5.6080076493609239</v>
      </c>
      <c r="P137" s="99">
        <v>5.1552040807377111</v>
      </c>
      <c r="Q137" s="99">
        <v>5.7162144075877652</v>
      </c>
      <c r="R137" s="99">
        <v>5.6843026960212679</v>
      </c>
      <c r="S137" s="99">
        <v>4.981346422368067</v>
      </c>
      <c r="T137" s="99">
        <v>5.1894681666334517</v>
      </c>
      <c r="U137" s="99">
        <v>5.3090541207640376</v>
      </c>
      <c r="V137" s="99">
        <v>0</v>
      </c>
      <c r="W137" s="99">
        <v>5.5318277558933397</v>
      </c>
      <c r="X137" s="99">
        <v>2.4373552951990201</v>
      </c>
      <c r="Y137" s="99">
        <v>3.0820025361596048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3.5052208930830546</v>
      </c>
      <c r="D138" s="99">
        <v>3.5020992895595184</v>
      </c>
      <c r="E138" s="99">
        <v>3.4487980636705711</v>
      </c>
      <c r="F138" s="99">
        <v>3.5329241399090976</v>
      </c>
      <c r="G138" s="99">
        <v>3.5245245654248354</v>
      </c>
      <c r="H138" s="99">
        <v>3.5100035722489906</v>
      </c>
      <c r="I138" s="99">
        <v>0</v>
      </c>
      <c r="J138" s="99">
        <v>0</v>
      </c>
      <c r="K138" s="99">
        <v>0</v>
      </c>
      <c r="L138" s="99">
        <v>3.843366716778184</v>
      </c>
      <c r="M138" s="99">
        <v>4.0331158807238481</v>
      </c>
      <c r="N138" s="99">
        <v>4.1283822303865447</v>
      </c>
      <c r="O138" s="99">
        <v>4.1561300422020517</v>
      </c>
      <c r="P138" s="99">
        <v>4.199824622412609</v>
      </c>
      <c r="Q138" s="99">
        <v>4.3977950596409272</v>
      </c>
      <c r="R138" s="99">
        <v>4.3603976281288084</v>
      </c>
      <c r="S138" s="99">
        <v>4.2209184058188818</v>
      </c>
      <c r="T138" s="99">
        <v>4.319603937814418</v>
      </c>
      <c r="U138" s="99">
        <v>4.2529209345882419</v>
      </c>
      <c r="V138" s="99">
        <v>0</v>
      </c>
      <c r="W138" s="99">
        <v>3.889498553486689</v>
      </c>
      <c r="X138" s="99">
        <v>3.5107185382179873</v>
      </c>
      <c r="Y138" s="99">
        <v>2.877766701963536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1.8714157183188318</v>
      </c>
      <c r="D139" s="123">
        <v>1.9010453338180902</v>
      </c>
      <c r="E139" s="123">
        <v>1.8886365224381285</v>
      </c>
      <c r="F139" s="123">
        <v>1.8899061429509469</v>
      </c>
      <c r="G139" s="123">
        <v>1.9179797668952605</v>
      </c>
      <c r="H139" s="123">
        <v>1.95509257132361</v>
      </c>
      <c r="I139" s="123">
        <v>1.9569093956724932</v>
      </c>
      <c r="J139" s="123">
        <v>2.0089656256632762</v>
      </c>
      <c r="K139" s="123">
        <v>2.0215884871736014</v>
      </c>
      <c r="L139" s="123">
        <v>2.2473981308088868</v>
      </c>
      <c r="M139" s="123">
        <v>2.2057867985011104</v>
      </c>
      <c r="N139" s="123">
        <v>2.1974036007509894</v>
      </c>
      <c r="O139" s="123">
        <v>2.3554193678877051</v>
      </c>
      <c r="P139" s="123">
        <v>2.3820468063178586</v>
      </c>
      <c r="Q139" s="123">
        <v>2.5133749110467836</v>
      </c>
      <c r="R139" s="123">
        <v>2.589757493167915</v>
      </c>
      <c r="S139" s="123">
        <v>2.4497765922674581</v>
      </c>
      <c r="T139" s="123">
        <v>2.5346481029047192</v>
      </c>
      <c r="U139" s="123">
        <v>2.5442965662314956</v>
      </c>
      <c r="V139" s="123">
        <v>2.579261302131719</v>
      </c>
      <c r="W139" s="123">
        <v>2.8578735457162452</v>
      </c>
      <c r="X139" s="123">
        <v>1.7521775422482686</v>
      </c>
      <c r="Y139" s="123">
        <v>2.0009040749722691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1.8714157183188318</v>
      </c>
      <c r="D141" s="110">
        <v>1.9010453338180902</v>
      </c>
      <c r="E141" s="110">
        <v>1.8886365224381285</v>
      </c>
      <c r="F141" s="110">
        <v>1.8899061429509469</v>
      </c>
      <c r="G141" s="110">
        <v>1.9179797668952605</v>
      </c>
      <c r="H141" s="110">
        <v>1.95509257132361</v>
      </c>
      <c r="I141" s="110">
        <v>1.9569093956724932</v>
      </c>
      <c r="J141" s="110">
        <v>2.0089656256632762</v>
      </c>
      <c r="K141" s="110">
        <v>2.0215884871736014</v>
      </c>
      <c r="L141" s="110">
        <v>2.2473981308088868</v>
      </c>
      <c r="M141" s="110">
        <v>2.2057867985011104</v>
      </c>
      <c r="N141" s="110">
        <v>2.1974036007509894</v>
      </c>
      <c r="O141" s="110">
        <v>2.3554193678877051</v>
      </c>
      <c r="P141" s="110">
        <v>2.3820468063178586</v>
      </c>
      <c r="Q141" s="110">
        <v>2.5133749110467836</v>
      </c>
      <c r="R141" s="110">
        <v>2.589757493167915</v>
      </c>
      <c r="S141" s="110">
        <v>2.4497765922674581</v>
      </c>
      <c r="T141" s="110">
        <v>2.5346481029047192</v>
      </c>
      <c r="U141" s="110">
        <v>2.5442965662314956</v>
      </c>
      <c r="V141" s="110">
        <v>2.579261302131719</v>
      </c>
      <c r="W141" s="110">
        <v>2.8578735457162452</v>
      </c>
      <c r="X141" s="110">
        <v>1.7521775422482686</v>
      </c>
      <c r="Y141" s="110">
        <v>2.0009040749722691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103.28501791959835</v>
      </c>
      <c r="D143" s="118">
        <f t="shared" si="49"/>
        <v>101.8437600568587</v>
      </c>
      <c r="E143" s="118">
        <f t="shared" si="49"/>
        <v>100.5072531441396</v>
      </c>
      <c r="F143" s="118">
        <f t="shared" si="49"/>
        <v>98.174540501739486</v>
      </c>
      <c r="G143" s="118">
        <f t="shared" si="49"/>
        <v>98.876892813495246</v>
      </c>
      <c r="H143" s="118">
        <f t="shared" si="49"/>
        <v>101.40453579050202</v>
      </c>
      <c r="I143" s="118">
        <f t="shared" si="49"/>
        <v>95.042197088214252</v>
      </c>
      <c r="J143" s="118">
        <f t="shared" si="49"/>
        <v>96.952499529045355</v>
      </c>
      <c r="K143" s="118">
        <f t="shared" si="49"/>
        <v>97.055434471301837</v>
      </c>
      <c r="L143" s="118">
        <f t="shared" si="49"/>
        <v>98.810389870191287</v>
      </c>
      <c r="M143" s="118">
        <f t="shared" si="49"/>
        <v>94.927362745903565</v>
      </c>
      <c r="N143" s="118">
        <f t="shared" si="49"/>
        <v>91.067019139502563</v>
      </c>
      <c r="O143" s="118">
        <f t="shared" si="49"/>
        <v>87.85248557672999</v>
      </c>
      <c r="P143" s="118">
        <f t="shared" si="49"/>
        <v>82.98957742519012</v>
      </c>
      <c r="Q143" s="118">
        <f t="shared" si="49"/>
        <v>85.896401279639349</v>
      </c>
      <c r="R143" s="118">
        <f t="shared" ref="R143:V143" si="50">R144+R146+R148+R157</f>
        <v>86.37907536258696</v>
      </c>
      <c r="S143" s="118">
        <f t="shared" si="50"/>
        <v>78.314766609753079</v>
      </c>
      <c r="T143" s="118">
        <f t="shared" si="50"/>
        <v>76.591343181853617</v>
      </c>
      <c r="U143" s="118">
        <f t="shared" si="50"/>
        <v>72.631124625933083</v>
      </c>
      <c r="V143" s="118">
        <f t="shared" si="50"/>
        <v>67.084461604405206</v>
      </c>
      <c r="W143" s="118">
        <f t="shared" ref="W143:Y143" si="51">W144+W146+W148+W157</f>
        <v>62.762810409087614</v>
      </c>
      <c r="X143" s="118">
        <f t="shared" si="51"/>
        <v>51.013416790277496</v>
      </c>
      <c r="Y143" s="118">
        <f t="shared" si="51"/>
        <v>43.459918650112215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93.272566074732836</v>
      </c>
      <c r="D144" s="123">
        <f t="shared" si="52"/>
        <v>91.750486668734396</v>
      </c>
      <c r="E144" s="123">
        <f t="shared" si="52"/>
        <v>90.613086360397304</v>
      </c>
      <c r="F144" s="123">
        <f t="shared" si="52"/>
        <v>88.0848030821642</v>
      </c>
      <c r="G144" s="123">
        <f t="shared" si="52"/>
        <v>88.597492893302061</v>
      </c>
      <c r="H144" s="123">
        <f t="shared" si="52"/>
        <v>90.986107404082148</v>
      </c>
      <c r="I144" s="123">
        <f t="shared" si="52"/>
        <v>84.868707281838539</v>
      </c>
      <c r="J144" s="123">
        <f t="shared" si="52"/>
        <v>86.500600592041067</v>
      </c>
      <c r="K144" s="123">
        <f t="shared" si="52"/>
        <v>86.950398535376436</v>
      </c>
      <c r="L144" s="123">
        <f t="shared" si="52"/>
        <v>87.181564696092678</v>
      </c>
      <c r="M144" s="123">
        <f t="shared" si="52"/>
        <v>82.882686659128055</v>
      </c>
      <c r="N144" s="123">
        <f t="shared" si="52"/>
        <v>78.993443004112933</v>
      </c>
      <c r="O144" s="123">
        <f t="shared" si="52"/>
        <v>74.910462881497097</v>
      </c>
      <c r="P144" s="123">
        <f t="shared" si="52"/>
        <v>70.433479751055771</v>
      </c>
      <c r="Q144" s="123">
        <f t="shared" si="52"/>
        <v>72.332867596024613</v>
      </c>
      <c r="R144" s="123">
        <f t="shared" si="52"/>
        <v>72.697121505970244</v>
      </c>
      <c r="S144" s="123">
        <f t="shared" si="52"/>
        <v>65.53091223232137</v>
      </c>
      <c r="T144" s="123">
        <f t="shared" si="52"/>
        <v>63.218302780331349</v>
      </c>
      <c r="U144" s="123">
        <f t="shared" si="52"/>
        <v>59.463163192919453</v>
      </c>
      <c r="V144" s="123">
        <f t="shared" si="52"/>
        <v>54.274205878586045</v>
      </c>
      <c r="W144" s="123">
        <f t="shared" si="52"/>
        <v>49.482510961755686</v>
      </c>
      <c r="X144" s="123">
        <f t="shared" si="52"/>
        <v>41.994157546723798</v>
      </c>
      <c r="Y144" s="123">
        <f t="shared" si="52"/>
        <v>34.373645935211741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93.272566074732836</v>
      </c>
      <c r="D145" s="99">
        <v>91.750486668734396</v>
      </c>
      <c r="E145" s="99">
        <v>90.613086360397304</v>
      </c>
      <c r="F145" s="99">
        <v>88.0848030821642</v>
      </c>
      <c r="G145" s="99">
        <v>88.597492893302061</v>
      </c>
      <c r="H145" s="99">
        <v>90.986107404082148</v>
      </c>
      <c r="I145" s="99">
        <v>84.868707281838539</v>
      </c>
      <c r="J145" s="99">
        <v>86.500600592041067</v>
      </c>
      <c r="K145" s="99">
        <v>86.950398535376436</v>
      </c>
      <c r="L145" s="99">
        <v>87.181564696092678</v>
      </c>
      <c r="M145" s="99">
        <v>82.882686659128055</v>
      </c>
      <c r="N145" s="99">
        <v>78.993443004112933</v>
      </c>
      <c r="O145" s="99">
        <v>74.910462881497097</v>
      </c>
      <c r="P145" s="99">
        <v>70.433479751055771</v>
      </c>
      <c r="Q145" s="99">
        <v>72.332867596024613</v>
      </c>
      <c r="R145" s="99">
        <v>72.697121505970244</v>
      </c>
      <c r="S145" s="99">
        <v>65.53091223232137</v>
      </c>
      <c r="T145" s="99">
        <v>63.218302780331349</v>
      </c>
      <c r="U145" s="99">
        <v>59.463163192919453</v>
      </c>
      <c r="V145" s="99">
        <v>54.274205878586045</v>
      </c>
      <c r="W145" s="99">
        <v>49.482510961755686</v>
      </c>
      <c r="X145" s="99">
        <v>41.994157546723798</v>
      </c>
      <c r="Y145" s="99">
        <v>34.373645935211741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0.15744471531337895</v>
      </c>
      <c r="D146" s="123">
        <f t="shared" si="53"/>
        <v>0.17126601858477067</v>
      </c>
      <c r="E146" s="123">
        <f t="shared" si="53"/>
        <v>0.20983760500735771</v>
      </c>
      <c r="F146" s="123">
        <f t="shared" si="53"/>
        <v>0.26089014949312633</v>
      </c>
      <c r="G146" s="123">
        <f t="shared" si="53"/>
        <v>0.31144840683336678</v>
      </c>
      <c r="H146" s="123">
        <f t="shared" si="53"/>
        <v>0.39196936188836407</v>
      </c>
      <c r="I146" s="123">
        <f t="shared" si="53"/>
        <v>0.46816451735797676</v>
      </c>
      <c r="J146" s="123">
        <f t="shared" si="53"/>
        <v>0.52677761023039527</v>
      </c>
      <c r="K146" s="123">
        <f t="shared" si="53"/>
        <v>0.57046264508167965</v>
      </c>
      <c r="L146" s="123">
        <f t="shared" si="53"/>
        <v>0.62568372142868744</v>
      </c>
      <c r="M146" s="123">
        <f t="shared" si="53"/>
        <v>0.69571694212429414</v>
      </c>
      <c r="N146" s="123">
        <f t="shared" si="53"/>
        <v>0.77076687599085392</v>
      </c>
      <c r="O146" s="123">
        <f t="shared" si="53"/>
        <v>0.84527943757657864</v>
      </c>
      <c r="P146" s="123">
        <f t="shared" si="53"/>
        <v>0.89268056216327063</v>
      </c>
      <c r="Q146" s="123">
        <f t="shared" si="53"/>
        <v>0.95037460332369328</v>
      </c>
      <c r="R146" s="123">
        <f t="shared" si="53"/>
        <v>1.0486616604382202</v>
      </c>
      <c r="S146" s="123">
        <f t="shared" si="53"/>
        <v>1.0867692778138209</v>
      </c>
      <c r="T146" s="123">
        <f t="shared" si="53"/>
        <v>1.3598900019962257</v>
      </c>
      <c r="U146" s="123">
        <f t="shared" si="53"/>
        <v>1.065431573998638</v>
      </c>
      <c r="V146" s="123">
        <f t="shared" si="53"/>
        <v>1.2775681679487483</v>
      </c>
      <c r="W146" s="123">
        <f t="shared" si="53"/>
        <v>1.0845082963254575</v>
      </c>
      <c r="X146" s="123">
        <f t="shared" si="53"/>
        <v>1.2041255393034147</v>
      </c>
      <c r="Y146" s="123">
        <f t="shared" si="53"/>
        <v>1.1524183786420115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0.15744471531337895</v>
      </c>
      <c r="D147" s="99">
        <f>RES_hhdet_in_tesh!D147/RES_summary!D$21</f>
        <v>0.17126601858477067</v>
      </c>
      <c r="E147" s="99">
        <f>RES_hhdet_in_tesh!E147/RES_summary!E$21</f>
        <v>0.20983760500735771</v>
      </c>
      <c r="F147" s="99">
        <f>RES_hhdet_in_tesh!F147/RES_summary!F$21</f>
        <v>0.26089014949312633</v>
      </c>
      <c r="G147" s="99">
        <f>RES_hhdet_in_tesh!G147/RES_summary!G$21</f>
        <v>0.31144840683336678</v>
      </c>
      <c r="H147" s="99">
        <f>RES_hhdet_in_tesh!H147/RES_summary!H$21</f>
        <v>0.39196936188836407</v>
      </c>
      <c r="I147" s="99">
        <f>RES_hhdet_in_tesh!I147/RES_summary!I$21</f>
        <v>0.46816451735797676</v>
      </c>
      <c r="J147" s="99">
        <f>RES_hhdet_in_tesh!J147/RES_summary!J$21</f>
        <v>0.52677761023039527</v>
      </c>
      <c r="K147" s="99">
        <f>RES_hhdet_in_tesh!K147/RES_summary!K$21</f>
        <v>0.57046264508167965</v>
      </c>
      <c r="L147" s="99">
        <f>RES_hhdet_in_tesh!L147/RES_summary!L$21</f>
        <v>0.62568372142868744</v>
      </c>
      <c r="M147" s="99">
        <f>RES_hhdet_in_tesh!M147/RES_summary!M$21</f>
        <v>0.69571694212429414</v>
      </c>
      <c r="N147" s="99">
        <f>RES_hhdet_in_tesh!N147/RES_summary!N$21</f>
        <v>0.77076687599085392</v>
      </c>
      <c r="O147" s="99">
        <f>RES_hhdet_in_tesh!O147/RES_summary!O$21</f>
        <v>0.84527943757657864</v>
      </c>
      <c r="P147" s="99">
        <f>RES_hhdet_in_tesh!P147/RES_summary!P$21</f>
        <v>0.89268056216327063</v>
      </c>
      <c r="Q147" s="99">
        <f>RES_hhdet_in_tesh!Q147/RES_summary!Q$21</f>
        <v>0.95037460332369328</v>
      </c>
      <c r="R147" s="99">
        <f>RES_hhdet_in_tesh!R147/RES_summary!R$21</f>
        <v>1.0486616604382202</v>
      </c>
      <c r="S147" s="99">
        <f>RES_hhdet_in_tesh!S147/RES_summary!S$21</f>
        <v>1.0867692778138209</v>
      </c>
      <c r="T147" s="99">
        <f>RES_hhdet_in_tesh!T147/RES_summary!T$21</f>
        <v>1.3598900019962257</v>
      </c>
      <c r="U147" s="99">
        <f>RES_hhdet_in_tesh!U147/RES_summary!U$21</f>
        <v>1.065431573998638</v>
      </c>
      <c r="V147" s="99">
        <f>RES_hhdet_in_tesh!V147/RES_summary!V$21</f>
        <v>1.2775681679487483</v>
      </c>
      <c r="W147" s="99">
        <f>RES_hhdet_in_tesh!W147/RES_summary!W$21</f>
        <v>1.0845082963254575</v>
      </c>
      <c r="X147" s="99">
        <f>RES_hhdet_in_tesh!X147/RES_summary!X$21</f>
        <v>1.2041255393034147</v>
      </c>
      <c r="Y147" s="99">
        <f>RES_hhdet_in_tesh!Y147/RES_summary!Y$21</f>
        <v>1.1524183786420115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7.983591411233304</v>
      </c>
      <c r="D148" s="123">
        <v>8.0209620357214337</v>
      </c>
      <c r="E148" s="123">
        <v>7.7956926562968061</v>
      </c>
      <c r="F148" s="123">
        <v>7.9389411271312182</v>
      </c>
      <c r="G148" s="123">
        <v>8.0499717464645659</v>
      </c>
      <c r="H148" s="123">
        <v>8.0713664532079221</v>
      </c>
      <c r="I148" s="123">
        <v>7.7484158933452463</v>
      </c>
      <c r="J148" s="123">
        <v>7.9161557011106112</v>
      </c>
      <c r="K148" s="123">
        <v>7.5129848036701183</v>
      </c>
      <c r="L148" s="123">
        <v>8.7557433218610274</v>
      </c>
      <c r="M148" s="123">
        <v>9.1431723461501146</v>
      </c>
      <c r="N148" s="123">
        <v>9.1054056586477827</v>
      </c>
      <c r="O148" s="123">
        <v>9.7413238897686103</v>
      </c>
      <c r="P148" s="123">
        <v>9.2813703056532244</v>
      </c>
      <c r="Q148" s="123">
        <v>10.099784169244264</v>
      </c>
      <c r="R148" s="123">
        <v>10.0435347030106</v>
      </c>
      <c r="S148" s="123">
        <v>9.247308507350434</v>
      </c>
      <c r="T148" s="123">
        <v>9.4785022966213184</v>
      </c>
      <c r="U148" s="123">
        <v>9.5582332927835036</v>
      </c>
      <c r="V148" s="123">
        <v>8.9534262557386821</v>
      </c>
      <c r="W148" s="123">
        <v>9.3379176052902224</v>
      </c>
      <c r="X148" s="123">
        <v>6.0629561620020169</v>
      </c>
      <c r="Y148" s="123">
        <v>5.9329502612861926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8.2119409228267148</v>
      </c>
      <c r="D149" s="99">
        <v>7.5617910371683568</v>
      </c>
      <c r="E149" s="99">
        <v>7.8100762873448248</v>
      </c>
      <c r="F149" s="99">
        <v>7.9733037343418145</v>
      </c>
      <c r="G149" s="99">
        <v>7.8695326923597584</v>
      </c>
      <c r="H149" s="99">
        <v>8.2057366220286827</v>
      </c>
      <c r="I149" s="99">
        <v>8.3321101202729775</v>
      </c>
      <c r="J149" s="99">
        <v>7.8881019365204796</v>
      </c>
      <c r="K149" s="99">
        <v>7.5498174724324896</v>
      </c>
      <c r="L149" s="99">
        <v>8.3606170028164239</v>
      </c>
      <c r="M149" s="99">
        <v>9.5111552439370008</v>
      </c>
      <c r="N149" s="99">
        <v>9.5309283407360201</v>
      </c>
      <c r="O149" s="99">
        <v>9.4133282341944842</v>
      </c>
      <c r="P149" s="99">
        <v>8.2738153294589782</v>
      </c>
      <c r="Q149" s="99">
        <v>9.9791716767885195</v>
      </c>
      <c r="R149" s="99">
        <v>10.044868074354458</v>
      </c>
      <c r="S149" s="99">
        <v>9.5560103800479439</v>
      </c>
      <c r="T149" s="99">
        <v>9.2695483150277074</v>
      </c>
      <c r="U149" s="99">
        <v>9.5484250078797022</v>
      </c>
      <c r="V149" s="99">
        <v>8.5346439265519738</v>
      </c>
      <c r="W149" s="99">
        <v>8.9362731101618476</v>
      </c>
      <c r="X149" s="99">
        <v>6.4979281472863644</v>
      </c>
      <c r="Y149" s="99">
        <v>5.799888876800031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8.2121772425396671</v>
      </c>
      <c r="D150" s="99">
        <v>7.5618439910891651</v>
      </c>
      <c r="E150" s="99">
        <v>7.8105093470539373</v>
      </c>
      <c r="F150" s="99">
        <v>7.9735932297278858</v>
      </c>
      <c r="G150" s="99">
        <v>7.8694778454985768</v>
      </c>
      <c r="H150" s="99">
        <v>8.2057044937513925</v>
      </c>
      <c r="I150" s="99">
        <v>8.3337987711147612</v>
      </c>
      <c r="J150" s="99">
        <v>7.8892674063638468</v>
      </c>
      <c r="K150" s="99">
        <v>7.5519154402703439</v>
      </c>
      <c r="L150" s="99">
        <v>0</v>
      </c>
      <c r="M150" s="99">
        <v>9.5123021154237932</v>
      </c>
      <c r="N150" s="99">
        <v>9.5305521619905438</v>
      </c>
      <c r="O150" s="99">
        <v>9.4091157557273171</v>
      </c>
      <c r="P150" s="99">
        <v>8.2690386363959725</v>
      </c>
      <c r="Q150" s="99">
        <v>9.9816696325156666</v>
      </c>
      <c r="R150" s="99">
        <v>10.049815776461399</v>
      </c>
      <c r="S150" s="99">
        <v>9.5624897349223215</v>
      </c>
      <c r="T150" s="99">
        <v>9.2737779436909964</v>
      </c>
      <c r="U150" s="99">
        <v>9.5549352134905732</v>
      </c>
      <c r="V150" s="99">
        <v>8.5364305206940934</v>
      </c>
      <c r="W150" s="99">
        <v>8.9356810280473979</v>
      </c>
      <c r="X150" s="99">
        <v>6.5237225637247604</v>
      </c>
      <c r="Y150" s="99">
        <v>5.815302789285778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4.5981888524732559</v>
      </c>
      <c r="D151" s="102">
        <v>4.2760265899479801</v>
      </c>
      <c r="E151" s="102">
        <v>4.3563689820584353</v>
      </c>
      <c r="F151" s="102">
        <v>4.4261958743473668</v>
      </c>
      <c r="G151" s="102">
        <v>4.4323287055379135</v>
      </c>
      <c r="H151" s="102">
        <v>4.6285363212305004</v>
      </c>
      <c r="I151" s="102">
        <v>4.62518414548006</v>
      </c>
      <c r="J151" s="102">
        <v>4.2355157640359815</v>
      </c>
      <c r="K151" s="102">
        <v>3.6946951942752855</v>
      </c>
      <c r="L151" s="102">
        <v>0</v>
      </c>
      <c r="M151" s="102">
        <v>5.3062813632183294</v>
      </c>
      <c r="N151" s="102">
        <v>5.2028369649616666</v>
      </c>
      <c r="O151" s="102">
        <v>5.40332441657596</v>
      </c>
      <c r="P151" s="102">
        <v>4.5547968863365229</v>
      </c>
      <c r="Q151" s="102">
        <v>5.6370832884893129</v>
      </c>
      <c r="R151" s="102">
        <v>5.6822770999180925</v>
      </c>
      <c r="S151" s="102">
        <v>5.1806995624951293</v>
      </c>
      <c r="T151" s="102">
        <v>5.053137215982157</v>
      </c>
      <c r="U151" s="102">
        <v>5.3025756445178489</v>
      </c>
      <c r="V151" s="102">
        <v>4.732347378552423</v>
      </c>
      <c r="W151" s="102">
        <v>5.2515771723829303</v>
      </c>
      <c r="X151" s="102">
        <v>2.7214857064839291</v>
      </c>
      <c r="Y151" s="102">
        <v>3.0097486138406873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3.6139883900664111</v>
      </c>
      <c r="D152" s="105">
        <v>3.2858174011411849</v>
      </c>
      <c r="E152" s="105">
        <v>3.4541403649955025</v>
      </c>
      <c r="F152" s="105">
        <v>3.5473973553805185</v>
      </c>
      <c r="G152" s="105">
        <v>3.4371491399606637</v>
      </c>
      <c r="H152" s="105">
        <v>3.577168172520893</v>
      </c>
      <c r="I152" s="105">
        <v>3.7086146256347003</v>
      </c>
      <c r="J152" s="105">
        <v>3.653751642327864</v>
      </c>
      <c r="K152" s="105">
        <v>3.8572202459950589</v>
      </c>
      <c r="L152" s="105">
        <v>0</v>
      </c>
      <c r="M152" s="105">
        <v>4.2060207522054638</v>
      </c>
      <c r="N152" s="105">
        <v>4.3277151970288754</v>
      </c>
      <c r="O152" s="105">
        <v>4.0057913391513571</v>
      </c>
      <c r="P152" s="105">
        <v>3.7142417500594509</v>
      </c>
      <c r="Q152" s="105">
        <v>4.3445863440263537</v>
      </c>
      <c r="R152" s="105">
        <v>4.3675386765433082</v>
      </c>
      <c r="S152" s="105">
        <v>4.3817901724271913</v>
      </c>
      <c r="T152" s="105">
        <v>4.2206407277088367</v>
      </c>
      <c r="U152" s="105">
        <v>4.252359568972726</v>
      </c>
      <c r="V152" s="105">
        <v>3.8040831421416708</v>
      </c>
      <c r="W152" s="105">
        <v>3.6841038556644681</v>
      </c>
      <c r="X152" s="105">
        <v>3.8022368572408309</v>
      </c>
      <c r="Y152" s="105">
        <v>2.8055541754450903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7.9591876102503116</v>
      </c>
      <c r="D153" s="102">
        <v>8.064343306750434</v>
      </c>
      <c r="E153" s="102">
        <v>7.7929712139242495</v>
      </c>
      <c r="F153" s="102">
        <v>7.9340280862311117</v>
      </c>
      <c r="G153" s="102">
        <v>8.0728562504821877</v>
      </c>
      <c r="H153" s="102">
        <v>8.054137037918629</v>
      </c>
      <c r="I153" s="102">
        <v>7.6969017704359137</v>
      </c>
      <c r="J153" s="102">
        <v>7.9166686961165347</v>
      </c>
      <c r="K153" s="102">
        <v>7.5084324754913396</v>
      </c>
      <c r="L153" s="102">
        <v>8.7853361145480928</v>
      </c>
      <c r="M153" s="102">
        <v>9.1044542185371125</v>
      </c>
      <c r="N153" s="102">
        <v>9.0689165876405369</v>
      </c>
      <c r="O153" s="102">
        <v>9.7677075639150637</v>
      </c>
      <c r="P153" s="102">
        <v>9.3602033496197556</v>
      </c>
      <c r="Q153" s="102">
        <v>10.114652469040058</v>
      </c>
      <c r="R153" s="102">
        <v>10.04157619992765</v>
      </c>
      <c r="S153" s="102">
        <v>9.1966208561091385</v>
      </c>
      <c r="T153" s="102">
        <v>9.5032668568903294</v>
      </c>
      <c r="U153" s="102">
        <v>9.5570528217119453</v>
      </c>
      <c r="V153" s="102">
        <v>9.0211557786536876</v>
      </c>
      <c r="W153" s="102">
        <v>9.4230208888297202</v>
      </c>
      <c r="X153" s="102">
        <v>0</v>
      </c>
      <c r="Y153" s="102">
        <v>0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7.960497925626135</v>
      </c>
      <c r="D154" s="105">
        <v>8.0661378863810729</v>
      </c>
      <c r="E154" s="105">
        <v>7.7952747503279225</v>
      </c>
      <c r="F154" s="105">
        <v>7.9358026262674422</v>
      </c>
      <c r="G154" s="105">
        <v>8.0744267133707233</v>
      </c>
      <c r="H154" s="105">
        <v>8.0547056306942402</v>
      </c>
      <c r="I154" s="105">
        <v>7.6983852078061092</v>
      </c>
      <c r="J154" s="105">
        <v>7.9190546186396125</v>
      </c>
      <c r="K154" s="105">
        <v>7.5118403080747287</v>
      </c>
      <c r="L154" s="105">
        <v>8.7878057015239133</v>
      </c>
      <c r="M154" s="105">
        <v>9.1052488792024651</v>
      </c>
      <c r="N154" s="105">
        <v>9.0667676744158943</v>
      </c>
      <c r="O154" s="105">
        <v>9.7641376915629756</v>
      </c>
      <c r="P154" s="105">
        <v>9.355028703150321</v>
      </c>
      <c r="Q154" s="105">
        <v>10.114009467228694</v>
      </c>
      <c r="R154" s="105">
        <v>10.044700324150078</v>
      </c>
      <c r="S154" s="105">
        <v>9.2022648281869479</v>
      </c>
      <c r="T154" s="105">
        <v>9.5090721044478688</v>
      </c>
      <c r="U154" s="105">
        <v>9.5619750553522795</v>
      </c>
      <c r="V154" s="105">
        <v>9.0224501233682837</v>
      </c>
      <c r="W154" s="105">
        <v>9.4213263093800315</v>
      </c>
      <c r="X154" s="105">
        <v>5.9480738334170074</v>
      </c>
      <c r="Y154" s="105">
        <v>5.9597692381231395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4.4552770325430835</v>
      </c>
      <c r="D155" s="99">
        <v>4.5640385968215531</v>
      </c>
      <c r="E155" s="99">
        <v>4.3464766866573523</v>
      </c>
      <c r="F155" s="99">
        <v>4.402878486358345</v>
      </c>
      <c r="G155" s="99">
        <v>4.549902147945887</v>
      </c>
      <c r="H155" s="99">
        <v>4.5447020584452478</v>
      </c>
      <c r="I155" s="99">
        <v>4.2735868048300931</v>
      </c>
      <c r="J155" s="99">
        <v>4.255642898977217</v>
      </c>
      <c r="K155" s="99">
        <v>3.6682840421885974</v>
      </c>
      <c r="L155" s="99">
        <v>4.9444389847457293</v>
      </c>
      <c r="M155" s="99">
        <v>5.0721329984786134</v>
      </c>
      <c r="N155" s="99">
        <v>4.9383854440293478</v>
      </c>
      <c r="O155" s="99">
        <v>5.608007649360923</v>
      </c>
      <c r="P155" s="99">
        <v>5.1552040807377137</v>
      </c>
      <c r="Q155" s="99">
        <v>5.7162144075877661</v>
      </c>
      <c r="R155" s="99">
        <v>5.6843026960212679</v>
      </c>
      <c r="S155" s="99">
        <v>4.9813464223680661</v>
      </c>
      <c r="T155" s="99">
        <v>5.1894681666334508</v>
      </c>
      <c r="U155" s="99">
        <v>5.3090541207640367</v>
      </c>
      <c r="V155" s="99">
        <v>5.0049737862415391</v>
      </c>
      <c r="W155" s="99">
        <v>5.5318277558933389</v>
      </c>
      <c r="X155" s="99">
        <v>2.4373552951990201</v>
      </c>
      <c r="Y155" s="99">
        <v>3.082002536159604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3.5052208930830528</v>
      </c>
      <c r="D156" s="99">
        <v>3.502099289559518</v>
      </c>
      <c r="E156" s="99">
        <v>3.4487980636705702</v>
      </c>
      <c r="F156" s="99">
        <v>3.5329241399090985</v>
      </c>
      <c r="G156" s="99">
        <v>3.5245245654248363</v>
      </c>
      <c r="H156" s="99">
        <v>3.5100035722489906</v>
      </c>
      <c r="I156" s="99">
        <v>3.4247984029760143</v>
      </c>
      <c r="J156" s="99">
        <v>3.6634117196623959</v>
      </c>
      <c r="K156" s="99">
        <v>3.8435562658861304</v>
      </c>
      <c r="L156" s="99">
        <v>3.8433667167781844</v>
      </c>
      <c r="M156" s="99">
        <v>4.0331158807238499</v>
      </c>
      <c r="N156" s="99">
        <v>4.1283822303865447</v>
      </c>
      <c r="O156" s="99">
        <v>4.1561300422020535</v>
      </c>
      <c r="P156" s="99">
        <v>4.1998246224126108</v>
      </c>
      <c r="Q156" s="99">
        <v>4.3977950596409281</v>
      </c>
      <c r="R156" s="99">
        <v>4.3603976281288093</v>
      </c>
      <c r="S156" s="99">
        <v>4.2209184058188809</v>
      </c>
      <c r="T156" s="99">
        <v>4.3196039378144198</v>
      </c>
      <c r="U156" s="99">
        <v>4.2529209345882419</v>
      </c>
      <c r="V156" s="99">
        <v>4.0174763371267428</v>
      </c>
      <c r="W156" s="99">
        <v>3.8894985534866908</v>
      </c>
      <c r="X156" s="99">
        <v>3.5107185382179882</v>
      </c>
      <c r="Y156" s="99">
        <v>2.8777667019635365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1.8714157183188318</v>
      </c>
      <c r="D157" s="123">
        <v>1.9010453338180904</v>
      </c>
      <c r="E157" s="123">
        <v>1.8886365224381279</v>
      </c>
      <c r="F157" s="123">
        <v>1.8899061429509469</v>
      </c>
      <c r="G157" s="123">
        <v>1.9179797668952607</v>
      </c>
      <c r="H157" s="123">
        <v>1.9550925713236091</v>
      </c>
      <c r="I157" s="123">
        <v>1.956909395672493</v>
      </c>
      <c r="J157" s="123">
        <v>2.0089656256632766</v>
      </c>
      <c r="K157" s="123">
        <v>2.021588487173601</v>
      </c>
      <c r="L157" s="123">
        <v>2.2473981308088864</v>
      </c>
      <c r="M157" s="123">
        <v>2.2057867985011108</v>
      </c>
      <c r="N157" s="123">
        <v>2.1974036007509898</v>
      </c>
      <c r="O157" s="123">
        <v>2.3554193678877047</v>
      </c>
      <c r="P157" s="123">
        <v>2.382046806317859</v>
      </c>
      <c r="Q157" s="123">
        <v>2.5133749110467836</v>
      </c>
      <c r="R157" s="123">
        <v>2.5897574931679155</v>
      </c>
      <c r="S157" s="123">
        <v>2.4497765922674586</v>
      </c>
      <c r="T157" s="123">
        <v>2.5346481029047192</v>
      </c>
      <c r="U157" s="123">
        <v>2.5442965662314956</v>
      </c>
      <c r="V157" s="123">
        <v>2.5792613021317199</v>
      </c>
      <c r="W157" s="123">
        <v>2.8578735457162452</v>
      </c>
      <c r="X157" s="123">
        <v>1.7521775422482677</v>
      </c>
      <c r="Y157" s="123">
        <v>2.0009040749722691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1.8714157183188318</v>
      </c>
      <c r="D159" s="110">
        <v>1.9010453338180904</v>
      </c>
      <c r="E159" s="110">
        <v>1.8886365224381279</v>
      </c>
      <c r="F159" s="110">
        <v>1.8899061429509469</v>
      </c>
      <c r="G159" s="110">
        <v>1.9179797668952607</v>
      </c>
      <c r="H159" s="110">
        <v>1.9550925713236091</v>
      </c>
      <c r="I159" s="110">
        <v>1.956909395672493</v>
      </c>
      <c r="J159" s="110">
        <v>2.0089656256632766</v>
      </c>
      <c r="K159" s="110">
        <v>2.021588487173601</v>
      </c>
      <c r="L159" s="110">
        <v>2.2473981308088864</v>
      </c>
      <c r="M159" s="110">
        <v>2.2057867985011108</v>
      </c>
      <c r="N159" s="110">
        <v>2.1974036007509898</v>
      </c>
      <c r="O159" s="110">
        <v>2.3554193678877047</v>
      </c>
      <c r="P159" s="110">
        <v>2.382046806317859</v>
      </c>
      <c r="Q159" s="110">
        <v>2.5133749110467836</v>
      </c>
      <c r="R159" s="110">
        <v>2.5897574931679155</v>
      </c>
      <c r="S159" s="110">
        <v>2.4497765922674586</v>
      </c>
      <c r="T159" s="110">
        <v>2.5346481029047192</v>
      </c>
      <c r="U159" s="110">
        <v>2.5442965662314956</v>
      </c>
      <c r="V159" s="110">
        <v>2.5792613021317199</v>
      </c>
      <c r="W159" s="110">
        <v>2.8578735457162452</v>
      </c>
      <c r="X159" s="110">
        <v>1.7521775422482677</v>
      </c>
      <c r="Y159" s="110">
        <v>2.0009040749722691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108.24811915008344</v>
      </c>
      <c r="I161" s="118">
        <f t="shared" si="54"/>
        <v>80.406743768494636</v>
      </c>
      <c r="J161" s="118">
        <f t="shared" si="54"/>
        <v>56.650286750256562</v>
      </c>
      <c r="K161" s="118">
        <f t="shared" si="54"/>
        <v>46.97269028363921</v>
      </c>
      <c r="L161" s="118">
        <f t="shared" si="54"/>
        <v>88.099227684184029</v>
      </c>
      <c r="M161" s="118">
        <f t="shared" si="54"/>
        <v>68.884240720557258</v>
      </c>
      <c r="N161" s="118">
        <f t="shared" si="54"/>
        <v>74.97436892805041</v>
      </c>
      <c r="O161" s="118">
        <f t="shared" si="54"/>
        <v>117.30435311862301</v>
      </c>
      <c r="P161" s="118">
        <f t="shared" si="54"/>
        <v>70.922493112909891</v>
      </c>
      <c r="Q161" s="118">
        <f t="shared" si="54"/>
        <v>120.79675962726583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18.708567025287842</v>
      </c>
      <c r="W161" s="118">
        <f t="shared" ref="W161:Y161" si="56">W162+W164+W166+W175</f>
        <v>104.40817575377525</v>
      </c>
      <c r="X161" s="118">
        <f t="shared" si="56"/>
        <v>0</v>
      </c>
      <c r="Y161" s="118">
        <f t="shared" si="56"/>
        <v>38.036198673709684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97.827968052894718</v>
      </c>
      <c r="I162" s="123">
        <f t="shared" si="57"/>
        <v>70.242032834254744</v>
      </c>
      <c r="J162" s="123">
        <f t="shared" si="57"/>
        <v>46.207880338133059</v>
      </c>
      <c r="K162" s="123">
        <f t="shared" si="57"/>
        <v>36.88304220713853</v>
      </c>
      <c r="L162" s="123">
        <f t="shared" si="57"/>
        <v>76.48194396770829</v>
      </c>
      <c r="M162" s="123">
        <f t="shared" si="57"/>
        <v>56.85432150027134</v>
      </c>
      <c r="N162" s="123">
        <f t="shared" si="57"/>
        <v>62.917079115785384</v>
      </c>
      <c r="O162" s="123">
        <f t="shared" si="57"/>
        <v>104.42898253563855</v>
      </c>
      <c r="P162" s="123">
        <f t="shared" si="57"/>
        <v>58.62911031467457</v>
      </c>
      <c r="Q162" s="123">
        <f t="shared" si="57"/>
        <v>107.38189368703648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5.9355029109966955</v>
      </c>
      <c r="W162" s="123">
        <f t="shared" si="57"/>
        <v>91.662785868983647</v>
      </c>
      <c r="X162" s="123">
        <f t="shared" si="57"/>
        <v>0</v>
      </c>
      <c r="Y162" s="123">
        <f t="shared" si="57"/>
        <v>30.075525360614272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97.827968052894718</v>
      </c>
      <c r="I163" s="110">
        <v>70.242032834254744</v>
      </c>
      <c r="J163" s="110">
        <v>46.207880338133059</v>
      </c>
      <c r="K163" s="110">
        <v>36.88304220713853</v>
      </c>
      <c r="L163" s="110">
        <v>76.48194396770829</v>
      </c>
      <c r="M163" s="110">
        <v>56.85432150027134</v>
      </c>
      <c r="N163" s="110">
        <v>62.917079115785384</v>
      </c>
      <c r="O163" s="110">
        <v>104.42898253563855</v>
      </c>
      <c r="P163" s="110">
        <v>58.62911031467457</v>
      </c>
      <c r="Q163" s="110">
        <v>107.38189368703648</v>
      </c>
      <c r="R163" s="110">
        <v>0</v>
      </c>
      <c r="S163" s="110">
        <v>0</v>
      </c>
      <c r="T163" s="110">
        <v>0</v>
      </c>
      <c r="U163" s="110">
        <v>0</v>
      </c>
      <c r="V163" s="110">
        <v>5.9355029109966955</v>
      </c>
      <c r="W163" s="110">
        <v>91.662785868983647</v>
      </c>
      <c r="X163" s="110">
        <v>0</v>
      </c>
      <c r="Y163" s="110">
        <v>30.075525360614272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0.39402063695805495</v>
      </c>
      <c r="I164" s="123">
        <f t="shared" si="58"/>
        <v>0.45887857445286445</v>
      </c>
      <c r="J164" s="123">
        <f t="shared" si="58"/>
        <v>0.51729321108401904</v>
      </c>
      <c r="K164" s="123">
        <f t="shared" si="58"/>
        <v>0.55510400467990484</v>
      </c>
      <c r="L164" s="123">
        <f t="shared" si="58"/>
        <v>0.61400932288642118</v>
      </c>
      <c r="M164" s="123">
        <f t="shared" si="58"/>
        <v>0.68093102086902468</v>
      </c>
      <c r="N164" s="123">
        <f t="shared" si="58"/>
        <v>0.75457238950195737</v>
      </c>
      <c r="O164" s="123">
        <f t="shared" si="58"/>
        <v>0.77860322314492691</v>
      </c>
      <c r="P164" s="123">
        <f t="shared" si="58"/>
        <v>0.63111051794878148</v>
      </c>
      <c r="Q164" s="123">
        <f t="shared" si="58"/>
        <v>0.80151949353227014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1.2400460620210092</v>
      </c>
      <c r="W164" s="123">
        <f t="shared" si="58"/>
        <v>0.54963756492237614</v>
      </c>
      <c r="X164" s="123">
        <f t="shared" si="58"/>
        <v>0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0.39402063695805495</v>
      </c>
      <c r="I165" s="99">
        <f>RES_hhdet_in_tesh!I165/RES_summary!I$21</f>
        <v>0.45887857445286445</v>
      </c>
      <c r="J165" s="99">
        <f>RES_hhdet_in_tesh!J165/RES_summary!J$21</f>
        <v>0.51729321108401904</v>
      </c>
      <c r="K165" s="99">
        <f>RES_hhdet_in_tesh!K165/RES_summary!K$21</f>
        <v>0.55510400467990484</v>
      </c>
      <c r="L165" s="99">
        <f>RES_hhdet_in_tesh!L165/RES_summary!L$21</f>
        <v>0.61400932288642118</v>
      </c>
      <c r="M165" s="99">
        <f>RES_hhdet_in_tesh!M165/RES_summary!M$21</f>
        <v>0.68093102086902468</v>
      </c>
      <c r="N165" s="99">
        <f>RES_hhdet_in_tesh!N165/RES_summary!N$21</f>
        <v>0.75457238950195737</v>
      </c>
      <c r="O165" s="99">
        <f>RES_hhdet_in_tesh!O165/RES_summary!O$21</f>
        <v>0.77860322314492691</v>
      </c>
      <c r="P165" s="99">
        <f>RES_hhdet_in_tesh!P165/RES_summary!P$21</f>
        <v>0.63111051794878148</v>
      </c>
      <c r="Q165" s="99">
        <f>RES_hhdet_in_tesh!Q165/RES_summary!Q$21</f>
        <v>0.80151949353227014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1.2400460620210092</v>
      </c>
      <c r="W165" s="99">
        <f>RES_hhdet_in_tesh!W165/RES_summary!W$21</f>
        <v>0.54963756492237614</v>
      </c>
      <c r="X165" s="99">
        <f>RES_hhdet_in_tesh!X165/RES_summary!X$21</f>
        <v>0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8.0710378889070515</v>
      </c>
      <c r="I166" s="123">
        <v>7.748922964114521</v>
      </c>
      <c r="J166" s="123">
        <v>7.9161475753762076</v>
      </c>
      <c r="K166" s="123">
        <v>7.5129555846471749</v>
      </c>
      <c r="L166" s="123">
        <v>8.7558762627804381</v>
      </c>
      <c r="M166" s="123">
        <v>9.1432014009157783</v>
      </c>
      <c r="N166" s="123">
        <v>9.1053138220120715</v>
      </c>
      <c r="O166" s="123">
        <v>9.7413479919518213</v>
      </c>
      <c r="P166" s="123">
        <v>9.2802254739686809</v>
      </c>
      <c r="Q166" s="123">
        <v>10.099971535650294</v>
      </c>
      <c r="R166" s="123">
        <v>0</v>
      </c>
      <c r="S166" s="123">
        <v>0</v>
      </c>
      <c r="T166" s="123">
        <v>0</v>
      </c>
      <c r="U166" s="123">
        <v>0</v>
      </c>
      <c r="V166" s="123">
        <v>8.9537567501384174</v>
      </c>
      <c r="W166" s="123">
        <v>9.3378787741529781</v>
      </c>
      <c r="X166" s="123">
        <v>0</v>
      </c>
      <c r="Y166" s="123">
        <v>5.9597692381231413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8.2057366220286827</v>
      </c>
      <c r="I167" s="99">
        <v>8.3321101202729757</v>
      </c>
      <c r="J167" s="99">
        <v>7.8881019365204814</v>
      </c>
      <c r="K167" s="99">
        <v>7.5498174724324896</v>
      </c>
      <c r="L167" s="99">
        <v>8.3606170028164222</v>
      </c>
      <c r="M167" s="99">
        <v>9.5111552439370008</v>
      </c>
      <c r="N167" s="99">
        <v>9.5309283407360219</v>
      </c>
      <c r="O167" s="99">
        <v>9.4133282341944806</v>
      </c>
      <c r="P167" s="99">
        <v>8.2738153294589765</v>
      </c>
      <c r="Q167" s="99">
        <v>9.9791716767885195</v>
      </c>
      <c r="R167" s="99">
        <v>0</v>
      </c>
      <c r="S167" s="99">
        <v>0</v>
      </c>
      <c r="T167" s="99">
        <v>0</v>
      </c>
      <c r="U167" s="99">
        <v>0</v>
      </c>
      <c r="V167" s="99">
        <v>8.5346439265519738</v>
      </c>
      <c r="W167" s="99">
        <v>8.9362731101618458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8.3337987711147612</v>
      </c>
      <c r="J168" s="99">
        <v>0</v>
      </c>
      <c r="K168" s="99">
        <v>7.551915440270343</v>
      </c>
      <c r="L168" s="99">
        <v>0</v>
      </c>
      <c r="M168" s="99">
        <v>9.512302115423795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4.6251841454800608</v>
      </c>
      <c r="J169" s="102">
        <v>0</v>
      </c>
      <c r="K169" s="102">
        <v>3.6946951942752846</v>
      </c>
      <c r="L169" s="102">
        <v>0</v>
      </c>
      <c r="M169" s="102">
        <v>5.3062813632183303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3.7086146256346995</v>
      </c>
      <c r="J170" s="105">
        <v>0</v>
      </c>
      <c r="K170" s="105">
        <v>3.8572202459950584</v>
      </c>
      <c r="L170" s="105">
        <v>0</v>
      </c>
      <c r="M170" s="105">
        <v>4.2060207522054656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8.054137037918629</v>
      </c>
      <c r="I171" s="102">
        <v>7.6969017704359155</v>
      </c>
      <c r="J171" s="102">
        <v>7.9166686961165347</v>
      </c>
      <c r="K171" s="102">
        <v>7.5084324754913405</v>
      </c>
      <c r="L171" s="102">
        <v>8.7853361145480928</v>
      </c>
      <c r="M171" s="102">
        <v>9.1044542185371125</v>
      </c>
      <c r="N171" s="102">
        <v>9.0689165876405351</v>
      </c>
      <c r="O171" s="102">
        <v>9.7677075639150637</v>
      </c>
      <c r="P171" s="102">
        <v>9.3602033496197556</v>
      </c>
      <c r="Q171" s="102">
        <v>10.114652469040058</v>
      </c>
      <c r="R171" s="102">
        <v>0</v>
      </c>
      <c r="S171" s="102">
        <v>0</v>
      </c>
      <c r="T171" s="102">
        <v>0</v>
      </c>
      <c r="U171" s="102">
        <v>0</v>
      </c>
      <c r="V171" s="102">
        <v>9.0211557786536876</v>
      </c>
      <c r="W171" s="102">
        <v>9.4230208888297202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8.0547056306942402</v>
      </c>
      <c r="I172" s="105">
        <v>7.6983852078061092</v>
      </c>
      <c r="J172" s="105">
        <v>7.9190546186396142</v>
      </c>
      <c r="K172" s="105">
        <v>7.5118403080747287</v>
      </c>
      <c r="L172" s="105">
        <v>8.7878057015239133</v>
      </c>
      <c r="M172" s="105">
        <v>9.1052488792024651</v>
      </c>
      <c r="N172" s="105">
        <v>9.0667676744158925</v>
      </c>
      <c r="O172" s="105">
        <v>9.7641376915629756</v>
      </c>
      <c r="P172" s="105">
        <v>9.355028703150321</v>
      </c>
      <c r="Q172" s="105">
        <v>10.114009467228691</v>
      </c>
      <c r="R172" s="105">
        <v>0</v>
      </c>
      <c r="S172" s="105">
        <v>0</v>
      </c>
      <c r="T172" s="105">
        <v>0</v>
      </c>
      <c r="U172" s="105">
        <v>0</v>
      </c>
      <c r="V172" s="105">
        <v>9.0224501233682854</v>
      </c>
      <c r="W172" s="105">
        <v>9.4213263093800261</v>
      </c>
      <c r="X172" s="105">
        <v>0</v>
      </c>
      <c r="Y172" s="105">
        <v>5.9597692381231413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4.5447020584452495</v>
      </c>
      <c r="I173" s="99">
        <v>4.2735868048300931</v>
      </c>
      <c r="J173" s="99">
        <v>4.2556428989772161</v>
      </c>
      <c r="K173" s="99">
        <v>3.6682840421885974</v>
      </c>
      <c r="L173" s="99">
        <v>4.9444389847457275</v>
      </c>
      <c r="M173" s="99">
        <v>5.0721329984786134</v>
      </c>
      <c r="N173" s="99">
        <v>4.9383854440293469</v>
      </c>
      <c r="O173" s="99">
        <v>5.6080076493609248</v>
      </c>
      <c r="P173" s="99">
        <v>5.1552040807377137</v>
      </c>
      <c r="Q173" s="99">
        <v>5.7162144075877652</v>
      </c>
      <c r="R173" s="99">
        <v>0</v>
      </c>
      <c r="S173" s="99">
        <v>0</v>
      </c>
      <c r="T173" s="99">
        <v>0</v>
      </c>
      <c r="U173" s="99">
        <v>0</v>
      </c>
      <c r="V173" s="99">
        <v>5.00497378624154</v>
      </c>
      <c r="W173" s="99">
        <v>5.531827755893338</v>
      </c>
      <c r="X173" s="99">
        <v>0</v>
      </c>
      <c r="Y173" s="99">
        <v>3.0820025361596048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3.5100035722489906</v>
      </c>
      <c r="I174" s="110">
        <v>3.4247984029760161</v>
      </c>
      <c r="J174" s="110">
        <v>3.6634117196623972</v>
      </c>
      <c r="K174" s="110">
        <v>3.8435562658861309</v>
      </c>
      <c r="L174" s="110">
        <v>3.8433667167781835</v>
      </c>
      <c r="M174" s="110">
        <v>4.0331158807238499</v>
      </c>
      <c r="N174" s="110">
        <v>4.1283822303865447</v>
      </c>
      <c r="O174" s="110">
        <v>4.1561300422020517</v>
      </c>
      <c r="P174" s="110">
        <v>4.199824622412609</v>
      </c>
      <c r="Q174" s="110">
        <v>4.3977950596409263</v>
      </c>
      <c r="R174" s="110">
        <v>0</v>
      </c>
      <c r="S174" s="110">
        <v>0</v>
      </c>
      <c r="T174" s="110">
        <v>0</v>
      </c>
      <c r="U174" s="110">
        <v>0</v>
      </c>
      <c r="V174" s="110">
        <v>4.0174763371267446</v>
      </c>
      <c r="W174" s="110">
        <v>3.8894985534866882</v>
      </c>
      <c r="X174" s="110">
        <v>0</v>
      </c>
      <c r="Y174" s="110">
        <v>2.877766701963536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1.9550925713236091</v>
      </c>
      <c r="I175" s="123">
        <v>1.9569093956724932</v>
      </c>
      <c r="J175" s="123">
        <v>2.0089656256632762</v>
      </c>
      <c r="K175" s="123">
        <v>2.0215884871736014</v>
      </c>
      <c r="L175" s="123">
        <v>2.247398130808886</v>
      </c>
      <c r="M175" s="123">
        <v>2.2057867985011113</v>
      </c>
      <c r="N175" s="123">
        <v>2.1974036007509907</v>
      </c>
      <c r="O175" s="123">
        <v>2.3554193678877051</v>
      </c>
      <c r="P175" s="123">
        <v>2.3820468063178586</v>
      </c>
      <c r="Q175" s="123">
        <v>2.5133749110467831</v>
      </c>
      <c r="R175" s="123">
        <v>0</v>
      </c>
      <c r="S175" s="123">
        <v>0</v>
      </c>
      <c r="T175" s="123">
        <v>0</v>
      </c>
      <c r="U175" s="123">
        <v>0</v>
      </c>
      <c r="V175" s="123">
        <v>2.5792613021317194</v>
      </c>
      <c r="W175" s="123">
        <v>2.8578735457162452</v>
      </c>
      <c r="X175" s="123">
        <v>0</v>
      </c>
      <c r="Y175" s="123">
        <v>2.0009040749722691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1.9550925713236091</v>
      </c>
      <c r="I177" s="110">
        <v>1.9569093956724932</v>
      </c>
      <c r="J177" s="110">
        <v>2.0089656256632762</v>
      </c>
      <c r="K177" s="110">
        <v>2.0215884871736014</v>
      </c>
      <c r="L177" s="110">
        <v>2.247398130808886</v>
      </c>
      <c r="M177" s="110">
        <v>2.2057867985011113</v>
      </c>
      <c r="N177" s="110">
        <v>2.1974036007509907</v>
      </c>
      <c r="O177" s="110">
        <v>2.3554193678877051</v>
      </c>
      <c r="P177" s="110">
        <v>2.3820468063178586</v>
      </c>
      <c r="Q177" s="110">
        <v>2.5133749110467831</v>
      </c>
      <c r="R177" s="110">
        <v>0</v>
      </c>
      <c r="S177" s="110">
        <v>0</v>
      </c>
      <c r="T177" s="110">
        <v>0</v>
      </c>
      <c r="U177" s="110">
        <v>0</v>
      </c>
      <c r="V177" s="110">
        <v>2.5792613021317194</v>
      </c>
      <c r="W177" s="110">
        <v>2.8578735457162452</v>
      </c>
      <c r="X177" s="110">
        <v>0</v>
      </c>
      <c r="Y177" s="110">
        <v>2.0009040749722691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37.577288797874523</v>
      </c>
      <c r="D24" s="118">
        <f t="shared" si="7"/>
        <v>32.850010328704954</v>
      </c>
      <c r="E24" s="118">
        <f t="shared" si="7"/>
        <v>34.293310152117094</v>
      </c>
      <c r="F24" s="118">
        <f t="shared" si="7"/>
        <v>34.028469016021191</v>
      </c>
      <c r="G24" s="118">
        <f t="shared" si="7"/>
        <v>33.438136298919972</v>
      </c>
      <c r="H24" s="118">
        <f t="shared" si="7"/>
        <v>34.814422962476968</v>
      </c>
      <c r="I24" s="118">
        <f t="shared" si="7"/>
        <v>34.234283356676137</v>
      </c>
      <c r="J24" s="118">
        <f t="shared" si="7"/>
        <v>31.298702495459644</v>
      </c>
      <c r="K24" s="118">
        <f t="shared" si="7"/>
        <v>28.362072892738762</v>
      </c>
      <c r="L24" s="118">
        <f t="shared" si="7"/>
        <v>32.80984291016626</v>
      </c>
      <c r="M24" s="118">
        <f t="shared" si="7"/>
        <v>30.807502265813138</v>
      </c>
      <c r="N24" s="118">
        <f t="shared" si="7"/>
        <v>27.589211391068986</v>
      </c>
      <c r="O24" s="118">
        <f t="shared" si="7"/>
        <v>24.21749837119183</v>
      </c>
      <c r="P24" s="118">
        <f t="shared" si="7"/>
        <v>17.170663842464272</v>
      </c>
      <c r="Q24" s="118">
        <f t="shared" si="7"/>
        <v>22.35083890372395</v>
      </c>
      <c r="R24" s="118">
        <f t="shared" ref="R24:V24" si="8">R25+R28+R30+R39</f>
        <v>22.048715837610885</v>
      </c>
      <c r="S24" s="118">
        <f t="shared" si="8"/>
        <v>21.248025360264304</v>
      </c>
      <c r="T24" s="118">
        <f t="shared" si="8"/>
        <v>20.091181703315169</v>
      </c>
      <c r="U24" s="118">
        <f t="shared" si="8"/>
        <v>17.696365179214819</v>
      </c>
      <c r="V24" s="118">
        <f t="shared" si="8"/>
        <v>15.662559092805569</v>
      </c>
      <c r="W24" s="118">
        <f t="shared" ref="W24:Y24" si="9">W25+W28+W30+W39</f>
        <v>14.179902933546369</v>
      </c>
      <c r="X24" s="118">
        <f t="shared" si="9"/>
        <v>12.369163532163761</v>
      </c>
      <c r="Y24" s="118">
        <f t="shared" si="9"/>
        <v>9.9905879087136089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37.323394341617771</v>
      </c>
      <c r="D25" s="123">
        <f t="shared" si="10"/>
        <v>32.625532416630165</v>
      </c>
      <c r="E25" s="123">
        <f t="shared" si="10"/>
        <v>34.003492731705208</v>
      </c>
      <c r="F25" s="123">
        <f t="shared" si="10"/>
        <v>33.728699220491436</v>
      </c>
      <c r="G25" s="123">
        <f t="shared" si="10"/>
        <v>33.129536568601381</v>
      </c>
      <c r="H25" s="123">
        <f t="shared" si="10"/>
        <v>34.503547864485022</v>
      </c>
      <c r="I25" s="123">
        <f t="shared" si="10"/>
        <v>34.016451134232803</v>
      </c>
      <c r="J25" s="123">
        <f t="shared" si="10"/>
        <v>31.131215787777997</v>
      </c>
      <c r="K25" s="123">
        <f t="shared" si="10"/>
        <v>28.228232472337915</v>
      </c>
      <c r="L25" s="123">
        <f t="shared" si="10"/>
        <v>32.615712738180044</v>
      </c>
      <c r="M25" s="123">
        <f t="shared" si="10"/>
        <v>30.522070226446843</v>
      </c>
      <c r="N25" s="123">
        <f t="shared" si="10"/>
        <v>27.340141478677193</v>
      </c>
      <c r="O25" s="123">
        <f t="shared" si="10"/>
        <v>24.012448173225451</v>
      </c>
      <c r="P25" s="123">
        <f t="shared" si="10"/>
        <v>16.992956859553818</v>
      </c>
      <c r="Q25" s="123">
        <f t="shared" si="10"/>
        <v>22.041884843279139</v>
      </c>
      <c r="R25" s="123">
        <f t="shared" ref="R25:V25" si="11">SUM(R26:R27)</f>
        <v>21.712477189477024</v>
      </c>
      <c r="S25" s="123">
        <f t="shared" si="11"/>
        <v>20.897115085425988</v>
      </c>
      <c r="T25" s="123">
        <f t="shared" si="11"/>
        <v>19.796238387271924</v>
      </c>
      <c r="U25" s="123">
        <f t="shared" si="11"/>
        <v>17.350746379265697</v>
      </c>
      <c r="V25" s="123">
        <f t="shared" si="11"/>
        <v>15.349671353089953</v>
      </c>
      <c r="W25" s="123">
        <f t="shared" ref="W25:Y25" si="12">SUM(W26:W27)</f>
        <v>13.77152021667221</v>
      </c>
      <c r="X25" s="123">
        <f t="shared" si="12"/>
        <v>12.019764674063421</v>
      </c>
      <c r="Y25" s="123">
        <f t="shared" si="12"/>
        <v>9.7372565011994592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37.323394341617771</v>
      </c>
      <c r="D26" s="99">
        <v>32.625532416630165</v>
      </c>
      <c r="E26" s="99">
        <v>34.003492731705208</v>
      </c>
      <c r="F26" s="99">
        <v>33.728699220491436</v>
      </c>
      <c r="G26" s="99">
        <v>33.129536568601381</v>
      </c>
      <c r="H26" s="99">
        <v>34.503547864485022</v>
      </c>
      <c r="I26" s="99">
        <v>34.016451134232803</v>
      </c>
      <c r="J26" s="99">
        <v>31.131215787777997</v>
      </c>
      <c r="K26" s="99">
        <v>28.228232472337915</v>
      </c>
      <c r="L26" s="99">
        <v>32.615712738180044</v>
      </c>
      <c r="M26" s="99">
        <v>30.522070226446843</v>
      </c>
      <c r="N26" s="99">
        <v>27.340141478677193</v>
      </c>
      <c r="O26" s="99">
        <v>24.012448173225451</v>
      </c>
      <c r="P26" s="99">
        <v>16.992956859553818</v>
      </c>
      <c r="Q26" s="99">
        <v>22.041884843279139</v>
      </c>
      <c r="R26" s="99">
        <v>21.712477189477024</v>
      </c>
      <c r="S26" s="99">
        <v>20.897115085425988</v>
      </c>
      <c r="T26" s="99">
        <v>19.796238387271924</v>
      </c>
      <c r="U26" s="99">
        <v>17.350746379265697</v>
      </c>
      <c r="V26" s="99">
        <v>15.349671353089953</v>
      </c>
      <c r="W26" s="99">
        <v>13.77152021667221</v>
      </c>
      <c r="X26" s="99">
        <v>12.019764674063421</v>
      </c>
      <c r="Y26" s="99">
        <v>9.7372565011994592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0.25389445625675294</v>
      </c>
      <c r="D30" s="123">
        <v>0.22447791207479217</v>
      </c>
      <c r="E30" s="123">
        <v>0.28981742041188813</v>
      </c>
      <c r="F30" s="123">
        <v>0.29976979552975735</v>
      </c>
      <c r="G30" s="123">
        <v>0.30859973031858867</v>
      </c>
      <c r="H30" s="123">
        <v>0.31087509799194901</v>
      </c>
      <c r="I30" s="123">
        <v>0.21783222244333164</v>
      </c>
      <c r="J30" s="123">
        <v>0.167486707681646</v>
      </c>
      <c r="K30" s="123">
        <v>0.13384042040084754</v>
      </c>
      <c r="L30" s="123">
        <v>0.19413017198621429</v>
      </c>
      <c r="M30" s="123">
        <v>0.28543203936629352</v>
      </c>
      <c r="N30" s="123">
        <v>0.24906991239179363</v>
      </c>
      <c r="O30" s="123">
        <v>0.20505019796638052</v>
      </c>
      <c r="P30" s="123">
        <v>0.17770698291045287</v>
      </c>
      <c r="Q30" s="123">
        <v>0.3089540604448115</v>
      </c>
      <c r="R30" s="123">
        <v>0.3362386481338604</v>
      </c>
      <c r="S30" s="123">
        <v>0.35091027483831644</v>
      </c>
      <c r="T30" s="123">
        <v>0.2949433160432462</v>
      </c>
      <c r="U30" s="123">
        <v>0.34561879994912331</v>
      </c>
      <c r="V30" s="123">
        <v>0.31288773971561584</v>
      </c>
      <c r="W30" s="123">
        <v>0.40838271687416033</v>
      </c>
      <c r="X30" s="123">
        <v>0.3493988581003391</v>
      </c>
      <c r="Y30" s="123">
        <v>0.25333140751414901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2.8210495139639211</v>
      </c>
      <c r="D31" s="99">
        <v>2.5901297547091402</v>
      </c>
      <c r="E31" s="99">
        <v>2.6663202677893709</v>
      </c>
      <c r="F31" s="99">
        <v>2.712916649544304</v>
      </c>
      <c r="G31" s="99">
        <v>2.6676732243095773</v>
      </c>
      <c r="H31" s="99">
        <v>2.770445726222369</v>
      </c>
      <c r="I31" s="99">
        <v>2.8007000028428353</v>
      </c>
      <c r="J31" s="99">
        <v>2.6379156459859248</v>
      </c>
      <c r="K31" s="99">
        <v>2.5095078825158912</v>
      </c>
      <c r="L31" s="99">
        <v>2.7594217303754749</v>
      </c>
      <c r="M31" s="99">
        <v>3.0946842162871828</v>
      </c>
      <c r="N31" s="99">
        <v>3.0303506007668224</v>
      </c>
      <c r="O31" s="99">
        <v>2.896334046275125</v>
      </c>
      <c r="P31" s="99">
        <v>2.4498176929798143</v>
      </c>
      <c r="Q31" s="99">
        <v>2.8578250591145062</v>
      </c>
      <c r="R31" s="99">
        <v>2.8166876917443058</v>
      </c>
      <c r="S31" s="99">
        <v>2.6285994535455708</v>
      </c>
      <c r="T31" s="99">
        <v>2.5070181863675929</v>
      </c>
      <c r="U31" s="99">
        <v>2.546058492958541</v>
      </c>
      <c r="V31" s="99">
        <v>2.2507730953736238</v>
      </c>
      <c r="W31" s="99">
        <v>2.3409080735108119</v>
      </c>
      <c r="X31" s="99">
        <v>1.6972024853460481</v>
      </c>
      <c r="Y31" s="99">
        <v>1.5126455057366577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1.4250700341840936</v>
      </c>
      <c r="T32" s="99">
        <v>0</v>
      </c>
      <c r="U32" s="99">
        <v>0</v>
      </c>
      <c r="V32" s="99">
        <v>0</v>
      </c>
      <c r="W32" s="99">
        <v>0</v>
      </c>
      <c r="X32" s="99">
        <v>0.71082846719491621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1.4250700341840936</v>
      </c>
      <c r="T33" s="102">
        <v>0</v>
      </c>
      <c r="U33" s="102">
        <v>0</v>
      </c>
      <c r="V33" s="102">
        <v>0</v>
      </c>
      <c r="W33" s="102">
        <v>0</v>
      </c>
      <c r="X33" s="102">
        <v>0.71082846719491621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46.616160574977144</v>
      </c>
      <c r="D43" s="118">
        <f t="shared" si="14"/>
        <v>44.613167905087899</v>
      </c>
      <c r="E43" s="118">
        <f t="shared" si="14"/>
        <v>43.132438851842501</v>
      </c>
      <c r="F43" s="118">
        <f t="shared" si="14"/>
        <v>42.08742774179143</v>
      </c>
      <c r="G43" s="118">
        <f t="shared" si="14"/>
        <v>42.10280550188444</v>
      </c>
      <c r="H43" s="118">
        <f t="shared" si="14"/>
        <v>39.952145811867418</v>
      </c>
      <c r="I43" s="118">
        <f t="shared" si="14"/>
        <v>41.729465884527883</v>
      </c>
      <c r="J43" s="118">
        <f t="shared" si="14"/>
        <v>41.212560742182504</v>
      </c>
      <c r="K43" s="118">
        <f t="shared" si="14"/>
        <v>40.632915004533778</v>
      </c>
      <c r="L43" s="118">
        <f t="shared" si="14"/>
        <v>44.504474473329452</v>
      </c>
      <c r="M43" s="118">
        <f t="shared" si="14"/>
        <v>38.933117034363036</v>
      </c>
      <c r="N43" s="118">
        <f t="shared" si="14"/>
        <v>35.058155458675081</v>
      </c>
      <c r="O43" s="118">
        <f t="shared" si="14"/>
        <v>34.618223153040972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25.790215445339221</v>
      </c>
      <c r="T43" s="118">
        <f t="shared" si="15"/>
        <v>25.907101553556913</v>
      </c>
      <c r="U43" s="118">
        <f t="shared" si="15"/>
        <v>23.485145733545018</v>
      </c>
      <c r="V43" s="118">
        <f t="shared" si="15"/>
        <v>19.827788485723687</v>
      </c>
      <c r="W43" s="118">
        <f t="shared" ref="W43:Y43" si="16">W44+W47+W49+W58</f>
        <v>16.732537146920468</v>
      </c>
      <c r="X43" s="118">
        <f t="shared" si="16"/>
        <v>15.558445004727593</v>
      </c>
      <c r="Y43" s="118">
        <f t="shared" si="16"/>
        <v>11.989458667845307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45.519418287731888</v>
      </c>
      <c r="D44" s="123">
        <f t="shared" si="17"/>
        <v>43.516730183985565</v>
      </c>
      <c r="E44" s="123">
        <f t="shared" si="17"/>
        <v>42.487852901111438</v>
      </c>
      <c r="F44" s="123">
        <f t="shared" si="17"/>
        <v>41.525534346387907</v>
      </c>
      <c r="G44" s="123">
        <f t="shared" si="17"/>
        <v>41.719977418268677</v>
      </c>
      <c r="H44" s="123">
        <f t="shared" si="17"/>
        <v>39.671220164325327</v>
      </c>
      <c r="I44" s="123">
        <f t="shared" si="17"/>
        <v>38.555868865035535</v>
      </c>
      <c r="J44" s="123">
        <f t="shared" si="17"/>
        <v>37.89346327241843</v>
      </c>
      <c r="K44" s="123">
        <f t="shared" si="17"/>
        <v>37.358539595435197</v>
      </c>
      <c r="L44" s="123">
        <f t="shared" si="17"/>
        <v>40.680709602784951</v>
      </c>
      <c r="M44" s="123">
        <f t="shared" si="17"/>
        <v>34.973470230100503</v>
      </c>
      <c r="N44" s="123">
        <f t="shared" si="17"/>
        <v>31.406023184546832</v>
      </c>
      <c r="O44" s="123">
        <f t="shared" si="17"/>
        <v>31.452615766233826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22.777824564719555</v>
      </c>
      <c r="T44" s="123">
        <f t="shared" si="18"/>
        <v>22.829853220918146</v>
      </c>
      <c r="U44" s="123">
        <f t="shared" si="18"/>
        <v>20.675759269822962</v>
      </c>
      <c r="V44" s="123">
        <f t="shared" si="18"/>
        <v>17.551929325893603</v>
      </c>
      <c r="W44" s="123">
        <f t="shared" ref="W44:Y44" si="19">SUM(W45:W46)</f>
        <v>14.96187110636467</v>
      </c>
      <c r="X44" s="123">
        <f t="shared" si="19"/>
        <v>13.892772120958218</v>
      </c>
      <c r="Y44" s="123">
        <f t="shared" si="19"/>
        <v>10.692041974330325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45.519418287731888</v>
      </c>
      <c r="D45" s="99">
        <v>43.516730183985565</v>
      </c>
      <c r="E45" s="99">
        <v>42.487852901111438</v>
      </c>
      <c r="F45" s="99">
        <v>41.525534346387907</v>
      </c>
      <c r="G45" s="99">
        <v>41.719977418268677</v>
      </c>
      <c r="H45" s="99">
        <v>39.671220164325327</v>
      </c>
      <c r="I45" s="99">
        <v>38.555868865035535</v>
      </c>
      <c r="J45" s="99">
        <v>37.89346327241843</v>
      </c>
      <c r="K45" s="99">
        <v>37.358539595435197</v>
      </c>
      <c r="L45" s="99">
        <v>40.680709602784951</v>
      </c>
      <c r="M45" s="99">
        <v>34.973470230100503</v>
      </c>
      <c r="N45" s="99">
        <v>31.406023184546832</v>
      </c>
      <c r="O45" s="99">
        <v>31.452615766233826</v>
      </c>
      <c r="P45" s="99">
        <v>0</v>
      </c>
      <c r="Q45" s="99">
        <v>0</v>
      </c>
      <c r="R45" s="99">
        <v>0</v>
      </c>
      <c r="S45" s="99">
        <v>22.777824564719555</v>
      </c>
      <c r="T45" s="99">
        <v>22.829853220918146</v>
      </c>
      <c r="U45" s="99">
        <v>20.675759269822962</v>
      </c>
      <c r="V45" s="99">
        <v>17.551929325893603</v>
      </c>
      <c r="W45" s="99">
        <v>14.96187110636467</v>
      </c>
      <c r="X45" s="99">
        <v>13.892772120958218</v>
      </c>
      <c r="Y45" s="99">
        <v>10.692041974330325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1.0967422872452539</v>
      </c>
      <c r="D49" s="123">
        <v>1.0964377211023308</v>
      </c>
      <c r="E49" s="123">
        <v>0.64458595073106073</v>
      </c>
      <c r="F49" s="123">
        <v>0.56189339540352268</v>
      </c>
      <c r="G49" s="123">
        <v>0.3828280836157632</v>
      </c>
      <c r="H49" s="123">
        <v>0.2809256475420906</v>
      </c>
      <c r="I49" s="123">
        <v>3.1735970194923517</v>
      </c>
      <c r="J49" s="123">
        <v>3.3190974697640723</v>
      </c>
      <c r="K49" s="123">
        <v>3.274375409098583</v>
      </c>
      <c r="L49" s="123">
        <v>3.8237648705445033</v>
      </c>
      <c r="M49" s="123">
        <v>3.9596468042625306</v>
      </c>
      <c r="N49" s="123">
        <v>3.6521322741282503</v>
      </c>
      <c r="O49" s="123">
        <v>3.1656073868071495</v>
      </c>
      <c r="P49" s="123">
        <v>0</v>
      </c>
      <c r="Q49" s="123">
        <v>0</v>
      </c>
      <c r="R49" s="123">
        <v>0</v>
      </c>
      <c r="S49" s="123">
        <v>3.0123908806196669</v>
      </c>
      <c r="T49" s="123">
        <v>3.0772483326387676</v>
      </c>
      <c r="U49" s="123">
        <v>2.8093864637220558</v>
      </c>
      <c r="V49" s="123">
        <v>2.2758591598300857</v>
      </c>
      <c r="W49" s="123">
        <v>1.7706660405557977</v>
      </c>
      <c r="X49" s="123">
        <v>1.6656728837693748</v>
      </c>
      <c r="Y49" s="123">
        <v>1.2974166935149827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3.6028411971730194</v>
      </c>
      <c r="D50" s="99">
        <v>3.6264662880860774</v>
      </c>
      <c r="E50" s="99">
        <v>3.4666802465279978</v>
      </c>
      <c r="F50" s="99">
        <v>3.557354209887222</v>
      </c>
      <c r="G50" s="99">
        <v>3.5801493956767381</v>
      </c>
      <c r="H50" s="99">
        <v>3.4406150920002569</v>
      </c>
      <c r="I50" s="99">
        <v>3.1912178885305469</v>
      </c>
      <c r="J50" s="99">
        <v>3.3311261474257758</v>
      </c>
      <c r="K50" s="99">
        <v>3.2944760403183566</v>
      </c>
      <c r="L50" s="99">
        <v>3.8316883802609882</v>
      </c>
      <c r="M50" s="99">
        <v>3.9702146633720043</v>
      </c>
      <c r="N50" s="99">
        <v>3.6535105258946174</v>
      </c>
      <c r="O50" s="99">
        <v>3.8489277162713011</v>
      </c>
      <c r="P50" s="99">
        <v>0</v>
      </c>
      <c r="Q50" s="99">
        <v>0</v>
      </c>
      <c r="R50" s="99">
        <v>0</v>
      </c>
      <c r="S50" s="99">
        <v>3.0182766795290137</v>
      </c>
      <c r="T50" s="99">
        <v>3.1574693696463987</v>
      </c>
      <c r="U50" s="99">
        <v>3.1399025182775917</v>
      </c>
      <c r="V50" s="99">
        <v>2.8313838366390041</v>
      </c>
      <c r="W50" s="99">
        <v>2.711669088477946</v>
      </c>
      <c r="X50" s="99">
        <v>2.0045979122438542</v>
      </c>
      <c r="Y50" s="99">
        <v>1.6922826437151948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2.0172163077754997</v>
      </c>
      <c r="D51" s="99">
        <v>2.0517885958862427</v>
      </c>
      <c r="E51" s="99">
        <v>1.9338317660020412</v>
      </c>
      <c r="F51" s="99">
        <v>1.9751595286002488</v>
      </c>
      <c r="G51" s="99">
        <v>2.0172314410718042</v>
      </c>
      <c r="H51" s="99">
        <v>1.940422990699364</v>
      </c>
      <c r="I51" s="99">
        <v>1.769381574948605</v>
      </c>
      <c r="J51" s="99">
        <v>1.7888149652897771</v>
      </c>
      <c r="K51" s="99">
        <v>1.6136929955596193</v>
      </c>
      <c r="L51" s="99">
        <v>2.1609597600421298</v>
      </c>
      <c r="M51" s="99">
        <v>2.2156644333857125</v>
      </c>
      <c r="N51" s="99">
        <v>1.9934062733053102</v>
      </c>
      <c r="O51" s="99">
        <v>2.2105153649085594</v>
      </c>
      <c r="P51" s="99">
        <v>0</v>
      </c>
      <c r="Q51" s="99">
        <v>0</v>
      </c>
      <c r="R51" s="99">
        <v>0</v>
      </c>
      <c r="S51" s="99">
        <v>1.6336424861051508</v>
      </c>
      <c r="T51" s="99">
        <v>1.7214617289198288</v>
      </c>
      <c r="U51" s="99">
        <v>0</v>
      </c>
      <c r="V51" s="99">
        <v>0</v>
      </c>
      <c r="W51" s="99">
        <v>0</v>
      </c>
      <c r="X51" s="99">
        <v>0.84813707269174277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2.0172163077754997</v>
      </c>
      <c r="D52" s="102">
        <v>2.0517885958862427</v>
      </c>
      <c r="E52" s="102">
        <v>1.9338317660020412</v>
      </c>
      <c r="F52" s="102">
        <v>1.9751595286002488</v>
      </c>
      <c r="G52" s="102">
        <v>2.0172314410718042</v>
      </c>
      <c r="H52" s="102">
        <v>1.940422990699364</v>
      </c>
      <c r="I52" s="102">
        <v>1.769381574948605</v>
      </c>
      <c r="J52" s="102">
        <v>1.7888149652897771</v>
      </c>
      <c r="K52" s="102">
        <v>1.6136929955596193</v>
      </c>
      <c r="L52" s="102">
        <v>2.1609597600421298</v>
      </c>
      <c r="M52" s="102">
        <v>2.2156644333857125</v>
      </c>
      <c r="N52" s="102">
        <v>1.9934062733053102</v>
      </c>
      <c r="O52" s="102">
        <v>2.2105153649085594</v>
      </c>
      <c r="P52" s="102">
        <v>0</v>
      </c>
      <c r="Q52" s="102">
        <v>0</v>
      </c>
      <c r="R52" s="102">
        <v>0</v>
      </c>
      <c r="S52" s="102">
        <v>1.6336424861051508</v>
      </c>
      <c r="T52" s="102">
        <v>1.7214617289198288</v>
      </c>
      <c r="U52" s="102">
        <v>0</v>
      </c>
      <c r="V52" s="102">
        <v>0</v>
      </c>
      <c r="W52" s="102">
        <v>0</v>
      </c>
      <c r="X52" s="102">
        <v>0.84813707269174277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33.993279356058807</v>
      </c>
      <c r="D62" s="118">
        <f t="shared" si="21"/>
        <v>31.646424519055717</v>
      </c>
      <c r="E62" s="118">
        <f t="shared" si="21"/>
        <v>32.6953553003625</v>
      </c>
      <c r="F62" s="118">
        <f t="shared" si="21"/>
        <v>31.803554398981976</v>
      </c>
      <c r="G62" s="118">
        <f t="shared" si="21"/>
        <v>31.30774263537516</v>
      </c>
      <c r="H62" s="118">
        <f t="shared" si="21"/>
        <v>30.474737790009915</v>
      </c>
      <c r="I62" s="118">
        <f t="shared" si="21"/>
        <v>28.834144652160909</v>
      </c>
      <c r="J62" s="118">
        <f t="shared" si="21"/>
        <v>28.595808357558532</v>
      </c>
      <c r="K62" s="118">
        <f t="shared" si="21"/>
        <v>28.040877455982525</v>
      </c>
      <c r="L62" s="118">
        <f t="shared" si="21"/>
        <v>31.732461319819951</v>
      </c>
      <c r="M62" s="118">
        <f t="shared" si="21"/>
        <v>26.456410995211574</v>
      </c>
      <c r="N62" s="118">
        <f t="shared" si="21"/>
        <v>25.314792208653319</v>
      </c>
      <c r="O62" s="118">
        <f t="shared" si="21"/>
        <v>24.187839624327349</v>
      </c>
      <c r="P62" s="118">
        <f t="shared" si="21"/>
        <v>19.655275677198176</v>
      </c>
      <c r="Q62" s="118">
        <f t="shared" si="21"/>
        <v>19.598105266624838</v>
      </c>
      <c r="R62" s="118">
        <f t="shared" ref="R62:V62" si="22">R63+R66+R68+R77</f>
        <v>19.187600805140953</v>
      </c>
      <c r="S62" s="118">
        <f t="shared" si="22"/>
        <v>17.575128472740595</v>
      </c>
      <c r="T62" s="118">
        <f t="shared" si="22"/>
        <v>16.145324474437945</v>
      </c>
      <c r="U62" s="118">
        <f t="shared" si="22"/>
        <v>14.777063916093987</v>
      </c>
      <c r="V62" s="118">
        <f t="shared" si="22"/>
        <v>12.361912826139582</v>
      </c>
      <c r="W62" s="118">
        <f t="shared" ref="W62:Y62" si="23">W63+W66+W68+W77</f>
        <v>10.738639330267977</v>
      </c>
      <c r="X62" s="118">
        <f t="shared" si="23"/>
        <v>6.4765491722165596</v>
      </c>
      <c r="Y62" s="118">
        <f t="shared" si="23"/>
        <v>5.1397810191858095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31.562518088037443</v>
      </c>
      <c r="D63" s="123">
        <f t="shared" si="24"/>
        <v>29.290187949513562</v>
      </c>
      <c r="E63" s="123">
        <f t="shared" si="24"/>
        <v>30.323829020788828</v>
      </c>
      <c r="F63" s="123">
        <f t="shared" si="24"/>
        <v>29.418096918487674</v>
      </c>
      <c r="G63" s="123">
        <f t="shared" si="24"/>
        <v>28.992372328600851</v>
      </c>
      <c r="H63" s="123">
        <f t="shared" si="24"/>
        <v>28.244460440560921</v>
      </c>
      <c r="I63" s="123">
        <f t="shared" si="24"/>
        <v>26.776467067126404</v>
      </c>
      <c r="J63" s="123">
        <f t="shared" si="24"/>
        <v>26.361868980794981</v>
      </c>
      <c r="K63" s="123">
        <f t="shared" si="24"/>
        <v>25.896641122128408</v>
      </c>
      <c r="L63" s="123">
        <f t="shared" si="24"/>
        <v>29.162271497102697</v>
      </c>
      <c r="M63" s="123">
        <f t="shared" si="24"/>
        <v>23.909226296698996</v>
      </c>
      <c r="N63" s="123">
        <f t="shared" si="24"/>
        <v>22.789571186054225</v>
      </c>
      <c r="O63" s="123">
        <f t="shared" si="24"/>
        <v>21.639934364748417</v>
      </c>
      <c r="P63" s="123">
        <f t="shared" si="24"/>
        <v>17.505592994624454</v>
      </c>
      <c r="Q63" s="123">
        <f t="shared" si="24"/>
        <v>17.399163687939666</v>
      </c>
      <c r="R63" s="123">
        <f t="shared" ref="R63:V63" si="25">SUM(R64:R65)</f>
        <v>16.982661863324211</v>
      </c>
      <c r="S63" s="123">
        <f t="shared" si="25"/>
        <v>15.539733127664098</v>
      </c>
      <c r="T63" s="123">
        <f t="shared" si="25"/>
        <v>14.178701869363776</v>
      </c>
      <c r="U63" s="123">
        <f t="shared" si="25"/>
        <v>12.819606733948001</v>
      </c>
      <c r="V63" s="123">
        <f t="shared" si="25"/>
        <v>10.624945658835857</v>
      </c>
      <c r="W63" s="123">
        <f t="shared" ref="W63:Y63" si="26">SUM(W64:W65)</f>
        <v>9.1593273294570032</v>
      </c>
      <c r="X63" s="123">
        <f t="shared" si="26"/>
        <v>5.9067599413051317</v>
      </c>
      <c r="Y63" s="123">
        <f t="shared" si="26"/>
        <v>4.4770015987827776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31.562518088037443</v>
      </c>
      <c r="D64" s="99">
        <v>29.290187949513562</v>
      </c>
      <c r="E64" s="99">
        <v>30.323829020788828</v>
      </c>
      <c r="F64" s="99">
        <v>29.418096918487674</v>
      </c>
      <c r="G64" s="99">
        <v>28.992372328600851</v>
      </c>
      <c r="H64" s="99">
        <v>28.244460440560921</v>
      </c>
      <c r="I64" s="99">
        <v>26.776467067126404</v>
      </c>
      <c r="J64" s="99">
        <v>26.361868980794981</v>
      </c>
      <c r="K64" s="99">
        <v>25.896641122128408</v>
      </c>
      <c r="L64" s="99">
        <v>29.162271497102697</v>
      </c>
      <c r="M64" s="99">
        <v>23.909226296698996</v>
      </c>
      <c r="N64" s="99">
        <v>22.789571186054225</v>
      </c>
      <c r="O64" s="99">
        <v>21.639934364748417</v>
      </c>
      <c r="P64" s="99">
        <v>17.505592994624454</v>
      </c>
      <c r="Q64" s="99">
        <v>17.399163687939666</v>
      </c>
      <c r="R64" s="99">
        <v>16.982661863324211</v>
      </c>
      <c r="S64" s="99">
        <v>15.539733127664098</v>
      </c>
      <c r="T64" s="99">
        <v>14.178701869363776</v>
      </c>
      <c r="U64" s="99">
        <v>12.819606733948001</v>
      </c>
      <c r="V64" s="99">
        <v>10.624945658835857</v>
      </c>
      <c r="W64" s="99">
        <v>9.1593273294570032</v>
      </c>
      <c r="X64" s="99">
        <v>5.9067599413051317</v>
      </c>
      <c r="Y64" s="99">
        <v>4.4770015987827776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2.4146873632254477</v>
      </c>
      <c r="D68" s="123">
        <v>2.329885743569831</v>
      </c>
      <c r="E68" s="123">
        <v>2.3374784512382627</v>
      </c>
      <c r="F68" s="123">
        <v>2.3515803849213603</v>
      </c>
      <c r="G68" s="123">
        <v>2.283205697403377</v>
      </c>
      <c r="H68" s="123">
        <v>2.1994340665348502</v>
      </c>
      <c r="I68" s="123">
        <v>2.0384967263663074</v>
      </c>
      <c r="J68" s="123">
        <v>2.1604792681748974</v>
      </c>
      <c r="K68" s="123">
        <v>2.0792143923375956</v>
      </c>
      <c r="L68" s="123">
        <v>2.4961314019728453</v>
      </c>
      <c r="M68" s="123">
        <v>2.47300836807455</v>
      </c>
      <c r="N68" s="123">
        <v>2.4518475042619663</v>
      </c>
      <c r="O68" s="123">
        <v>2.4789096703767863</v>
      </c>
      <c r="P68" s="123">
        <v>2.1095939086618047</v>
      </c>
      <c r="Q68" s="123">
        <v>2.1597814974199947</v>
      </c>
      <c r="R68" s="123">
        <v>2.1595012103542564</v>
      </c>
      <c r="S68" s="123">
        <v>1.9857384089502845</v>
      </c>
      <c r="T68" s="123">
        <v>1.9179326350412986</v>
      </c>
      <c r="U68" s="123">
        <v>1.911656945078418</v>
      </c>
      <c r="V68" s="123">
        <v>1.6813499894753632</v>
      </c>
      <c r="W68" s="123">
        <v>1.4868318542189987</v>
      </c>
      <c r="X68" s="123">
        <v>0.39977981690249814</v>
      </c>
      <c r="Y68" s="123">
        <v>0.63876906536989098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2.4857351827308172</v>
      </c>
      <c r="D69" s="99">
        <v>2.4109565349324678</v>
      </c>
      <c r="E69" s="99">
        <v>2.427593309254755</v>
      </c>
      <c r="F69" s="99">
        <v>2.4574908550209993</v>
      </c>
      <c r="G69" s="99">
        <v>2.4127474780351044</v>
      </c>
      <c r="H69" s="99">
        <v>2.364466361924622</v>
      </c>
      <c r="I69" s="99">
        <v>2.1317058998006551</v>
      </c>
      <c r="J69" s="99">
        <v>2.221244754918636</v>
      </c>
      <c r="K69" s="99">
        <v>2.1579248096588004</v>
      </c>
      <c r="L69" s="99">
        <v>2.5789761435249652</v>
      </c>
      <c r="M69" s="99">
        <v>2.5404762833602756</v>
      </c>
      <c r="N69" s="99">
        <v>2.5221805810161837</v>
      </c>
      <c r="O69" s="99">
        <v>2.5535495361069684</v>
      </c>
      <c r="P69" s="99">
        <v>2.3249931616820763</v>
      </c>
      <c r="Q69" s="99">
        <v>2.2829218021889299</v>
      </c>
      <c r="R69" s="99">
        <v>2.2493829089118345</v>
      </c>
      <c r="S69" s="99">
        <v>2.0612868059334111</v>
      </c>
      <c r="T69" s="99">
        <v>1.9847278026018653</v>
      </c>
      <c r="U69" s="99">
        <v>1.9843190693565924</v>
      </c>
      <c r="V69" s="99">
        <v>1.7597026032971737</v>
      </c>
      <c r="W69" s="99">
        <v>1.7026282447000385</v>
      </c>
      <c r="X69" s="99">
        <v>0.88483307230486297</v>
      </c>
      <c r="Y69" s="99">
        <v>0.79343274686459531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1.3917565652509847</v>
      </c>
      <c r="D70" s="99">
        <v>1.3638028003711267</v>
      </c>
      <c r="E70" s="99">
        <v>1.3545611439121266</v>
      </c>
      <c r="F70" s="99">
        <v>1.3647910890494099</v>
      </c>
      <c r="G70" s="99">
        <v>1.3595728575883517</v>
      </c>
      <c r="H70" s="99">
        <v>1.3338962141575692</v>
      </c>
      <c r="I70" s="99">
        <v>1.1819531479837939</v>
      </c>
      <c r="J70" s="99">
        <v>1.1928866331717878</v>
      </c>
      <c r="K70" s="99">
        <v>1.0566834438343664</v>
      </c>
      <c r="L70" s="99">
        <v>1.4549671232795081</v>
      </c>
      <c r="M70" s="99">
        <v>1.4172046514512957</v>
      </c>
      <c r="N70" s="99">
        <v>1.3769514485721843</v>
      </c>
      <c r="O70" s="99">
        <v>0</v>
      </c>
      <c r="P70" s="99">
        <v>0</v>
      </c>
      <c r="Q70" s="99">
        <v>0</v>
      </c>
      <c r="R70" s="99">
        <v>1.2707374630877482</v>
      </c>
      <c r="S70" s="99">
        <v>1.1163493535470175</v>
      </c>
      <c r="T70" s="99">
        <v>1.0814891508734343</v>
      </c>
      <c r="U70" s="99">
        <v>1.1022208404662963</v>
      </c>
      <c r="V70" s="99">
        <v>0.97793995872259065</v>
      </c>
      <c r="W70" s="99">
        <v>0</v>
      </c>
      <c r="X70" s="99">
        <v>0.3695029114445641</v>
      </c>
      <c r="Y70" s="99">
        <v>0.41224291783290645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1.3917565652509847</v>
      </c>
      <c r="D71" s="102">
        <v>1.3638028003711267</v>
      </c>
      <c r="E71" s="102">
        <v>1.3545611439121266</v>
      </c>
      <c r="F71" s="102">
        <v>1.3647910890494099</v>
      </c>
      <c r="G71" s="102">
        <v>1.3595728575883517</v>
      </c>
      <c r="H71" s="102">
        <v>1.3338962141575692</v>
      </c>
      <c r="I71" s="102">
        <v>1.1819531479837939</v>
      </c>
      <c r="J71" s="102">
        <v>1.1928866331717878</v>
      </c>
      <c r="K71" s="102">
        <v>1.0566834438343664</v>
      </c>
      <c r="L71" s="102">
        <v>1.4549671232795081</v>
      </c>
      <c r="M71" s="102">
        <v>1.4172046514512957</v>
      </c>
      <c r="N71" s="102">
        <v>1.3769514485721843</v>
      </c>
      <c r="O71" s="102">
        <v>0</v>
      </c>
      <c r="P71" s="102">
        <v>0</v>
      </c>
      <c r="Q71" s="102">
        <v>0</v>
      </c>
      <c r="R71" s="102">
        <v>1.2707374630877482</v>
      </c>
      <c r="S71" s="102">
        <v>1.1163493535470175</v>
      </c>
      <c r="T71" s="102">
        <v>1.0814891508734343</v>
      </c>
      <c r="U71" s="102">
        <v>1.1022208404662963</v>
      </c>
      <c r="V71" s="102">
        <v>0.97793995872259065</v>
      </c>
      <c r="W71" s="102">
        <v>0</v>
      </c>
      <c r="X71" s="102">
        <v>0.3695029114445641</v>
      </c>
      <c r="Y71" s="102">
        <v>0.41224291783290645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1.6073904795915354E-2</v>
      </c>
      <c r="D77" s="123">
        <v>2.6350825972322328E-2</v>
      </c>
      <c r="E77" s="123">
        <v>3.4047828335409383E-2</v>
      </c>
      <c r="F77" s="123">
        <v>3.3877095572942738E-2</v>
      </c>
      <c r="G77" s="123">
        <v>3.2164609370929187E-2</v>
      </c>
      <c r="H77" s="123">
        <v>3.0843282914145374E-2</v>
      </c>
      <c r="I77" s="123">
        <v>1.9180858668196889E-2</v>
      </c>
      <c r="J77" s="123">
        <v>7.3460108588656439E-2</v>
      </c>
      <c r="K77" s="123">
        <v>6.5021941516519521E-2</v>
      </c>
      <c r="L77" s="123">
        <v>7.4058420744406661E-2</v>
      </c>
      <c r="M77" s="123">
        <v>7.4176330438027294E-2</v>
      </c>
      <c r="N77" s="123">
        <v>7.3373518337129268E-2</v>
      </c>
      <c r="O77" s="123">
        <v>6.8995589202147573E-2</v>
      </c>
      <c r="P77" s="123">
        <v>4.0088773911916904E-2</v>
      </c>
      <c r="Q77" s="123">
        <v>3.9160081265178184E-2</v>
      </c>
      <c r="R77" s="123">
        <v>4.5437731462486364E-2</v>
      </c>
      <c r="S77" s="123">
        <v>4.9656936126211831E-2</v>
      </c>
      <c r="T77" s="123">
        <v>4.8689970032872981E-2</v>
      </c>
      <c r="U77" s="123">
        <v>4.5800237067567702E-2</v>
      </c>
      <c r="V77" s="123">
        <v>5.5617177828361189E-2</v>
      </c>
      <c r="W77" s="123">
        <v>9.2480146591976287E-2</v>
      </c>
      <c r="X77" s="123">
        <v>0.17000941400892985</v>
      </c>
      <c r="Y77" s="123">
        <v>2.4010355033141053E-2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0.61250595634864247</v>
      </c>
      <c r="D78" s="99">
        <v>0.6112349747780863</v>
      </c>
      <c r="E78" s="99">
        <v>0.62780769253932844</v>
      </c>
      <c r="F78" s="99">
        <v>0.62712765548774574</v>
      </c>
      <c r="G78" s="99">
        <v>0.63425718478630022</v>
      </c>
      <c r="H78" s="99">
        <v>0.64330275792360347</v>
      </c>
      <c r="I78" s="99">
        <v>0.62088039907731074</v>
      </c>
      <c r="J78" s="99">
        <v>0.64863987109948751</v>
      </c>
      <c r="K78" s="99">
        <v>0.65959544598114384</v>
      </c>
      <c r="L78" s="99">
        <v>0.73860252187368869</v>
      </c>
      <c r="M78" s="99">
        <v>0.71630422705270624</v>
      </c>
      <c r="N78" s="99">
        <v>0.72565166016465987</v>
      </c>
      <c r="O78" s="99">
        <v>0.77884210153415234</v>
      </c>
      <c r="P78" s="99">
        <v>0.76544954953114985</v>
      </c>
      <c r="Q78" s="99">
        <v>0.79802724353711674</v>
      </c>
      <c r="R78" s="99">
        <v>0.81226706556376282</v>
      </c>
      <c r="S78" s="99">
        <v>0.76431998985626048</v>
      </c>
      <c r="T78" s="99">
        <v>0.76912527323420621</v>
      </c>
      <c r="U78" s="99">
        <v>0.74131724891246642</v>
      </c>
      <c r="V78" s="99">
        <v>0.62767957834864774</v>
      </c>
      <c r="W78" s="99">
        <v>0.62173631885897396</v>
      </c>
      <c r="X78" s="99">
        <v>0.44350281915373002</v>
      </c>
      <c r="Y78" s="99">
        <v>0.36521873370138364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0.2352940738025657</v>
      </c>
      <c r="D81" s="118">
        <f t="shared" si="28"/>
        <v>0.17000609015655202</v>
      </c>
      <c r="E81" s="118">
        <f t="shared" si="28"/>
        <v>0.20636252927340398</v>
      </c>
      <c r="F81" s="118">
        <f t="shared" si="28"/>
        <v>0.2093993712924743</v>
      </c>
      <c r="G81" s="118">
        <f t="shared" si="28"/>
        <v>0.2032270405594894</v>
      </c>
      <c r="H81" s="118">
        <f t="shared" si="28"/>
        <v>0.20764150205144496</v>
      </c>
      <c r="I81" s="118">
        <f t="shared" si="28"/>
        <v>0.11428740824974631</v>
      </c>
      <c r="J81" s="118">
        <f t="shared" si="28"/>
        <v>7.6254011944305602E-2</v>
      </c>
      <c r="K81" s="118">
        <f t="shared" si="28"/>
        <v>7.6342262550588416E-2</v>
      </c>
      <c r="L81" s="118">
        <f t="shared" si="28"/>
        <v>0.12328495092991178</v>
      </c>
      <c r="M81" s="118">
        <f t="shared" si="28"/>
        <v>0.18649429706330359</v>
      </c>
      <c r="N81" s="118">
        <f t="shared" si="28"/>
        <v>0.16081354897868927</v>
      </c>
      <c r="O81" s="118">
        <f t="shared" si="28"/>
        <v>0.1294199287190935</v>
      </c>
      <c r="P81" s="118">
        <f t="shared" si="28"/>
        <v>0.10153337218360078</v>
      </c>
      <c r="Q81" s="118">
        <f t="shared" si="28"/>
        <v>0.16601071133191325</v>
      </c>
      <c r="R81" s="118">
        <f t="shared" ref="R81:V81" si="29">R82+R85+R87+R100</f>
        <v>0.15014104188356336</v>
      </c>
      <c r="S81" s="118">
        <f t="shared" si="29"/>
        <v>0.14414666952793387</v>
      </c>
      <c r="T81" s="118">
        <f t="shared" si="29"/>
        <v>8.974948597661174E-2</v>
      </c>
      <c r="U81" s="118">
        <f t="shared" si="29"/>
        <v>1.9467616379694758E-2</v>
      </c>
      <c r="V81" s="118">
        <f t="shared" si="29"/>
        <v>4.7024248262948168E-2</v>
      </c>
      <c r="W81" s="118">
        <f t="shared" ref="W81:Y81" si="30">W82+W85+W87+W100</f>
        <v>5.3310883304112031E-2</v>
      </c>
      <c r="X81" s="118">
        <f t="shared" si="30"/>
        <v>8.9055969935268889E-2</v>
      </c>
      <c r="Y81" s="118">
        <f t="shared" si="30"/>
        <v>5.8222563357286199E-2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0.2352940738025657</v>
      </c>
      <c r="D87" s="123">
        <v>0.17000609015655202</v>
      </c>
      <c r="E87" s="123">
        <v>0.20636252927340398</v>
      </c>
      <c r="F87" s="123">
        <v>0.2093993712924743</v>
      </c>
      <c r="G87" s="123">
        <v>0.2032270405594894</v>
      </c>
      <c r="H87" s="123">
        <v>0.20764150205144496</v>
      </c>
      <c r="I87" s="123">
        <v>0.11428740824974631</v>
      </c>
      <c r="J87" s="123">
        <v>7.6254011944305602E-2</v>
      </c>
      <c r="K87" s="123">
        <v>7.6342262550588416E-2</v>
      </c>
      <c r="L87" s="123">
        <v>0.12328495092991178</v>
      </c>
      <c r="M87" s="123">
        <v>0.18649429706330359</v>
      </c>
      <c r="N87" s="123">
        <v>0.16081354897868927</v>
      </c>
      <c r="O87" s="123">
        <v>0.1294199287190935</v>
      </c>
      <c r="P87" s="123">
        <v>0.10153337218360078</v>
      </c>
      <c r="Q87" s="123">
        <v>0.16601071133191325</v>
      </c>
      <c r="R87" s="123">
        <v>0.15014104188356336</v>
      </c>
      <c r="S87" s="123">
        <v>0.14414666952793387</v>
      </c>
      <c r="T87" s="123">
        <v>8.974948597661174E-2</v>
      </c>
      <c r="U87" s="123">
        <v>1.9467616379694758E-2</v>
      </c>
      <c r="V87" s="123">
        <v>4.7024248262948168E-2</v>
      </c>
      <c r="W87" s="123">
        <v>5.3310883304112031E-2</v>
      </c>
      <c r="X87" s="123">
        <v>8.9055969935268889E-2</v>
      </c>
      <c r="Y87" s="123">
        <v>5.8222563357286199E-2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2.8210495139639211</v>
      </c>
      <c r="D92" s="102">
        <v>2.5901297547091398</v>
      </c>
      <c r="E92" s="102">
        <v>2.6663202677893709</v>
      </c>
      <c r="F92" s="102">
        <v>2.712916649544304</v>
      </c>
      <c r="G92" s="102">
        <v>2.6676732243095778</v>
      </c>
      <c r="H92" s="102">
        <v>2.7704457262223694</v>
      </c>
      <c r="I92" s="102">
        <v>2.8007000028428353</v>
      </c>
      <c r="J92" s="102">
        <v>2.6379156459859248</v>
      </c>
      <c r="K92" s="102">
        <v>2.5095078825158907</v>
      </c>
      <c r="L92" s="102">
        <v>2.7594217303754758</v>
      </c>
      <c r="M92" s="102">
        <v>3.0946842162871828</v>
      </c>
      <c r="N92" s="102">
        <v>3.0303506007668224</v>
      </c>
      <c r="O92" s="102">
        <v>2.8963340462751259</v>
      </c>
      <c r="P92" s="102">
        <v>2.4498176929798143</v>
      </c>
      <c r="Q92" s="102">
        <v>2.8578250591145067</v>
      </c>
      <c r="R92" s="102">
        <v>2.8166876917443058</v>
      </c>
      <c r="S92" s="102">
        <v>2.6285994535455708</v>
      </c>
      <c r="T92" s="102">
        <v>2.5070181863675938</v>
      </c>
      <c r="U92" s="102">
        <v>2.5460584929585419</v>
      </c>
      <c r="V92" s="102">
        <v>2.2507730953736238</v>
      </c>
      <c r="W92" s="102">
        <v>2.3409080735108119</v>
      </c>
      <c r="X92" s="102">
        <v>1.6972024853460481</v>
      </c>
      <c r="Y92" s="102">
        <v>1.5126455057366583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1.5796166276996155</v>
      </c>
      <c r="D93" s="105">
        <v>1.4646614337942772</v>
      </c>
      <c r="E93" s="105">
        <v>1.4872421834921976</v>
      </c>
      <c r="F93" s="105">
        <v>1.506013176187188</v>
      </c>
      <c r="G93" s="105">
        <v>1.5025040331278776</v>
      </c>
      <c r="H93" s="105">
        <v>1.5627004936270825</v>
      </c>
      <c r="I93" s="105">
        <v>1.5546785943067023</v>
      </c>
      <c r="J93" s="105">
        <v>1.4164286152340264</v>
      </c>
      <c r="K93" s="105">
        <v>1.2280915065010294</v>
      </c>
      <c r="L93" s="105">
        <v>0</v>
      </c>
      <c r="M93" s="105">
        <v>1.7265268793082242</v>
      </c>
      <c r="N93" s="105">
        <v>1.6542376103150795</v>
      </c>
      <c r="O93" s="105">
        <v>1.6625185143284038</v>
      </c>
      <c r="P93" s="105">
        <v>1.3486428637519794</v>
      </c>
      <c r="Q93" s="105">
        <v>1.6143421923115764</v>
      </c>
      <c r="R93" s="105">
        <v>1.5933708486707443</v>
      </c>
      <c r="S93" s="105">
        <v>1.4250700341840936</v>
      </c>
      <c r="T93" s="105">
        <v>1.3666584895124214</v>
      </c>
      <c r="U93" s="105">
        <v>1.4139156712377741</v>
      </c>
      <c r="V93" s="105">
        <v>1.248023965530676</v>
      </c>
      <c r="W93" s="105">
        <v>1.3756808067466988</v>
      </c>
      <c r="X93" s="105">
        <v>0.71082846719491621</v>
      </c>
      <c r="Y93" s="105">
        <v>0.78496033472887816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1.5796166276996155</v>
      </c>
      <c r="D94" s="99">
        <v>1.4646614337942772</v>
      </c>
      <c r="E94" s="99">
        <v>1.4872421834921976</v>
      </c>
      <c r="F94" s="99">
        <v>1.506013176187188</v>
      </c>
      <c r="G94" s="99">
        <v>1.5025040331278776</v>
      </c>
      <c r="H94" s="99">
        <v>1.5627004936270825</v>
      </c>
      <c r="I94" s="99">
        <v>1.5546785943067023</v>
      </c>
      <c r="J94" s="99">
        <v>1.4164286152340264</v>
      </c>
      <c r="K94" s="99">
        <v>1.2280915065010294</v>
      </c>
      <c r="L94" s="99">
        <v>0</v>
      </c>
      <c r="M94" s="99">
        <v>1.7265268793082242</v>
      </c>
      <c r="N94" s="99">
        <v>1.6542376103150795</v>
      </c>
      <c r="O94" s="99">
        <v>1.6625185143284038</v>
      </c>
      <c r="P94" s="99">
        <v>1.3486428637519794</v>
      </c>
      <c r="Q94" s="99">
        <v>1.6143421923115764</v>
      </c>
      <c r="R94" s="99">
        <v>1.5933708486707443</v>
      </c>
      <c r="S94" s="99">
        <v>1.4250700341840936</v>
      </c>
      <c r="T94" s="99">
        <v>1.3666584895124214</v>
      </c>
      <c r="U94" s="99">
        <v>1.4139156712377741</v>
      </c>
      <c r="V94" s="99">
        <v>1.248023965530676</v>
      </c>
      <c r="W94" s="99">
        <v>1.3756808067466988</v>
      </c>
      <c r="X94" s="99">
        <v>0.71082846719491621</v>
      </c>
      <c r="Y94" s="99">
        <v>0.78496033472887816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0.26521145262183166</v>
      </c>
      <c r="D143" s="118">
        <f t="shared" si="49"/>
        <v>0.22662968420899043</v>
      </c>
      <c r="E143" s="118">
        <f t="shared" si="49"/>
        <v>0.28761753577110638</v>
      </c>
      <c r="F143" s="118">
        <f t="shared" si="49"/>
        <v>0.30227585693826781</v>
      </c>
      <c r="G143" s="118">
        <f t="shared" si="49"/>
        <v>0.30763533669942988</v>
      </c>
      <c r="H143" s="118">
        <f t="shared" si="49"/>
        <v>0.31010954140831448</v>
      </c>
      <c r="I143" s="118">
        <f t="shared" si="49"/>
        <v>0.22097939197323724</v>
      </c>
      <c r="J143" s="118">
        <f t="shared" si="49"/>
        <v>0.18244542163338229</v>
      </c>
      <c r="K143" s="118">
        <f t="shared" si="49"/>
        <v>0.14258747687237486</v>
      </c>
      <c r="L143" s="118">
        <f t="shared" si="49"/>
        <v>0.20010182949657251</v>
      </c>
      <c r="M143" s="118">
        <f t="shared" si="49"/>
        <v>0.29092881158361827</v>
      </c>
      <c r="N143" s="118">
        <f t="shared" si="49"/>
        <v>0.24403974627126218</v>
      </c>
      <c r="O143" s="118">
        <f t="shared" si="49"/>
        <v>0.20279070408377603</v>
      </c>
      <c r="P143" s="118">
        <f t="shared" si="49"/>
        <v>0.17256287048161495</v>
      </c>
      <c r="Q143" s="118">
        <f t="shared" si="49"/>
        <v>0.30579102847588902</v>
      </c>
      <c r="R143" s="118">
        <f t="shared" ref="R143:V143" si="50">R144+R146+R148+R157</f>
        <v>0.33463041686250328</v>
      </c>
      <c r="S143" s="118">
        <f t="shared" si="50"/>
        <v>0.34967213119448465</v>
      </c>
      <c r="T143" s="118">
        <f t="shared" si="50"/>
        <v>0.29384497192649611</v>
      </c>
      <c r="U143" s="118">
        <f t="shared" si="50"/>
        <v>0.34829639601497397</v>
      </c>
      <c r="V143" s="118">
        <f t="shared" si="50"/>
        <v>0.3152624875629309</v>
      </c>
      <c r="W143" s="118">
        <f t="shared" ref="W143:Y143" si="51">W144+W146+W148+W157</f>
        <v>0.4051545572957686</v>
      </c>
      <c r="X143" s="118">
        <f t="shared" si="51"/>
        <v>0.34919578589434264</v>
      </c>
      <c r="Y143" s="118">
        <f t="shared" si="51"/>
        <v>0.25317113309373956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0.26521145262183166</v>
      </c>
      <c r="D148" s="123">
        <v>0.22662968420899043</v>
      </c>
      <c r="E148" s="123">
        <v>0.28761753577110638</v>
      </c>
      <c r="F148" s="123">
        <v>0.30227585693826781</v>
      </c>
      <c r="G148" s="123">
        <v>0.30763533669942988</v>
      </c>
      <c r="H148" s="123">
        <v>0.31010954140831448</v>
      </c>
      <c r="I148" s="123">
        <v>0.22097939197323724</v>
      </c>
      <c r="J148" s="123">
        <v>0.18244542163338229</v>
      </c>
      <c r="K148" s="123">
        <v>0.14258747687237486</v>
      </c>
      <c r="L148" s="123">
        <v>0.20010182949657251</v>
      </c>
      <c r="M148" s="123">
        <v>0.29092881158361827</v>
      </c>
      <c r="N148" s="123">
        <v>0.24403974627126218</v>
      </c>
      <c r="O148" s="123">
        <v>0.20279070408377603</v>
      </c>
      <c r="P148" s="123">
        <v>0.17256287048161495</v>
      </c>
      <c r="Q148" s="123">
        <v>0.30579102847588902</v>
      </c>
      <c r="R148" s="123">
        <v>0.33463041686250328</v>
      </c>
      <c r="S148" s="123">
        <v>0.34967213119448465</v>
      </c>
      <c r="T148" s="123">
        <v>0.29384497192649611</v>
      </c>
      <c r="U148" s="123">
        <v>0.34829639601497397</v>
      </c>
      <c r="V148" s="123">
        <v>0.3152624875629309</v>
      </c>
      <c r="W148" s="123">
        <v>0.4051545572957686</v>
      </c>
      <c r="X148" s="123">
        <v>0.34919578589434264</v>
      </c>
      <c r="Y148" s="123">
        <v>0.25317113309373956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2.8210495139639216</v>
      </c>
      <c r="D149" s="99">
        <v>2.5901297547091398</v>
      </c>
      <c r="E149" s="99">
        <v>2.6663202677893714</v>
      </c>
      <c r="F149" s="99">
        <v>2.7129166495443036</v>
      </c>
      <c r="G149" s="99">
        <v>2.6676732243095778</v>
      </c>
      <c r="H149" s="99">
        <v>2.770445726222369</v>
      </c>
      <c r="I149" s="99">
        <v>2.8007000028428344</v>
      </c>
      <c r="J149" s="99">
        <v>2.6379156459859243</v>
      </c>
      <c r="K149" s="99">
        <v>2.5095078825158912</v>
      </c>
      <c r="L149" s="99">
        <v>2.7594217303754753</v>
      </c>
      <c r="M149" s="99">
        <v>3.0946842162871828</v>
      </c>
      <c r="N149" s="99">
        <v>3.0303506007668228</v>
      </c>
      <c r="O149" s="99">
        <v>2.896334046275125</v>
      </c>
      <c r="P149" s="99">
        <v>2.4498176929798139</v>
      </c>
      <c r="Q149" s="99">
        <v>2.8578250591145067</v>
      </c>
      <c r="R149" s="99">
        <v>2.8166876917443049</v>
      </c>
      <c r="S149" s="99">
        <v>2.6285994535455703</v>
      </c>
      <c r="T149" s="99">
        <v>2.5070181863675933</v>
      </c>
      <c r="U149" s="99">
        <v>2.5460584929585406</v>
      </c>
      <c r="V149" s="99">
        <v>2.2507730953736238</v>
      </c>
      <c r="W149" s="99">
        <v>2.3409080735108119</v>
      </c>
      <c r="X149" s="99">
        <v>1.6972024853460481</v>
      </c>
      <c r="Y149" s="99">
        <v>1.5126455057366577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1.5796166276996155</v>
      </c>
      <c r="D150" s="99">
        <v>1.4646614337942772</v>
      </c>
      <c r="E150" s="99">
        <v>1.4872421834921976</v>
      </c>
      <c r="F150" s="99">
        <v>1.5060131761871876</v>
      </c>
      <c r="G150" s="99">
        <v>1.5025040331278778</v>
      </c>
      <c r="H150" s="99">
        <v>1.5627004936270825</v>
      </c>
      <c r="I150" s="99">
        <v>1.5546785943067023</v>
      </c>
      <c r="J150" s="99">
        <v>1.4164286152340264</v>
      </c>
      <c r="K150" s="99">
        <v>1.2280915065010294</v>
      </c>
      <c r="L150" s="99">
        <v>0</v>
      </c>
      <c r="M150" s="99">
        <v>1.7265268793082242</v>
      </c>
      <c r="N150" s="99">
        <v>1.6542376103150795</v>
      </c>
      <c r="O150" s="99">
        <v>1.6625185143284038</v>
      </c>
      <c r="P150" s="99">
        <v>1.3486428637519794</v>
      </c>
      <c r="Q150" s="99">
        <v>1.6143421923115762</v>
      </c>
      <c r="R150" s="99">
        <v>1.5933708486707439</v>
      </c>
      <c r="S150" s="99">
        <v>1.4250700341840934</v>
      </c>
      <c r="T150" s="99">
        <v>1.3666584895124214</v>
      </c>
      <c r="U150" s="99">
        <v>1.4139156712377743</v>
      </c>
      <c r="V150" s="99">
        <v>1.2480239655306757</v>
      </c>
      <c r="W150" s="99">
        <v>1.3756808067466988</v>
      </c>
      <c r="X150" s="99">
        <v>0.71082846719491632</v>
      </c>
      <c r="Y150" s="99">
        <v>0.78496033472887827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1.5796166276996155</v>
      </c>
      <c r="D151" s="102">
        <v>1.4646614337942772</v>
      </c>
      <c r="E151" s="102">
        <v>1.4872421834921976</v>
      </c>
      <c r="F151" s="102">
        <v>1.5060131761871876</v>
      </c>
      <c r="G151" s="102">
        <v>1.5025040331278778</v>
      </c>
      <c r="H151" s="102">
        <v>1.5627004936270825</v>
      </c>
      <c r="I151" s="102">
        <v>1.5546785943067023</v>
      </c>
      <c r="J151" s="102">
        <v>1.4164286152340264</v>
      </c>
      <c r="K151" s="102">
        <v>1.2280915065010294</v>
      </c>
      <c r="L151" s="102">
        <v>0</v>
      </c>
      <c r="M151" s="102">
        <v>1.7265268793082242</v>
      </c>
      <c r="N151" s="102">
        <v>1.6542376103150795</v>
      </c>
      <c r="O151" s="102">
        <v>1.6625185143284038</v>
      </c>
      <c r="P151" s="102">
        <v>1.3486428637519794</v>
      </c>
      <c r="Q151" s="102">
        <v>1.6143421923115762</v>
      </c>
      <c r="R151" s="102">
        <v>1.5933708486707439</v>
      </c>
      <c r="S151" s="102">
        <v>1.4250700341840934</v>
      </c>
      <c r="T151" s="102">
        <v>1.3666584895124214</v>
      </c>
      <c r="U151" s="102">
        <v>1.4139156712377743</v>
      </c>
      <c r="V151" s="102">
        <v>1.2480239655306757</v>
      </c>
      <c r="W151" s="102">
        <v>1.3756808067466988</v>
      </c>
      <c r="X151" s="102">
        <v>0.71082846719491632</v>
      </c>
      <c r="Y151" s="102">
        <v>0.78496033472887827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0.30488158709624158</v>
      </c>
      <c r="I161" s="118">
        <f t="shared" si="54"/>
        <v>0.22243400841246244</v>
      </c>
      <c r="J161" s="118">
        <f t="shared" si="54"/>
        <v>0.18350717537293393</v>
      </c>
      <c r="K161" s="118">
        <f t="shared" si="54"/>
        <v>0.14016817386792191</v>
      </c>
      <c r="L161" s="118">
        <f t="shared" si="54"/>
        <v>0.19924979796989128</v>
      </c>
      <c r="M161" s="118">
        <f t="shared" si="54"/>
        <v>0.29103585885062233</v>
      </c>
      <c r="N161" s="118">
        <f t="shared" si="54"/>
        <v>0.24405508194095221</v>
      </c>
      <c r="O161" s="118">
        <f t="shared" si="54"/>
        <v>0.20277591413457446</v>
      </c>
      <c r="P161" s="118">
        <f t="shared" si="54"/>
        <v>0.17550932725825535</v>
      </c>
      <c r="Q161" s="118">
        <f t="shared" si="54"/>
        <v>0.30310265778487183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0.31435378427005917</v>
      </c>
      <c r="W161" s="118">
        <f t="shared" ref="W161:Y161" si="56">W162+W164+W166+W175</f>
        <v>0.40627330201427309</v>
      </c>
      <c r="X161" s="118">
        <f t="shared" si="56"/>
        <v>0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0.30488158709624158</v>
      </c>
      <c r="I166" s="123">
        <v>0.22243400841246244</v>
      </c>
      <c r="J166" s="123">
        <v>0.18350717537293393</v>
      </c>
      <c r="K166" s="123">
        <v>0.14016817386792191</v>
      </c>
      <c r="L166" s="123">
        <v>0.19924979796989128</v>
      </c>
      <c r="M166" s="123">
        <v>0.29103585885062233</v>
      </c>
      <c r="N166" s="123">
        <v>0.24405508194095221</v>
      </c>
      <c r="O166" s="123">
        <v>0.20277591413457446</v>
      </c>
      <c r="P166" s="123">
        <v>0.17550932725825535</v>
      </c>
      <c r="Q166" s="123">
        <v>0.30310265778487183</v>
      </c>
      <c r="R166" s="123">
        <v>0</v>
      </c>
      <c r="S166" s="123">
        <v>0</v>
      </c>
      <c r="T166" s="123">
        <v>0</v>
      </c>
      <c r="U166" s="123">
        <v>0</v>
      </c>
      <c r="V166" s="123">
        <v>0.31435378427005917</v>
      </c>
      <c r="W166" s="123">
        <v>0.40627330201427309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2.770445726222369</v>
      </c>
      <c r="I167" s="99">
        <v>2.8007000028428353</v>
      </c>
      <c r="J167" s="99">
        <v>2.6379156459859252</v>
      </c>
      <c r="K167" s="99">
        <v>2.5095078825158912</v>
      </c>
      <c r="L167" s="99">
        <v>2.7594217303754758</v>
      </c>
      <c r="M167" s="99">
        <v>3.0946842162871837</v>
      </c>
      <c r="N167" s="99">
        <v>3.0303506007668237</v>
      </c>
      <c r="O167" s="99">
        <v>2.896334046275125</v>
      </c>
      <c r="P167" s="99">
        <v>2.4498176929798139</v>
      </c>
      <c r="Q167" s="99">
        <v>2.8578250591145062</v>
      </c>
      <c r="R167" s="99">
        <v>0</v>
      </c>
      <c r="S167" s="99">
        <v>0</v>
      </c>
      <c r="T167" s="99">
        <v>0</v>
      </c>
      <c r="U167" s="99">
        <v>0</v>
      </c>
      <c r="V167" s="99">
        <v>2.2507730953736238</v>
      </c>
      <c r="W167" s="99">
        <v>2.3409080735108114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1.5546785943067023</v>
      </c>
      <c r="J168" s="99">
        <v>0</v>
      </c>
      <c r="K168" s="99">
        <v>1.2280915065010292</v>
      </c>
      <c r="L168" s="99">
        <v>0</v>
      </c>
      <c r="M168" s="99">
        <v>1.7265268793082247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1.5546785943067023</v>
      </c>
      <c r="J169" s="102">
        <v>0</v>
      </c>
      <c r="K169" s="102">
        <v>1.2280915065010292</v>
      </c>
      <c r="L169" s="102">
        <v>0</v>
      </c>
      <c r="M169" s="102">
        <v>1.7265268793082247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:Y110" si="17">W111+W114+W116+W126</f>
        <v>0</v>
      </c>
      <c r="X110" s="117">
        <f t="shared" si="17"/>
        <v>0</v>
      </c>
      <c r="Y110" s="117">
        <f t="shared" si="17"/>
        <v>0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:Y111" si="20">SUM(W112:W113)</f>
        <v>0</v>
      </c>
      <c r="X111" s="122">
        <f t="shared" si="20"/>
        <v>0</v>
      </c>
      <c r="Y111" s="122">
        <f t="shared" si="20"/>
        <v>0</v>
      </c>
      <c r="DA111" s="130" t="s">
        <v>1573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1574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X114" s="122">
        <f t="shared" si="21"/>
        <v>0</v>
      </c>
      <c r="Y114" s="122">
        <f t="shared" si="21"/>
        <v>0</v>
      </c>
      <c r="DA114" s="130" t="s">
        <v>1576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X115" s="98">
        <v>0</v>
      </c>
      <c r="Y115" s="98">
        <v>0</v>
      </c>
      <c r="DA115" s="63" t="s">
        <v>1577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X116" s="122">
        <v>0</v>
      </c>
      <c r="Y116" s="122">
        <v>0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X126" s="122">
        <v>0</v>
      </c>
      <c r="Y126" s="122">
        <v>0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:Y131" si="24">W132+W135+W137+W147</f>
        <v>0</v>
      </c>
      <c r="X131" s="117">
        <f t="shared" si="24"/>
        <v>0</v>
      </c>
      <c r="Y131" s="117">
        <f t="shared" si="24"/>
        <v>0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:Y132" si="27">SUM(W133:W134)</f>
        <v>0</v>
      </c>
      <c r="X132" s="122">
        <f t="shared" si="27"/>
        <v>0</v>
      </c>
      <c r="Y132" s="122">
        <f t="shared" si="27"/>
        <v>0</v>
      </c>
      <c r="DA132" s="130" t="s">
        <v>1741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1742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X135" s="122">
        <f t="shared" si="28"/>
        <v>0</v>
      </c>
      <c r="Y135" s="122">
        <f t="shared" si="28"/>
        <v>0</v>
      </c>
      <c r="DA135" s="130" t="s">
        <v>1744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1745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X137" s="122">
        <v>0</v>
      </c>
      <c r="Y137" s="122">
        <v>0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X147" s="122">
        <v>0</v>
      </c>
      <c r="Y147" s="122">
        <v>0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DA150" s="60" t="s">
        <v>1759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:Y152" si="31">IF(W131=0,"",W131/W110)</f>
        <v/>
      </c>
      <c r="X152" s="119" t="str">
        <f t="shared" si="31"/>
        <v/>
      </c>
      <c r="Y152" s="119" t="str">
        <f t="shared" si="31"/>
        <v/>
      </c>
      <c r="DA152" s="129" t="s">
        <v>1908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:Y153" si="34">IF(W132=0,"",W132/W111)</f>
        <v/>
      </c>
      <c r="X153" s="124" t="str">
        <f t="shared" si="34"/>
        <v/>
      </c>
      <c r="Y153" s="124" t="str">
        <f t="shared" si="34"/>
        <v/>
      </c>
      <c r="DA153" s="130" t="s">
        <v>1909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:Y154" si="37">IF(W133=0,"",W133/W112)</f>
        <v/>
      </c>
      <c r="X154" s="111" t="str">
        <f t="shared" si="37"/>
        <v/>
      </c>
      <c r="Y154" s="111" t="str">
        <f t="shared" si="37"/>
        <v/>
      </c>
      <c r="DA154" s="63" t="s">
        <v>1910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:Y155" si="40">IF(W134=0,"",W134/W113)</f>
        <v/>
      </c>
      <c r="X155" s="111" t="str">
        <f t="shared" si="40"/>
        <v/>
      </c>
      <c r="Y155" s="111" t="str">
        <f t="shared" si="40"/>
        <v/>
      </c>
      <c r="DA155" s="63" t="s">
        <v>1911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:Y156" si="43">IF(W135=0,"",W135/W114)</f>
        <v/>
      </c>
      <c r="X156" s="124" t="str">
        <f t="shared" si="43"/>
        <v/>
      </c>
      <c r="Y156" s="124" t="str">
        <f t="shared" si="43"/>
        <v/>
      </c>
      <c r="DA156" s="130" t="s">
        <v>1912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:Y157" si="46">IF(W136=0,"",W136/W115)</f>
        <v/>
      </c>
      <c r="X157" s="111" t="str">
        <f t="shared" si="46"/>
        <v/>
      </c>
      <c r="Y157" s="111" t="str">
        <f t="shared" si="46"/>
        <v/>
      </c>
      <c r="DA157" s="63" t="s">
        <v>1913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:Y158" si="49">IF(W137=0,"",W137/W116)</f>
        <v/>
      </c>
      <c r="X158" s="124" t="str">
        <f t="shared" si="49"/>
        <v/>
      </c>
      <c r="Y158" s="124" t="str">
        <f t="shared" si="49"/>
        <v/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:Y164" si="67">IF(W143=0,"",W143/W122)</f>
        <v/>
      </c>
      <c r="X164" s="112" t="str">
        <f t="shared" si="67"/>
        <v/>
      </c>
      <c r="Y164" s="112" t="str">
        <f t="shared" si="67"/>
        <v/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:Y168" si="79">IF(W147=0,"",W147/W126)</f>
        <v/>
      </c>
      <c r="X168" s="124" t="str">
        <f t="shared" si="79"/>
        <v/>
      </c>
      <c r="Y168" s="124" t="str">
        <f t="shared" si="79"/>
        <v/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:Y171" si="88">IF(W150=0,"",W150/W129)</f>
        <v/>
      </c>
      <c r="X171" s="45" t="str">
        <f t="shared" si="88"/>
        <v/>
      </c>
      <c r="Y171" s="45" t="str">
        <f t="shared" si="88"/>
        <v/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:Y173" si="91">W174+W177+W179+W189</f>
        <v>0</v>
      </c>
      <c r="X173" s="117">
        <f t="shared" si="91"/>
        <v>0</v>
      </c>
      <c r="Y173" s="117">
        <f t="shared" si="91"/>
        <v>0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:Y174" si="94">SUM(W175:W176)</f>
        <v>0</v>
      </c>
      <c r="X174" s="122">
        <f t="shared" si="94"/>
        <v>0</v>
      </c>
      <c r="Y174" s="122">
        <f t="shared" si="94"/>
        <v>0</v>
      </c>
      <c r="DA174" s="130" t="s">
        <v>2077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:Y194" si="98">W195+W198+W200+W210</f>
        <v>0</v>
      </c>
      <c r="X194" s="117">
        <f t="shared" si="98"/>
        <v>0</v>
      </c>
      <c r="Y194" s="117">
        <f t="shared" si="98"/>
        <v>0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:Y195" si="101">SUM(W196:W197)</f>
        <v>0</v>
      </c>
      <c r="X195" s="122">
        <f t="shared" si="101"/>
        <v>0</v>
      </c>
      <c r="Y195" s="122">
        <f t="shared" si="101"/>
        <v>0</v>
      </c>
      <c r="DA195" s="130" t="s">
        <v>2245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2246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X198" s="122">
        <f t="shared" si="102"/>
        <v>0</v>
      </c>
      <c r="Y198" s="122">
        <f t="shared" si="102"/>
        <v>0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X199" s="98">
        <f>RES_hhdet_fech!X8</f>
        <v>0</v>
      </c>
      <c r="Y199" s="98">
        <f>RES_hhdet_fech!Y8</f>
        <v>0</v>
      </c>
      <c r="DA199" s="63" t="s">
        <v>2249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X200" s="122">
        <v>0</v>
      </c>
      <c r="Y200" s="122">
        <v>0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X206" s="101">
        <v>0</v>
      </c>
      <c r="Y206" s="101">
        <v>0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:Y215" si="105">W216+W219+W221+W231</f>
        <v>0</v>
      </c>
      <c r="X215" s="117">
        <f t="shared" si="105"/>
        <v>0</v>
      </c>
      <c r="Y215" s="117">
        <f t="shared" si="105"/>
        <v>0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:Y216" si="108">SUM(W217:W218)</f>
        <v>0</v>
      </c>
      <c r="X216" s="122">
        <f t="shared" si="108"/>
        <v>0</v>
      </c>
      <c r="Y216" s="122">
        <f t="shared" si="108"/>
        <v>0</v>
      </c>
      <c r="DA216" s="130" t="s">
        <v>2413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2414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X219" s="122">
        <f t="shared" si="109"/>
        <v>0</v>
      </c>
      <c r="Y219" s="122">
        <f t="shared" si="109"/>
        <v>0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X220" s="98">
        <f>RES_hhdet_tesh!X8</f>
        <v>0</v>
      </c>
      <c r="Y220" s="98">
        <f>RES_hhdet_tesh!Y8</f>
        <v>0</v>
      </c>
      <c r="DA220" s="63" t="s">
        <v>2417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X221" s="122">
        <v>0</v>
      </c>
      <c r="Y221" s="122">
        <v>0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X227" s="101">
        <v>0</v>
      </c>
      <c r="Y227" s="101">
        <v>0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X231" s="122">
        <v>0</v>
      </c>
      <c r="Y231" s="122">
        <v>0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X234" s="33">
        <v>0</v>
      </c>
      <c r="Y234" s="33">
        <v>0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:Y236" si="112">W237+W240+W242+W252</f>
        <v>0</v>
      </c>
      <c r="X236" s="117">
        <f t="shared" si="112"/>
        <v>0</v>
      </c>
      <c r="Y236" s="117">
        <f t="shared" si="112"/>
        <v>0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:Y237" si="115">SUM(W238:W239)</f>
        <v>0</v>
      </c>
      <c r="X237" s="122">
        <f t="shared" si="115"/>
        <v>0</v>
      </c>
      <c r="Y237" s="122">
        <f t="shared" si="115"/>
        <v>0</v>
      </c>
      <c r="DA237" s="130" t="s">
        <v>2581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:Y257" si="119">W258+W261+W263+W273</f>
        <v>0</v>
      </c>
      <c r="X257" s="118">
        <f t="shared" si="119"/>
        <v>0</v>
      </c>
      <c r="Y257" s="118">
        <f t="shared" si="119"/>
        <v>0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:Y258" si="122">SUM(W259:W260)</f>
        <v>0</v>
      </c>
      <c r="X258" s="123">
        <f t="shared" si="122"/>
        <v>0</v>
      </c>
      <c r="Y258" s="123">
        <f t="shared" si="122"/>
        <v>0</v>
      </c>
      <c r="DA258" s="130" t="s">
        <v>2749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X259" s="99">
        <v>0</v>
      </c>
      <c r="Y259" s="99">
        <v>0</v>
      </c>
      <c r="DA259" s="63" t="s">
        <v>2750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X260" s="99">
        <v>0</v>
      </c>
      <c r="Y260" s="99">
        <v>0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X261" s="123">
        <f t="shared" si="123"/>
        <v>0</v>
      </c>
      <c r="Y261" s="123">
        <f t="shared" si="123"/>
        <v>0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X262" s="99">
        <f>RES_hhdet_fecs!X8</f>
        <v>0</v>
      </c>
      <c r="Y262" s="99">
        <f>RES_hhdet_fecs!Y8</f>
        <v>0</v>
      </c>
      <c r="DA262" s="63" t="s">
        <v>2753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X263" s="123">
        <v>0</v>
      </c>
      <c r="Y263" s="123">
        <v>0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X276" s="110">
        <v>0</v>
      </c>
      <c r="Y276" s="110">
        <v>0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:Y278" si="126">W279+W282+W284+W294</f>
        <v>0</v>
      </c>
      <c r="X278" s="118">
        <f t="shared" si="126"/>
        <v>0</v>
      </c>
      <c r="Y278" s="118">
        <f t="shared" si="126"/>
        <v>0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:Y279" si="129">SUM(W280:W281)</f>
        <v>0</v>
      </c>
      <c r="X279" s="123">
        <f t="shared" si="129"/>
        <v>0</v>
      </c>
      <c r="Y279" s="123">
        <f t="shared" si="129"/>
        <v>0</v>
      </c>
      <c r="DA279" s="130" t="s">
        <v>2917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X280" s="99">
        <v>0</v>
      </c>
      <c r="Y280" s="99">
        <v>0</v>
      </c>
      <c r="DA280" s="63" t="s">
        <v>2918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X281" s="99">
        <v>0</v>
      </c>
      <c r="Y281" s="99">
        <v>0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X282" s="123">
        <f t="shared" si="130"/>
        <v>0</v>
      </c>
      <c r="Y282" s="123">
        <f t="shared" si="130"/>
        <v>0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X283" s="99">
        <f>RES_hhdet_tess!X8</f>
        <v>0</v>
      </c>
      <c r="Y283" s="99">
        <f>RES_hhdet_tess!Y8</f>
        <v>0</v>
      </c>
      <c r="DA283" s="63" t="s">
        <v>2921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X290" s="102">
        <v>0</v>
      </c>
      <c r="Y290" s="102">
        <v>0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X294" s="123">
        <v>0</v>
      </c>
      <c r="Y294" s="123">
        <v>0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X297" s="110">
        <v>0</v>
      </c>
      <c r="Y297" s="110">
        <v>0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:Y299" si="133">W300+W303+W305+W315</f>
        <v>0</v>
      </c>
      <c r="X299" s="118">
        <f t="shared" si="133"/>
        <v>0</v>
      </c>
      <c r="Y299" s="118">
        <f t="shared" si="133"/>
        <v>0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:Y300" si="136">SUM(W301:W302)</f>
        <v>0</v>
      </c>
      <c r="X300" s="123">
        <f t="shared" si="136"/>
        <v>0</v>
      </c>
      <c r="Y300" s="123">
        <f t="shared" si="136"/>
        <v>0</v>
      </c>
      <c r="DA300" s="130" t="s">
        <v>3085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X301" s="99">
        <v>0</v>
      </c>
      <c r="Y301" s="99">
        <v>0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7490</v>
      </c>
      <c r="C5" s="120">
        <v>7187</v>
      </c>
      <c r="D5" s="120">
        <v>7016</v>
      </c>
      <c r="E5" s="120">
        <v>7194</v>
      </c>
      <c r="F5" s="120">
        <v>7662</v>
      </c>
      <c r="G5" s="120">
        <v>8241</v>
      </c>
      <c r="H5" s="120">
        <v>8722</v>
      </c>
      <c r="I5" s="120">
        <v>8694</v>
      </c>
      <c r="J5" s="120">
        <v>8262</v>
      </c>
      <c r="K5" s="120">
        <v>7846</v>
      </c>
      <c r="L5" s="120">
        <v>7853</v>
      </c>
      <c r="M5" s="120">
        <v>7860</v>
      </c>
      <c r="N5" s="120">
        <v>7909</v>
      </c>
      <c r="O5" s="120">
        <v>7982</v>
      </c>
      <c r="P5" s="120">
        <v>8046</v>
      </c>
      <c r="Q5" s="120">
        <v>8287</v>
      </c>
      <c r="R5" s="120">
        <v>9090</v>
      </c>
      <c r="S5" s="120">
        <v>9830</v>
      </c>
      <c r="T5" s="120">
        <v>10074</v>
      </c>
      <c r="U5" s="120">
        <v>9914</v>
      </c>
      <c r="V5" s="120">
        <v>9907</v>
      </c>
      <c r="W5" s="120">
        <v>10116</v>
      </c>
      <c r="X5" s="120">
        <v>10982</v>
      </c>
      <c r="Y5" s="120">
        <v>11651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7490</v>
      </c>
      <c r="C7" s="52">
        <v>7187</v>
      </c>
      <c r="D7" s="52">
        <v>7016</v>
      </c>
      <c r="E7" s="52">
        <v>7194</v>
      </c>
      <c r="F7" s="52">
        <v>7662</v>
      </c>
      <c r="G7" s="52">
        <v>8241</v>
      </c>
      <c r="H7" s="52">
        <v>8722</v>
      </c>
      <c r="I7" s="52">
        <v>8694</v>
      </c>
      <c r="J7" s="52">
        <v>8262</v>
      </c>
      <c r="K7" s="52">
        <v>7846</v>
      </c>
      <c r="L7" s="52">
        <v>7853</v>
      </c>
      <c r="M7" s="52">
        <v>7860</v>
      </c>
      <c r="N7" s="52">
        <v>7909</v>
      </c>
      <c r="O7" s="52">
        <v>7982</v>
      </c>
      <c r="P7" s="52">
        <v>8046</v>
      </c>
      <c r="Q7" s="52">
        <v>8287</v>
      </c>
      <c r="R7" s="52">
        <v>9090</v>
      </c>
      <c r="S7" s="52">
        <v>9830</v>
      </c>
      <c r="T7" s="52">
        <v>10074</v>
      </c>
      <c r="U7" s="52">
        <v>9914</v>
      </c>
      <c r="V7" s="52">
        <v>9907</v>
      </c>
      <c r="W7" s="52">
        <v>10116</v>
      </c>
      <c r="X7" s="52">
        <v>10982</v>
      </c>
      <c r="Y7" s="52">
        <v>11651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31</v>
      </c>
      <c r="C9" s="52">
        <v>35</v>
      </c>
      <c r="D9" s="52">
        <v>36</v>
      </c>
      <c r="E9" s="52">
        <v>43</v>
      </c>
      <c r="F9" s="52">
        <v>61</v>
      </c>
      <c r="G9" s="52">
        <v>86</v>
      </c>
      <c r="H9" s="52">
        <v>123</v>
      </c>
      <c r="I9" s="52">
        <v>152</v>
      </c>
      <c r="J9" s="52">
        <v>165</v>
      </c>
      <c r="K9" s="52">
        <v>159</v>
      </c>
      <c r="L9" s="52">
        <v>154</v>
      </c>
      <c r="M9" s="52">
        <v>155</v>
      </c>
      <c r="N9" s="52">
        <v>157</v>
      </c>
      <c r="O9" s="52">
        <v>160</v>
      </c>
      <c r="P9" s="52">
        <v>157</v>
      </c>
      <c r="Q9" s="52">
        <v>164</v>
      </c>
      <c r="R9" s="52">
        <v>197</v>
      </c>
      <c r="S9" s="52">
        <v>244</v>
      </c>
      <c r="T9" s="52">
        <v>302</v>
      </c>
      <c r="U9" s="52">
        <v>324</v>
      </c>
      <c r="V9" s="52">
        <v>346</v>
      </c>
      <c r="W9" s="52">
        <v>344</v>
      </c>
      <c r="X9" s="52">
        <v>401</v>
      </c>
      <c r="Y9" s="52">
        <v>471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823</v>
      </c>
      <c r="C11" s="52">
        <v>775</v>
      </c>
      <c r="D11" s="52">
        <v>734</v>
      </c>
      <c r="E11" s="52">
        <v>751</v>
      </c>
      <c r="F11" s="52">
        <v>807</v>
      </c>
      <c r="G11" s="52">
        <v>882</v>
      </c>
      <c r="H11" s="52">
        <v>941</v>
      </c>
      <c r="I11" s="52">
        <v>915</v>
      </c>
      <c r="J11" s="52">
        <v>853</v>
      </c>
      <c r="K11" s="52">
        <v>778</v>
      </c>
      <c r="L11" s="52">
        <v>732</v>
      </c>
      <c r="M11" s="52">
        <v>716</v>
      </c>
      <c r="N11" s="52">
        <v>679</v>
      </c>
      <c r="O11" s="52">
        <v>633</v>
      </c>
      <c r="P11" s="52">
        <v>614</v>
      </c>
      <c r="Q11" s="52">
        <v>667</v>
      </c>
      <c r="R11" s="52">
        <v>807</v>
      </c>
      <c r="S11" s="52">
        <v>975</v>
      </c>
      <c r="T11" s="52">
        <v>1049</v>
      </c>
      <c r="U11" s="52">
        <v>1107</v>
      </c>
      <c r="V11" s="52">
        <v>1185</v>
      </c>
      <c r="W11" s="52">
        <v>1341</v>
      </c>
      <c r="X11" s="52">
        <v>1648</v>
      </c>
      <c r="Y11" s="52">
        <v>1831</v>
      </c>
      <c r="DA11" s="63" t="s">
        <v>1071</v>
      </c>
    </row>
    <row r="12" spans="1:105" ht="12" customHeight="1" x14ac:dyDescent="0.25">
      <c r="A12" s="97" t="s">
        <v>140</v>
      </c>
      <c r="B12" s="52">
        <v>3</v>
      </c>
      <c r="C12" s="52">
        <v>3</v>
      </c>
      <c r="D12" s="52">
        <v>2</v>
      </c>
      <c r="E12" s="52">
        <v>2</v>
      </c>
      <c r="F12" s="52">
        <v>1</v>
      </c>
      <c r="G12" s="52">
        <v>1</v>
      </c>
      <c r="H12" s="52">
        <v>2</v>
      </c>
      <c r="I12" s="52">
        <v>2</v>
      </c>
      <c r="J12" s="52">
        <v>2</v>
      </c>
      <c r="K12" s="52">
        <v>2</v>
      </c>
      <c r="L12" s="52">
        <v>2</v>
      </c>
      <c r="M12" s="52">
        <v>2</v>
      </c>
      <c r="N12" s="52">
        <v>2</v>
      </c>
      <c r="O12" s="52">
        <v>0</v>
      </c>
      <c r="P12" s="52">
        <v>0</v>
      </c>
      <c r="Q12" s="52">
        <v>0</v>
      </c>
      <c r="R12" s="52">
        <v>0</v>
      </c>
      <c r="S12" s="52">
        <v>2</v>
      </c>
      <c r="T12" s="52">
        <v>2</v>
      </c>
      <c r="U12" s="52">
        <v>2</v>
      </c>
      <c r="V12" s="52">
        <v>2</v>
      </c>
      <c r="W12" s="52">
        <v>2</v>
      </c>
      <c r="X12" s="52">
        <v>7</v>
      </c>
      <c r="Y12" s="52">
        <v>7</v>
      </c>
      <c r="DA12" s="63" t="s">
        <v>1072</v>
      </c>
    </row>
    <row r="13" spans="1:105" ht="12" customHeight="1" x14ac:dyDescent="0.25">
      <c r="A13" s="97" t="s">
        <v>122</v>
      </c>
      <c r="B13" s="52">
        <v>4679</v>
      </c>
      <c r="C13" s="52">
        <v>4356</v>
      </c>
      <c r="D13" s="52">
        <v>4175</v>
      </c>
      <c r="E13" s="52">
        <v>4137</v>
      </c>
      <c r="F13" s="52">
        <v>4377</v>
      </c>
      <c r="G13" s="52">
        <v>4524</v>
      </c>
      <c r="H13" s="52">
        <v>4632</v>
      </c>
      <c r="I13" s="52">
        <v>4282</v>
      </c>
      <c r="J13" s="52">
        <v>3952</v>
      </c>
      <c r="K13" s="52">
        <v>3570</v>
      </c>
      <c r="L13" s="52">
        <v>3458</v>
      </c>
      <c r="M13" s="52">
        <v>3434</v>
      </c>
      <c r="N13" s="52">
        <v>3531</v>
      </c>
      <c r="O13" s="52">
        <v>3639</v>
      </c>
      <c r="P13" s="52">
        <v>3775</v>
      </c>
      <c r="Q13" s="52">
        <v>3922</v>
      </c>
      <c r="R13" s="52">
        <v>4189</v>
      </c>
      <c r="S13" s="52">
        <v>4418</v>
      </c>
      <c r="T13" s="52">
        <v>4427</v>
      </c>
      <c r="U13" s="52">
        <v>4188</v>
      </c>
      <c r="V13" s="52">
        <v>4123</v>
      </c>
      <c r="W13" s="52">
        <v>4205</v>
      </c>
      <c r="X13" s="52">
        <v>3606</v>
      </c>
      <c r="Y13" s="52">
        <v>2991</v>
      </c>
      <c r="DA13" s="63" t="s">
        <v>1073</v>
      </c>
    </row>
    <row r="14" spans="1:105" ht="12" customHeight="1" x14ac:dyDescent="0.25">
      <c r="A14" s="97" t="s">
        <v>121</v>
      </c>
      <c r="B14" s="52">
        <v>1985</v>
      </c>
      <c r="C14" s="52">
        <v>2053</v>
      </c>
      <c r="D14" s="52">
        <v>2105</v>
      </c>
      <c r="E14" s="52">
        <v>2304</v>
      </c>
      <c r="F14" s="52">
        <v>2477</v>
      </c>
      <c r="G14" s="52">
        <v>2834</v>
      </c>
      <c r="H14" s="52">
        <v>3147</v>
      </c>
      <c r="I14" s="52">
        <v>3495</v>
      </c>
      <c r="J14" s="52">
        <v>3455</v>
      </c>
      <c r="K14" s="52">
        <v>3496</v>
      </c>
      <c r="L14" s="52">
        <v>3661</v>
      </c>
      <c r="M14" s="52">
        <v>3708</v>
      </c>
      <c r="N14" s="52">
        <v>3697</v>
      </c>
      <c r="O14" s="52">
        <v>3710</v>
      </c>
      <c r="P14" s="52">
        <v>3657</v>
      </c>
      <c r="Q14" s="52">
        <v>3698</v>
      </c>
      <c r="R14" s="52">
        <v>4094</v>
      </c>
      <c r="S14" s="52">
        <v>4435</v>
      </c>
      <c r="T14" s="52">
        <v>4596</v>
      </c>
      <c r="U14" s="52">
        <v>4617</v>
      </c>
      <c r="V14" s="52">
        <v>4597</v>
      </c>
      <c r="W14" s="52">
        <v>4568</v>
      </c>
      <c r="X14" s="52">
        <v>5721</v>
      </c>
      <c r="Y14" s="52">
        <v>6822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1075</v>
      </c>
    </row>
    <row r="17" spans="1:105" ht="12" customHeight="1" x14ac:dyDescent="0.25">
      <c r="A17" s="109" t="s">
        <v>120</v>
      </c>
      <c r="B17" s="36">
        <v>7490</v>
      </c>
      <c r="C17" s="36">
        <v>7187</v>
      </c>
      <c r="D17" s="36">
        <v>7016</v>
      </c>
      <c r="E17" s="36">
        <v>7194</v>
      </c>
      <c r="F17" s="36">
        <v>7662</v>
      </c>
      <c r="G17" s="36">
        <v>8241</v>
      </c>
      <c r="H17" s="36">
        <v>8722</v>
      </c>
      <c r="I17" s="36">
        <v>8694</v>
      </c>
      <c r="J17" s="36">
        <v>8262</v>
      </c>
      <c r="K17" s="36">
        <v>7846</v>
      </c>
      <c r="L17" s="36">
        <v>7853</v>
      </c>
      <c r="M17" s="36">
        <v>7860</v>
      </c>
      <c r="N17" s="36">
        <v>7909</v>
      </c>
      <c r="O17" s="36">
        <v>7982</v>
      </c>
      <c r="P17" s="36">
        <v>8046</v>
      </c>
      <c r="Q17" s="36">
        <v>8287</v>
      </c>
      <c r="R17" s="36">
        <v>9090</v>
      </c>
      <c r="S17" s="36">
        <v>9830</v>
      </c>
      <c r="T17" s="36">
        <v>10074</v>
      </c>
      <c r="U17" s="36">
        <v>9914</v>
      </c>
      <c r="V17" s="36">
        <v>9907</v>
      </c>
      <c r="W17" s="36">
        <v>10116</v>
      </c>
      <c r="X17" s="36">
        <v>10982</v>
      </c>
      <c r="Y17" s="36">
        <v>11651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585</v>
      </c>
      <c r="D21" s="52">
        <v>585</v>
      </c>
      <c r="E21" s="52">
        <v>585</v>
      </c>
      <c r="F21" s="52">
        <v>589</v>
      </c>
      <c r="G21" s="52">
        <v>592</v>
      </c>
      <c r="H21" s="52">
        <v>597</v>
      </c>
      <c r="I21" s="52">
        <v>613</v>
      </c>
      <c r="J21" s="52">
        <v>630</v>
      </c>
      <c r="K21" s="52">
        <v>659</v>
      </c>
      <c r="L21" s="52">
        <v>696</v>
      </c>
      <c r="M21" s="52">
        <v>735</v>
      </c>
      <c r="N21" s="52">
        <v>792</v>
      </c>
      <c r="O21" s="52">
        <v>741</v>
      </c>
      <c r="P21" s="52">
        <v>344</v>
      </c>
      <c r="Q21" s="52">
        <v>437</v>
      </c>
      <c r="R21" s="52">
        <v>538</v>
      </c>
      <c r="S21" s="52">
        <v>662</v>
      </c>
      <c r="T21" s="52">
        <v>731</v>
      </c>
      <c r="U21" s="52">
        <v>800</v>
      </c>
      <c r="V21" s="52">
        <v>802</v>
      </c>
      <c r="W21" s="52">
        <v>744</v>
      </c>
      <c r="X21" s="52">
        <v>669</v>
      </c>
      <c r="Y21" s="52">
        <v>584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</v>
      </c>
      <c r="D23" s="52">
        <v>5</v>
      </c>
      <c r="E23" s="52">
        <v>5</v>
      </c>
      <c r="F23" s="52">
        <v>4</v>
      </c>
      <c r="G23" s="52">
        <v>6</v>
      </c>
      <c r="H23" s="52">
        <v>7</v>
      </c>
      <c r="I23" s="52">
        <v>6</v>
      </c>
      <c r="J23" s="52">
        <v>6</v>
      </c>
      <c r="K23" s="52">
        <v>17</v>
      </c>
      <c r="L23" s="52">
        <v>16</v>
      </c>
      <c r="M23" s="52">
        <v>24</v>
      </c>
      <c r="N23" s="52">
        <v>29</v>
      </c>
      <c r="O23" s="52">
        <v>35</v>
      </c>
      <c r="P23" s="52">
        <v>29</v>
      </c>
      <c r="Q23" s="52">
        <v>23</v>
      </c>
      <c r="R23" s="52">
        <v>15</v>
      </c>
      <c r="S23" s="52">
        <v>18</v>
      </c>
      <c r="T23" s="52">
        <v>24</v>
      </c>
      <c r="U23" s="52">
        <v>28</v>
      </c>
      <c r="V23" s="52">
        <v>42</v>
      </c>
      <c r="W23" s="52">
        <v>35</v>
      </c>
      <c r="X23" s="52">
        <v>39</v>
      </c>
      <c r="Y23" s="52">
        <v>49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129</v>
      </c>
      <c r="D25" s="52">
        <v>128</v>
      </c>
      <c r="E25" s="52">
        <v>130</v>
      </c>
      <c r="F25" s="52">
        <v>132</v>
      </c>
      <c r="G25" s="52">
        <v>141</v>
      </c>
      <c r="H25" s="52">
        <v>153</v>
      </c>
      <c r="I25" s="52">
        <v>97</v>
      </c>
      <c r="J25" s="52">
        <v>99</v>
      </c>
      <c r="K25" s="52">
        <v>116</v>
      </c>
      <c r="L25" s="52">
        <v>145</v>
      </c>
      <c r="M25" s="52">
        <v>162</v>
      </c>
      <c r="N25" s="52">
        <v>173</v>
      </c>
      <c r="O25" s="52">
        <v>154</v>
      </c>
      <c r="P25" s="52">
        <v>85</v>
      </c>
      <c r="Q25" s="52">
        <v>69</v>
      </c>
      <c r="R25" s="52">
        <v>71</v>
      </c>
      <c r="S25" s="52">
        <v>89</v>
      </c>
      <c r="T25" s="52">
        <v>123</v>
      </c>
      <c r="U25" s="52">
        <v>129</v>
      </c>
      <c r="V25" s="52">
        <v>140</v>
      </c>
      <c r="W25" s="52">
        <v>132</v>
      </c>
      <c r="X25" s="52">
        <v>159</v>
      </c>
      <c r="Y25" s="52">
        <v>181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1</v>
      </c>
      <c r="E26" s="52">
        <v>0</v>
      </c>
      <c r="F26" s="52">
        <v>1</v>
      </c>
      <c r="G26" s="52">
        <v>0</v>
      </c>
      <c r="H26" s="52">
        <v>1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2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731</v>
      </c>
      <c r="D27" s="52">
        <v>732</v>
      </c>
      <c r="E27" s="52">
        <v>737</v>
      </c>
      <c r="F27" s="52">
        <v>755</v>
      </c>
      <c r="G27" s="52">
        <v>793</v>
      </c>
      <c r="H27" s="52">
        <v>859</v>
      </c>
      <c r="I27" s="52">
        <v>533</v>
      </c>
      <c r="J27" s="52">
        <v>496</v>
      </c>
      <c r="K27" s="52">
        <v>613</v>
      </c>
      <c r="L27" s="52">
        <v>718</v>
      </c>
      <c r="M27" s="52">
        <v>796</v>
      </c>
      <c r="N27" s="52">
        <v>824</v>
      </c>
      <c r="O27" s="52">
        <v>681</v>
      </c>
      <c r="P27" s="52">
        <v>389</v>
      </c>
      <c r="Q27" s="52">
        <v>314</v>
      </c>
      <c r="R27" s="52">
        <v>408</v>
      </c>
      <c r="S27" s="52">
        <v>543</v>
      </c>
      <c r="T27" s="52">
        <v>716</v>
      </c>
      <c r="U27" s="52">
        <v>779</v>
      </c>
      <c r="V27" s="52">
        <v>774</v>
      </c>
      <c r="W27" s="52">
        <v>668</v>
      </c>
      <c r="X27" s="52">
        <v>599</v>
      </c>
      <c r="Y27" s="52">
        <v>615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310</v>
      </c>
      <c r="D28" s="52">
        <v>310</v>
      </c>
      <c r="E28" s="52">
        <v>316</v>
      </c>
      <c r="F28" s="52">
        <v>329</v>
      </c>
      <c r="G28" s="52">
        <v>361</v>
      </c>
      <c r="H28" s="52">
        <v>408</v>
      </c>
      <c r="I28" s="52">
        <v>303</v>
      </c>
      <c r="J28" s="52">
        <v>361</v>
      </c>
      <c r="K28" s="52">
        <v>447</v>
      </c>
      <c r="L28" s="52">
        <v>508</v>
      </c>
      <c r="M28" s="52">
        <v>593</v>
      </c>
      <c r="N28" s="52">
        <v>649</v>
      </c>
      <c r="O28" s="52">
        <v>670</v>
      </c>
      <c r="P28" s="52">
        <v>479</v>
      </c>
      <c r="Q28" s="52">
        <v>516</v>
      </c>
      <c r="R28" s="52">
        <v>495</v>
      </c>
      <c r="S28" s="52">
        <v>598</v>
      </c>
      <c r="T28" s="52">
        <v>650</v>
      </c>
      <c r="U28" s="52">
        <v>670</v>
      </c>
      <c r="V28" s="52">
        <v>672</v>
      </c>
      <c r="W28" s="52">
        <v>681</v>
      </c>
      <c r="X28" s="52">
        <v>656</v>
      </c>
      <c r="Y28" s="52">
        <v>733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1170</v>
      </c>
      <c r="D31" s="36">
        <v>1172</v>
      </c>
      <c r="E31" s="36">
        <v>1185</v>
      </c>
      <c r="F31" s="36">
        <v>1218</v>
      </c>
      <c r="G31" s="36">
        <v>1292</v>
      </c>
      <c r="H31" s="36">
        <v>1424</v>
      </c>
      <c r="I31" s="36">
        <v>927</v>
      </c>
      <c r="J31" s="36">
        <v>958</v>
      </c>
      <c r="K31" s="36">
        <v>1183</v>
      </c>
      <c r="L31" s="36">
        <v>1375</v>
      </c>
      <c r="M31" s="36">
        <v>1562</v>
      </c>
      <c r="N31" s="36">
        <v>1645</v>
      </c>
      <c r="O31" s="36">
        <v>1502</v>
      </c>
      <c r="P31" s="36">
        <v>967</v>
      </c>
      <c r="Q31" s="36">
        <v>882</v>
      </c>
      <c r="R31" s="36">
        <v>980</v>
      </c>
      <c r="S31" s="36">
        <v>1255</v>
      </c>
      <c r="T31" s="36">
        <v>1489</v>
      </c>
      <c r="U31" s="36">
        <v>1576</v>
      </c>
      <c r="V31" s="36">
        <v>1576</v>
      </c>
      <c r="W31" s="36">
        <v>1489</v>
      </c>
      <c r="X31" s="36">
        <v>1424</v>
      </c>
      <c r="Y31" s="36">
        <v>1538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282</v>
      </c>
      <c r="D35" s="52">
        <v>414</v>
      </c>
      <c r="E35" s="52">
        <v>763</v>
      </c>
      <c r="F35" s="52">
        <v>1057</v>
      </c>
      <c r="G35" s="52">
        <v>1171</v>
      </c>
      <c r="H35" s="52">
        <v>1078</v>
      </c>
      <c r="I35" s="52">
        <v>585</v>
      </c>
      <c r="J35" s="52">
        <v>198</v>
      </c>
      <c r="K35" s="52">
        <v>243</v>
      </c>
      <c r="L35" s="52">
        <v>703</v>
      </c>
      <c r="M35" s="52">
        <v>742</v>
      </c>
      <c r="N35" s="52">
        <v>841</v>
      </c>
      <c r="O35" s="52">
        <v>814</v>
      </c>
      <c r="P35" s="52">
        <v>408</v>
      </c>
      <c r="Q35" s="52">
        <v>678</v>
      </c>
      <c r="R35" s="52">
        <v>1341</v>
      </c>
      <c r="S35" s="52">
        <v>1402</v>
      </c>
      <c r="T35" s="52">
        <v>975</v>
      </c>
      <c r="U35" s="52">
        <v>640</v>
      </c>
      <c r="V35" s="52">
        <v>795</v>
      </c>
      <c r="W35" s="52">
        <v>953</v>
      </c>
      <c r="X35" s="52">
        <v>1535</v>
      </c>
      <c r="Y35" s="52">
        <v>1253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9</v>
      </c>
      <c r="D37" s="52">
        <v>6</v>
      </c>
      <c r="E37" s="52">
        <v>12</v>
      </c>
      <c r="F37" s="52">
        <v>22</v>
      </c>
      <c r="G37" s="52">
        <v>31</v>
      </c>
      <c r="H37" s="52">
        <v>44</v>
      </c>
      <c r="I37" s="52">
        <v>35</v>
      </c>
      <c r="J37" s="52">
        <v>19</v>
      </c>
      <c r="K37" s="52">
        <v>11</v>
      </c>
      <c r="L37" s="52">
        <v>11</v>
      </c>
      <c r="M37" s="52">
        <v>25</v>
      </c>
      <c r="N37" s="52">
        <v>31</v>
      </c>
      <c r="O37" s="52">
        <v>38</v>
      </c>
      <c r="P37" s="52">
        <v>26</v>
      </c>
      <c r="Q37" s="52">
        <v>30</v>
      </c>
      <c r="R37" s="52">
        <v>48</v>
      </c>
      <c r="S37" s="52">
        <v>65</v>
      </c>
      <c r="T37" s="52">
        <v>82</v>
      </c>
      <c r="U37" s="52">
        <v>50</v>
      </c>
      <c r="V37" s="52">
        <v>64</v>
      </c>
      <c r="W37" s="52">
        <v>33</v>
      </c>
      <c r="X37" s="52">
        <v>96</v>
      </c>
      <c r="Y37" s="52">
        <v>119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81</v>
      </c>
      <c r="D39" s="52">
        <v>87</v>
      </c>
      <c r="E39" s="52">
        <v>147</v>
      </c>
      <c r="F39" s="52">
        <v>188</v>
      </c>
      <c r="G39" s="52">
        <v>216</v>
      </c>
      <c r="H39" s="52">
        <v>212</v>
      </c>
      <c r="I39" s="52">
        <v>71</v>
      </c>
      <c r="J39" s="52">
        <v>37</v>
      </c>
      <c r="K39" s="52">
        <v>41</v>
      </c>
      <c r="L39" s="52">
        <v>99</v>
      </c>
      <c r="M39" s="52">
        <v>146</v>
      </c>
      <c r="N39" s="52">
        <v>136</v>
      </c>
      <c r="O39" s="52">
        <v>108</v>
      </c>
      <c r="P39" s="52">
        <v>66</v>
      </c>
      <c r="Q39" s="52">
        <v>122</v>
      </c>
      <c r="R39" s="52">
        <v>211</v>
      </c>
      <c r="S39" s="52">
        <v>257</v>
      </c>
      <c r="T39" s="52">
        <v>197</v>
      </c>
      <c r="U39" s="52">
        <v>187</v>
      </c>
      <c r="V39" s="52">
        <v>218</v>
      </c>
      <c r="W39" s="52">
        <v>288</v>
      </c>
      <c r="X39" s="52">
        <v>466</v>
      </c>
      <c r="Y39" s="52">
        <v>364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2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2</v>
      </c>
      <c r="T40" s="52">
        <v>0</v>
      </c>
      <c r="U40" s="52">
        <v>0</v>
      </c>
      <c r="V40" s="52">
        <v>0</v>
      </c>
      <c r="W40" s="52">
        <v>0</v>
      </c>
      <c r="X40" s="52">
        <v>5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408</v>
      </c>
      <c r="D41" s="52">
        <v>551</v>
      </c>
      <c r="E41" s="52">
        <v>699</v>
      </c>
      <c r="F41" s="52">
        <v>995</v>
      </c>
      <c r="G41" s="52">
        <v>940</v>
      </c>
      <c r="H41" s="52">
        <v>967</v>
      </c>
      <c r="I41" s="52">
        <v>183</v>
      </c>
      <c r="J41" s="52">
        <v>166</v>
      </c>
      <c r="K41" s="52">
        <v>231</v>
      </c>
      <c r="L41" s="52">
        <v>606</v>
      </c>
      <c r="M41" s="52">
        <v>772</v>
      </c>
      <c r="N41" s="52">
        <v>921</v>
      </c>
      <c r="O41" s="52">
        <v>789</v>
      </c>
      <c r="P41" s="52">
        <v>525</v>
      </c>
      <c r="Q41" s="52">
        <v>461</v>
      </c>
      <c r="R41" s="52">
        <v>675</v>
      </c>
      <c r="S41" s="52">
        <v>772</v>
      </c>
      <c r="T41" s="52">
        <v>725</v>
      </c>
      <c r="U41" s="52">
        <v>540</v>
      </c>
      <c r="V41" s="52">
        <v>709</v>
      </c>
      <c r="W41" s="52">
        <v>750</v>
      </c>
      <c r="X41" s="52">
        <v>0</v>
      </c>
      <c r="Y41" s="52">
        <v>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378</v>
      </c>
      <c r="D42" s="52">
        <v>362</v>
      </c>
      <c r="E42" s="52">
        <v>515</v>
      </c>
      <c r="F42" s="52">
        <v>502</v>
      </c>
      <c r="G42" s="52">
        <v>718</v>
      </c>
      <c r="H42" s="52">
        <v>721</v>
      </c>
      <c r="I42" s="52">
        <v>651</v>
      </c>
      <c r="J42" s="52">
        <v>321</v>
      </c>
      <c r="K42" s="52">
        <v>488</v>
      </c>
      <c r="L42" s="52">
        <v>673</v>
      </c>
      <c r="M42" s="52">
        <v>640</v>
      </c>
      <c r="N42" s="52">
        <v>638</v>
      </c>
      <c r="O42" s="52">
        <v>683</v>
      </c>
      <c r="P42" s="52">
        <v>426</v>
      </c>
      <c r="Q42" s="52">
        <v>557</v>
      </c>
      <c r="R42" s="52">
        <v>891</v>
      </c>
      <c r="S42" s="52">
        <v>939</v>
      </c>
      <c r="T42" s="52">
        <v>811</v>
      </c>
      <c r="U42" s="52">
        <v>691</v>
      </c>
      <c r="V42" s="52">
        <v>652</v>
      </c>
      <c r="W42" s="52">
        <v>652</v>
      </c>
      <c r="X42" s="52">
        <v>1809</v>
      </c>
      <c r="Y42" s="52">
        <v>1834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867</v>
      </c>
      <c r="D45" s="36">
        <v>1001</v>
      </c>
      <c r="E45" s="36">
        <v>1363</v>
      </c>
      <c r="F45" s="36">
        <v>1686</v>
      </c>
      <c r="G45" s="36">
        <v>1871</v>
      </c>
      <c r="H45" s="36">
        <v>1905</v>
      </c>
      <c r="I45" s="36">
        <v>899</v>
      </c>
      <c r="J45" s="36">
        <v>526</v>
      </c>
      <c r="K45" s="36">
        <v>767</v>
      </c>
      <c r="L45" s="36">
        <v>1382</v>
      </c>
      <c r="M45" s="36">
        <v>1569</v>
      </c>
      <c r="N45" s="36">
        <v>1694</v>
      </c>
      <c r="O45" s="36">
        <v>1575</v>
      </c>
      <c r="P45" s="36">
        <v>1031</v>
      </c>
      <c r="Q45" s="36">
        <v>1123</v>
      </c>
      <c r="R45" s="36">
        <v>1783</v>
      </c>
      <c r="S45" s="36">
        <v>1995</v>
      </c>
      <c r="T45" s="36">
        <v>1733</v>
      </c>
      <c r="U45" s="36">
        <v>1416</v>
      </c>
      <c r="V45" s="36">
        <v>1569</v>
      </c>
      <c r="W45" s="36">
        <v>1698</v>
      </c>
      <c r="X45" s="36">
        <v>2290</v>
      </c>
      <c r="Y45" s="36">
        <v>2207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100</v>
      </c>
      <c r="D49" s="52">
        <v>150</v>
      </c>
      <c r="E49" s="52">
        <v>276</v>
      </c>
      <c r="F49" s="52">
        <v>362</v>
      </c>
      <c r="G49" s="52">
        <v>389</v>
      </c>
      <c r="H49" s="52">
        <v>303</v>
      </c>
      <c r="I49" s="52">
        <v>180</v>
      </c>
      <c r="J49" s="52">
        <v>63</v>
      </c>
      <c r="K49" s="52">
        <v>75</v>
      </c>
      <c r="L49" s="52">
        <v>199</v>
      </c>
      <c r="M49" s="52">
        <v>206</v>
      </c>
      <c r="N49" s="52">
        <v>219</v>
      </c>
      <c r="O49" s="52">
        <v>226</v>
      </c>
      <c r="P49" s="52">
        <v>193</v>
      </c>
      <c r="Q49" s="52">
        <v>296</v>
      </c>
      <c r="R49" s="52">
        <v>511</v>
      </c>
      <c r="S49" s="52">
        <v>461</v>
      </c>
      <c r="T49" s="52">
        <v>306</v>
      </c>
      <c r="U49" s="52">
        <v>221</v>
      </c>
      <c r="V49" s="52">
        <v>223</v>
      </c>
      <c r="W49" s="52">
        <v>321</v>
      </c>
      <c r="X49" s="52">
        <v>555</v>
      </c>
      <c r="Y49" s="52">
        <v>412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1</v>
      </c>
      <c r="E51" s="52">
        <v>6</v>
      </c>
      <c r="F51" s="52">
        <v>12</v>
      </c>
      <c r="G51" s="52">
        <v>13</v>
      </c>
      <c r="H51" s="52">
        <v>16</v>
      </c>
      <c r="I51" s="52">
        <v>9</v>
      </c>
      <c r="J51" s="52">
        <v>2</v>
      </c>
      <c r="K51" s="52">
        <v>2</v>
      </c>
      <c r="L51" s="52">
        <v>5</v>
      </c>
      <c r="M51" s="52">
        <v>8</v>
      </c>
      <c r="N51" s="52">
        <v>8</v>
      </c>
      <c r="O51" s="52">
        <v>7</v>
      </c>
      <c r="P51" s="52">
        <v>5</v>
      </c>
      <c r="Q51" s="52">
        <v>9</v>
      </c>
      <c r="R51" s="52">
        <v>20</v>
      </c>
      <c r="S51" s="52">
        <v>16</v>
      </c>
      <c r="T51" s="52">
        <v>12</v>
      </c>
      <c r="U51" s="52">
        <v>4</v>
      </c>
      <c r="V51" s="52">
        <v>13</v>
      </c>
      <c r="W51" s="52">
        <v>8</v>
      </c>
      <c r="X51" s="52">
        <v>35</v>
      </c>
      <c r="Y51" s="52">
        <v>38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9</v>
      </c>
      <c r="D53" s="52">
        <v>13</v>
      </c>
      <c r="E53" s="52">
        <v>30</v>
      </c>
      <c r="F53" s="52">
        <v>40</v>
      </c>
      <c r="G53" s="52">
        <v>45</v>
      </c>
      <c r="H53" s="52">
        <v>34</v>
      </c>
      <c r="I53" s="52">
        <v>14</v>
      </c>
      <c r="J53" s="52">
        <v>4</v>
      </c>
      <c r="K53" s="52">
        <v>4</v>
      </c>
      <c r="L53" s="52">
        <v>14</v>
      </c>
      <c r="M53" s="52">
        <v>19</v>
      </c>
      <c r="N53" s="52">
        <v>18</v>
      </c>
      <c r="O53" s="52">
        <v>16</v>
      </c>
      <c r="P53" s="52">
        <v>14</v>
      </c>
      <c r="Q53" s="52">
        <v>32</v>
      </c>
      <c r="R53" s="52">
        <v>61</v>
      </c>
      <c r="S53" s="52">
        <v>61</v>
      </c>
      <c r="T53" s="52">
        <v>36</v>
      </c>
      <c r="U53" s="52">
        <v>30</v>
      </c>
      <c r="V53" s="52">
        <v>31</v>
      </c>
      <c r="W53" s="52">
        <v>56</v>
      </c>
      <c r="X53" s="52">
        <v>113</v>
      </c>
      <c r="Y53" s="52">
        <v>69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1</v>
      </c>
      <c r="T54" s="52">
        <v>0</v>
      </c>
      <c r="U54" s="52">
        <v>0</v>
      </c>
      <c r="V54" s="52">
        <v>0</v>
      </c>
      <c r="W54" s="52">
        <v>0</v>
      </c>
      <c r="X54" s="52">
        <v>3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47</v>
      </c>
      <c r="D55" s="52">
        <v>83</v>
      </c>
      <c r="E55" s="52">
        <v>142</v>
      </c>
      <c r="F55" s="52">
        <v>214</v>
      </c>
      <c r="G55" s="52">
        <v>195</v>
      </c>
      <c r="H55" s="52">
        <v>154</v>
      </c>
      <c r="I55" s="52">
        <v>36</v>
      </c>
      <c r="J55" s="52">
        <v>20</v>
      </c>
      <c r="K55" s="52">
        <v>23</v>
      </c>
      <c r="L55" s="52">
        <v>88</v>
      </c>
      <c r="M55" s="52">
        <v>102</v>
      </c>
      <c r="N55" s="52">
        <v>118</v>
      </c>
      <c r="O55" s="52">
        <v>112</v>
      </c>
      <c r="P55" s="52">
        <v>99</v>
      </c>
      <c r="Q55" s="52">
        <v>120</v>
      </c>
      <c r="R55" s="52">
        <v>195</v>
      </c>
      <c r="S55" s="52">
        <v>181</v>
      </c>
      <c r="T55" s="52">
        <v>129</v>
      </c>
      <c r="U55" s="52">
        <v>85</v>
      </c>
      <c r="V55" s="52">
        <v>97</v>
      </c>
      <c r="W55" s="52">
        <v>139</v>
      </c>
      <c r="X55" s="52">
        <v>0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44</v>
      </c>
      <c r="D56" s="52">
        <v>54</v>
      </c>
      <c r="E56" s="52">
        <v>104</v>
      </c>
      <c r="F56" s="52">
        <v>108</v>
      </c>
      <c r="G56" s="52">
        <v>149</v>
      </c>
      <c r="H56" s="52">
        <v>115</v>
      </c>
      <c r="I56" s="52">
        <v>130</v>
      </c>
      <c r="J56" s="52">
        <v>39</v>
      </c>
      <c r="K56" s="52">
        <v>48</v>
      </c>
      <c r="L56" s="52">
        <v>97</v>
      </c>
      <c r="M56" s="52">
        <v>85</v>
      </c>
      <c r="N56" s="52">
        <v>83</v>
      </c>
      <c r="O56" s="52">
        <v>98</v>
      </c>
      <c r="P56" s="52">
        <v>80</v>
      </c>
      <c r="Q56" s="52">
        <v>144</v>
      </c>
      <c r="R56" s="52">
        <v>255</v>
      </c>
      <c r="S56" s="52">
        <v>218</v>
      </c>
      <c r="T56" s="52">
        <v>141</v>
      </c>
      <c r="U56" s="52">
        <v>106</v>
      </c>
      <c r="V56" s="52">
        <v>95</v>
      </c>
      <c r="W56" s="52">
        <v>126</v>
      </c>
      <c r="X56" s="52">
        <v>439</v>
      </c>
      <c r="Y56" s="52">
        <v>343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100</v>
      </c>
      <c r="D59" s="36">
        <v>150</v>
      </c>
      <c r="E59" s="36">
        <v>276</v>
      </c>
      <c r="F59" s="36">
        <v>362</v>
      </c>
      <c r="G59" s="36">
        <v>389</v>
      </c>
      <c r="H59" s="36">
        <v>303</v>
      </c>
      <c r="I59" s="36">
        <v>180</v>
      </c>
      <c r="J59" s="36">
        <v>63</v>
      </c>
      <c r="K59" s="36">
        <v>75</v>
      </c>
      <c r="L59" s="36">
        <v>199</v>
      </c>
      <c r="M59" s="36">
        <v>206</v>
      </c>
      <c r="N59" s="36">
        <v>219</v>
      </c>
      <c r="O59" s="36">
        <v>226</v>
      </c>
      <c r="P59" s="36">
        <v>193</v>
      </c>
      <c r="Q59" s="36">
        <v>296</v>
      </c>
      <c r="R59" s="36">
        <v>511</v>
      </c>
      <c r="S59" s="36">
        <v>461</v>
      </c>
      <c r="T59" s="36">
        <v>306</v>
      </c>
      <c r="U59" s="36">
        <v>221</v>
      </c>
      <c r="V59" s="36">
        <v>223</v>
      </c>
      <c r="W59" s="36">
        <v>321</v>
      </c>
      <c r="X59" s="36">
        <v>555</v>
      </c>
      <c r="Y59" s="36">
        <v>412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182</v>
      </c>
      <c r="D63" s="52">
        <v>264</v>
      </c>
      <c r="E63" s="52">
        <v>487</v>
      </c>
      <c r="F63" s="52">
        <v>695</v>
      </c>
      <c r="G63" s="52">
        <v>782</v>
      </c>
      <c r="H63" s="52">
        <v>775</v>
      </c>
      <c r="I63" s="52">
        <v>405</v>
      </c>
      <c r="J63" s="52">
        <v>135</v>
      </c>
      <c r="K63" s="52">
        <v>168</v>
      </c>
      <c r="L63" s="52">
        <v>504</v>
      </c>
      <c r="M63" s="52">
        <v>536</v>
      </c>
      <c r="N63" s="52">
        <v>622</v>
      </c>
      <c r="O63" s="52">
        <v>588</v>
      </c>
      <c r="P63" s="52">
        <v>215</v>
      </c>
      <c r="Q63" s="52">
        <v>382</v>
      </c>
      <c r="R63" s="52">
        <v>830</v>
      </c>
      <c r="S63" s="52">
        <v>941</v>
      </c>
      <c r="T63" s="52">
        <v>669</v>
      </c>
      <c r="U63" s="52">
        <v>419</v>
      </c>
      <c r="V63" s="52">
        <v>572</v>
      </c>
      <c r="W63" s="52">
        <v>632</v>
      </c>
      <c r="X63" s="52">
        <v>980</v>
      </c>
      <c r="Y63" s="52">
        <v>841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</v>
      </c>
      <c r="D65" s="52">
        <v>5</v>
      </c>
      <c r="E65" s="52">
        <v>6</v>
      </c>
      <c r="F65" s="52">
        <v>10</v>
      </c>
      <c r="G65" s="52">
        <v>18</v>
      </c>
      <c r="H65" s="52">
        <v>28</v>
      </c>
      <c r="I65" s="52">
        <v>26</v>
      </c>
      <c r="J65" s="52">
        <v>17</v>
      </c>
      <c r="K65" s="52">
        <v>9</v>
      </c>
      <c r="L65" s="52">
        <v>6</v>
      </c>
      <c r="M65" s="52">
        <v>17</v>
      </c>
      <c r="N65" s="52">
        <v>23</v>
      </c>
      <c r="O65" s="52">
        <v>31</v>
      </c>
      <c r="P65" s="52">
        <v>21</v>
      </c>
      <c r="Q65" s="52">
        <v>21</v>
      </c>
      <c r="R65" s="52">
        <v>28</v>
      </c>
      <c r="S65" s="52">
        <v>49</v>
      </c>
      <c r="T65" s="52">
        <v>70</v>
      </c>
      <c r="U65" s="52">
        <v>46</v>
      </c>
      <c r="V65" s="52">
        <v>51</v>
      </c>
      <c r="W65" s="52">
        <v>25</v>
      </c>
      <c r="X65" s="52">
        <v>61</v>
      </c>
      <c r="Y65" s="52">
        <v>81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72</v>
      </c>
      <c r="D67" s="52">
        <f t="shared" si="0"/>
        <v>74</v>
      </c>
      <c r="E67" s="52">
        <f t="shared" si="0"/>
        <v>117</v>
      </c>
      <c r="F67" s="52">
        <f t="shared" si="0"/>
        <v>148</v>
      </c>
      <c r="G67" s="52">
        <f t="shared" si="0"/>
        <v>171</v>
      </c>
      <c r="H67" s="52">
        <f t="shared" si="0"/>
        <v>178</v>
      </c>
      <c r="I67" s="52">
        <f t="shared" si="0"/>
        <v>57</v>
      </c>
      <c r="J67" s="52">
        <f t="shared" si="0"/>
        <v>33</v>
      </c>
      <c r="K67" s="52">
        <f t="shared" si="0"/>
        <v>37</v>
      </c>
      <c r="L67" s="52">
        <f t="shared" si="0"/>
        <v>85</v>
      </c>
      <c r="M67" s="52">
        <f t="shared" si="0"/>
        <v>127</v>
      </c>
      <c r="N67" s="52">
        <f t="shared" si="0"/>
        <v>118</v>
      </c>
      <c r="O67" s="52">
        <f t="shared" si="0"/>
        <v>92</v>
      </c>
      <c r="P67" s="52">
        <f t="shared" si="0"/>
        <v>52</v>
      </c>
      <c r="Q67" s="52">
        <f t="shared" si="0"/>
        <v>90</v>
      </c>
      <c r="R67" s="52">
        <f t="shared" ref="R67:V67" si="1">R39-R53</f>
        <v>150</v>
      </c>
      <c r="S67" s="52">
        <f t="shared" si="1"/>
        <v>196</v>
      </c>
      <c r="T67" s="52">
        <f t="shared" si="1"/>
        <v>161</v>
      </c>
      <c r="U67" s="52">
        <f t="shared" si="1"/>
        <v>157</v>
      </c>
      <c r="V67" s="52">
        <f t="shared" si="1"/>
        <v>187</v>
      </c>
      <c r="W67" s="52">
        <f t="shared" ref="W67:Y67" si="2">W39-W53</f>
        <v>232</v>
      </c>
      <c r="X67" s="52">
        <f t="shared" si="2"/>
        <v>353</v>
      </c>
      <c r="Y67" s="52">
        <f t="shared" si="2"/>
        <v>295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2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1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2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361</v>
      </c>
      <c r="D69" s="52">
        <f t="shared" si="6"/>
        <v>468</v>
      </c>
      <c r="E69" s="52">
        <f t="shared" si="6"/>
        <v>557</v>
      </c>
      <c r="F69" s="52">
        <f t="shared" si="6"/>
        <v>781</v>
      </c>
      <c r="G69" s="52">
        <f t="shared" si="6"/>
        <v>745</v>
      </c>
      <c r="H69" s="52">
        <f t="shared" si="6"/>
        <v>813</v>
      </c>
      <c r="I69" s="52">
        <f t="shared" si="6"/>
        <v>147</v>
      </c>
      <c r="J69" s="52">
        <f t="shared" si="6"/>
        <v>146</v>
      </c>
      <c r="K69" s="52">
        <f t="shared" si="6"/>
        <v>208</v>
      </c>
      <c r="L69" s="52">
        <f t="shared" si="6"/>
        <v>518</v>
      </c>
      <c r="M69" s="52">
        <f t="shared" si="6"/>
        <v>670</v>
      </c>
      <c r="N69" s="52">
        <f t="shared" si="6"/>
        <v>803</v>
      </c>
      <c r="O69" s="52">
        <f t="shared" si="6"/>
        <v>677</v>
      </c>
      <c r="P69" s="52">
        <f t="shared" si="6"/>
        <v>426</v>
      </c>
      <c r="Q69" s="52">
        <f t="shared" si="6"/>
        <v>341</v>
      </c>
      <c r="R69" s="52">
        <f t="shared" ref="R69:V69" si="7">R41-R55</f>
        <v>480</v>
      </c>
      <c r="S69" s="52">
        <f t="shared" si="7"/>
        <v>591</v>
      </c>
      <c r="T69" s="52">
        <f t="shared" si="7"/>
        <v>596</v>
      </c>
      <c r="U69" s="52">
        <f t="shared" si="7"/>
        <v>455</v>
      </c>
      <c r="V69" s="52">
        <f t="shared" si="7"/>
        <v>612</v>
      </c>
      <c r="W69" s="52">
        <f t="shared" ref="W69:Y69" si="8">W41-W55</f>
        <v>611</v>
      </c>
      <c r="X69" s="52">
        <f t="shared" si="8"/>
        <v>0</v>
      </c>
      <c r="Y69" s="52">
        <f t="shared" si="8"/>
        <v>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334</v>
      </c>
      <c r="D70" s="52">
        <f t="shared" si="9"/>
        <v>308</v>
      </c>
      <c r="E70" s="52">
        <f t="shared" si="9"/>
        <v>411</v>
      </c>
      <c r="F70" s="52">
        <f t="shared" si="9"/>
        <v>394</v>
      </c>
      <c r="G70" s="52">
        <f t="shared" si="9"/>
        <v>569</v>
      </c>
      <c r="H70" s="52">
        <f t="shared" si="9"/>
        <v>606</v>
      </c>
      <c r="I70" s="52">
        <f t="shared" si="9"/>
        <v>521</v>
      </c>
      <c r="J70" s="52">
        <f t="shared" si="9"/>
        <v>282</v>
      </c>
      <c r="K70" s="52">
        <f t="shared" si="9"/>
        <v>440</v>
      </c>
      <c r="L70" s="52">
        <f t="shared" si="9"/>
        <v>576</v>
      </c>
      <c r="M70" s="52">
        <f t="shared" si="9"/>
        <v>555</v>
      </c>
      <c r="N70" s="52">
        <f t="shared" si="9"/>
        <v>555</v>
      </c>
      <c r="O70" s="52">
        <f t="shared" si="9"/>
        <v>585</v>
      </c>
      <c r="P70" s="52">
        <f t="shared" si="9"/>
        <v>346</v>
      </c>
      <c r="Q70" s="52">
        <f t="shared" si="9"/>
        <v>413</v>
      </c>
      <c r="R70" s="52">
        <f t="shared" ref="R70:V70" si="10">R42-R56</f>
        <v>636</v>
      </c>
      <c r="S70" s="52">
        <f t="shared" si="10"/>
        <v>721</v>
      </c>
      <c r="T70" s="52">
        <f t="shared" si="10"/>
        <v>670</v>
      </c>
      <c r="U70" s="52">
        <f t="shared" si="10"/>
        <v>585</v>
      </c>
      <c r="V70" s="52">
        <f t="shared" si="10"/>
        <v>557</v>
      </c>
      <c r="W70" s="52">
        <f t="shared" ref="W70:Y70" si="11">W42-W56</f>
        <v>526</v>
      </c>
      <c r="X70" s="52">
        <f t="shared" si="11"/>
        <v>1370</v>
      </c>
      <c r="Y70" s="52">
        <f t="shared" si="11"/>
        <v>1491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767</v>
      </c>
      <c r="D73" s="36">
        <v>851</v>
      </c>
      <c r="E73" s="36">
        <v>1087</v>
      </c>
      <c r="F73" s="36">
        <v>1324</v>
      </c>
      <c r="G73" s="36">
        <v>1482</v>
      </c>
      <c r="H73" s="36">
        <v>1602</v>
      </c>
      <c r="I73" s="36">
        <v>719</v>
      </c>
      <c r="J73" s="36">
        <v>463</v>
      </c>
      <c r="K73" s="36">
        <v>692</v>
      </c>
      <c r="L73" s="36">
        <v>1183</v>
      </c>
      <c r="M73" s="36">
        <v>1363</v>
      </c>
      <c r="N73" s="36">
        <v>1475</v>
      </c>
      <c r="O73" s="36">
        <v>1349</v>
      </c>
      <c r="P73" s="36">
        <v>838</v>
      </c>
      <c r="Q73" s="36">
        <v>827</v>
      </c>
      <c r="R73" s="36">
        <v>1272</v>
      </c>
      <c r="S73" s="36">
        <v>1534</v>
      </c>
      <c r="T73" s="36">
        <v>1427</v>
      </c>
      <c r="U73" s="36">
        <v>1195</v>
      </c>
      <c r="V73" s="36">
        <v>1346</v>
      </c>
      <c r="W73" s="36">
        <v>1377</v>
      </c>
      <c r="X73" s="36">
        <v>1735</v>
      </c>
      <c r="Y73" s="36">
        <v>1795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34</v>
      </c>
      <c r="K79" s="52">
        <f>RES_hhdet_numvin!K26</f>
        <v>80</v>
      </c>
      <c r="L79" s="52">
        <f>RES_hhdet_numvin!L26</f>
        <v>325</v>
      </c>
      <c r="M79" s="52">
        <f>RES_hhdet_numvin!M26</f>
        <v>429</v>
      </c>
      <c r="N79" s="52">
        <f>RES_hhdet_numvin!N26</f>
        <v>568</v>
      </c>
      <c r="O79" s="52">
        <f>RES_hhdet_numvin!O26</f>
        <v>616</v>
      </c>
      <c r="P79" s="52">
        <f>RES_hhdet_numvin!P26</f>
        <v>336</v>
      </c>
      <c r="Q79" s="52">
        <f>RES_hhdet_numvin!Q26</f>
        <v>594</v>
      </c>
      <c r="R79" s="52">
        <f>RES_hhdet_numvin!R26</f>
        <v>1229</v>
      </c>
      <c r="S79" s="52">
        <f>RES_hhdet_numvin!S26</f>
        <v>1330</v>
      </c>
      <c r="T79" s="52">
        <f>RES_hhdet_numvin!T26</f>
        <v>946</v>
      </c>
      <c r="U79" s="52">
        <f>RES_hhdet_numvin!U26</f>
        <v>633</v>
      </c>
      <c r="V79" s="52">
        <f>RES_hhdet_numvin!V26</f>
        <v>792</v>
      </c>
      <c r="W79" s="52">
        <f>RES_hhdet_numvin!W26</f>
        <v>951</v>
      </c>
      <c r="X79" s="52">
        <f>RES_hhdet_numvin!X26</f>
        <v>1535</v>
      </c>
      <c r="Y79" s="52">
        <f>RES_hhdet_numvin!Y26</f>
        <v>1253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16</v>
      </c>
      <c r="S82" s="138">
        <f>RES_hhdet_numvin!S29</f>
        <v>38</v>
      </c>
      <c r="T82" s="138">
        <f>RES_hhdet_numvin!T29</f>
        <v>63</v>
      </c>
      <c r="U82" s="138">
        <f>RES_hhdet_numvin!U29</f>
        <v>45</v>
      </c>
      <c r="V82" s="138">
        <f>RES_hhdet_numvin!V29</f>
        <v>61</v>
      </c>
      <c r="W82" s="138">
        <f>RES_hhdet_numvin!W29</f>
        <v>33</v>
      </c>
      <c r="X82" s="138">
        <f>RES_hhdet_numvin!X29</f>
        <v>96</v>
      </c>
      <c r="Y82" s="138">
        <f>RES_hhdet_numvin!Y29</f>
        <v>119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68</v>
      </c>
      <c r="S84" s="138">
        <f>RES_hhdet_numvin!S31</f>
        <v>144</v>
      </c>
      <c r="T84" s="138">
        <f>RES_hhdet_numvin!T31</f>
        <v>147</v>
      </c>
      <c r="U84" s="138">
        <f>RES_hhdet_numvin!U31</f>
        <v>157</v>
      </c>
      <c r="V84" s="138">
        <f>RES_hhdet_numvin!V31</f>
        <v>204</v>
      </c>
      <c r="W84" s="138">
        <f>RES_hhdet_numvin!W31</f>
        <v>281</v>
      </c>
      <c r="X84" s="138">
        <f>RES_hhdet_numvin!X31</f>
        <v>466</v>
      </c>
      <c r="Y84" s="138">
        <f>RES_hhdet_numvin!Y31</f>
        <v>364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2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5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214</v>
      </c>
      <c r="S88" s="138">
        <f>RES_hhdet_numvin!S35</f>
        <v>433</v>
      </c>
      <c r="T88" s="138">
        <f>RES_hhdet_numvin!T35</f>
        <v>528</v>
      </c>
      <c r="U88" s="138">
        <f>RES_hhdet_numvin!U35</f>
        <v>449</v>
      </c>
      <c r="V88" s="138">
        <f>RES_hhdet_numvin!V35</f>
        <v>642</v>
      </c>
      <c r="W88" s="138">
        <f>RES_hhdet_numvin!W35</f>
        <v>725</v>
      </c>
      <c r="X88" s="138">
        <f>RES_hhdet_numvin!X35</f>
        <v>0</v>
      </c>
      <c r="Y88" s="138">
        <f>RES_hhdet_numvin!Y35</f>
        <v>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280</v>
      </c>
      <c r="S89" s="138">
        <f>RES_hhdet_numvin!S36</f>
        <v>526</v>
      </c>
      <c r="T89" s="138">
        <f>RES_hhdet_numvin!T36</f>
        <v>585</v>
      </c>
      <c r="U89" s="138">
        <f>RES_hhdet_numvin!U36</f>
        <v>571</v>
      </c>
      <c r="V89" s="138">
        <f>RES_hhdet_numvin!V36</f>
        <v>596</v>
      </c>
      <c r="W89" s="138">
        <f>RES_hhdet_numvin!W36</f>
        <v>638</v>
      </c>
      <c r="X89" s="138">
        <f>RES_hhdet_numvin!X36</f>
        <v>1792</v>
      </c>
      <c r="Y89" s="138">
        <f>RES_hhdet_numvin!Y36</f>
        <v>1834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X93" s="138">
        <f>RES_hhdet_numvin!X40</f>
        <v>0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566</v>
      </c>
      <c r="S94" s="39">
        <f>RES_hhdet_numvin!S41</f>
        <v>1111</v>
      </c>
      <c r="T94" s="39">
        <f>RES_hhdet_numvin!T41</f>
        <v>1248</v>
      </c>
      <c r="U94" s="39">
        <f>RES_hhdet_numvin!U41</f>
        <v>1170</v>
      </c>
      <c r="V94" s="39">
        <f>RES_hhdet_numvin!V41</f>
        <v>1425</v>
      </c>
      <c r="W94" s="39">
        <f>RES_hhdet_numvin!W41</f>
        <v>1645</v>
      </c>
      <c r="X94" s="39">
        <f>RES_hhdet_numvin!X41</f>
        <v>2279</v>
      </c>
      <c r="Y94" s="39">
        <f>RES_hhdet_numvin!Y41</f>
        <v>2207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13.385060293193369</v>
      </c>
      <c r="C98" s="117">
        <f t="shared" si="12"/>
        <v>13.569941986126345</v>
      </c>
      <c r="D98" s="117">
        <f t="shared" si="12"/>
        <v>11.837659749916561</v>
      </c>
      <c r="E98" s="117">
        <f t="shared" si="12"/>
        <v>12.696401172847214</v>
      </c>
      <c r="F98" s="117">
        <f t="shared" si="12"/>
        <v>13.533531371764134</v>
      </c>
      <c r="G98" s="117">
        <f t="shared" si="12"/>
        <v>14.434125469534832</v>
      </c>
      <c r="H98" s="117">
        <f t="shared" si="12"/>
        <v>16.082218076946845</v>
      </c>
      <c r="I98" s="117">
        <f t="shared" si="12"/>
        <v>15.997791018529318</v>
      </c>
      <c r="J98" s="117">
        <f t="shared" si="12"/>
        <v>14.307784676258127</v>
      </c>
      <c r="K98" s="117">
        <f t="shared" si="12"/>
        <v>12.653630490510695</v>
      </c>
      <c r="L98" s="117">
        <f t="shared" si="12"/>
        <v>14.933634210552942</v>
      </c>
      <c r="M98" s="117">
        <f t="shared" si="12"/>
        <v>14.471834097140395</v>
      </c>
      <c r="N98" s="117">
        <f t="shared" si="12"/>
        <v>13.624287386548428</v>
      </c>
      <c r="O98" s="117">
        <f t="shared" si="12"/>
        <v>12.869409436953278</v>
      </c>
      <c r="P98" s="117">
        <f t="shared" si="12"/>
        <v>10.133888015477812</v>
      </c>
      <c r="Q98" s="117">
        <f t="shared" si="12"/>
        <v>13.824322131917775</v>
      </c>
      <c r="R98" s="117">
        <f t="shared" ref="R98:V98" si="13">R99+R102+R104+R113</f>
        <v>15.251732079334465</v>
      </c>
      <c r="S98" s="117">
        <f t="shared" si="13"/>
        <v>16.281078501546116</v>
      </c>
      <c r="T98" s="117">
        <f t="shared" si="13"/>
        <v>16.316200343168944</v>
      </c>
      <c r="U98" s="117">
        <f t="shared" si="13"/>
        <v>14.858537923865859</v>
      </c>
      <c r="V98" s="117">
        <f t="shared" si="13"/>
        <v>14.087634451217667</v>
      </c>
      <c r="W98" s="117">
        <f t="shared" ref="W98:Y98" si="14">W99+W102+W104+W113</f>
        <v>14.353021930310284</v>
      </c>
      <c r="X98" s="117">
        <f t="shared" si="14"/>
        <v>15.243169250541214</v>
      </c>
      <c r="Y98" s="117">
        <f t="shared" si="14"/>
        <v>16.17011181414393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12.337836585354452</v>
      </c>
      <c r="C99" s="122">
        <f t="shared" si="15"/>
        <v>12.621582939704627</v>
      </c>
      <c r="D99" s="122">
        <f t="shared" si="15"/>
        <v>10.91053373248478</v>
      </c>
      <c r="E99" s="122">
        <f t="shared" si="15"/>
        <v>11.7708285681136</v>
      </c>
      <c r="F99" s="122">
        <f t="shared" si="15"/>
        <v>12.530630684043233</v>
      </c>
      <c r="G99" s="122">
        <f t="shared" si="15"/>
        <v>13.34267049981381</v>
      </c>
      <c r="H99" s="122">
        <f t="shared" si="15"/>
        <v>14.908320731779085</v>
      </c>
      <c r="I99" s="122">
        <f t="shared" si="15"/>
        <v>14.878830597819912</v>
      </c>
      <c r="J99" s="122">
        <f t="shared" si="15"/>
        <v>13.229170425312265</v>
      </c>
      <c r="K99" s="122">
        <f t="shared" si="15"/>
        <v>11.674148586478013</v>
      </c>
      <c r="L99" s="122">
        <f t="shared" si="15"/>
        <v>13.793748526478337</v>
      </c>
      <c r="M99" s="122">
        <f t="shared" si="15"/>
        <v>13.296252931110343</v>
      </c>
      <c r="N99" s="122">
        <f t="shared" si="15"/>
        <v>12.448518296444242</v>
      </c>
      <c r="O99" s="122">
        <f t="shared" si="15"/>
        <v>11.601025394428863</v>
      </c>
      <c r="P99" s="122">
        <f t="shared" si="15"/>
        <v>8.9011959470468387</v>
      </c>
      <c r="Q99" s="122">
        <f t="shared" si="15"/>
        <v>12.498139995440175</v>
      </c>
      <c r="R99" s="122">
        <f t="shared" ref="R99:V99" si="16">SUM(R100:R101)</f>
        <v>13.805674537622226</v>
      </c>
      <c r="S99" s="122">
        <f t="shared" si="16"/>
        <v>14.803964715784812</v>
      </c>
      <c r="T99" s="122">
        <f t="shared" si="16"/>
        <v>14.815142328880381</v>
      </c>
      <c r="U99" s="122">
        <f t="shared" si="16"/>
        <v>13.381470003709786</v>
      </c>
      <c r="V99" s="122">
        <f t="shared" si="16"/>
        <v>12.629601581724103</v>
      </c>
      <c r="W99" s="122">
        <f t="shared" ref="W99:Y99" si="17">SUM(W100:W101)</f>
        <v>12.885394054232027</v>
      </c>
      <c r="X99" s="122">
        <f t="shared" si="17"/>
        <v>14.213098417879195</v>
      </c>
      <c r="Y99" s="122">
        <f t="shared" si="17"/>
        <v>15.085146809131437</v>
      </c>
      <c r="DA99" s="130" t="s">
        <v>1593</v>
      </c>
    </row>
    <row r="100" spans="1:105" ht="12" customHeight="1" x14ac:dyDescent="0.25">
      <c r="A100" s="97" t="s">
        <v>74</v>
      </c>
      <c r="B100" s="98">
        <v>12.220569424192117</v>
      </c>
      <c r="C100" s="98">
        <v>12.501191892256779</v>
      </c>
      <c r="D100" s="98">
        <v>10.808274316848626</v>
      </c>
      <c r="E100" s="98">
        <v>11.659685847058761</v>
      </c>
      <c r="F100" s="98">
        <v>12.411664620165714</v>
      </c>
      <c r="G100" s="98">
        <v>13.214631302555036</v>
      </c>
      <c r="H100" s="98">
        <v>14.763906608231139</v>
      </c>
      <c r="I100" s="98">
        <v>14.734052624386889</v>
      </c>
      <c r="J100" s="98">
        <v>13.101293723722614</v>
      </c>
      <c r="K100" s="98">
        <v>11.561555592646837</v>
      </c>
      <c r="L100" s="98">
        <v>13.655477399887261</v>
      </c>
      <c r="M100" s="98">
        <v>13.16397774132842</v>
      </c>
      <c r="N100" s="98">
        <v>12.323479570341391</v>
      </c>
      <c r="O100" s="98">
        <v>11.482964483229081</v>
      </c>
      <c r="P100" s="98">
        <v>8.8119441855815417</v>
      </c>
      <c r="Q100" s="98">
        <v>12.368877137341405</v>
      </c>
      <c r="R100" s="98">
        <v>13.659426361738731</v>
      </c>
      <c r="S100" s="98">
        <v>14.643590382255839</v>
      </c>
      <c r="T100" s="98">
        <v>14.652163943823428</v>
      </c>
      <c r="U100" s="98">
        <v>13.23372504060378</v>
      </c>
      <c r="V100" s="98">
        <v>12.487704213241607</v>
      </c>
      <c r="W100" s="98">
        <v>12.738215343460395</v>
      </c>
      <c r="X100" s="98">
        <v>14.059969427725234</v>
      </c>
      <c r="Y100" s="98">
        <v>14.919098117894331</v>
      </c>
      <c r="DA100" s="63" t="s">
        <v>1594</v>
      </c>
    </row>
    <row r="101" spans="1:105" ht="12" customHeight="1" x14ac:dyDescent="0.25">
      <c r="A101" s="97" t="s">
        <v>53</v>
      </c>
      <c r="B101" s="98">
        <v>0.11726716116233495</v>
      </c>
      <c r="C101" s="98">
        <v>0.12039104744784751</v>
      </c>
      <c r="D101" s="98">
        <v>0.10225941563615372</v>
      </c>
      <c r="E101" s="98">
        <v>0.11114272105484034</v>
      </c>
      <c r="F101" s="98">
        <v>0.11896606387751961</v>
      </c>
      <c r="G101" s="98">
        <v>0.12803919725877316</v>
      </c>
      <c r="H101" s="98">
        <v>0.14441412354794625</v>
      </c>
      <c r="I101" s="98">
        <v>0.14477797343302259</v>
      </c>
      <c r="J101" s="98">
        <v>0.12787670158965164</v>
      </c>
      <c r="K101" s="98">
        <v>0.11259299383117692</v>
      </c>
      <c r="L101" s="98">
        <v>0.13827112659107674</v>
      </c>
      <c r="M101" s="98">
        <v>0.13227518978192412</v>
      </c>
      <c r="N101" s="98">
        <v>0.12503872610285072</v>
      </c>
      <c r="O101" s="98">
        <v>0.11806091119978249</v>
      </c>
      <c r="P101" s="98">
        <v>8.9251761465296592E-2</v>
      </c>
      <c r="Q101" s="98">
        <v>0.12926285809876928</v>
      </c>
      <c r="R101" s="98">
        <v>0.14624817588349515</v>
      </c>
      <c r="S101" s="98">
        <v>0.16037433352897257</v>
      </c>
      <c r="T101" s="98">
        <v>0.16297838505695292</v>
      </c>
      <c r="U101" s="98">
        <v>0.14774496310600649</v>
      </c>
      <c r="V101" s="98">
        <v>0.14189736848249684</v>
      </c>
      <c r="W101" s="98">
        <v>0.14717871077163164</v>
      </c>
      <c r="X101" s="98">
        <v>0.1531289901539607</v>
      </c>
      <c r="Y101" s="98">
        <v>0.16604869123710686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4.8175662778334588E-4</v>
      </c>
      <c r="C102" s="122">
        <f t="shared" si="18"/>
        <v>5.4276656238555683E-4</v>
      </c>
      <c r="D102" s="122">
        <f t="shared" si="18"/>
        <v>5.4862027759130529E-4</v>
      </c>
      <c r="E102" s="122">
        <f t="shared" si="18"/>
        <v>6.335141546884868E-4</v>
      </c>
      <c r="F102" s="122">
        <f t="shared" si="18"/>
        <v>8.6364141212638332E-4</v>
      </c>
      <c r="G102" s="122">
        <f t="shared" si="18"/>
        <v>1.1728878764276762E-3</v>
      </c>
      <c r="H102" s="122">
        <f t="shared" si="18"/>
        <v>1.6405765651435959E-3</v>
      </c>
      <c r="I102" s="122">
        <f t="shared" si="18"/>
        <v>2.0232823597490959E-3</v>
      </c>
      <c r="J102" s="122">
        <f t="shared" si="18"/>
        <v>2.2260626987124599E-3</v>
      </c>
      <c r="K102" s="122">
        <f t="shared" si="18"/>
        <v>2.1751239251718208E-3</v>
      </c>
      <c r="L102" s="122">
        <f t="shared" si="18"/>
        <v>2.1725576807840549E-3</v>
      </c>
      <c r="M102" s="122">
        <f t="shared" si="18"/>
        <v>2.1176619369403832E-3</v>
      </c>
      <c r="N102" s="122">
        <f t="shared" si="18"/>
        <v>2.0863388497475697E-3</v>
      </c>
      <c r="O102" s="122">
        <f t="shared" si="18"/>
        <v>2.0327271459634291E-3</v>
      </c>
      <c r="P102" s="122">
        <f t="shared" si="18"/>
        <v>1.9437129772698276E-3</v>
      </c>
      <c r="Q102" s="122">
        <f t="shared" si="18"/>
        <v>1.9340444250521864E-3</v>
      </c>
      <c r="R102" s="122">
        <f t="shared" si="18"/>
        <v>2.2931378603821806E-3</v>
      </c>
      <c r="S102" s="122">
        <f t="shared" si="18"/>
        <v>2.7131431945615955E-3</v>
      </c>
      <c r="T102" s="122">
        <f t="shared" si="18"/>
        <v>3.7995311507336318E-3</v>
      </c>
      <c r="U102" s="122">
        <f t="shared" si="18"/>
        <v>3.4487523779208472E-3</v>
      </c>
      <c r="V102" s="122">
        <f t="shared" si="18"/>
        <v>3.5039856630258953E-3</v>
      </c>
      <c r="W102" s="122">
        <f t="shared" si="18"/>
        <v>3.4543852716025082E-3</v>
      </c>
      <c r="X102" s="122">
        <f t="shared" si="18"/>
        <v>3.4956205141800419E-3</v>
      </c>
      <c r="Y102" s="122">
        <f t="shared" si="18"/>
        <v>3.5719104105406069E-3</v>
      </c>
      <c r="DA102" s="130" t="s">
        <v>1596</v>
      </c>
    </row>
    <row r="103" spans="1:105" ht="12" customHeight="1" x14ac:dyDescent="0.25">
      <c r="A103" s="97" t="s">
        <v>53</v>
      </c>
      <c r="B103" s="98">
        <v>4.8175662778334588E-4</v>
      </c>
      <c r="C103" s="98">
        <v>5.4276656238555683E-4</v>
      </c>
      <c r="D103" s="98">
        <v>5.4862027759130529E-4</v>
      </c>
      <c r="E103" s="98">
        <v>6.335141546884868E-4</v>
      </c>
      <c r="F103" s="98">
        <v>8.6364141212638332E-4</v>
      </c>
      <c r="G103" s="98">
        <v>1.1728878764276762E-3</v>
      </c>
      <c r="H103" s="98">
        <v>1.6405765651435959E-3</v>
      </c>
      <c r="I103" s="98">
        <v>2.0232823597490959E-3</v>
      </c>
      <c r="J103" s="98">
        <v>2.2260626987124599E-3</v>
      </c>
      <c r="K103" s="98">
        <v>2.1751239251718208E-3</v>
      </c>
      <c r="L103" s="98">
        <v>2.1725576807840549E-3</v>
      </c>
      <c r="M103" s="98">
        <v>2.1176619369403832E-3</v>
      </c>
      <c r="N103" s="98">
        <v>2.0863388497475697E-3</v>
      </c>
      <c r="O103" s="98">
        <v>2.0327271459634291E-3</v>
      </c>
      <c r="P103" s="98">
        <v>1.9437129772698276E-3</v>
      </c>
      <c r="Q103" s="98">
        <v>1.9340444250521864E-3</v>
      </c>
      <c r="R103" s="98">
        <v>2.2931378603821806E-3</v>
      </c>
      <c r="S103" s="98">
        <v>2.7131431945615955E-3</v>
      </c>
      <c r="T103" s="98">
        <v>3.7995311507336318E-3</v>
      </c>
      <c r="U103" s="98">
        <v>3.4487523779208472E-3</v>
      </c>
      <c r="V103" s="98">
        <v>3.5039856630258953E-3</v>
      </c>
      <c r="W103" s="98">
        <v>3.4543852716025082E-3</v>
      </c>
      <c r="X103" s="98">
        <v>3.4956205141800419E-3</v>
      </c>
      <c r="Y103" s="98">
        <v>3.5719104105406069E-3</v>
      </c>
      <c r="DA103" s="63" t="s">
        <v>1597</v>
      </c>
    </row>
    <row r="104" spans="1:105" ht="12" customHeight="1" x14ac:dyDescent="0.25">
      <c r="A104" s="121" t="s">
        <v>55</v>
      </c>
      <c r="B104" s="122">
        <v>0.86062064794589399</v>
      </c>
      <c r="C104" s="122">
        <v>0.77276645359633012</v>
      </c>
      <c r="D104" s="122">
        <v>0.75334056033857588</v>
      </c>
      <c r="E104" s="122">
        <v>0.74879840183556068</v>
      </c>
      <c r="F104" s="122">
        <v>0.81387220428265061</v>
      </c>
      <c r="G104" s="122">
        <v>0.88522286994282917</v>
      </c>
      <c r="H104" s="122">
        <v>0.94876384583181361</v>
      </c>
      <c r="I104" s="122">
        <v>0.89667082747905558</v>
      </c>
      <c r="J104" s="122">
        <v>0.8626134021543802</v>
      </c>
      <c r="K104" s="122">
        <v>0.77311967887610189</v>
      </c>
      <c r="L104" s="122">
        <v>0.91012679814328545</v>
      </c>
      <c r="M104" s="122">
        <v>0.95086897683565852</v>
      </c>
      <c r="N104" s="122">
        <v>0.95122454930713896</v>
      </c>
      <c r="O104" s="122">
        <v>1.0265974540805303</v>
      </c>
      <c r="P104" s="122">
        <v>0.98618844518974413</v>
      </c>
      <c r="Q104" s="122">
        <v>1.0688729302925934</v>
      </c>
      <c r="R104" s="122">
        <v>1.1574917117389409</v>
      </c>
      <c r="S104" s="122">
        <v>1.1758083861083435</v>
      </c>
      <c r="T104" s="122">
        <v>1.1936680468614447</v>
      </c>
      <c r="U104" s="122">
        <v>1.1778901783302675</v>
      </c>
      <c r="V104" s="122">
        <v>1.1466222567627207</v>
      </c>
      <c r="W104" s="122">
        <v>1.1446461172742617</v>
      </c>
      <c r="X104" s="122">
        <v>0.81070020502272921</v>
      </c>
      <c r="Y104" s="122">
        <v>0.83056821616861409</v>
      </c>
      <c r="DA104" s="130" t="s">
        <v>1598</v>
      </c>
    </row>
    <row r="105" spans="1:105" ht="12" customHeight="1" x14ac:dyDescent="0.25">
      <c r="A105" s="97" t="s">
        <v>141</v>
      </c>
      <c r="B105" s="98">
        <v>0.10739672550701539</v>
      </c>
      <c r="C105" s="98">
        <v>9.8665823640057257E-2</v>
      </c>
      <c r="D105" s="98">
        <v>8.5864178622592227E-2</v>
      </c>
      <c r="E105" s="98">
        <v>9.0355404495444838E-2</v>
      </c>
      <c r="F105" s="98">
        <v>9.9051468839610274E-2</v>
      </c>
      <c r="G105" s="98">
        <v>0.10635936530855786</v>
      </c>
      <c r="H105" s="98">
        <v>0.11927470482746279</v>
      </c>
      <c r="I105" s="98">
        <v>0.11648999609964834</v>
      </c>
      <c r="J105" s="98">
        <v>0.10260871312687588</v>
      </c>
      <c r="K105" s="98">
        <v>8.9831495448501053E-2</v>
      </c>
      <c r="L105" s="98">
        <v>9.3918682774935008E-2</v>
      </c>
      <c r="M105" s="98">
        <v>0.10384778532051039</v>
      </c>
      <c r="N105" s="98">
        <v>9.7855759647129975E-2</v>
      </c>
      <c r="O105" s="98">
        <v>8.8999596266693584E-2</v>
      </c>
      <c r="P105" s="98">
        <v>7.5508195805409406E-2</v>
      </c>
      <c r="Q105" s="98">
        <v>9.3740242591555056E-2</v>
      </c>
      <c r="R105" s="98">
        <v>0.1110409939009475</v>
      </c>
      <c r="S105" s="98">
        <v>0.12822852365606738</v>
      </c>
      <c r="T105" s="98">
        <v>0.12753125190035916</v>
      </c>
      <c r="U105" s="98">
        <v>0.13636792087519262</v>
      </c>
      <c r="V105" s="98">
        <v>0.13455091490899773</v>
      </c>
      <c r="W105" s="98">
        <v>0.14801449314166726</v>
      </c>
      <c r="X105" s="98">
        <v>0.13592314689259219</v>
      </c>
      <c r="Y105" s="98">
        <v>0.131822449834544</v>
      </c>
      <c r="DA105" s="63" t="s">
        <v>1599</v>
      </c>
    </row>
    <row r="106" spans="1:105" ht="12" customHeight="1" x14ac:dyDescent="0.25">
      <c r="A106" s="97" t="s">
        <v>140</v>
      </c>
      <c r="B106" s="98">
        <v>3.304410913603795E-4</v>
      </c>
      <c r="C106" s="98">
        <v>3.2215307620836014E-4</v>
      </c>
      <c r="D106" s="98">
        <v>1.9880932493570683E-4</v>
      </c>
      <c r="E106" s="98">
        <v>2.0554461838170985E-4</v>
      </c>
      <c r="F106" s="98">
        <v>1.0577825937201681E-4</v>
      </c>
      <c r="G106" s="98">
        <v>1.0536071977623533E-4</v>
      </c>
      <c r="H106" s="98">
        <v>2.1570275899065718E-4</v>
      </c>
      <c r="I106" s="98">
        <v>2.1685248758500472E-4</v>
      </c>
      <c r="J106" s="98">
        <v>2.0375681017724214E-4</v>
      </c>
      <c r="K106" s="98">
        <v>1.9244046139091226E-4</v>
      </c>
      <c r="L106" s="98">
        <v>2.2115256726245322E-4</v>
      </c>
      <c r="M106" s="98">
        <v>2.5196194772599147E-4</v>
      </c>
      <c r="N106" s="98">
        <v>2.5285548612580472E-4</v>
      </c>
      <c r="O106" s="98">
        <v>0</v>
      </c>
      <c r="P106" s="98">
        <v>0</v>
      </c>
      <c r="Q106" s="98">
        <v>0</v>
      </c>
      <c r="R106" s="98">
        <v>0</v>
      </c>
      <c r="S106" s="98">
        <v>2.225764534569061E-4</v>
      </c>
      <c r="T106" s="98">
        <v>2.1153581863801176E-4</v>
      </c>
      <c r="U106" s="98">
        <v>2.2015680921901428E-4</v>
      </c>
      <c r="V106" s="98">
        <v>2.0717608914884274E-4</v>
      </c>
      <c r="W106" s="98">
        <v>2.0636205166109798E-4</v>
      </c>
      <c r="X106" s="98">
        <v>5.1033912141554305E-4</v>
      </c>
      <c r="Y106" s="98">
        <v>4.5719764757728385E-4</v>
      </c>
      <c r="DA106" s="63" t="s">
        <v>1600</v>
      </c>
    </row>
    <row r="107" spans="1:105" ht="12" customHeight="1" x14ac:dyDescent="0.25">
      <c r="A107" s="100" t="s">
        <v>50</v>
      </c>
      <c r="B107" s="101">
        <v>2.2339377993252748E-4</v>
      </c>
      <c r="C107" s="101">
        <v>2.1469174097818032E-4</v>
      </c>
      <c r="D107" s="101">
        <v>1.3348525153454157E-4</v>
      </c>
      <c r="E107" s="101">
        <v>1.3657862387824772E-4</v>
      </c>
      <c r="F107" s="101">
        <v>7.0032976425115983E-5</v>
      </c>
      <c r="G107" s="101">
        <v>7.0529205596693684E-5</v>
      </c>
      <c r="H107" s="101">
        <v>1.4191059016956377E-4</v>
      </c>
      <c r="I107" s="101">
        <v>1.408600581887243E-4</v>
      </c>
      <c r="J107" s="101">
        <v>1.289268101316173E-4</v>
      </c>
      <c r="K107" s="101">
        <v>1.1303949187496896E-4</v>
      </c>
      <c r="L107" s="101">
        <v>1.4532975685273641E-4</v>
      </c>
      <c r="M107" s="101">
        <v>1.6432535256261872E-4</v>
      </c>
      <c r="N107" s="101">
        <v>1.6212299160209292E-4</v>
      </c>
      <c r="O107" s="101">
        <v>0</v>
      </c>
      <c r="P107" s="101">
        <v>0</v>
      </c>
      <c r="Q107" s="101">
        <v>0</v>
      </c>
      <c r="R107" s="101">
        <v>0</v>
      </c>
      <c r="S107" s="101">
        <v>1.3104533187875098E-4</v>
      </c>
      <c r="T107" s="101">
        <v>1.2518650753726935E-4</v>
      </c>
      <c r="U107" s="101">
        <v>1.3244443313414482E-4</v>
      </c>
      <c r="V107" s="101">
        <v>1.245175174365336E-4</v>
      </c>
      <c r="W107" s="101">
        <v>1.3066428477596361E-4</v>
      </c>
      <c r="X107" s="101">
        <v>2.3235669705424822E-4</v>
      </c>
      <c r="Y107" s="101">
        <v>2.5425145257997582E-4</v>
      </c>
      <c r="DA107" s="131" t="s">
        <v>1601</v>
      </c>
    </row>
    <row r="108" spans="1:105" ht="12" customHeight="1" x14ac:dyDescent="0.25">
      <c r="A108" s="103" t="s">
        <v>52</v>
      </c>
      <c r="B108" s="104">
        <v>1.0704731142785203E-4</v>
      </c>
      <c r="C108" s="104">
        <v>1.0746133523017982E-4</v>
      </c>
      <c r="D108" s="104">
        <v>6.5324073401165259E-5</v>
      </c>
      <c r="E108" s="104">
        <v>6.8965994503462127E-5</v>
      </c>
      <c r="F108" s="104">
        <v>3.5745282946900838E-5</v>
      </c>
      <c r="G108" s="104">
        <v>3.4831514179541642E-5</v>
      </c>
      <c r="H108" s="104">
        <v>7.379216882109339E-5</v>
      </c>
      <c r="I108" s="104">
        <v>7.5992429396280428E-5</v>
      </c>
      <c r="J108" s="104">
        <v>7.483000004562484E-5</v>
      </c>
      <c r="K108" s="104">
        <v>7.9400969515943295E-5</v>
      </c>
      <c r="L108" s="104">
        <v>7.5822810409716825E-5</v>
      </c>
      <c r="M108" s="104">
        <v>8.763659516337274E-5</v>
      </c>
      <c r="N108" s="104">
        <v>9.0732494523711773E-5</v>
      </c>
      <c r="O108" s="104">
        <v>0</v>
      </c>
      <c r="P108" s="104">
        <v>0</v>
      </c>
      <c r="Q108" s="104">
        <v>0</v>
      </c>
      <c r="R108" s="104">
        <v>0</v>
      </c>
      <c r="S108" s="104">
        <v>9.1531121578155124E-5</v>
      </c>
      <c r="T108" s="104">
        <v>8.6349311100742413E-5</v>
      </c>
      <c r="U108" s="104">
        <v>8.7712376084869454E-5</v>
      </c>
      <c r="V108" s="104">
        <v>8.2658571712309134E-5</v>
      </c>
      <c r="W108" s="104">
        <v>7.5697766885134365E-5</v>
      </c>
      <c r="X108" s="104">
        <v>2.7798242436129482E-4</v>
      </c>
      <c r="Y108" s="104">
        <v>2.0294619499730803E-4</v>
      </c>
      <c r="DA108" s="132" t="s">
        <v>1602</v>
      </c>
    </row>
    <row r="109" spans="1:105" ht="12" customHeight="1" x14ac:dyDescent="0.25">
      <c r="A109" s="106" t="s">
        <v>122</v>
      </c>
      <c r="B109" s="101">
        <v>0.54836364528292525</v>
      </c>
      <c r="C109" s="101">
        <v>0.47696413278822691</v>
      </c>
      <c r="D109" s="101">
        <v>0.46252355988553584</v>
      </c>
      <c r="E109" s="101">
        <v>0.44221632968061797</v>
      </c>
      <c r="F109" s="101">
        <v>0.47721278735187767</v>
      </c>
      <c r="G109" s="101">
        <v>0.50117184770909984</v>
      </c>
      <c r="H109" s="101">
        <v>0.51737494939903561</v>
      </c>
      <c r="I109" s="101">
        <v>0.45269447084462044</v>
      </c>
      <c r="J109" s="101">
        <v>0.42916801377635089</v>
      </c>
      <c r="K109" s="101">
        <v>0.36906105817691359</v>
      </c>
      <c r="L109" s="101">
        <v>0.42045782479320537</v>
      </c>
      <c r="M109" s="101">
        <v>0.43197152210287115</v>
      </c>
      <c r="N109" s="101">
        <v>0.44164467948163144</v>
      </c>
      <c r="O109" s="101">
        <v>0.48886013985239085</v>
      </c>
      <c r="P109" s="101">
        <v>0.48723239343995628</v>
      </c>
      <c r="Q109" s="101">
        <v>0.52727865638448246</v>
      </c>
      <c r="R109" s="101">
        <v>0.55625436342763179</v>
      </c>
      <c r="S109" s="101">
        <v>0.55042568870823927</v>
      </c>
      <c r="T109" s="101">
        <v>0.54944292762896974</v>
      </c>
      <c r="U109" s="101">
        <v>0.51906850906576485</v>
      </c>
      <c r="V109" s="101">
        <v>0.49948599648777697</v>
      </c>
      <c r="W109" s="101">
        <v>0.49523070835090055</v>
      </c>
      <c r="X109" s="101">
        <v>0.2784343166971634</v>
      </c>
      <c r="Y109" s="101">
        <v>0.22775782539706213</v>
      </c>
      <c r="DA109" s="131" t="s">
        <v>1603</v>
      </c>
    </row>
    <row r="110" spans="1:105" ht="12" customHeight="1" x14ac:dyDescent="0.25">
      <c r="A110" s="107" t="s">
        <v>121</v>
      </c>
      <c r="B110" s="104">
        <v>0.20452983606459302</v>
      </c>
      <c r="C110" s="104">
        <v>0.19681434409183757</v>
      </c>
      <c r="D110" s="104">
        <v>0.20475401250551201</v>
      </c>
      <c r="E110" s="104">
        <v>0.21602112304111618</v>
      </c>
      <c r="F110" s="104">
        <v>0.23750216983179062</v>
      </c>
      <c r="G110" s="104">
        <v>0.27758629620539521</v>
      </c>
      <c r="H110" s="104">
        <v>0.31189848884632454</v>
      </c>
      <c r="I110" s="104">
        <v>0.32726950804720184</v>
      </c>
      <c r="J110" s="104">
        <v>0.3306329184409762</v>
      </c>
      <c r="K110" s="104">
        <v>0.3140346847892963</v>
      </c>
      <c r="L110" s="104">
        <v>0.39552913800788259</v>
      </c>
      <c r="M110" s="104">
        <v>0.41479770746455102</v>
      </c>
      <c r="N110" s="104">
        <v>0.41147125469225182</v>
      </c>
      <c r="O110" s="104">
        <v>0.44873771796144568</v>
      </c>
      <c r="P110" s="104">
        <v>0.4234478559443785</v>
      </c>
      <c r="Q110" s="104">
        <v>0.44785403131655588</v>
      </c>
      <c r="R110" s="104">
        <v>0.4901963544103618</v>
      </c>
      <c r="S110" s="104">
        <v>0.4969315972905799</v>
      </c>
      <c r="T110" s="104">
        <v>0.51648233151347767</v>
      </c>
      <c r="U110" s="104">
        <v>0.52223359158009097</v>
      </c>
      <c r="V110" s="104">
        <v>0.51237816927679725</v>
      </c>
      <c r="W110" s="104">
        <v>0.50119455373003285</v>
      </c>
      <c r="X110" s="104">
        <v>0.39583240231155803</v>
      </c>
      <c r="Y110" s="104">
        <v>0.47053074328943068</v>
      </c>
      <c r="DA110" s="132" t="s">
        <v>1604</v>
      </c>
    </row>
    <row r="111" spans="1:105" ht="12" customHeight="1" x14ac:dyDescent="0.25">
      <c r="A111" s="108" t="s">
        <v>53</v>
      </c>
      <c r="B111" s="98">
        <v>0.13280989283339234</v>
      </c>
      <c r="C111" s="98">
        <v>0.1254912870337023</v>
      </c>
      <c r="D111" s="98">
        <v>0.13148590584908026</v>
      </c>
      <c r="E111" s="98">
        <v>0.13673020495586774</v>
      </c>
      <c r="F111" s="98">
        <v>0.14939495707365344</v>
      </c>
      <c r="G111" s="98">
        <v>0.17650385063718829</v>
      </c>
      <c r="H111" s="98">
        <v>0.19817409790184395</v>
      </c>
      <c r="I111" s="98">
        <v>0.20493034464786025</v>
      </c>
      <c r="J111" s="98">
        <v>0.20137751242198007</v>
      </c>
      <c r="K111" s="98">
        <v>0.1761735209323872</v>
      </c>
      <c r="L111" s="98">
        <v>0.25003912039016785</v>
      </c>
      <c r="M111" s="98">
        <v>0.25973557236860451</v>
      </c>
      <c r="N111" s="98">
        <v>0.25237477765914984</v>
      </c>
      <c r="O111" s="98">
        <v>0.28715754269848337</v>
      </c>
      <c r="P111" s="98">
        <v>0.26100521879999761</v>
      </c>
      <c r="Q111" s="98">
        <v>0.28107147979241365</v>
      </c>
      <c r="R111" s="98">
        <v>0.30643347772205198</v>
      </c>
      <c r="S111" s="98">
        <v>0.2972171177010644</v>
      </c>
      <c r="T111" s="98">
        <v>0.30948977382255438</v>
      </c>
      <c r="U111" s="98">
        <v>0.31625965046024074</v>
      </c>
      <c r="V111" s="98">
        <v>0.30872024740352377</v>
      </c>
      <c r="W111" s="98">
        <v>0.31648253002192123</v>
      </c>
      <c r="X111" s="98">
        <v>0.17865783091697032</v>
      </c>
      <c r="Y111" s="98">
        <v>0.2614685620523528</v>
      </c>
      <c r="DA111" s="63" t="s">
        <v>1605</v>
      </c>
    </row>
    <row r="112" spans="1:105" ht="12" customHeight="1" x14ac:dyDescent="0.25">
      <c r="A112" s="108" t="s">
        <v>52</v>
      </c>
      <c r="B112" s="98">
        <v>7.1719943231200692E-2</v>
      </c>
      <c r="C112" s="98">
        <v>7.132305705813527E-2</v>
      </c>
      <c r="D112" s="98">
        <v>7.3268106656431728E-2</v>
      </c>
      <c r="E112" s="98">
        <v>7.9290918085248435E-2</v>
      </c>
      <c r="F112" s="98">
        <v>8.8107212758137196E-2</v>
      </c>
      <c r="G112" s="98">
        <v>0.10108244556820693</v>
      </c>
      <c r="H112" s="98">
        <v>0.11372439094448057</v>
      </c>
      <c r="I112" s="98">
        <v>0.12233916339934159</v>
      </c>
      <c r="J112" s="98">
        <v>0.12925540601899613</v>
      </c>
      <c r="K112" s="98">
        <v>0.13786116385690911</v>
      </c>
      <c r="L112" s="98">
        <v>0.14549001761771477</v>
      </c>
      <c r="M112" s="98">
        <v>0.15506213509594652</v>
      </c>
      <c r="N112" s="98">
        <v>0.15909647703310198</v>
      </c>
      <c r="O112" s="98">
        <v>0.16158017526296231</v>
      </c>
      <c r="P112" s="98">
        <v>0.16244263714438087</v>
      </c>
      <c r="Q112" s="98">
        <v>0.16678255152414226</v>
      </c>
      <c r="R112" s="98">
        <v>0.18376287668830979</v>
      </c>
      <c r="S112" s="98">
        <v>0.19971447958951552</v>
      </c>
      <c r="T112" s="98">
        <v>0.20699255769092323</v>
      </c>
      <c r="U112" s="98">
        <v>0.20597394111985023</v>
      </c>
      <c r="V112" s="98">
        <v>0.2036579218732735</v>
      </c>
      <c r="W112" s="98">
        <v>0.18471202370811168</v>
      </c>
      <c r="X112" s="98">
        <v>0.21717457139458768</v>
      </c>
      <c r="Y112" s="98">
        <v>0.20906218123707787</v>
      </c>
      <c r="DA112" s="63" t="s">
        <v>1606</v>
      </c>
    </row>
    <row r="113" spans="1:105" ht="12" customHeight="1" x14ac:dyDescent="0.25">
      <c r="A113" s="121" t="s">
        <v>54</v>
      </c>
      <c r="B113" s="122">
        <v>0.18612130326524018</v>
      </c>
      <c r="C113" s="122">
        <v>0.17504982626300331</v>
      </c>
      <c r="D113" s="122">
        <v>0.17323683681561589</v>
      </c>
      <c r="E113" s="122">
        <v>0.17614068874336247</v>
      </c>
      <c r="F113" s="122">
        <v>0.1881648420261231</v>
      </c>
      <c r="G113" s="122">
        <v>0.20505921190176624</v>
      </c>
      <c r="H113" s="122">
        <v>0.22349292277080315</v>
      </c>
      <c r="I113" s="122">
        <v>0.22026631087060022</v>
      </c>
      <c r="J113" s="122">
        <v>0.21377478609276945</v>
      </c>
      <c r="K113" s="122">
        <v>0.20418710123140746</v>
      </c>
      <c r="L113" s="122">
        <v>0.22758632825053715</v>
      </c>
      <c r="M113" s="122">
        <v>0.2225945272574501</v>
      </c>
      <c r="N113" s="122">
        <v>0.22245820194730029</v>
      </c>
      <c r="O113" s="122">
        <v>0.23975386129792248</v>
      </c>
      <c r="P113" s="122">
        <v>0.24455991026395979</v>
      </c>
      <c r="Q113" s="122">
        <v>0.2553751617599529</v>
      </c>
      <c r="R113" s="122">
        <v>0.28627269211291428</v>
      </c>
      <c r="S113" s="122">
        <v>0.29859225645839721</v>
      </c>
      <c r="T113" s="122">
        <v>0.30359043627638566</v>
      </c>
      <c r="U113" s="122">
        <v>0.29572898944788384</v>
      </c>
      <c r="V113" s="122">
        <v>0.30790662706781985</v>
      </c>
      <c r="W113" s="122">
        <v>0.31952737353239274</v>
      </c>
      <c r="X113" s="122">
        <v>0.2158750071251094</v>
      </c>
      <c r="Y113" s="122">
        <v>0.25082487843333795</v>
      </c>
      <c r="DA113" s="130" t="s">
        <v>1607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1608</v>
      </c>
    </row>
    <row r="115" spans="1:105" ht="12" customHeight="1" x14ac:dyDescent="0.25">
      <c r="A115" s="109" t="s">
        <v>120</v>
      </c>
      <c r="B115" s="33">
        <v>0.18612130326524018</v>
      </c>
      <c r="C115" s="33">
        <v>0.17504982626300331</v>
      </c>
      <c r="D115" s="33">
        <v>0.17323683681561589</v>
      </c>
      <c r="E115" s="33">
        <v>0.17614068874336247</v>
      </c>
      <c r="F115" s="33">
        <v>0.1881648420261231</v>
      </c>
      <c r="G115" s="33">
        <v>0.20505921190176624</v>
      </c>
      <c r="H115" s="33">
        <v>0.22349292277080315</v>
      </c>
      <c r="I115" s="33">
        <v>0.22026631087060022</v>
      </c>
      <c r="J115" s="33">
        <v>0.21377478609276945</v>
      </c>
      <c r="K115" s="33">
        <v>0.20418710123140746</v>
      </c>
      <c r="L115" s="33">
        <v>0.22758632825053715</v>
      </c>
      <c r="M115" s="33">
        <v>0.2225945272574501</v>
      </c>
      <c r="N115" s="33">
        <v>0.22245820194730029</v>
      </c>
      <c r="O115" s="33">
        <v>0.23975386129792248</v>
      </c>
      <c r="P115" s="33">
        <v>0.24455991026395979</v>
      </c>
      <c r="Q115" s="33">
        <v>0.2553751617599529</v>
      </c>
      <c r="R115" s="33">
        <v>0.28627269211291428</v>
      </c>
      <c r="S115" s="33">
        <v>0.29859225645839721</v>
      </c>
      <c r="T115" s="33">
        <v>0.30359043627638566</v>
      </c>
      <c r="U115" s="33">
        <v>0.29572898944788384</v>
      </c>
      <c r="V115" s="33">
        <v>0.30790662706781985</v>
      </c>
      <c r="W115" s="33">
        <v>0.31952737353239274</v>
      </c>
      <c r="X115" s="33">
        <v>0.2158750071251094</v>
      </c>
      <c r="Y115" s="33">
        <v>0.25082487843333795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7.2370546094260417</v>
      </c>
      <c r="C117" s="117">
        <f t="shared" si="19"/>
        <v>7.3432936718225656</v>
      </c>
      <c r="D117" s="117">
        <f t="shared" si="19"/>
        <v>6.4680831842093811</v>
      </c>
      <c r="E117" s="117">
        <f t="shared" si="19"/>
        <v>7.0025915368333607</v>
      </c>
      <c r="F117" s="117">
        <f t="shared" si="19"/>
        <v>7.5786045428968176</v>
      </c>
      <c r="G117" s="117">
        <f t="shared" si="19"/>
        <v>8.2117071836275652</v>
      </c>
      <c r="H117" s="117">
        <f t="shared" si="19"/>
        <v>9.2667030917942714</v>
      </c>
      <c r="I117" s="117">
        <f t="shared" si="19"/>
        <v>9.2989755696058616</v>
      </c>
      <c r="J117" s="117">
        <f t="shared" si="19"/>
        <v>8.3936471862514779</v>
      </c>
      <c r="K117" s="117">
        <f t="shared" si="19"/>
        <v>7.4950543263078035</v>
      </c>
      <c r="L117" s="117">
        <f t="shared" si="19"/>
        <v>8.9578692033436003</v>
      </c>
      <c r="M117" s="117">
        <f t="shared" si="19"/>
        <v>8.8285007181086055</v>
      </c>
      <c r="N117" s="117">
        <f t="shared" si="19"/>
        <v>8.4863238224482398</v>
      </c>
      <c r="O117" s="117">
        <f t="shared" si="19"/>
        <v>8.2077772062418966</v>
      </c>
      <c r="P117" s="117">
        <f t="shared" si="19"/>
        <v>6.557622709622958</v>
      </c>
      <c r="Q117" s="117">
        <f t="shared" si="19"/>
        <v>9.0024530766821496</v>
      </c>
      <c r="R117" s="117">
        <f t="shared" ref="R117:V117" si="20">R118+R121+R123+R132</f>
        <v>10.172071177658138</v>
      </c>
      <c r="S117" s="117">
        <f t="shared" si="20"/>
        <v>11.116436497906701</v>
      </c>
      <c r="T117" s="117">
        <f t="shared" si="20"/>
        <v>11.360401759330632</v>
      </c>
      <c r="U117" s="117">
        <f t="shared" si="20"/>
        <v>10.530324186234266</v>
      </c>
      <c r="V117" s="117">
        <f t="shared" si="20"/>
        <v>10.170040981179818</v>
      </c>
      <c r="W117" s="117">
        <f t="shared" ref="W117:Y117" si="21">W118+W121+W123+W132</f>
        <v>10.525880747203392</v>
      </c>
      <c r="X117" s="117">
        <f t="shared" si="21"/>
        <v>11.28928530792547</v>
      </c>
      <c r="Y117" s="117">
        <f t="shared" si="21"/>
        <v>12.10097044024991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6.4650404063352891</v>
      </c>
      <c r="C118" s="122">
        <f t="shared" si="22"/>
        <v>6.6400095292216008</v>
      </c>
      <c r="D118" s="122">
        <f t="shared" si="22"/>
        <v>5.7759607195251412</v>
      </c>
      <c r="E118" s="122">
        <f t="shared" si="22"/>
        <v>6.3064674870227391</v>
      </c>
      <c r="F118" s="122">
        <f t="shared" si="22"/>
        <v>6.8190342949042098</v>
      </c>
      <c r="G118" s="122">
        <f t="shared" si="22"/>
        <v>7.3781646843114741</v>
      </c>
      <c r="H118" s="122">
        <f t="shared" si="22"/>
        <v>8.3630904651512381</v>
      </c>
      <c r="I118" s="122">
        <f t="shared" si="22"/>
        <v>8.4306008232074152</v>
      </c>
      <c r="J118" s="122">
        <f t="shared" si="22"/>
        <v>7.5514427113586038</v>
      </c>
      <c r="K118" s="122">
        <f t="shared" si="22"/>
        <v>6.7230144173447481</v>
      </c>
      <c r="L118" s="122">
        <f t="shared" si="22"/>
        <v>8.061724506855299</v>
      </c>
      <c r="M118" s="122">
        <f t="shared" si="22"/>
        <v>7.900934621929105</v>
      </c>
      <c r="N118" s="122">
        <f t="shared" si="22"/>
        <v>7.5522735934453138</v>
      </c>
      <c r="O118" s="122">
        <f t="shared" si="22"/>
        <v>7.1954255136932064</v>
      </c>
      <c r="P118" s="122">
        <f t="shared" si="22"/>
        <v>5.5659948548802882</v>
      </c>
      <c r="Q118" s="122">
        <f t="shared" si="22"/>
        <v>7.9313910998954995</v>
      </c>
      <c r="R118" s="122">
        <f t="shared" ref="R118:V118" si="23">SUM(R119:R120)</f>
        <v>8.9909057573654749</v>
      </c>
      <c r="S118" s="122">
        <f t="shared" si="23"/>
        <v>9.8912642574887322</v>
      </c>
      <c r="T118" s="122">
        <f t="shared" si="23"/>
        <v>10.094449985893503</v>
      </c>
      <c r="U118" s="122">
        <f t="shared" si="23"/>
        <v>9.2712940162793664</v>
      </c>
      <c r="V118" s="122">
        <f t="shared" si="23"/>
        <v>8.9115792222392809</v>
      </c>
      <c r="W118" s="122">
        <f t="shared" ref="W118:Y118" si="24">SUM(W119:W120)</f>
        <v>9.2492587480359507</v>
      </c>
      <c r="X118" s="122">
        <f t="shared" si="24"/>
        <v>10.365351737433208</v>
      </c>
      <c r="Y118" s="122">
        <f t="shared" si="24"/>
        <v>11.122387692505683</v>
      </c>
      <c r="DA118" s="130" t="s">
        <v>1761</v>
      </c>
    </row>
    <row r="119" spans="1:105" ht="12" customHeight="1" x14ac:dyDescent="0.25">
      <c r="A119" s="97" t="s">
        <v>74</v>
      </c>
      <c r="B119" s="98">
        <v>6.347773245172954</v>
      </c>
      <c r="C119" s="98">
        <v>6.5196184817737537</v>
      </c>
      <c r="D119" s="98">
        <v>5.6737013038889872</v>
      </c>
      <c r="E119" s="98">
        <v>6.1953247659678992</v>
      </c>
      <c r="F119" s="98">
        <v>6.7000682310266901</v>
      </c>
      <c r="G119" s="98">
        <v>7.250125487052701</v>
      </c>
      <c r="H119" s="98">
        <v>8.2186763416032917</v>
      </c>
      <c r="I119" s="98">
        <v>8.2858228497743927</v>
      </c>
      <c r="J119" s="98">
        <v>7.423566009768952</v>
      </c>
      <c r="K119" s="98">
        <v>6.6104214235135714</v>
      </c>
      <c r="L119" s="98">
        <v>7.9234533802642231</v>
      </c>
      <c r="M119" s="98">
        <v>7.7686594321471807</v>
      </c>
      <c r="N119" s="98">
        <v>7.4272348673424631</v>
      </c>
      <c r="O119" s="98">
        <v>7.0773646024934243</v>
      </c>
      <c r="P119" s="98">
        <v>5.4767430934149912</v>
      </c>
      <c r="Q119" s="98">
        <v>7.8021282417967299</v>
      </c>
      <c r="R119" s="98">
        <v>8.8446575814819806</v>
      </c>
      <c r="S119" s="98">
        <v>9.7308899239597597</v>
      </c>
      <c r="T119" s="98">
        <v>9.9314716008365505</v>
      </c>
      <c r="U119" s="98">
        <v>9.1235490531733596</v>
      </c>
      <c r="V119" s="98">
        <v>8.7696818537567847</v>
      </c>
      <c r="W119" s="98">
        <v>9.1020800372643187</v>
      </c>
      <c r="X119" s="98">
        <v>10.212222747279247</v>
      </c>
      <c r="Y119" s="98">
        <v>10.956339001268576</v>
      </c>
      <c r="DA119" s="63" t="s">
        <v>1762</v>
      </c>
    </row>
    <row r="120" spans="1:105" ht="12" customHeight="1" x14ac:dyDescent="0.25">
      <c r="A120" s="97" t="s">
        <v>53</v>
      </c>
      <c r="B120" s="98">
        <v>0.11726716116233495</v>
      </c>
      <c r="C120" s="98">
        <v>0.12039104744784751</v>
      </c>
      <c r="D120" s="98">
        <v>0.10225941563615372</v>
      </c>
      <c r="E120" s="98">
        <v>0.11114272105484034</v>
      </c>
      <c r="F120" s="98">
        <v>0.11896606387751961</v>
      </c>
      <c r="G120" s="98">
        <v>0.12803919725877316</v>
      </c>
      <c r="H120" s="98">
        <v>0.14441412354794625</v>
      </c>
      <c r="I120" s="98">
        <v>0.14477797343302259</v>
      </c>
      <c r="J120" s="98">
        <v>0.12787670158965164</v>
      </c>
      <c r="K120" s="98">
        <v>0.11259299383117692</v>
      </c>
      <c r="L120" s="98">
        <v>0.13827112659107674</v>
      </c>
      <c r="M120" s="98">
        <v>0.13227518978192412</v>
      </c>
      <c r="N120" s="98">
        <v>0.12503872610285072</v>
      </c>
      <c r="O120" s="98">
        <v>0.11806091119978249</v>
      </c>
      <c r="P120" s="98">
        <v>8.9251761465296592E-2</v>
      </c>
      <c r="Q120" s="98">
        <v>0.12926285809876928</v>
      </c>
      <c r="R120" s="98">
        <v>0.14624817588349515</v>
      </c>
      <c r="S120" s="98">
        <v>0.16037433352897257</v>
      </c>
      <c r="T120" s="98">
        <v>0.16297838505695292</v>
      </c>
      <c r="U120" s="98">
        <v>0.14774496310600649</v>
      </c>
      <c r="V120" s="98">
        <v>0.14189736848249684</v>
      </c>
      <c r="W120" s="98">
        <v>0.14717871077163164</v>
      </c>
      <c r="X120" s="98">
        <v>0.1531289901539607</v>
      </c>
      <c r="Y120" s="98">
        <v>0.16604869123710686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1.0880579150653947E-3</v>
      </c>
      <c r="C121" s="122">
        <f t="shared" si="25"/>
        <v>1.3103623130213714E-3</v>
      </c>
      <c r="D121" s="122">
        <f t="shared" si="25"/>
        <v>1.3925720206760077E-3</v>
      </c>
      <c r="E121" s="122">
        <f t="shared" si="25"/>
        <v>1.7484369781045539E-3</v>
      </c>
      <c r="F121" s="122">
        <f t="shared" si="25"/>
        <v>2.6134851390229386E-3</v>
      </c>
      <c r="G121" s="122">
        <f t="shared" si="25"/>
        <v>3.8516316020396268E-3</v>
      </c>
      <c r="H121" s="122">
        <f t="shared" si="25"/>
        <v>5.7664841362058752E-3</v>
      </c>
      <c r="I121" s="122">
        <f t="shared" si="25"/>
        <v>7.3647997315794446E-3</v>
      </c>
      <c r="J121" s="122">
        <f t="shared" si="25"/>
        <v>8.2438350884283355E-3</v>
      </c>
      <c r="K121" s="122">
        <f t="shared" si="25"/>
        <v>8.212199646708624E-3</v>
      </c>
      <c r="L121" s="122">
        <f t="shared" si="25"/>
        <v>8.3535507608329222E-3</v>
      </c>
      <c r="M121" s="122">
        <f t="shared" si="25"/>
        <v>8.4548524068074286E-3</v>
      </c>
      <c r="N121" s="122">
        <f t="shared" si="25"/>
        <v>8.762971716175013E-3</v>
      </c>
      <c r="O121" s="122">
        <f t="shared" si="25"/>
        <v>9.1051214630104918E-3</v>
      </c>
      <c r="P121" s="122">
        <f t="shared" si="25"/>
        <v>9.2101878562150102E-3</v>
      </c>
      <c r="Q121" s="122">
        <f t="shared" si="25"/>
        <v>9.6274460920382984E-3</v>
      </c>
      <c r="R121" s="122">
        <f t="shared" si="25"/>
        <v>1.1843318418606362E-2</v>
      </c>
      <c r="S121" s="122">
        <f t="shared" si="25"/>
        <v>1.4421181396276107E-2</v>
      </c>
      <c r="T121" s="122">
        <f t="shared" si="25"/>
        <v>2.0686925426095664E-2</v>
      </c>
      <c r="U121" s="122">
        <f t="shared" si="25"/>
        <v>1.9046071309450237E-2</v>
      </c>
      <c r="V121" s="122">
        <f t="shared" si="25"/>
        <v>1.9603639258161554E-2</v>
      </c>
      <c r="W121" s="122">
        <f t="shared" si="25"/>
        <v>1.9435285279299011E-2</v>
      </c>
      <c r="X121" s="122">
        <f t="shared" si="25"/>
        <v>1.9797925399063922E-2</v>
      </c>
      <c r="Y121" s="122">
        <f t="shared" si="25"/>
        <v>2.0373534791284446E-2</v>
      </c>
      <c r="DA121" s="130" t="s">
        <v>1764</v>
      </c>
    </row>
    <row r="122" spans="1:105" ht="12" customHeight="1" x14ac:dyDescent="0.25">
      <c r="A122" s="97" t="s">
        <v>53</v>
      </c>
      <c r="B122" s="98">
        <v>1.0880579150653947E-3</v>
      </c>
      <c r="C122" s="98">
        <v>1.3103623130213714E-3</v>
      </c>
      <c r="D122" s="98">
        <v>1.3925720206760077E-3</v>
      </c>
      <c r="E122" s="98">
        <v>1.7484369781045539E-3</v>
      </c>
      <c r="F122" s="98">
        <v>2.6134851390229386E-3</v>
      </c>
      <c r="G122" s="98">
        <v>3.8516316020396268E-3</v>
      </c>
      <c r="H122" s="98">
        <v>5.7664841362058752E-3</v>
      </c>
      <c r="I122" s="98">
        <v>7.3647997315794446E-3</v>
      </c>
      <c r="J122" s="98">
        <v>8.2438350884283355E-3</v>
      </c>
      <c r="K122" s="98">
        <v>8.212199646708624E-3</v>
      </c>
      <c r="L122" s="98">
        <v>8.3535507608329222E-3</v>
      </c>
      <c r="M122" s="98">
        <v>8.4548524068074286E-3</v>
      </c>
      <c r="N122" s="98">
        <v>8.762971716175013E-3</v>
      </c>
      <c r="O122" s="98">
        <v>9.1051214630104918E-3</v>
      </c>
      <c r="P122" s="98">
        <v>9.2101878562150102E-3</v>
      </c>
      <c r="Q122" s="98">
        <v>9.6274460920382984E-3</v>
      </c>
      <c r="R122" s="98">
        <v>1.1843318418606362E-2</v>
      </c>
      <c r="S122" s="98">
        <v>1.4421181396276107E-2</v>
      </c>
      <c r="T122" s="98">
        <v>2.0686925426095664E-2</v>
      </c>
      <c r="U122" s="98">
        <v>1.9046071309450237E-2</v>
      </c>
      <c r="V122" s="98">
        <v>1.9603639258161554E-2</v>
      </c>
      <c r="W122" s="98">
        <v>1.9435285279299011E-2</v>
      </c>
      <c r="X122" s="98">
        <v>1.9797925399063922E-2</v>
      </c>
      <c r="Y122" s="98">
        <v>2.0373534791284446E-2</v>
      </c>
      <c r="DA122" s="63" t="s">
        <v>1765</v>
      </c>
    </row>
    <row r="123" spans="1:105" ht="12" customHeight="1" x14ac:dyDescent="0.25">
      <c r="A123" s="121" t="s">
        <v>55</v>
      </c>
      <c r="B123" s="122">
        <v>0.62975522080013513</v>
      </c>
      <c r="C123" s="122">
        <v>0.56893057980813633</v>
      </c>
      <c r="D123" s="122">
        <v>0.55871114517243348</v>
      </c>
      <c r="E123" s="122">
        <v>0.55965022815882914</v>
      </c>
      <c r="F123" s="122">
        <v>0.61242843012331838</v>
      </c>
      <c r="G123" s="122">
        <v>0.67151690956822785</v>
      </c>
      <c r="H123" s="122">
        <v>0.72474082366166837</v>
      </c>
      <c r="I123" s="122">
        <v>0.69007868621889679</v>
      </c>
      <c r="J123" s="122">
        <v>0.66794696720405866</v>
      </c>
      <c r="K123" s="122">
        <v>0.60505656062460456</v>
      </c>
      <c r="L123" s="122">
        <v>0.71043913908891276</v>
      </c>
      <c r="M123" s="122">
        <v>0.74514612291938165</v>
      </c>
      <c r="N123" s="122">
        <v>0.75077301508566274</v>
      </c>
      <c r="O123" s="122">
        <v>0.81434372801504551</v>
      </c>
      <c r="P123" s="122">
        <v>0.78905706050993607</v>
      </c>
      <c r="Q123" s="122">
        <v>0.85861694255240684</v>
      </c>
      <c r="R123" s="122">
        <v>0.94009993873898989</v>
      </c>
      <c r="S123" s="122">
        <v>0.96895674742283422</v>
      </c>
      <c r="T123" s="122">
        <v>0.99630032664762869</v>
      </c>
      <c r="U123" s="122">
        <v>0.99429540891819335</v>
      </c>
      <c r="V123" s="122">
        <v>0.97926032547412822</v>
      </c>
      <c r="W123" s="122">
        <v>0.98383546190898907</v>
      </c>
      <c r="X123" s="122">
        <v>0.716707204732415</v>
      </c>
      <c r="Y123" s="122">
        <v>0.73755602519732022</v>
      </c>
      <c r="DA123" s="130" t="s">
        <v>1766</v>
      </c>
    </row>
    <row r="124" spans="1:105" ht="12" customHeight="1" x14ac:dyDescent="0.25">
      <c r="A124" s="97" t="s">
        <v>141</v>
      </c>
      <c r="B124" s="98">
        <v>6.8395571993213361E-2</v>
      </c>
      <c r="C124" s="98">
        <v>6.3078543472730106E-2</v>
      </c>
      <c r="D124" s="98">
        <v>5.5166735613978002E-2</v>
      </c>
      <c r="E124" s="98">
        <v>5.8533040414319046E-2</v>
      </c>
      <c r="F124" s="98">
        <v>6.4784091371924285E-2</v>
      </c>
      <c r="G124" s="98">
        <v>7.0241186576586928E-2</v>
      </c>
      <c r="H124" s="98">
        <v>7.9495040857891899E-2</v>
      </c>
      <c r="I124" s="98">
        <v>7.7938408945127546E-2</v>
      </c>
      <c r="J124" s="98">
        <v>6.8734629948836751E-2</v>
      </c>
      <c r="K124" s="98">
        <v>6.0294753260238594E-2</v>
      </c>
      <c r="L124" s="98">
        <v>6.3321190754795198E-2</v>
      </c>
      <c r="M124" s="98">
        <v>7.0642340302958295E-2</v>
      </c>
      <c r="N124" s="98">
        <v>6.7464862698336903E-2</v>
      </c>
      <c r="O124" s="98">
        <v>6.2440439237429327E-2</v>
      </c>
      <c r="P124" s="98">
        <v>5.3725061652053381E-2</v>
      </c>
      <c r="Q124" s="98">
        <v>6.8228353801564751E-2</v>
      </c>
      <c r="R124" s="98">
        <v>8.3371061410977956E-2</v>
      </c>
      <c r="S124" s="98">
        <v>9.9299676418868582E-2</v>
      </c>
      <c r="T124" s="98">
        <v>0.10129387725054476</v>
      </c>
      <c r="U124" s="98">
        <v>0.11078126180175975</v>
      </c>
      <c r="V124" s="98">
        <v>0.11143527163688571</v>
      </c>
      <c r="W124" s="98">
        <v>0.12441888945630571</v>
      </c>
      <c r="X124" s="98">
        <v>0.11574483834389587</v>
      </c>
      <c r="Y124" s="98">
        <v>0.11318151812093818</v>
      </c>
      <c r="DA124" s="63" t="s">
        <v>1767</v>
      </c>
    </row>
    <row r="125" spans="1:105" ht="12" customHeight="1" x14ac:dyDescent="0.25">
      <c r="A125" s="97" t="s">
        <v>140</v>
      </c>
      <c r="B125" s="98">
        <v>2.4931557227173766E-4</v>
      </c>
      <c r="C125" s="98">
        <v>2.4418770521119249E-4</v>
      </c>
      <c r="D125" s="98">
        <v>1.503341152647466E-4</v>
      </c>
      <c r="E125" s="98">
        <v>1.5594604960382459E-4</v>
      </c>
      <c r="F125" s="98">
        <v>8.034576269495559E-5</v>
      </c>
      <c r="G125" s="98">
        <v>7.9748017324674338E-5</v>
      </c>
      <c r="H125" s="98">
        <v>1.6927264866951707E-4</v>
      </c>
      <c r="I125" s="98">
        <v>1.7076608886218851E-4</v>
      </c>
      <c r="J125" s="98">
        <v>1.6157471502415232E-4</v>
      </c>
      <c r="K125" s="98">
        <v>1.5545635701836853E-4</v>
      </c>
      <c r="L125" s="98">
        <v>1.7360377872204576E-4</v>
      </c>
      <c r="M125" s="98">
        <v>1.9819820649338686E-4</v>
      </c>
      <c r="N125" s="98">
        <v>1.9981231030161682E-4</v>
      </c>
      <c r="O125" s="98">
        <v>0</v>
      </c>
      <c r="P125" s="98">
        <v>0</v>
      </c>
      <c r="Q125" s="98">
        <v>0</v>
      </c>
      <c r="R125" s="98">
        <v>0</v>
      </c>
      <c r="S125" s="98">
        <v>1.9975064438838762E-4</v>
      </c>
      <c r="T125" s="98">
        <v>1.8973051448841998E-4</v>
      </c>
      <c r="U125" s="98">
        <v>1.9708730113683929E-4</v>
      </c>
      <c r="V125" s="98">
        <v>1.8548731139579784E-4</v>
      </c>
      <c r="W125" s="98">
        <v>1.8360261434569456E-4</v>
      </c>
      <c r="X125" s="98">
        <v>4.7695087976204589E-4</v>
      </c>
      <c r="Y125" s="98">
        <v>4.2066326295607808E-4</v>
      </c>
      <c r="DA125" s="63" t="s">
        <v>1768</v>
      </c>
    </row>
    <row r="126" spans="1:105" ht="12" customHeight="1" x14ac:dyDescent="0.25">
      <c r="A126" s="100" t="s">
        <v>50</v>
      </c>
      <c r="B126" s="101">
        <v>1.4226826084388561E-4</v>
      </c>
      <c r="C126" s="101">
        <v>1.367263699810127E-4</v>
      </c>
      <c r="D126" s="101">
        <v>8.5010041863581355E-5</v>
      </c>
      <c r="E126" s="101">
        <v>8.6980055100362475E-5</v>
      </c>
      <c r="F126" s="101">
        <v>4.4600479748054752E-5</v>
      </c>
      <c r="G126" s="101">
        <v>4.4916503145132703E-5</v>
      </c>
      <c r="H126" s="101">
        <v>9.5480479848423692E-5</v>
      </c>
      <c r="I126" s="101">
        <v>9.4773659465908079E-5</v>
      </c>
      <c r="J126" s="101">
        <v>8.6744714978527482E-5</v>
      </c>
      <c r="K126" s="101">
        <v>7.6055387502425224E-5</v>
      </c>
      <c r="L126" s="101">
        <v>9.7780968312328936E-5</v>
      </c>
      <c r="M126" s="101">
        <v>1.1056161133001413E-4</v>
      </c>
      <c r="N126" s="101">
        <v>1.0907981577790503E-4</v>
      </c>
      <c r="O126" s="101">
        <v>0</v>
      </c>
      <c r="P126" s="101">
        <v>0</v>
      </c>
      <c r="Q126" s="101">
        <v>0</v>
      </c>
      <c r="R126" s="101">
        <v>0</v>
      </c>
      <c r="S126" s="101">
        <v>1.082195228102325E-4</v>
      </c>
      <c r="T126" s="101">
        <v>1.0338120338767757E-4</v>
      </c>
      <c r="U126" s="101">
        <v>1.0937492505196983E-4</v>
      </c>
      <c r="V126" s="101">
        <v>1.0282873968348872E-4</v>
      </c>
      <c r="W126" s="101">
        <v>1.079048474605602E-4</v>
      </c>
      <c r="X126" s="101">
        <v>1.9896845540075107E-4</v>
      </c>
      <c r="Y126" s="101">
        <v>2.1771706795877004E-4</v>
      </c>
      <c r="DA126" s="131" t="s">
        <v>1769</v>
      </c>
    </row>
    <row r="127" spans="1:105" ht="12" customHeight="1" x14ac:dyDescent="0.25">
      <c r="A127" s="103" t="s">
        <v>52</v>
      </c>
      <c r="B127" s="104">
        <v>1.0704731142785203E-4</v>
      </c>
      <c r="C127" s="104">
        <v>1.0746133523017982E-4</v>
      </c>
      <c r="D127" s="104">
        <v>6.5324073401165259E-5</v>
      </c>
      <c r="E127" s="104">
        <v>6.8965994503462127E-5</v>
      </c>
      <c r="F127" s="104">
        <v>3.5745282946900838E-5</v>
      </c>
      <c r="G127" s="104">
        <v>3.4831514179541642E-5</v>
      </c>
      <c r="H127" s="104">
        <v>7.379216882109339E-5</v>
      </c>
      <c r="I127" s="104">
        <v>7.5992429396280428E-5</v>
      </c>
      <c r="J127" s="104">
        <v>7.483000004562484E-5</v>
      </c>
      <c r="K127" s="104">
        <v>7.9400969515943295E-5</v>
      </c>
      <c r="L127" s="104">
        <v>7.5822810409716825E-5</v>
      </c>
      <c r="M127" s="104">
        <v>8.763659516337274E-5</v>
      </c>
      <c r="N127" s="104">
        <v>9.0732494523711773E-5</v>
      </c>
      <c r="O127" s="104">
        <v>0</v>
      </c>
      <c r="P127" s="104">
        <v>0</v>
      </c>
      <c r="Q127" s="104">
        <v>0</v>
      </c>
      <c r="R127" s="104">
        <v>0</v>
      </c>
      <c r="S127" s="104">
        <v>9.1531121578155124E-5</v>
      </c>
      <c r="T127" s="104">
        <v>8.6349311100742413E-5</v>
      </c>
      <c r="U127" s="104">
        <v>8.7712376084869454E-5</v>
      </c>
      <c r="V127" s="104">
        <v>8.2658571712309134E-5</v>
      </c>
      <c r="W127" s="104">
        <v>7.5697766885134365E-5</v>
      </c>
      <c r="X127" s="104">
        <v>2.7798242436129482E-4</v>
      </c>
      <c r="Y127" s="104">
        <v>2.0294619499730803E-4</v>
      </c>
      <c r="DA127" s="132" t="s">
        <v>1770</v>
      </c>
    </row>
    <row r="128" spans="1:105" ht="12" customHeight="1" x14ac:dyDescent="0.25">
      <c r="A128" s="106" t="s">
        <v>122</v>
      </c>
      <c r="B128" s="101">
        <v>0.39397287653135166</v>
      </c>
      <c r="C128" s="101">
        <v>0.34363031138539818</v>
      </c>
      <c r="D128" s="101">
        <v>0.33464082143730955</v>
      </c>
      <c r="E128" s="101">
        <v>0.32174097994887185</v>
      </c>
      <c r="F128" s="101">
        <v>0.34965387018115984</v>
      </c>
      <c r="G128" s="101">
        <v>0.36962352212339056</v>
      </c>
      <c r="H128" s="101">
        <v>0.38410341618732652</v>
      </c>
      <c r="I128" s="101">
        <v>0.33697113316929406</v>
      </c>
      <c r="J128" s="101">
        <v>0.31964437899748249</v>
      </c>
      <c r="K128" s="101">
        <v>0.27517070965355317</v>
      </c>
      <c r="L128" s="101">
        <v>0.31428339894374696</v>
      </c>
      <c r="M128" s="101">
        <v>0.32423398380526081</v>
      </c>
      <c r="N128" s="101">
        <v>0.33370009380082688</v>
      </c>
      <c r="O128" s="101">
        <v>0.37229748639070864</v>
      </c>
      <c r="P128" s="101">
        <v>0.3734941437742717</v>
      </c>
      <c r="Q128" s="101">
        <v>0.40682357896581145</v>
      </c>
      <c r="R128" s="101">
        <v>0.43340899128589183</v>
      </c>
      <c r="S128" s="101">
        <v>0.43404839876737938</v>
      </c>
      <c r="T128" s="101">
        <v>0.43914828619684965</v>
      </c>
      <c r="U128" s="101">
        <v>0.42021941061545554</v>
      </c>
      <c r="V128" s="101">
        <v>0.41026451608694436</v>
      </c>
      <c r="W128" s="101">
        <v>0.41181481948061333</v>
      </c>
      <c r="X128" s="101">
        <v>0.23253498845703638</v>
      </c>
      <c r="Y128" s="101">
        <v>0.190992285205661</v>
      </c>
      <c r="DA128" s="131" t="s">
        <v>1771</v>
      </c>
    </row>
    <row r="129" spans="1:105" ht="12" customHeight="1" x14ac:dyDescent="0.25">
      <c r="A129" s="107" t="s">
        <v>121</v>
      </c>
      <c r="B129" s="104">
        <v>0.16713745670329838</v>
      </c>
      <c r="C129" s="104">
        <v>0.1619775372447968</v>
      </c>
      <c r="D129" s="104">
        <v>0.16875325400588115</v>
      </c>
      <c r="E129" s="104">
        <v>0.1792202617460345</v>
      </c>
      <c r="F129" s="104">
        <v>0.19791012280753928</v>
      </c>
      <c r="G129" s="104">
        <v>0.23157245285092565</v>
      </c>
      <c r="H129" s="104">
        <v>0.2609730939677804</v>
      </c>
      <c r="I129" s="104">
        <v>0.27499837801561294</v>
      </c>
      <c r="J129" s="104">
        <v>0.2794063835427153</v>
      </c>
      <c r="K129" s="104">
        <v>0.26943564135379439</v>
      </c>
      <c r="L129" s="104">
        <v>0.33266094561164855</v>
      </c>
      <c r="M129" s="104">
        <v>0.35007160060466913</v>
      </c>
      <c r="N129" s="104">
        <v>0.34940824627619738</v>
      </c>
      <c r="O129" s="104">
        <v>0.37960580238690755</v>
      </c>
      <c r="P129" s="104">
        <v>0.36183785508361094</v>
      </c>
      <c r="Q129" s="104">
        <v>0.38356500978503061</v>
      </c>
      <c r="R129" s="104">
        <v>0.42331988604212012</v>
      </c>
      <c r="S129" s="104">
        <v>0.43540892159219785</v>
      </c>
      <c r="T129" s="104">
        <v>0.45566843268574586</v>
      </c>
      <c r="U129" s="104">
        <v>0.4630976491998412</v>
      </c>
      <c r="V129" s="104">
        <v>0.45737505043890236</v>
      </c>
      <c r="W129" s="104">
        <v>0.44741815035772431</v>
      </c>
      <c r="X129" s="104">
        <v>0.36795042705172065</v>
      </c>
      <c r="Y129" s="104">
        <v>0.43296155860776497</v>
      </c>
      <c r="DA129" s="132" t="s">
        <v>1772</v>
      </c>
    </row>
    <row r="130" spans="1:105" ht="12" customHeight="1" x14ac:dyDescent="0.25">
      <c r="A130" s="108" t="s">
        <v>53</v>
      </c>
      <c r="B130" s="98">
        <v>9.5417513472097704E-2</v>
      </c>
      <c r="C130" s="98">
        <v>9.0654480186661543E-2</v>
      </c>
      <c r="D130" s="98">
        <v>9.548514734944942E-2</v>
      </c>
      <c r="E130" s="98">
        <v>9.9929343660786082E-2</v>
      </c>
      <c r="F130" s="98">
        <v>0.10980291004940208</v>
      </c>
      <c r="G130" s="98">
        <v>0.1304900072827187</v>
      </c>
      <c r="H130" s="98">
        <v>0.14724870302329982</v>
      </c>
      <c r="I130" s="98">
        <v>0.15265921461627135</v>
      </c>
      <c r="J130" s="98">
        <v>0.15015097752371914</v>
      </c>
      <c r="K130" s="98">
        <v>0.13157447749688531</v>
      </c>
      <c r="L130" s="98">
        <v>0.18717092799393378</v>
      </c>
      <c r="M130" s="98">
        <v>0.19500946550872261</v>
      </c>
      <c r="N130" s="98">
        <v>0.19031176924309542</v>
      </c>
      <c r="O130" s="98">
        <v>0.21802562712394527</v>
      </c>
      <c r="P130" s="98">
        <v>0.19939521793923007</v>
      </c>
      <c r="Q130" s="98">
        <v>0.21678245826088832</v>
      </c>
      <c r="R130" s="98">
        <v>0.23955700935381033</v>
      </c>
      <c r="S130" s="98">
        <v>0.23569444200268233</v>
      </c>
      <c r="T130" s="98">
        <v>0.24867587499482266</v>
      </c>
      <c r="U130" s="98">
        <v>0.25712370807999096</v>
      </c>
      <c r="V130" s="98">
        <v>0.25371712856562889</v>
      </c>
      <c r="W130" s="98">
        <v>0.26270612664961263</v>
      </c>
      <c r="X130" s="98">
        <v>0.150775855657133</v>
      </c>
      <c r="Y130" s="98">
        <v>0.22389937737068713</v>
      </c>
      <c r="DA130" s="63" t="s">
        <v>1773</v>
      </c>
    </row>
    <row r="131" spans="1:105" ht="12" customHeight="1" x14ac:dyDescent="0.25">
      <c r="A131" s="108" t="s">
        <v>52</v>
      </c>
      <c r="B131" s="98">
        <v>7.1719943231200692E-2</v>
      </c>
      <c r="C131" s="98">
        <v>7.132305705813527E-2</v>
      </c>
      <c r="D131" s="98">
        <v>7.3268106656431728E-2</v>
      </c>
      <c r="E131" s="98">
        <v>7.9290918085248435E-2</v>
      </c>
      <c r="F131" s="98">
        <v>8.8107212758137196E-2</v>
      </c>
      <c r="G131" s="98">
        <v>0.10108244556820693</v>
      </c>
      <c r="H131" s="98">
        <v>0.11372439094448057</v>
      </c>
      <c r="I131" s="98">
        <v>0.12233916339934159</v>
      </c>
      <c r="J131" s="98">
        <v>0.12925540601899613</v>
      </c>
      <c r="K131" s="98">
        <v>0.13786116385690911</v>
      </c>
      <c r="L131" s="98">
        <v>0.14549001761771477</v>
      </c>
      <c r="M131" s="98">
        <v>0.15506213509594652</v>
      </c>
      <c r="N131" s="98">
        <v>0.15909647703310198</v>
      </c>
      <c r="O131" s="98">
        <v>0.16158017526296231</v>
      </c>
      <c r="P131" s="98">
        <v>0.16244263714438087</v>
      </c>
      <c r="Q131" s="98">
        <v>0.16678255152414226</v>
      </c>
      <c r="R131" s="98">
        <v>0.18376287668830979</v>
      </c>
      <c r="S131" s="98">
        <v>0.19971447958951552</v>
      </c>
      <c r="T131" s="98">
        <v>0.20699255769092323</v>
      </c>
      <c r="U131" s="98">
        <v>0.20597394111985023</v>
      </c>
      <c r="V131" s="98">
        <v>0.2036579218732735</v>
      </c>
      <c r="W131" s="98">
        <v>0.18471202370811168</v>
      </c>
      <c r="X131" s="98">
        <v>0.21717457139458768</v>
      </c>
      <c r="Y131" s="98">
        <v>0.20906218123707787</v>
      </c>
      <c r="DA131" s="63" t="s">
        <v>1774</v>
      </c>
    </row>
    <row r="132" spans="1:105" ht="12" customHeight="1" x14ac:dyDescent="0.25">
      <c r="A132" s="121" t="s">
        <v>54</v>
      </c>
      <c r="B132" s="122">
        <v>0.14117092437555182</v>
      </c>
      <c r="C132" s="122">
        <v>0.13304320047980697</v>
      </c>
      <c r="D132" s="122">
        <v>0.13201874749113018</v>
      </c>
      <c r="E132" s="122">
        <v>0.13472538467368791</v>
      </c>
      <c r="F132" s="122">
        <v>0.14452833273026608</v>
      </c>
      <c r="G132" s="122">
        <v>0.15817395814582352</v>
      </c>
      <c r="H132" s="122">
        <v>0.17310531884515865</v>
      </c>
      <c r="I132" s="122">
        <v>0.17093126044797025</v>
      </c>
      <c r="J132" s="122">
        <v>0.16601367260038646</v>
      </c>
      <c r="K132" s="122">
        <v>0.15877114869174189</v>
      </c>
      <c r="L132" s="122">
        <v>0.17735200663855763</v>
      </c>
      <c r="M132" s="122">
        <v>0.17396512085331084</v>
      </c>
      <c r="N132" s="122">
        <v>0.1745142422010883</v>
      </c>
      <c r="O132" s="122">
        <v>0.18890284307063379</v>
      </c>
      <c r="P132" s="122">
        <v>0.19336060637651814</v>
      </c>
      <c r="Q132" s="122">
        <v>0.20281758814220535</v>
      </c>
      <c r="R132" s="122">
        <v>0.2292221631350656</v>
      </c>
      <c r="S132" s="122">
        <v>0.24179431159885847</v>
      </c>
      <c r="T132" s="122">
        <v>0.24896452136340538</v>
      </c>
      <c r="U132" s="122">
        <v>0.24568868972725616</v>
      </c>
      <c r="V132" s="122">
        <v>0.25959779420824836</v>
      </c>
      <c r="W132" s="122">
        <v>0.273351251979154</v>
      </c>
      <c r="X132" s="122">
        <v>0.18742844036078171</v>
      </c>
      <c r="Y132" s="122">
        <v>0.22065318775562215</v>
      </c>
      <c r="DA132" s="130" t="s">
        <v>1775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1776</v>
      </c>
    </row>
    <row r="134" spans="1:105" ht="12" customHeight="1" x14ac:dyDescent="0.25">
      <c r="A134" s="109" t="s">
        <v>120</v>
      </c>
      <c r="B134" s="33">
        <v>0.14117092437555182</v>
      </c>
      <c r="C134" s="33">
        <v>0.13304320047980697</v>
      </c>
      <c r="D134" s="33">
        <v>0.13201874749113018</v>
      </c>
      <c r="E134" s="33">
        <v>0.13472538467368791</v>
      </c>
      <c r="F134" s="33">
        <v>0.14452833273026608</v>
      </c>
      <c r="G134" s="33">
        <v>0.15817395814582352</v>
      </c>
      <c r="H134" s="33">
        <v>0.17310531884515865</v>
      </c>
      <c r="I134" s="33">
        <v>0.17093126044797025</v>
      </c>
      <c r="J134" s="33">
        <v>0.16601367260038646</v>
      </c>
      <c r="K134" s="33">
        <v>0.15877114869174189</v>
      </c>
      <c r="L134" s="33">
        <v>0.17735200663855763</v>
      </c>
      <c r="M134" s="33">
        <v>0.17396512085331084</v>
      </c>
      <c r="N134" s="33">
        <v>0.1745142422010883</v>
      </c>
      <c r="O134" s="33">
        <v>0.18890284307063379</v>
      </c>
      <c r="P134" s="33">
        <v>0.19336060637651814</v>
      </c>
      <c r="Q134" s="33">
        <v>0.20281758814220535</v>
      </c>
      <c r="R134" s="33">
        <v>0.2292221631350656</v>
      </c>
      <c r="S134" s="33">
        <v>0.24179431159885847</v>
      </c>
      <c r="T134" s="33">
        <v>0.24896452136340538</v>
      </c>
      <c r="U134" s="33">
        <v>0.24568868972725616</v>
      </c>
      <c r="V134" s="33">
        <v>0.25959779420824836</v>
      </c>
      <c r="W134" s="33">
        <v>0.273351251979154</v>
      </c>
      <c r="X134" s="33">
        <v>0.18742844036078171</v>
      </c>
      <c r="Y134" s="33">
        <v>0.22065318775562215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0.54068150989997865</v>
      </c>
      <c r="C136" s="119">
        <f t="shared" si="26"/>
        <v>0.54114407263717201</v>
      </c>
      <c r="D136" s="119">
        <f t="shared" si="26"/>
        <v>0.5463988086205106</v>
      </c>
      <c r="E136" s="119">
        <f t="shared" si="26"/>
        <v>0.55154145190443793</v>
      </c>
      <c r="F136" s="119">
        <f t="shared" si="26"/>
        <v>0.55998721506705496</v>
      </c>
      <c r="G136" s="119">
        <f t="shared" si="26"/>
        <v>0.56890922840870961</v>
      </c>
      <c r="H136" s="119">
        <f t="shared" si="26"/>
        <v>0.57620802351123968</v>
      </c>
      <c r="I136" s="119">
        <f t="shared" si="26"/>
        <v>0.58126622349519352</v>
      </c>
      <c r="J136" s="119">
        <f t="shared" si="26"/>
        <v>0.58664897300136365</v>
      </c>
      <c r="K136" s="119">
        <f t="shared" si="26"/>
        <v>0.59232441882419051</v>
      </c>
      <c r="L136" s="119">
        <f t="shared" si="26"/>
        <v>0.59984522702541276</v>
      </c>
      <c r="M136" s="119">
        <f t="shared" si="26"/>
        <v>0.61004712041669273</v>
      </c>
      <c r="N136" s="119">
        <f t="shared" si="26"/>
        <v>0.62288203277530552</v>
      </c>
      <c r="O136" s="119">
        <f t="shared" si="26"/>
        <v>0.63777419208328623</v>
      </c>
      <c r="P136" s="119">
        <f t="shared" si="26"/>
        <v>0.64709839891730503</v>
      </c>
      <c r="Q136" s="119">
        <f t="shared" si="26"/>
        <v>0.65120394264375314</v>
      </c>
      <c r="R136" s="119">
        <f t="shared" ref="R136:V136" si="27">IF(R117=0,"",R117/R98)</f>
        <v>0.66694530986686551</v>
      </c>
      <c r="S136" s="119">
        <f t="shared" si="27"/>
        <v>0.68278256239910884</v>
      </c>
      <c r="T136" s="119">
        <f t="shared" si="27"/>
        <v>0.69626515490089935</v>
      </c>
      <c r="U136" s="119">
        <f t="shared" si="27"/>
        <v>0.70870527370801439</v>
      </c>
      <c r="V136" s="119">
        <f t="shared" si="27"/>
        <v>0.72191261182964395</v>
      </c>
      <c r="W136" s="119">
        <f t="shared" ref="W136:Y136" si="28">IF(W117=0,"",W117/W98)</f>
        <v>0.73335641778510419</v>
      </c>
      <c r="X136" s="119">
        <f t="shared" si="28"/>
        <v>0.74061273757257795</v>
      </c>
      <c r="Y136" s="119">
        <f t="shared" si="28"/>
        <v>0.7483541597817055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0.5240011376070236</v>
      </c>
      <c r="C137" s="124">
        <f t="shared" si="29"/>
        <v>0.52608373774842787</v>
      </c>
      <c r="D137" s="124">
        <f t="shared" si="29"/>
        <v>0.52939304906119533</v>
      </c>
      <c r="E137" s="124">
        <f t="shared" si="29"/>
        <v>0.53577090606064426</v>
      </c>
      <c r="F137" s="124">
        <f t="shared" si="29"/>
        <v>0.54418923251705997</v>
      </c>
      <c r="G137" s="124">
        <f t="shared" si="29"/>
        <v>0.55297510977389663</v>
      </c>
      <c r="H137" s="124">
        <f t="shared" si="29"/>
        <v>0.56096797322881509</v>
      </c>
      <c r="I137" s="124">
        <f t="shared" si="29"/>
        <v>0.56661716576319454</v>
      </c>
      <c r="J137" s="124">
        <f t="shared" si="29"/>
        <v>0.57081755458452021</v>
      </c>
      <c r="K137" s="124">
        <f t="shared" si="29"/>
        <v>0.57588905670876178</v>
      </c>
      <c r="L137" s="124">
        <f t="shared" si="29"/>
        <v>0.58444769319812495</v>
      </c>
      <c r="M137" s="124">
        <f t="shared" si="29"/>
        <v>0.59422264775383704</v>
      </c>
      <c r="N137" s="124">
        <f t="shared" si="29"/>
        <v>0.60668052322359711</v>
      </c>
      <c r="O137" s="124">
        <f t="shared" si="29"/>
        <v>0.62024047608314448</v>
      </c>
      <c r="P137" s="124">
        <f t="shared" si="29"/>
        <v>0.62530865380251799</v>
      </c>
      <c r="Q137" s="124">
        <f t="shared" si="29"/>
        <v>0.63460571755390727</v>
      </c>
      <c r="R137" s="124">
        <f t="shared" ref="R137:V137" si="30">IF(R118=0,"",R118/R99)</f>
        <v>0.65124711819506598</v>
      </c>
      <c r="S137" s="124">
        <f t="shared" si="30"/>
        <v>0.66814967796715397</v>
      </c>
      <c r="T137" s="124">
        <f t="shared" si="30"/>
        <v>0.68136031107953365</v>
      </c>
      <c r="U137" s="124">
        <f t="shared" si="30"/>
        <v>0.69284570482234442</v>
      </c>
      <c r="V137" s="124">
        <f t="shared" si="30"/>
        <v>0.70561047904590635</v>
      </c>
      <c r="W137" s="124">
        <f t="shared" ref="W137:Y137" si="31">IF(W118=0,"",W118/W99)</f>
        <v>0.71780953761349364</v>
      </c>
      <c r="X137" s="124">
        <f t="shared" si="31"/>
        <v>0.72928164096818182</v>
      </c>
      <c r="Y137" s="124">
        <f t="shared" si="31"/>
        <v>0.73730722234489676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0.51943350795150001</v>
      </c>
      <c r="C138" s="111">
        <f t="shared" si="32"/>
        <v>0.52151975091367053</v>
      </c>
      <c r="D138" s="111">
        <f t="shared" si="32"/>
        <v>0.52494053514578731</v>
      </c>
      <c r="E138" s="111">
        <f t="shared" si="32"/>
        <v>0.53134577099525493</v>
      </c>
      <c r="F138" s="111">
        <f t="shared" si="32"/>
        <v>0.5398202768177307</v>
      </c>
      <c r="G138" s="111">
        <f t="shared" si="32"/>
        <v>0.54864379649025063</v>
      </c>
      <c r="H138" s="111">
        <f t="shared" si="32"/>
        <v>0.55667355258270423</v>
      </c>
      <c r="I138" s="111">
        <f t="shared" si="32"/>
        <v>0.56235871155096961</v>
      </c>
      <c r="J138" s="111">
        <f t="shared" si="32"/>
        <v>0.56662846939512879</v>
      </c>
      <c r="K138" s="111">
        <f t="shared" si="32"/>
        <v>0.5717588235027653</v>
      </c>
      <c r="L138" s="111">
        <f t="shared" si="32"/>
        <v>0.58023993949341079</v>
      </c>
      <c r="M138" s="111">
        <f t="shared" si="32"/>
        <v>0.59014528775427877</v>
      </c>
      <c r="N138" s="111">
        <f t="shared" si="32"/>
        <v>0.60268975372973421</v>
      </c>
      <c r="O138" s="111">
        <f t="shared" si="32"/>
        <v>0.61633601783145331</v>
      </c>
      <c r="P138" s="111">
        <f t="shared" si="32"/>
        <v>0.6215135931496546</v>
      </c>
      <c r="Q138" s="111">
        <f t="shared" si="32"/>
        <v>0.630787108252717</v>
      </c>
      <c r="R138" s="111">
        <f t="shared" ref="R138:V138" si="33">IF(R119=0,"",R119/R100)</f>
        <v>0.6475131054007256</v>
      </c>
      <c r="S138" s="111">
        <f t="shared" si="33"/>
        <v>0.66451530464489272</v>
      </c>
      <c r="T138" s="111">
        <f t="shared" si="33"/>
        <v>0.67781603037707816</v>
      </c>
      <c r="U138" s="111">
        <f t="shared" si="33"/>
        <v>0.68941654939787866</v>
      </c>
      <c r="V138" s="111">
        <f t="shared" si="33"/>
        <v>0.70226534069069824</v>
      </c>
      <c r="W138" s="111">
        <f t="shared" ref="W138:Y138" si="34">IF(W119=0,"",W119/W100)</f>
        <v>0.71454907864602768</v>
      </c>
      <c r="X138" s="111">
        <f t="shared" si="34"/>
        <v>0.72633321144649787</v>
      </c>
      <c r="Y138" s="111">
        <f t="shared" si="34"/>
        <v>0.73438346706274926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2.4142281485839749</v>
      </c>
      <c r="D140" s="124">
        <f t="shared" si="38"/>
        <v>2.538316714777729</v>
      </c>
      <c r="E140" s="124">
        <f t="shared" si="38"/>
        <v>2.7599019929780413</v>
      </c>
      <c r="F140" s="124">
        <f t="shared" si="38"/>
        <v>3.0261229977245314</v>
      </c>
      <c r="G140" s="124">
        <f t="shared" si="38"/>
        <v>3.2838873002684075</v>
      </c>
      <c r="H140" s="124">
        <f t="shared" si="38"/>
        <v>3.5149131462213394</v>
      </c>
      <c r="I140" s="124">
        <f t="shared" si="38"/>
        <v>3.6400256721917654</v>
      </c>
      <c r="J140" s="124">
        <f t="shared" si="38"/>
        <v>3.7033256490019424</v>
      </c>
      <c r="K140" s="124">
        <f t="shared" si="38"/>
        <v>3.7755088579883616</v>
      </c>
      <c r="L140" s="124">
        <f t="shared" si="38"/>
        <v>3.8450305990578841</v>
      </c>
      <c r="M140" s="124">
        <f t="shared" si="38"/>
        <v>3.9925411413981755</v>
      </c>
      <c r="N140" s="124">
        <f t="shared" si="38"/>
        <v>4.2001670616617535</v>
      </c>
      <c r="O140" s="124">
        <f t="shared" si="38"/>
        <v>4.479263968649879</v>
      </c>
      <c r="P140" s="124">
        <f t="shared" si="38"/>
        <v>4.7384505654491216</v>
      </c>
      <c r="Q140" s="124">
        <f t="shared" si="38"/>
        <v>4.9778826004881047</v>
      </c>
      <c r="R140" s="124">
        <f t="shared" ref="R140:V140" si="39">IF(R121=0,"",R121/R102)</f>
        <v>5.1646778953937478</v>
      </c>
      <c r="S140" s="124">
        <f t="shared" si="39"/>
        <v>5.3153041922678028</v>
      </c>
      <c r="T140" s="124">
        <f t="shared" si="39"/>
        <v>5.4445995059420245</v>
      </c>
      <c r="U140" s="124">
        <f t="shared" si="39"/>
        <v>5.522597514215434</v>
      </c>
      <c r="V140" s="124">
        <f t="shared" si="39"/>
        <v>5.5946687981687324</v>
      </c>
      <c r="W140" s="124">
        <f t="shared" ref="W140:Y140" si="40">IF(W121=0,"",W121/W102)</f>
        <v>5.6262645163151923</v>
      </c>
      <c r="X140" s="124">
        <f t="shared" si="40"/>
        <v>5.663636919040071</v>
      </c>
      <c r="Y140" s="124">
        <f t="shared" si="40"/>
        <v>5.7038202109332641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2.4142281485839749</v>
      </c>
      <c r="D141" s="111">
        <f t="shared" si="41"/>
        <v>2.538316714777729</v>
      </c>
      <c r="E141" s="111">
        <f t="shared" si="41"/>
        <v>2.7599019929780413</v>
      </c>
      <c r="F141" s="111">
        <f t="shared" si="41"/>
        <v>3.0261229977245314</v>
      </c>
      <c r="G141" s="111">
        <f t="shared" si="41"/>
        <v>3.2838873002684075</v>
      </c>
      <c r="H141" s="111">
        <f t="shared" si="41"/>
        <v>3.5149131462213394</v>
      </c>
      <c r="I141" s="111">
        <f t="shared" si="41"/>
        <v>3.6400256721917654</v>
      </c>
      <c r="J141" s="111">
        <f t="shared" si="41"/>
        <v>3.7033256490019424</v>
      </c>
      <c r="K141" s="111">
        <f t="shared" si="41"/>
        <v>3.7755088579883616</v>
      </c>
      <c r="L141" s="111">
        <f t="shared" si="41"/>
        <v>3.8450305990578841</v>
      </c>
      <c r="M141" s="111">
        <f t="shared" si="41"/>
        <v>3.9925411413981755</v>
      </c>
      <c r="N141" s="111">
        <f t="shared" si="41"/>
        <v>4.2001670616617535</v>
      </c>
      <c r="O141" s="111">
        <f t="shared" si="41"/>
        <v>4.479263968649879</v>
      </c>
      <c r="P141" s="111">
        <f t="shared" si="41"/>
        <v>4.7384505654491216</v>
      </c>
      <c r="Q141" s="111">
        <f t="shared" si="41"/>
        <v>4.9778826004881047</v>
      </c>
      <c r="R141" s="111">
        <f t="shared" ref="R141:V141" si="42">IF(R122=0,"",R122/R103)</f>
        <v>5.1646778953937478</v>
      </c>
      <c r="S141" s="111">
        <f t="shared" si="42"/>
        <v>5.3153041922678028</v>
      </c>
      <c r="T141" s="111">
        <f t="shared" si="42"/>
        <v>5.4445995059420245</v>
      </c>
      <c r="U141" s="111">
        <f t="shared" si="42"/>
        <v>5.522597514215434</v>
      </c>
      <c r="V141" s="111">
        <f t="shared" si="42"/>
        <v>5.5946687981687324</v>
      </c>
      <c r="W141" s="111">
        <f t="shared" ref="W141:Y141" si="43">IF(W122=0,"",W122/W103)</f>
        <v>5.6262645163151923</v>
      </c>
      <c r="X141" s="111">
        <f t="shared" si="43"/>
        <v>5.663636919040071</v>
      </c>
      <c r="Y141" s="111">
        <f t="shared" si="43"/>
        <v>5.7038202109332641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0.73174542384408026</v>
      </c>
      <c r="C142" s="124">
        <f t="shared" si="44"/>
        <v>0.73622577320796656</v>
      </c>
      <c r="D142" s="124">
        <f t="shared" si="44"/>
        <v>0.7416448477449965</v>
      </c>
      <c r="E142" s="124">
        <f t="shared" si="44"/>
        <v>0.74739773320420455</v>
      </c>
      <c r="F142" s="124">
        <f t="shared" si="44"/>
        <v>0.75248721715851519</v>
      </c>
      <c r="G142" s="124">
        <f t="shared" si="44"/>
        <v>0.75858513417259177</v>
      </c>
      <c r="H142" s="124">
        <f t="shared" si="44"/>
        <v>0.76387904834871034</v>
      </c>
      <c r="I142" s="124">
        <f t="shared" si="44"/>
        <v>0.76960091158426325</v>
      </c>
      <c r="J142" s="124">
        <f t="shared" si="44"/>
        <v>0.77432945689906807</v>
      </c>
      <c r="K142" s="124">
        <f t="shared" si="44"/>
        <v>0.78261694425394301</v>
      </c>
      <c r="L142" s="124">
        <f t="shared" si="44"/>
        <v>0.78059358381519173</v>
      </c>
      <c r="M142" s="124">
        <f t="shared" si="44"/>
        <v>0.78364752775835644</v>
      </c>
      <c r="N142" s="124">
        <f t="shared" si="44"/>
        <v>0.78927001582593426</v>
      </c>
      <c r="O142" s="124">
        <f t="shared" si="44"/>
        <v>0.79324541939801585</v>
      </c>
      <c r="P142" s="124">
        <f t="shared" si="44"/>
        <v>0.80010779314912817</v>
      </c>
      <c r="Q142" s="124">
        <f t="shared" si="44"/>
        <v>0.80329187709653094</v>
      </c>
      <c r="R142" s="124">
        <f t="shared" ref="R142:V142" si="45">IF(R123=0,"",R123/R104)</f>
        <v>0.81218718821463032</v>
      </c>
      <c r="S142" s="124">
        <f t="shared" si="45"/>
        <v>0.82407708506813693</v>
      </c>
      <c r="T142" s="124">
        <f t="shared" si="45"/>
        <v>0.83465443283602825</v>
      </c>
      <c r="U142" s="124">
        <f t="shared" si="45"/>
        <v>0.8441325237363545</v>
      </c>
      <c r="V142" s="124">
        <f t="shared" si="45"/>
        <v>0.85403917436496624</v>
      </c>
      <c r="W142" s="124">
        <f t="shared" ref="W142:Y142" si="46">IF(W123=0,"",W123/W104)</f>
        <v>0.85951059201754865</v>
      </c>
      <c r="X142" s="124">
        <f t="shared" si="46"/>
        <v>0.88405948375493626</v>
      </c>
      <c r="Y142" s="124">
        <f t="shared" si="46"/>
        <v>0.88801378482750482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0.63684969602490915</v>
      </c>
      <c r="C143" s="111">
        <f t="shared" si="47"/>
        <v>0.63931502465176704</v>
      </c>
      <c r="D143" s="111">
        <f t="shared" si="47"/>
        <v>0.64248836358707984</v>
      </c>
      <c r="E143" s="111">
        <f t="shared" si="47"/>
        <v>0.64780895776156833</v>
      </c>
      <c r="F143" s="111">
        <f t="shared" si="47"/>
        <v>0.65404473180328437</v>
      </c>
      <c r="G143" s="111">
        <f t="shared" si="47"/>
        <v>0.66041374328260682</v>
      </c>
      <c r="H143" s="111">
        <f t="shared" si="47"/>
        <v>0.66648700554644602</v>
      </c>
      <c r="I143" s="111">
        <f t="shared" si="47"/>
        <v>0.66905667056986728</v>
      </c>
      <c r="J143" s="111">
        <f t="shared" si="47"/>
        <v>0.66987127948721314</v>
      </c>
      <c r="K143" s="111">
        <f t="shared" si="47"/>
        <v>0.67119836933811927</v>
      </c>
      <c r="L143" s="111">
        <f t="shared" si="47"/>
        <v>0.67421293489110068</v>
      </c>
      <c r="M143" s="111">
        <f t="shared" si="47"/>
        <v>0.68024888624183422</v>
      </c>
      <c r="N143" s="111">
        <f t="shared" si="47"/>
        <v>0.68943169969367857</v>
      </c>
      <c r="O143" s="111">
        <f t="shared" si="47"/>
        <v>0.70158115156300416</v>
      </c>
      <c r="P143" s="111">
        <f t="shared" si="47"/>
        <v>0.71151298318009237</v>
      </c>
      <c r="Q143" s="111">
        <f t="shared" si="47"/>
        <v>0.72784486059897779</v>
      </c>
      <c r="R143" s="111">
        <f t="shared" ref="R143:V143" si="48">IF(R124=0,"",R124/R105)</f>
        <v>0.75081335714040798</v>
      </c>
      <c r="S143" s="111">
        <f t="shared" si="48"/>
        <v>0.77439616075756035</v>
      </c>
      <c r="T143" s="111">
        <f t="shared" si="48"/>
        <v>0.79426709721069932</v>
      </c>
      <c r="U143" s="111">
        <f t="shared" si="48"/>
        <v>0.81237039540369305</v>
      </c>
      <c r="V143" s="111">
        <f t="shared" si="48"/>
        <v>0.82820151548024723</v>
      </c>
      <c r="W143" s="111">
        <f t="shared" ref="W143:Y143" si="49">IF(W124=0,"",W124/W105)</f>
        <v>0.84058585625950977</v>
      </c>
      <c r="X143" s="111">
        <f t="shared" si="49"/>
        <v>0.85154619349240479</v>
      </c>
      <c r="Y143" s="111">
        <f t="shared" si="49"/>
        <v>0.85859061383699931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0.75449324793517814</v>
      </c>
      <c r="C144" s="111">
        <f t="shared" si="50"/>
        <v>0.75798656987915369</v>
      </c>
      <c r="D144" s="111">
        <f t="shared" si="50"/>
        <v>0.75617235415573847</v>
      </c>
      <c r="E144" s="111">
        <f t="shared" si="50"/>
        <v>0.7586968261763124</v>
      </c>
      <c r="F144" s="111">
        <f t="shared" si="50"/>
        <v>0.75956782775545195</v>
      </c>
      <c r="G144" s="111">
        <f t="shared" si="50"/>
        <v>0.75690463669992814</v>
      </c>
      <c r="H144" s="111">
        <f t="shared" si="50"/>
        <v>0.78474957604436035</v>
      </c>
      <c r="I144" s="111">
        <f t="shared" si="50"/>
        <v>0.78747581253938503</v>
      </c>
      <c r="J144" s="111">
        <f t="shared" si="50"/>
        <v>0.79297823166549952</v>
      </c>
      <c r="K144" s="111">
        <f t="shared" si="50"/>
        <v>0.80781534140361266</v>
      </c>
      <c r="L144" s="111">
        <f t="shared" si="50"/>
        <v>0.78499553892142315</v>
      </c>
      <c r="M144" s="111">
        <f t="shared" si="50"/>
        <v>0.78661959983309593</v>
      </c>
      <c r="N144" s="111">
        <f t="shared" si="50"/>
        <v>0.79022335391292631</v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>
        <f t="shared" si="51"/>
        <v>0.89744733230310958</v>
      </c>
      <c r="T144" s="111">
        <f t="shared" si="51"/>
        <v>0.89691909252065793</v>
      </c>
      <c r="U144" s="111">
        <f t="shared" si="51"/>
        <v>0.89521328836472558</v>
      </c>
      <c r="V144" s="111">
        <f t="shared" si="51"/>
        <v>0.89531235075364846</v>
      </c>
      <c r="W144" s="111">
        <f t="shared" ref="W144:Y144" si="52">IF(W125=0,"",W125/W106)</f>
        <v>0.88971113083920805</v>
      </c>
      <c r="X144" s="111">
        <f t="shared" si="52"/>
        <v>0.93457636255498666</v>
      </c>
      <c r="Y144" s="111">
        <f t="shared" si="52"/>
        <v>0.92009061110702661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0.63684969602490926</v>
      </c>
      <c r="C145" s="112">
        <f t="shared" si="53"/>
        <v>0.63684969602490926</v>
      </c>
      <c r="D145" s="112">
        <f t="shared" si="53"/>
        <v>0.63684969602490926</v>
      </c>
      <c r="E145" s="112">
        <f t="shared" si="53"/>
        <v>0.63684969602490926</v>
      </c>
      <c r="F145" s="112">
        <f t="shared" si="53"/>
        <v>0.63684969602490926</v>
      </c>
      <c r="G145" s="112">
        <f t="shared" si="53"/>
        <v>0.63684969602490926</v>
      </c>
      <c r="H145" s="112">
        <f t="shared" si="53"/>
        <v>0.67282138517173073</v>
      </c>
      <c r="I145" s="112">
        <f t="shared" si="53"/>
        <v>0.67282138517173073</v>
      </c>
      <c r="J145" s="112">
        <f t="shared" si="53"/>
        <v>0.67282138517173073</v>
      </c>
      <c r="K145" s="112">
        <f t="shared" si="53"/>
        <v>0.67282138517173073</v>
      </c>
      <c r="L145" s="112">
        <f t="shared" si="53"/>
        <v>0.67282138517173073</v>
      </c>
      <c r="M145" s="112">
        <f t="shared" si="53"/>
        <v>0.67282138517173073</v>
      </c>
      <c r="N145" s="112">
        <f t="shared" si="53"/>
        <v>0.67282138517173073</v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>
        <f t="shared" si="54"/>
        <v>0.82581745765932402</v>
      </c>
      <c r="T145" s="112">
        <f t="shared" si="54"/>
        <v>0.82581745765932391</v>
      </c>
      <c r="U145" s="112">
        <f t="shared" si="54"/>
        <v>0.82581745765932413</v>
      </c>
      <c r="V145" s="112">
        <f t="shared" si="54"/>
        <v>0.82581745765932391</v>
      </c>
      <c r="W145" s="112">
        <f t="shared" ref="W145:Y145" si="55">IF(W126=0,"",W126/W107)</f>
        <v>0.82581745765932413</v>
      </c>
      <c r="X145" s="112">
        <f t="shared" si="55"/>
        <v>0.85630609284439085</v>
      </c>
      <c r="Y145" s="112">
        <f t="shared" si="55"/>
        <v>0.85630609284439096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0.71845185201525075</v>
      </c>
      <c r="C147" s="112">
        <f t="shared" si="59"/>
        <v>0.72045314891208134</v>
      </c>
      <c r="D147" s="112">
        <f t="shared" si="59"/>
        <v>0.7235108661710673</v>
      </c>
      <c r="E147" s="112">
        <f t="shared" si="59"/>
        <v>0.72756467446881246</v>
      </c>
      <c r="F147" s="112">
        <f t="shared" si="59"/>
        <v>0.73270012759180114</v>
      </c>
      <c r="G147" s="112">
        <f t="shared" si="59"/>
        <v>0.73751852545782826</v>
      </c>
      <c r="H147" s="112">
        <f t="shared" si="59"/>
        <v>0.74240822180023869</v>
      </c>
      <c r="I147" s="112">
        <f t="shared" si="59"/>
        <v>0.74436768034870382</v>
      </c>
      <c r="J147" s="112">
        <f t="shared" si="59"/>
        <v>0.74480009864867602</v>
      </c>
      <c r="K147" s="112">
        <f t="shared" si="59"/>
        <v>0.74559670698621083</v>
      </c>
      <c r="L147" s="112">
        <f t="shared" si="59"/>
        <v>0.74747901076242695</v>
      </c>
      <c r="M147" s="112">
        <f t="shared" si="59"/>
        <v>0.75059110893899772</v>
      </c>
      <c r="N147" s="112">
        <f t="shared" si="59"/>
        <v>0.75558499695388248</v>
      </c>
      <c r="O147" s="112">
        <f t="shared" si="59"/>
        <v>0.76156236935807897</v>
      </c>
      <c r="P147" s="112">
        <f t="shared" si="59"/>
        <v>0.76656262761457583</v>
      </c>
      <c r="Q147" s="112">
        <f t="shared" si="59"/>
        <v>0.77155328409341639</v>
      </c>
      <c r="R147" s="112">
        <f t="shared" ref="R147:V147" si="60">IF(R128=0,"",R128/R109)</f>
        <v>0.77915611954076469</v>
      </c>
      <c r="S147" s="112">
        <f t="shared" si="60"/>
        <v>0.78856857096554001</v>
      </c>
      <c r="T147" s="112">
        <f t="shared" si="60"/>
        <v>0.79926096799884494</v>
      </c>
      <c r="U147" s="112">
        <f t="shared" si="60"/>
        <v>0.80956444722832266</v>
      </c>
      <c r="V147" s="112">
        <f t="shared" si="60"/>
        <v>0.82137340980886542</v>
      </c>
      <c r="W147" s="112">
        <f t="shared" ref="W147:Y147" si="61">IF(W128=0,"",W128/W109)</f>
        <v>0.83156155815123223</v>
      </c>
      <c r="X147" s="112">
        <f t="shared" si="61"/>
        <v>0.83515204309370739</v>
      </c>
      <c r="Y147" s="112">
        <f t="shared" si="61"/>
        <v>0.83857617130254103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0.81717885233386844</v>
      </c>
      <c r="C148" s="113">
        <f t="shared" si="62"/>
        <v>0.8229966062291415</v>
      </c>
      <c r="D148" s="113">
        <f t="shared" si="62"/>
        <v>0.82417556530833935</v>
      </c>
      <c r="E148" s="113">
        <f t="shared" si="62"/>
        <v>0.8296423017480693</v>
      </c>
      <c r="F148" s="113">
        <f t="shared" si="62"/>
        <v>0.83329816711867455</v>
      </c>
      <c r="G148" s="113">
        <f t="shared" si="62"/>
        <v>0.83423589714809832</v>
      </c>
      <c r="H148" s="113">
        <f t="shared" si="62"/>
        <v>0.83672445779743554</v>
      </c>
      <c r="I148" s="113">
        <f t="shared" si="62"/>
        <v>0.84028108715814165</v>
      </c>
      <c r="J148" s="113">
        <f t="shared" si="62"/>
        <v>0.84506523083119522</v>
      </c>
      <c r="K148" s="113">
        <f t="shared" si="62"/>
        <v>0.85798051745326809</v>
      </c>
      <c r="L148" s="113">
        <f t="shared" si="62"/>
        <v>0.84105294312101697</v>
      </c>
      <c r="M148" s="113">
        <f t="shared" si="62"/>
        <v>0.8439574141922821</v>
      </c>
      <c r="N148" s="113">
        <f t="shared" si="62"/>
        <v>0.84916805801544337</v>
      </c>
      <c r="O148" s="113">
        <f t="shared" si="62"/>
        <v>0.84594137553536841</v>
      </c>
      <c r="P148" s="113">
        <f t="shared" si="62"/>
        <v>0.85450392534550867</v>
      </c>
      <c r="Q148" s="113">
        <f t="shared" si="62"/>
        <v>0.85645094821959078</v>
      </c>
      <c r="R148" s="113">
        <f t="shared" ref="R148:V148" si="63">IF(R129=0,"",R129/R110)</f>
        <v>0.86357208133731478</v>
      </c>
      <c r="S148" s="113">
        <f t="shared" si="63"/>
        <v>0.87619488067608875</v>
      </c>
      <c r="T148" s="113">
        <f t="shared" si="63"/>
        <v>0.88225367042174441</v>
      </c>
      <c r="U148" s="113">
        <f t="shared" si="63"/>
        <v>0.88676342668550734</v>
      </c>
      <c r="V148" s="113">
        <f t="shared" si="63"/>
        <v>0.89265132252701218</v>
      </c>
      <c r="W148" s="113">
        <f t="shared" ref="W148:Y148" si="64">IF(W129=0,"",W129/W110)</f>
        <v>0.89270353603787345</v>
      </c>
      <c r="X148" s="113">
        <f t="shared" si="64"/>
        <v>0.92956115998333155</v>
      </c>
      <c r="Y148" s="113">
        <f t="shared" si="64"/>
        <v>0.92015572793602496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0.71845185201525075</v>
      </c>
      <c r="C149" s="111">
        <f t="shared" si="65"/>
        <v>0.72239660879655432</v>
      </c>
      <c r="D149" s="111">
        <f t="shared" si="65"/>
        <v>0.72620062760983239</v>
      </c>
      <c r="E149" s="111">
        <f t="shared" si="65"/>
        <v>0.73085053659533505</v>
      </c>
      <c r="F149" s="111">
        <f t="shared" si="65"/>
        <v>0.73498404631735981</v>
      </c>
      <c r="G149" s="111">
        <f t="shared" si="65"/>
        <v>0.73930402544557994</v>
      </c>
      <c r="H149" s="111">
        <f t="shared" si="65"/>
        <v>0.74302698779652021</v>
      </c>
      <c r="I149" s="111">
        <f t="shared" si="65"/>
        <v>0.74493221039857027</v>
      </c>
      <c r="J149" s="111">
        <f t="shared" si="65"/>
        <v>0.74561938777494985</v>
      </c>
      <c r="K149" s="111">
        <f t="shared" si="65"/>
        <v>0.74684593235428187</v>
      </c>
      <c r="L149" s="111">
        <f t="shared" si="65"/>
        <v>0.74856657510979552</v>
      </c>
      <c r="M149" s="111">
        <f t="shared" si="65"/>
        <v>0.75079999143118659</v>
      </c>
      <c r="N149" s="111">
        <f t="shared" si="65"/>
        <v>0.75408395010108764</v>
      </c>
      <c r="O149" s="111">
        <f t="shared" si="65"/>
        <v>0.75925439769093261</v>
      </c>
      <c r="P149" s="111">
        <f t="shared" si="65"/>
        <v>0.76395107674847729</v>
      </c>
      <c r="Q149" s="111">
        <f t="shared" si="65"/>
        <v>0.77127162962600759</v>
      </c>
      <c r="R149" s="111">
        <f t="shared" ref="R149:V149" si="66">IF(R130=0,"",R130/R111)</f>
        <v>0.78175860919184093</v>
      </c>
      <c r="S149" s="111">
        <f t="shared" si="66"/>
        <v>0.79300426511685485</v>
      </c>
      <c r="T149" s="111">
        <f t="shared" si="66"/>
        <v>0.80350271972928156</v>
      </c>
      <c r="U149" s="111">
        <f t="shared" si="66"/>
        <v>0.81301458376308366</v>
      </c>
      <c r="V149" s="111">
        <f t="shared" si="66"/>
        <v>0.82183507787229415</v>
      </c>
      <c r="W149" s="111">
        <f t="shared" ref="W149:Y149" si="67">IF(W130=0,"",W130/W111)</f>
        <v>0.83008097360513466</v>
      </c>
      <c r="X149" s="111">
        <f t="shared" si="67"/>
        <v>0.84393645038265785</v>
      </c>
      <c r="Y149" s="111">
        <f t="shared" si="67"/>
        <v>0.8563147156706995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0.75848880218923731</v>
      </c>
      <c r="C151" s="124">
        <f t="shared" si="71"/>
        <v>0.76003046286899167</v>
      </c>
      <c r="D151" s="124">
        <f t="shared" si="71"/>
        <v>0.76207087313447053</v>
      </c>
      <c r="E151" s="124">
        <f t="shared" si="71"/>
        <v>0.76487372471889914</v>
      </c>
      <c r="F151" s="124">
        <f t="shared" si="71"/>
        <v>0.76809424743757959</v>
      </c>
      <c r="G151" s="124">
        <f t="shared" si="71"/>
        <v>0.77135748586411657</v>
      </c>
      <c r="H151" s="124">
        <f t="shared" si="71"/>
        <v>0.77454496857908073</v>
      </c>
      <c r="I151" s="124">
        <f t="shared" si="71"/>
        <v>0.77602089839506672</v>
      </c>
      <c r="J151" s="124">
        <f t="shared" si="71"/>
        <v>0.77658210135382089</v>
      </c>
      <c r="K151" s="124">
        <f t="shared" si="71"/>
        <v>0.77757677999358454</v>
      </c>
      <c r="L151" s="124">
        <f t="shared" si="71"/>
        <v>0.77927355303751222</v>
      </c>
      <c r="M151" s="124">
        <f t="shared" si="71"/>
        <v>0.78153368367455378</v>
      </c>
      <c r="N151" s="124">
        <f t="shared" si="71"/>
        <v>0.78448104261145757</v>
      </c>
      <c r="O151" s="124">
        <f t="shared" si="71"/>
        <v>0.78790323562672349</v>
      </c>
      <c r="P151" s="124">
        <f t="shared" si="71"/>
        <v>0.79064719220668289</v>
      </c>
      <c r="Q151" s="124">
        <f t="shared" si="71"/>
        <v>0.7941946536400023</v>
      </c>
      <c r="R151" s="124">
        <f t="shared" ref="R151:V151" si="72">IF(R132=0,"",R132/R113)</f>
        <v>0.80071264025649258</v>
      </c>
      <c r="S151" s="124">
        <f t="shared" si="72"/>
        <v>0.80978091818850506</v>
      </c>
      <c r="T151" s="124">
        <f t="shared" si="72"/>
        <v>0.82006707594948947</v>
      </c>
      <c r="U151" s="124">
        <f t="shared" si="72"/>
        <v>0.83079000873721831</v>
      </c>
      <c r="V151" s="124">
        <f t="shared" si="72"/>
        <v>0.8431055761299644</v>
      </c>
      <c r="W151" s="124">
        <f t="shared" ref="W151:Y151" si="73">IF(W132=0,"",W132/W113)</f>
        <v>0.85548617934432603</v>
      </c>
      <c r="X151" s="124">
        <f t="shared" si="73"/>
        <v>0.86822667828406086</v>
      </c>
      <c r="Y151" s="124">
        <f t="shared" si="73"/>
        <v>0.87971013534953402</v>
      </c>
      <c r="DA151" s="130" t="s">
        <v>1943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0.75848880218923731</v>
      </c>
      <c r="C153" s="45">
        <f t="shared" si="77"/>
        <v>0.76003046286899167</v>
      </c>
      <c r="D153" s="45">
        <f t="shared" si="77"/>
        <v>0.76207087313447053</v>
      </c>
      <c r="E153" s="45">
        <f t="shared" si="77"/>
        <v>0.76487372471889914</v>
      </c>
      <c r="F153" s="45">
        <f t="shared" si="77"/>
        <v>0.76809424743757959</v>
      </c>
      <c r="G153" s="45">
        <f t="shared" si="77"/>
        <v>0.77135748586411657</v>
      </c>
      <c r="H153" s="45">
        <f t="shared" si="77"/>
        <v>0.77454496857908073</v>
      </c>
      <c r="I153" s="45">
        <f t="shared" si="77"/>
        <v>0.77602089839506672</v>
      </c>
      <c r="J153" s="45">
        <f t="shared" si="77"/>
        <v>0.77658210135382089</v>
      </c>
      <c r="K153" s="45">
        <f t="shared" si="77"/>
        <v>0.77757677999358454</v>
      </c>
      <c r="L153" s="45">
        <f t="shared" si="77"/>
        <v>0.77927355303751222</v>
      </c>
      <c r="M153" s="45">
        <f t="shared" si="77"/>
        <v>0.78153368367455378</v>
      </c>
      <c r="N153" s="45">
        <f t="shared" si="77"/>
        <v>0.78448104261145757</v>
      </c>
      <c r="O153" s="45">
        <f t="shared" si="77"/>
        <v>0.78790323562672349</v>
      </c>
      <c r="P153" s="45">
        <f t="shared" si="77"/>
        <v>0.79064719220668289</v>
      </c>
      <c r="Q153" s="45">
        <f t="shared" si="77"/>
        <v>0.7941946536400023</v>
      </c>
      <c r="R153" s="45">
        <f t="shared" ref="R153:V153" si="78">IF(R134=0,"",R134/R115)</f>
        <v>0.80071264025649258</v>
      </c>
      <c r="S153" s="45">
        <f t="shared" si="78"/>
        <v>0.80978091818850506</v>
      </c>
      <c r="T153" s="45">
        <f t="shared" si="78"/>
        <v>0.82006707594948947</v>
      </c>
      <c r="U153" s="45">
        <f t="shared" si="78"/>
        <v>0.83079000873721831</v>
      </c>
      <c r="V153" s="45">
        <f t="shared" si="78"/>
        <v>0.8431055761299644</v>
      </c>
      <c r="W153" s="45">
        <f t="shared" ref="W153:Y153" si="79">IF(W134=0,"",W134/W115)</f>
        <v>0.85548617934432603</v>
      </c>
      <c r="X153" s="45">
        <f t="shared" si="79"/>
        <v>0.86822667828406086</v>
      </c>
      <c r="Y153" s="45">
        <f t="shared" si="79"/>
        <v>0.87971013534953402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32.569483971782674</v>
      </c>
      <c r="C155" s="117">
        <f t="shared" si="80"/>
        <v>33.287763371624045</v>
      </c>
      <c r="D155" s="117">
        <f t="shared" si="80"/>
        <v>28.781259033129608</v>
      </c>
      <c r="E155" s="117">
        <f t="shared" si="80"/>
        <v>31.042451704354843</v>
      </c>
      <c r="F155" s="117">
        <f t="shared" si="80"/>
        <v>33.051880540708829</v>
      </c>
      <c r="G155" s="117">
        <f t="shared" si="80"/>
        <v>35.192522601550145</v>
      </c>
      <c r="H155" s="117">
        <f t="shared" si="80"/>
        <v>39.31981703151957</v>
      </c>
      <c r="I155" s="117">
        <f t="shared" si="80"/>
        <v>39.23358704729349</v>
      </c>
      <c r="J155" s="117">
        <f t="shared" si="80"/>
        <v>34.883344901936546</v>
      </c>
      <c r="K155" s="117">
        <f t="shared" si="80"/>
        <v>30.781757963268937</v>
      </c>
      <c r="L155" s="117">
        <f t="shared" si="80"/>
        <v>36.324511970860648</v>
      </c>
      <c r="M155" s="117">
        <f t="shared" si="80"/>
        <v>35.052314964699072</v>
      </c>
      <c r="N155" s="117">
        <f t="shared" si="80"/>
        <v>32.815991413302562</v>
      </c>
      <c r="O155" s="117">
        <f t="shared" si="80"/>
        <v>30.571634000268769</v>
      </c>
      <c r="P155" s="117">
        <f t="shared" si="80"/>
        <v>23.479500932776652</v>
      </c>
      <c r="Q155" s="117">
        <f t="shared" si="80"/>
        <v>32.924624947617396</v>
      </c>
      <c r="R155" s="117">
        <f t="shared" ref="R155:V155" si="81">R156+R159+R161+R170</f>
        <v>36.379795609217688</v>
      </c>
      <c r="S155" s="117">
        <f t="shared" si="81"/>
        <v>39.025583235252384</v>
      </c>
      <c r="T155" s="117">
        <f t="shared" si="81"/>
        <v>39.046375897061779</v>
      </c>
      <c r="U155" s="117">
        <f t="shared" si="81"/>
        <v>35.322408089297348</v>
      </c>
      <c r="V155" s="117">
        <f t="shared" si="81"/>
        <v>33.346696212404744</v>
      </c>
      <c r="W155" s="117">
        <f t="shared" ref="W155:Y155" si="82">W156+W159+W161+W170</f>
        <v>34.04409952556631</v>
      </c>
      <c r="X155" s="117">
        <f t="shared" si="82"/>
        <v>37.504327929192797</v>
      </c>
      <c r="Y155" s="117">
        <f t="shared" si="82"/>
        <v>39.76325926049077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32.28516552114597</v>
      </c>
      <c r="C156" s="122">
        <f t="shared" si="83"/>
        <v>33.026533825349937</v>
      </c>
      <c r="D156" s="122">
        <f t="shared" si="83"/>
        <v>28.554064316072338</v>
      </c>
      <c r="E156" s="122">
        <f t="shared" si="83"/>
        <v>30.80338357651781</v>
      </c>
      <c r="F156" s="122">
        <f t="shared" si="83"/>
        <v>32.790014339408899</v>
      </c>
      <c r="G156" s="122">
        <f t="shared" si="83"/>
        <v>34.911348570986121</v>
      </c>
      <c r="H156" s="122">
        <f t="shared" si="83"/>
        <v>39.004333762212894</v>
      </c>
      <c r="I156" s="122">
        <f t="shared" si="83"/>
        <v>38.925463394031098</v>
      </c>
      <c r="J156" s="122">
        <f t="shared" si="83"/>
        <v>34.611925330926049</v>
      </c>
      <c r="K156" s="122">
        <f t="shared" si="83"/>
        <v>30.544136122790377</v>
      </c>
      <c r="L156" s="122">
        <f t="shared" si="83"/>
        <v>36.076007002822081</v>
      </c>
      <c r="M156" s="122">
        <f t="shared" si="83"/>
        <v>34.77752840666551</v>
      </c>
      <c r="N156" s="122">
        <f t="shared" si="83"/>
        <v>32.557040831281469</v>
      </c>
      <c r="O156" s="122">
        <f t="shared" si="83"/>
        <v>30.336508565680003</v>
      </c>
      <c r="P156" s="122">
        <f t="shared" si="83"/>
        <v>23.28001803511766</v>
      </c>
      <c r="Q156" s="122">
        <f t="shared" si="83"/>
        <v>32.676975337929854</v>
      </c>
      <c r="R156" s="122">
        <f t="shared" ref="R156:V156" si="84">SUM(R157:R158)</f>
        <v>36.086439649827796</v>
      </c>
      <c r="S156" s="122">
        <f t="shared" si="84"/>
        <v>38.686473838042545</v>
      </c>
      <c r="T156" s="122">
        <f t="shared" si="84"/>
        <v>38.70912407999996</v>
      </c>
      <c r="U156" s="122">
        <f t="shared" si="84"/>
        <v>34.961791759999947</v>
      </c>
      <c r="V156" s="122">
        <f t="shared" si="84"/>
        <v>32.990901119999975</v>
      </c>
      <c r="W156" s="122">
        <f t="shared" ref="W156:Y156" si="85">SUM(W157:W158)</f>
        <v>33.65271915999999</v>
      </c>
      <c r="X156" s="122">
        <f t="shared" si="85"/>
        <v>37.144622680000012</v>
      </c>
      <c r="Y156" s="122">
        <f t="shared" si="85"/>
        <v>39.414329679999994</v>
      </c>
      <c r="DA156" s="130" t="s">
        <v>2097</v>
      </c>
    </row>
    <row r="157" spans="1:105" ht="12" customHeight="1" x14ac:dyDescent="0.25">
      <c r="A157" s="97" t="s">
        <v>74</v>
      </c>
      <c r="B157" s="98">
        <v>32.28516552114597</v>
      </c>
      <c r="C157" s="98">
        <v>33.026533825349937</v>
      </c>
      <c r="D157" s="98">
        <v>28.554064316072338</v>
      </c>
      <c r="E157" s="98">
        <v>30.80338357651781</v>
      </c>
      <c r="F157" s="98">
        <v>32.790014339408899</v>
      </c>
      <c r="G157" s="98">
        <v>34.911348570986121</v>
      </c>
      <c r="H157" s="98">
        <v>39.004333762212894</v>
      </c>
      <c r="I157" s="98">
        <v>38.925463394031098</v>
      </c>
      <c r="J157" s="98">
        <v>34.611925330926049</v>
      </c>
      <c r="K157" s="98">
        <v>30.544136122790377</v>
      </c>
      <c r="L157" s="98">
        <v>36.076007002822081</v>
      </c>
      <c r="M157" s="98">
        <v>34.77752840666551</v>
      </c>
      <c r="N157" s="98">
        <v>32.557040831281469</v>
      </c>
      <c r="O157" s="98">
        <v>30.336508565680003</v>
      </c>
      <c r="P157" s="98">
        <v>23.28001803511766</v>
      </c>
      <c r="Q157" s="98">
        <v>32.676975337929854</v>
      </c>
      <c r="R157" s="98">
        <v>36.086439649827796</v>
      </c>
      <c r="S157" s="98">
        <v>38.686473838042545</v>
      </c>
      <c r="T157" s="98">
        <v>38.70912407999996</v>
      </c>
      <c r="U157" s="98">
        <v>34.961791759999947</v>
      </c>
      <c r="V157" s="98">
        <v>32.990901119999975</v>
      </c>
      <c r="W157" s="98">
        <v>33.65271915999999</v>
      </c>
      <c r="X157" s="98">
        <v>37.144622680000012</v>
      </c>
      <c r="Y157" s="98">
        <v>39.414329679999994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0.28431845063670458</v>
      </c>
      <c r="C161" s="122">
        <v>0.26122954627410844</v>
      </c>
      <c r="D161" s="122">
        <v>0.22719471705727043</v>
      </c>
      <c r="E161" s="122">
        <v>0.23906812783703263</v>
      </c>
      <c r="F161" s="122">
        <v>0.26186620129993093</v>
      </c>
      <c r="G161" s="122">
        <v>0.28117403056402512</v>
      </c>
      <c r="H161" s="122">
        <v>0.31548326930667275</v>
      </c>
      <c r="I161" s="122">
        <v>0.30812365326239</v>
      </c>
      <c r="J161" s="122">
        <v>0.27141957101049402</v>
      </c>
      <c r="K161" s="122">
        <v>0.23762184047855919</v>
      </c>
      <c r="L161" s="122">
        <v>0.24850496803856414</v>
      </c>
      <c r="M161" s="122">
        <v>0.27478655803356</v>
      </c>
      <c r="N161" s="122">
        <v>0.25895058202109322</v>
      </c>
      <c r="O161" s="122">
        <v>0.23512543458876684</v>
      </c>
      <c r="P161" s="122">
        <v>0.19948289765899363</v>
      </c>
      <c r="Q161" s="122">
        <v>0.24764960968754568</v>
      </c>
      <c r="R161" s="122">
        <v>0.29335595938989134</v>
      </c>
      <c r="S161" s="122">
        <v>0.33910939720984051</v>
      </c>
      <c r="T161" s="122">
        <v>0.33725181706182011</v>
      </c>
      <c r="U161" s="122">
        <v>0.36061632929740151</v>
      </c>
      <c r="V161" s="122">
        <v>0.35579509240476992</v>
      </c>
      <c r="W161" s="122">
        <v>0.39138036556632355</v>
      </c>
      <c r="X161" s="122">
        <v>0.35970524919278213</v>
      </c>
      <c r="Y161" s="122">
        <v>0.34892958049077527</v>
      </c>
      <c r="DA161" s="130" t="s">
        <v>2102</v>
      </c>
    </row>
    <row r="162" spans="1:105" ht="12" customHeight="1" x14ac:dyDescent="0.25">
      <c r="A162" s="97" t="s">
        <v>141</v>
      </c>
      <c r="B162" s="98">
        <v>0.28372827313259918</v>
      </c>
      <c r="C162" s="98">
        <v>0.26066235843261704</v>
      </c>
      <c r="D162" s="98">
        <v>0.22684206626901066</v>
      </c>
      <c r="E162" s="98">
        <v>0.2387073047587045</v>
      </c>
      <c r="F162" s="98">
        <v>0.26168118322447631</v>
      </c>
      <c r="G162" s="98">
        <v>0.28098770151521202</v>
      </c>
      <c r="H162" s="98">
        <v>0.31510835986229302</v>
      </c>
      <c r="I162" s="98">
        <v>0.30775151918777488</v>
      </c>
      <c r="J162" s="98">
        <v>0.27107896303547013</v>
      </c>
      <c r="K162" s="98">
        <v>0.23732320474572788</v>
      </c>
      <c r="L162" s="98">
        <v>0.2481210255975638</v>
      </c>
      <c r="M162" s="98">
        <v>0.27435243168292511</v>
      </c>
      <c r="N162" s="98">
        <v>0.25852227402357103</v>
      </c>
      <c r="O162" s="98">
        <v>0.23512543458876684</v>
      </c>
      <c r="P162" s="98">
        <v>0.19948289765899363</v>
      </c>
      <c r="Q162" s="98">
        <v>0.24764960968754568</v>
      </c>
      <c r="R162" s="98">
        <v>0.29335595938989134</v>
      </c>
      <c r="S162" s="98">
        <v>0.33876319237407371</v>
      </c>
      <c r="T162" s="98">
        <v>0.33692109048300345</v>
      </c>
      <c r="U162" s="98">
        <v>0.36026642821688187</v>
      </c>
      <c r="V162" s="98">
        <v>0.35546613321136583</v>
      </c>
      <c r="W162" s="98">
        <v>0.39103516740777106</v>
      </c>
      <c r="X162" s="98">
        <v>0.35909139281965008</v>
      </c>
      <c r="Y162" s="98">
        <v>0.34825788100234667</v>
      </c>
      <c r="DA162" s="63" t="s">
        <v>2103</v>
      </c>
    </row>
    <row r="163" spans="1:105" ht="12" customHeight="1" x14ac:dyDescent="0.25">
      <c r="A163" s="97" t="s">
        <v>140</v>
      </c>
      <c r="B163" s="98">
        <v>5.901775041053704E-4</v>
      </c>
      <c r="C163" s="98">
        <v>5.6718784149141813E-4</v>
      </c>
      <c r="D163" s="98">
        <v>3.5265078825976061E-4</v>
      </c>
      <c r="E163" s="98">
        <v>3.6082307832812548E-4</v>
      </c>
      <c r="F163" s="98">
        <v>1.8501807545460232E-4</v>
      </c>
      <c r="G163" s="98">
        <v>1.8632904881310164E-4</v>
      </c>
      <c r="H163" s="98">
        <v>3.7490944437973764E-4</v>
      </c>
      <c r="I163" s="98">
        <v>3.7213407461509165E-4</v>
      </c>
      <c r="J163" s="98">
        <v>3.4060797502386393E-4</v>
      </c>
      <c r="K163" s="98">
        <v>2.9863573283131782E-4</v>
      </c>
      <c r="L163" s="98">
        <v>3.8394244100034428E-4</v>
      </c>
      <c r="M163" s="98">
        <v>4.3412635063488762E-4</v>
      </c>
      <c r="N163" s="98">
        <v>4.2830799752221457E-4</v>
      </c>
      <c r="O163" s="98">
        <v>0</v>
      </c>
      <c r="P163" s="98">
        <v>0</v>
      </c>
      <c r="Q163" s="98">
        <v>0</v>
      </c>
      <c r="R163" s="98">
        <v>0</v>
      </c>
      <c r="S163" s="98">
        <v>3.4620483576678138E-4</v>
      </c>
      <c r="T163" s="98">
        <v>3.3072657881669183E-4</v>
      </c>
      <c r="U163" s="98">
        <v>3.4990108051964977E-4</v>
      </c>
      <c r="V163" s="98">
        <v>3.2895919340406905E-4</v>
      </c>
      <c r="W163" s="98">
        <v>3.4519815855250284E-4</v>
      </c>
      <c r="X163" s="98">
        <v>6.138563731320645E-4</v>
      </c>
      <c r="Y163" s="98">
        <v>6.7169948842862284E-4</v>
      </c>
      <c r="DA163" s="63" t="s">
        <v>2104</v>
      </c>
    </row>
    <row r="164" spans="1:105" ht="12" customHeight="1" x14ac:dyDescent="0.25">
      <c r="A164" s="100" t="s">
        <v>50</v>
      </c>
      <c r="B164" s="101">
        <v>5.901775041053704E-4</v>
      </c>
      <c r="C164" s="101">
        <v>5.6718784149141813E-4</v>
      </c>
      <c r="D164" s="101">
        <v>3.5265078825976061E-4</v>
      </c>
      <c r="E164" s="101">
        <v>3.6082307832812548E-4</v>
      </c>
      <c r="F164" s="101">
        <v>1.8501807545460232E-4</v>
      </c>
      <c r="G164" s="101">
        <v>1.8632904881310164E-4</v>
      </c>
      <c r="H164" s="101">
        <v>3.7490944437973764E-4</v>
      </c>
      <c r="I164" s="101">
        <v>3.7213407461509165E-4</v>
      </c>
      <c r="J164" s="101">
        <v>3.4060797502386393E-4</v>
      </c>
      <c r="K164" s="101">
        <v>2.9863573283131782E-4</v>
      </c>
      <c r="L164" s="101">
        <v>3.8394244100034428E-4</v>
      </c>
      <c r="M164" s="101">
        <v>4.3412635063488762E-4</v>
      </c>
      <c r="N164" s="101">
        <v>4.2830799752221457E-4</v>
      </c>
      <c r="O164" s="101">
        <v>0</v>
      </c>
      <c r="P164" s="101">
        <v>0</v>
      </c>
      <c r="Q164" s="101">
        <v>0</v>
      </c>
      <c r="R164" s="101">
        <v>0</v>
      </c>
      <c r="S164" s="101">
        <v>3.4620483576678138E-4</v>
      </c>
      <c r="T164" s="101">
        <v>3.3072657881669183E-4</v>
      </c>
      <c r="U164" s="101">
        <v>3.4990108051964977E-4</v>
      </c>
      <c r="V164" s="101">
        <v>3.2895919340406905E-4</v>
      </c>
      <c r="W164" s="101">
        <v>3.4519815855250284E-4</v>
      </c>
      <c r="X164" s="101">
        <v>6.138563731320645E-4</v>
      </c>
      <c r="Y164" s="101">
        <v>6.7169948842862284E-4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2111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20783.478132154727</v>
      </c>
      <c r="C174" s="117">
        <f t="shared" si="87"/>
        <v>21958.873702330518</v>
      </c>
      <c r="D174" s="117">
        <f t="shared" si="87"/>
        <v>19622.574528439232</v>
      </c>
      <c r="E174" s="117">
        <f t="shared" si="87"/>
        <v>20525.319104839182</v>
      </c>
      <c r="F174" s="117">
        <f t="shared" si="87"/>
        <v>20542.282674708546</v>
      </c>
      <c r="G174" s="117">
        <f t="shared" si="87"/>
        <v>20369.964714317455</v>
      </c>
      <c r="H174" s="117">
        <f t="shared" si="87"/>
        <v>21444.186681368014</v>
      </c>
      <c r="I174" s="117">
        <f t="shared" si="87"/>
        <v>21400.311656946855</v>
      </c>
      <c r="J174" s="117">
        <f t="shared" si="87"/>
        <v>20140.345652975313</v>
      </c>
      <c r="K174" s="117">
        <f t="shared" si="87"/>
        <v>18756.273592230358</v>
      </c>
      <c r="L174" s="117">
        <f t="shared" si="87"/>
        <v>22116.155083245991</v>
      </c>
      <c r="M174" s="117">
        <f t="shared" si="87"/>
        <v>21413.159103020709</v>
      </c>
      <c r="N174" s="117">
        <f t="shared" si="87"/>
        <v>20034.196776527777</v>
      </c>
      <c r="O174" s="117">
        <f t="shared" si="87"/>
        <v>18751.093930314037</v>
      </c>
      <c r="P174" s="117">
        <f t="shared" si="87"/>
        <v>14647.914195874591</v>
      </c>
      <c r="Q174" s="117">
        <f t="shared" si="87"/>
        <v>19401.094050223684</v>
      </c>
      <c r="R174" s="117">
        <f t="shared" ref="R174:V174" si="88">R175+R178+R180+R189</f>
        <v>19513.492198312415</v>
      </c>
      <c r="S174" s="117">
        <f t="shared" si="88"/>
        <v>19262.354320750896</v>
      </c>
      <c r="T174" s="117">
        <f t="shared" si="88"/>
        <v>18836.351994347315</v>
      </c>
      <c r="U174" s="117">
        <f t="shared" si="88"/>
        <v>17430.380881032877</v>
      </c>
      <c r="V174" s="117">
        <f t="shared" si="88"/>
        <v>16537.719659600432</v>
      </c>
      <c r="W174" s="117">
        <f t="shared" ref="W174:Y174" si="89">W175+W178+W180+W189</f>
        <v>16501.151151592388</v>
      </c>
      <c r="X174" s="117">
        <f t="shared" si="89"/>
        <v>16142.602293188338</v>
      </c>
      <c r="Y174" s="117">
        <f t="shared" si="89"/>
        <v>16140.966474851422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19157.415151892161</v>
      </c>
      <c r="C175" s="122">
        <f t="shared" si="90"/>
        <v>20424.239542057163</v>
      </c>
      <c r="D175" s="122">
        <f t="shared" si="90"/>
        <v>18085.733652907355</v>
      </c>
      <c r="E175" s="122">
        <f t="shared" si="90"/>
        <v>19029.015324876447</v>
      </c>
      <c r="F175" s="122">
        <f t="shared" si="90"/>
        <v>19019.99932855949</v>
      </c>
      <c r="G175" s="122">
        <f t="shared" si="90"/>
        <v>18829.663622477201</v>
      </c>
      <c r="H175" s="122">
        <f t="shared" si="90"/>
        <v>19878.900494220452</v>
      </c>
      <c r="I175" s="122">
        <f t="shared" si="90"/>
        <v>19903.473643046422</v>
      </c>
      <c r="J175" s="122">
        <f t="shared" si="90"/>
        <v>18622.034864001653</v>
      </c>
      <c r="K175" s="122">
        <f t="shared" si="90"/>
        <v>17304.403270550509</v>
      </c>
      <c r="L175" s="122">
        <f t="shared" si="90"/>
        <v>20428.026914929716</v>
      </c>
      <c r="M175" s="122">
        <f t="shared" si="90"/>
        <v>19673.717759391006</v>
      </c>
      <c r="N175" s="122">
        <f t="shared" si="90"/>
        <v>18305.255757699648</v>
      </c>
      <c r="O175" s="122">
        <f t="shared" si="90"/>
        <v>16903.022467703293</v>
      </c>
      <c r="P175" s="122">
        <f t="shared" si="90"/>
        <v>12866.133341306828</v>
      </c>
      <c r="Q175" s="122">
        <f t="shared" si="90"/>
        <v>17539.926167125523</v>
      </c>
      <c r="R175" s="122">
        <f t="shared" ref="R175:V175" si="91">SUM(R176:R177)</f>
        <v>17663.365772557372</v>
      </c>
      <c r="S175" s="122">
        <f t="shared" si="91"/>
        <v>17514.761917047545</v>
      </c>
      <c r="T175" s="122">
        <f t="shared" si="91"/>
        <v>17103.445035227203</v>
      </c>
      <c r="U175" s="122">
        <f t="shared" si="91"/>
        <v>15697.649399147149</v>
      </c>
      <c r="V175" s="122">
        <f t="shared" si="91"/>
        <v>14826.109457499881</v>
      </c>
      <c r="W175" s="122">
        <f t="shared" ref="W175:Y175" si="92">SUM(W176:W177)</f>
        <v>14813.872365630532</v>
      </c>
      <c r="X175" s="122">
        <f t="shared" si="92"/>
        <v>15051.751466029416</v>
      </c>
      <c r="Y175" s="122">
        <f t="shared" si="92"/>
        <v>15057.957032889764</v>
      </c>
      <c r="DA175" s="130" t="s">
        <v>2265</v>
      </c>
    </row>
    <row r="176" spans="1:105" ht="12" customHeight="1" x14ac:dyDescent="0.25">
      <c r="A176" s="97" t="s">
        <v>74</v>
      </c>
      <c r="B176" s="98">
        <v>18975.330093905784</v>
      </c>
      <c r="C176" s="98">
        <v>20229.422806031216</v>
      </c>
      <c r="D176" s="98">
        <v>17916.224387820628</v>
      </c>
      <c r="E176" s="98">
        <v>18849.339227313507</v>
      </c>
      <c r="F176" s="98">
        <v>18839.423066109015</v>
      </c>
      <c r="G176" s="98">
        <v>18648.97003382054</v>
      </c>
      <c r="H176" s="98">
        <v>19686.337291186443</v>
      </c>
      <c r="I176" s="98">
        <v>19709.803545159826</v>
      </c>
      <c r="J176" s="98">
        <v>18442.02929156306</v>
      </c>
      <c r="K176" s="98">
        <v>17137.508481070952</v>
      </c>
      <c r="L176" s="98">
        <v>20223.25253542453</v>
      </c>
      <c r="M176" s="98">
        <v>19477.997599446506</v>
      </c>
      <c r="N176" s="98">
        <v>18121.389227850595</v>
      </c>
      <c r="O176" s="98">
        <v>16731.004377343299</v>
      </c>
      <c r="P176" s="98">
        <v>12737.125388803546</v>
      </c>
      <c r="Q176" s="98">
        <v>17358.518294591591</v>
      </c>
      <c r="R176" s="98">
        <v>17476.251769749335</v>
      </c>
      <c r="S176" s="98">
        <v>17325.020971071761</v>
      </c>
      <c r="T176" s="98">
        <v>16915.29349480509</v>
      </c>
      <c r="U176" s="98">
        <v>15524.331472889044</v>
      </c>
      <c r="V176" s="98">
        <v>14659.533663066506</v>
      </c>
      <c r="W176" s="98">
        <v>14644.666315188255</v>
      </c>
      <c r="X176" s="98">
        <v>14889.587000951055</v>
      </c>
      <c r="Y176" s="98">
        <v>14892.20763119999</v>
      </c>
      <c r="DA176" s="63" t="s">
        <v>2266</v>
      </c>
    </row>
    <row r="177" spans="1:105" ht="12" customHeight="1" x14ac:dyDescent="0.25">
      <c r="A177" s="97" t="s">
        <v>53</v>
      </c>
      <c r="B177" s="98">
        <v>182.08505798637589</v>
      </c>
      <c r="C177" s="98">
        <v>194.81673602594495</v>
      </c>
      <c r="D177" s="98">
        <v>169.50926508672572</v>
      </c>
      <c r="E177" s="98">
        <v>179.67609756294041</v>
      </c>
      <c r="F177" s="98">
        <v>180.57626245047678</v>
      </c>
      <c r="G177" s="98">
        <v>180.69358865665961</v>
      </c>
      <c r="H177" s="98">
        <v>192.56320303400767</v>
      </c>
      <c r="I177" s="98">
        <v>193.67009788659453</v>
      </c>
      <c r="J177" s="98">
        <v>180.0055724385922</v>
      </c>
      <c r="K177" s="98">
        <v>166.89478947955487</v>
      </c>
      <c r="L177" s="98">
        <v>204.77437950518561</v>
      </c>
      <c r="M177" s="98">
        <v>195.72015994450095</v>
      </c>
      <c r="N177" s="98">
        <v>183.86652984905217</v>
      </c>
      <c r="O177" s="98">
        <v>172.01809035999378</v>
      </c>
      <c r="P177" s="98">
        <v>129.00795250328105</v>
      </c>
      <c r="Q177" s="98">
        <v>181.40787253393106</v>
      </c>
      <c r="R177" s="98">
        <v>187.11400280803616</v>
      </c>
      <c r="S177" s="98">
        <v>189.7409459757834</v>
      </c>
      <c r="T177" s="98">
        <v>188.15154042211259</v>
      </c>
      <c r="U177" s="98">
        <v>173.31792625810525</v>
      </c>
      <c r="V177" s="98">
        <v>166.5757944333742</v>
      </c>
      <c r="W177" s="98">
        <v>169.20605044227719</v>
      </c>
      <c r="X177" s="98">
        <v>162.16446507836122</v>
      </c>
      <c r="Y177" s="98">
        <v>165.74940168977366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0.74804133259283212</v>
      </c>
      <c r="C178" s="122">
        <f t="shared" si="93"/>
        <v>0.87830459448226339</v>
      </c>
      <c r="D178" s="122">
        <f t="shared" si="93"/>
        <v>0.90941474178832393</v>
      </c>
      <c r="E178" s="122">
        <f t="shared" si="93"/>
        <v>1.0241547983079096</v>
      </c>
      <c r="F178" s="122">
        <f t="shared" si="93"/>
        <v>1.310904414386562</v>
      </c>
      <c r="G178" s="122">
        <f t="shared" si="93"/>
        <v>1.6552221821203585</v>
      </c>
      <c r="H178" s="122">
        <f t="shared" si="93"/>
        <v>2.1875608177734489</v>
      </c>
      <c r="I178" s="122">
        <f t="shared" si="93"/>
        <v>2.7065532371614887</v>
      </c>
      <c r="J178" s="122">
        <f t="shared" si="93"/>
        <v>3.1335159992769195</v>
      </c>
      <c r="K178" s="122">
        <f t="shared" si="93"/>
        <v>3.2241513191114293</v>
      </c>
      <c r="L178" s="122">
        <f t="shared" si="93"/>
        <v>3.2174768658498101</v>
      </c>
      <c r="M178" s="122">
        <f t="shared" si="93"/>
        <v>3.1333852832845617</v>
      </c>
      <c r="N178" s="122">
        <f t="shared" si="93"/>
        <v>3.0679126087450039</v>
      </c>
      <c r="O178" s="122">
        <f t="shared" si="93"/>
        <v>2.9617410057071765</v>
      </c>
      <c r="P178" s="122">
        <f t="shared" si="93"/>
        <v>2.8095180121362286</v>
      </c>
      <c r="Q178" s="122">
        <f t="shared" si="93"/>
        <v>2.7142435939853904</v>
      </c>
      <c r="R178" s="122">
        <f t="shared" si="93"/>
        <v>2.9339046552524493</v>
      </c>
      <c r="S178" s="122">
        <f t="shared" si="93"/>
        <v>3.2099547663022743</v>
      </c>
      <c r="T178" s="122">
        <f t="shared" si="93"/>
        <v>4.3863954023260012</v>
      </c>
      <c r="U178" s="122">
        <f t="shared" si="93"/>
        <v>4.0456919664332718</v>
      </c>
      <c r="V178" s="122">
        <f t="shared" si="93"/>
        <v>4.1133898517201137</v>
      </c>
      <c r="W178" s="122">
        <f t="shared" si="93"/>
        <v>3.9713820392187791</v>
      </c>
      <c r="X178" s="122">
        <f t="shared" si="93"/>
        <v>3.7018818593984602</v>
      </c>
      <c r="Y178" s="122">
        <f t="shared" si="93"/>
        <v>3.5654723263743251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0.74804133259283212</v>
      </c>
      <c r="C179" s="98">
        <f>RES_hhdet_fech!C29</f>
        <v>0.87830459448226339</v>
      </c>
      <c r="D179" s="98">
        <f>RES_hhdet_fech!D29</f>
        <v>0.90941474178832393</v>
      </c>
      <c r="E179" s="98">
        <f>RES_hhdet_fech!E29</f>
        <v>1.0241547983079096</v>
      </c>
      <c r="F179" s="98">
        <f>RES_hhdet_fech!F29</f>
        <v>1.310904414386562</v>
      </c>
      <c r="G179" s="98">
        <f>RES_hhdet_fech!G29</f>
        <v>1.6552221821203585</v>
      </c>
      <c r="H179" s="98">
        <f>RES_hhdet_fech!H29</f>
        <v>2.1875608177734489</v>
      </c>
      <c r="I179" s="98">
        <f>RES_hhdet_fech!I29</f>
        <v>2.7065532371614887</v>
      </c>
      <c r="J179" s="98">
        <f>RES_hhdet_fech!J29</f>
        <v>3.1335159992769195</v>
      </c>
      <c r="K179" s="98">
        <f>RES_hhdet_fech!K29</f>
        <v>3.2241513191114293</v>
      </c>
      <c r="L179" s="98">
        <f>RES_hhdet_fech!L29</f>
        <v>3.2174768658498101</v>
      </c>
      <c r="M179" s="98">
        <f>RES_hhdet_fech!M29</f>
        <v>3.1333852832845617</v>
      </c>
      <c r="N179" s="98">
        <f>RES_hhdet_fech!N29</f>
        <v>3.0679126087450039</v>
      </c>
      <c r="O179" s="98">
        <f>RES_hhdet_fech!O29</f>
        <v>2.9617410057071765</v>
      </c>
      <c r="P179" s="98">
        <f>RES_hhdet_fech!P29</f>
        <v>2.8095180121362286</v>
      </c>
      <c r="Q179" s="98">
        <f>RES_hhdet_fech!Q29</f>
        <v>2.7142435939853904</v>
      </c>
      <c r="R179" s="98">
        <f>RES_hhdet_fech!R29</f>
        <v>2.9339046552524493</v>
      </c>
      <c r="S179" s="98">
        <f>RES_hhdet_fech!S29</f>
        <v>3.2099547663022743</v>
      </c>
      <c r="T179" s="98">
        <f>RES_hhdet_fech!T29</f>
        <v>4.3863954023260012</v>
      </c>
      <c r="U179" s="98">
        <f>RES_hhdet_fech!U29</f>
        <v>4.0456919664332718</v>
      </c>
      <c r="V179" s="98">
        <f>RES_hhdet_fech!V29</f>
        <v>4.1133898517201137</v>
      </c>
      <c r="W179" s="98">
        <f>RES_hhdet_fech!W29</f>
        <v>3.9713820392187791</v>
      </c>
      <c r="X179" s="98">
        <f>RES_hhdet_fech!X29</f>
        <v>3.7018818593984602</v>
      </c>
      <c r="Y179" s="98">
        <f>RES_hhdet_fech!Y29</f>
        <v>3.5654723263743251</v>
      </c>
      <c r="DA179" s="63" t="s">
        <v>2269</v>
      </c>
    </row>
    <row r="180" spans="1:105" ht="12" customHeight="1" x14ac:dyDescent="0.25">
      <c r="A180" s="121" t="s">
        <v>55</v>
      </c>
      <c r="B180" s="122">
        <v>1336.3175080922226</v>
      </c>
      <c r="C180" s="122">
        <v>1250.4903096320188</v>
      </c>
      <c r="D180" s="122">
        <v>1248.7672059204158</v>
      </c>
      <c r="E180" s="122">
        <v>1210.526190345784</v>
      </c>
      <c r="F180" s="122">
        <v>1235.3607068398885</v>
      </c>
      <c r="G180" s="122">
        <v>1249.2588250740325</v>
      </c>
      <c r="H180" s="122">
        <v>1265.0909799385452</v>
      </c>
      <c r="I180" s="122">
        <v>1199.480299468762</v>
      </c>
      <c r="J180" s="122">
        <v>1214.2573065910724</v>
      </c>
      <c r="K180" s="122">
        <v>1145.9829040694706</v>
      </c>
      <c r="L180" s="122">
        <v>1347.8638306897249</v>
      </c>
      <c r="M180" s="122">
        <v>1406.9473537657389</v>
      </c>
      <c r="N180" s="122">
        <v>1398.753509728414</v>
      </c>
      <c r="O180" s="122">
        <v>1495.7815573736616</v>
      </c>
      <c r="P180" s="122">
        <v>1425.474971110704</v>
      </c>
      <c r="Q180" s="122">
        <v>1500.0593917343865</v>
      </c>
      <c r="R180" s="122">
        <v>1480.9272395515825</v>
      </c>
      <c r="S180" s="122">
        <v>1391.1140926185183</v>
      </c>
      <c r="T180" s="122">
        <v>1378.0384539406989</v>
      </c>
      <c r="U180" s="122">
        <v>1381.769495055579</v>
      </c>
      <c r="V180" s="122">
        <v>1346.0398552690463</v>
      </c>
      <c r="W180" s="122">
        <v>1315.9583179022998</v>
      </c>
      <c r="X180" s="122">
        <v>858.53609400968321</v>
      </c>
      <c r="Y180" s="122">
        <v>829.07118307793166</v>
      </c>
      <c r="DA180" s="130" t="s">
        <v>2270</v>
      </c>
    </row>
    <row r="181" spans="1:105" ht="12" customHeight="1" x14ac:dyDescent="0.25">
      <c r="A181" s="97" t="s">
        <v>141</v>
      </c>
      <c r="B181" s="98">
        <v>1517.6475305547858</v>
      </c>
      <c r="C181" s="98">
        <v>1480.6239083017624</v>
      </c>
      <c r="D181" s="98">
        <v>1360.4910046059231</v>
      </c>
      <c r="E181" s="98">
        <v>1399.2454784048248</v>
      </c>
      <c r="F181" s="98">
        <v>1427.470362583231</v>
      </c>
      <c r="G181" s="98">
        <v>1402.4483203384668</v>
      </c>
      <c r="H181" s="98">
        <v>1474.1390192809693</v>
      </c>
      <c r="I181" s="98">
        <v>1480.6324094414319</v>
      </c>
      <c r="J181" s="98">
        <v>1398.9910125035949</v>
      </c>
      <c r="K181" s="98">
        <v>1342.853845843274</v>
      </c>
      <c r="L181" s="98">
        <v>1492.1779790607843</v>
      </c>
      <c r="M181" s="98">
        <v>1686.801317426726</v>
      </c>
      <c r="N181" s="98">
        <v>1676.0861335730806</v>
      </c>
      <c r="O181" s="98">
        <v>1635.1742568430432</v>
      </c>
      <c r="P181" s="98">
        <v>1430.2285296692367</v>
      </c>
      <c r="Q181" s="98">
        <v>1634.481291363996</v>
      </c>
      <c r="R181" s="98">
        <v>1600.2562070235681</v>
      </c>
      <c r="S181" s="98">
        <v>1529.5361334564755</v>
      </c>
      <c r="T181" s="98">
        <v>1413.9070158257171</v>
      </c>
      <c r="U181" s="98">
        <v>1432.6638841720778</v>
      </c>
      <c r="V181" s="98">
        <v>1320.5292323980116</v>
      </c>
      <c r="W181" s="98">
        <v>1283.675283547793</v>
      </c>
      <c r="X181" s="98">
        <v>959.2149261898345</v>
      </c>
      <c r="Y181" s="98">
        <v>837.29934001952302</v>
      </c>
      <c r="DA181" s="63" t="s">
        <v>2271</v>
      </c>
    </row>
    <row r="182" spans="1:105" ht="12" customHeight="1" x14ac:dyDescent="0.25">
      <c r="A182" s="97" t="s">
        <v>140</v>
      </c>
      <c r="B182" s="98">
        <v>1281.0099641737377</v>
      </c>
      <c r="C182" s="98">
        <v>1248.8800921010761</v>
      </c>
      <c r="D182" s="98">
        <v>1156.0762245011351</v>
      </c>
      <c r="E182" s="98">
        <v>1195.2419558896427</v>
      </c>
      <c r="F182" s="98">
        <v>1230.2011564965555</v>
      </c>
      <c r="G182" s="98">
        <v>1225.3451709976168</v>
      </c>
      <c r="H182" s="98">
        <v>1254.3115435306715</v>
      </c>
      <c r="I182" s="98">
        <v>1260.9972153068024</v>
      </c>
      <c r="J182" s="98">
        <v>1184.845851180663</v>
      </c>
      <c r="K182" s="98">
        <v>1119.0412829881548</v>
      </c>
      <c r="L182" s="98">
        <v>1286.0021786311654</v>
      </c>
      <c r="M182" s="98">
        <v>1465.1587260266404</v>
      </c>
      <c r="N182" s="98">
        <v>1470.3546518215544</v>
      </c>
      <c r="O182" s="98">
        <v>0</v>
      </c>
      <c r="P182" s="98">
        <v>0</v>
      </c>
      <c r="Q182" s="98">
        <v>0</v>
      </c>
      <c r="R182" s="98">
        <v>0</v>
      </c>
      <c r="S182" s="98">
        <v>1294.2820768519091</v>
      </c>
      <c r="T182" s="98">
        <v>1230.0807853800384</v>
      </c>
      <c r="U182" s="98">
        <v>1280.211845608568</v>
      </c>
      <c r="V182" s="98">
        <v>1204.7289584005205</v>
      </c>
      <c r="W182" s="98">
        <v>1199.9953304092846</v>
      </c>
      <c r="X182" s="98">
        <v>847.89199743753795</v>
      </c>
      <c r="Y182" s="98">
        <v>759.60123447483022</v>
      </c>
      <c r="DA182" s="63" t="s">
        <v>2272</v>
      </c>
    </row>
    <row r="183" spans="1:105" ht="12" customHeight="1" x14ac:dyDescent="0.25">
      <c r="A183" s="100" t="s">
        <v>50</v>
      </c>
      <c r="B183" s="101">
        <v>866.02322020509826</v>
      </c>
      <c r="C183" s="101">
        <v>832.2883158587457</v>
      </c>
      <c r="D183" s="101">
        <v>776.21673767335915</v>
      </c>
      <c r="E183" s="101">
        <v>794.20469785201055</v>
      </c>
      <c r="F183" s="101">
        <v>814.48351582409884</v>
      </c>
      <c r="G183" s="101">
        <v>820.25466108954754</v>
      </c>
      <c r="H183" s="101">
        <v>825.21008183601327</v>
      </c>
      <c r="I183" s="101">
        <v>819.10123836743173</v>
      </c>
      <c r="J183" s="101">
        <v>749.70940091535465</v>
      </c>
      <c r="K183" s="101">
        <v>657.32464525294449</v>
      </c>
      <c r="L183" s="101">
        <v>845.09253609866221</v>
      </c>
      <c r="M183" s="101">
        <v>955.55192515162776</v>
      </c>
      <c r="N183" s="101">
        <v>942.74519616617033</v>
      </c>
      <c r="O183" s="101">
        <v>0</v>
      </c>
      <c r="P183" s="101">
        <v>0</v>
      </c>
      <c r="Q183" s="101">
        <v>0</v>
      </c>
      <c r="R183" s="101">
        <v>0</v>
      </c>
      <c r="S183" s="101">
        <v>762.02860487493695</v>
      </c>
      <c r="T183" s="101">
        <v>727.95954132922122</v>
      </c>
      <c r="U183" s="101">
        <v>770.16437867505215</v>
      </c>
      <c r="V183" s="101">
        <v>724.06936389344287</v>
      </c>
      <c r="W183" s="101">
        <v>759.81281597222835</v>
      </c>
      <c r="X183" s="101">
        <v>386.044055248701</v>
      </c>
      <c r="Y183" s="101">
        <v>422.42062764358838</v>
      </c>
      <c r="DA183" s="131" t="s">
        <v>2273</v>
      </c>
    </row>
    <row r="184" spans="1:105" ht="12" customHeight="1" x14ac:dyDescent="0.25">
      <c r="A184" s="103" t="s">
        <v>52</v>
      </c>
      <c r="B184" s="104">
        <v>414.98674396863976</v>
      </c>
      <c r="C184" s="104">
        <v>416.59177624233047</v>
      </c>
      <c r="D184" s="104">
        <v>379.85948682777598</v>
      </c>
      <c r="E184" s="104">
        <v>401.03725803763228</v>
      </c>
      <c r="F184" s="104">
        <v>415.71764067245675</v>
      </c>
      <c r="G184" s="104">
        <v>405.09050990806929</v>
      </c>
      <c r="H184" s="104">
        <v>429.1014616946581</v>
      </c>
      <c r="I184" s="104">
        <v>441.89597693937066</v>
      </c>
      <c r="J184" s="104">
        <v>435.13645026530844</v>
      </c>
      <c r="K184" s="104">
        <v>461.71663773521027</v>
      </c>
      <c r="L184" s="104">
        <v>440.90964253250337</v>
      </c>
      <c r="M184" s="104">
        <v>509.60680087501254</v>
      </c>
      <c r="N184" s="104">
        <v>527.60945565538395</v>
      </c>
      <c r="O184" s="104">
        <v>0</v>
      </c>
      <c r="P184" s="104">
        <v>0</v>
      </c>
      <c r="Q184" s="104">
        <v>0</v>
      </c>
      <c r="R184" s="104">
        <v>0</v>
      </c>
      <c r="S184" s="104">
        <v>532.25347197697204</v>
      </c>
      <c r="T184" s="104">
        <v>502.12124405081715</v>
      </c>
      <c r="U184" s="104">
        <v>510.04746693351586</v>
      </c>
      <c r="V184" s="104">
        <v>480.6595945070776</v>
      </c>
      <c r="W184" s="104">
        <v>440.18251443705634</v>
      </c>
      <c r="X184" s="104">
        <v>461.84794218883695</v>
      </c>
      <c r="Y184" s="104">
        <v>337.18060683124179</v>
      </c>
      <c r="DA184" s="132" t="s">
        <v>2274</v>
      </c>
    </row>
    <row r="185" spans="1:105" ht="12" customHeight="1" x14ac:dyDescent="0.25">
      <c r="A185" s="106" t="s">
        <v>122</v>
      </c>
      <c r="B185" s="101">
        <v>1362.9983318316779</v>
      </c>
      <c r="C185" s="101">
        <v>1273.4372966774745</v>
      </c>
      <c r="D185" s="101">
        <v>1288.4189225074927</v>
      </c>
      <c r="E185" s="101">
        <v>1243.1655581787736</v>
      </c>
      <c r="F185" s="101">
        <v>1267.9882835052174</v>
      </c>
      <c r="G185" s="101">
        <v>1288.3794405076992</v>
      </c>
      <c r="H185" s="101">
        <v>1299.0221635385976</v>
      </c>
      <c r="I185" s="101">
        <v>1229.5274862033948</v>
      </c>
      <c r="J185" s="101">
        <v>1262.9615385169436</v>
      </c>
      <c r="K185" s="101">
        <v>1202.2913463858558</v>
      </c>
      <c r="L185" s="101">
        <v>1414.090370834291</v>
      </c>
      <c r="M185" s="101">
        <v>1462.9670361259148</v>
      </c>
      <c r="N185" s="101">
        <v>1454.6382391309469</v>
      </c>
      <c r="O185" s="101">
        <v>1562.3642282174512</v>
      </c>
      <c r="P185" s="101">
        <v>1501.0629763461434</v>
      </c>
      <c r="Q185" s="101">
        <v>1563.5519565914153</v>
      </c>
      <c r="R185" s="101">
        <v>1544.339519375354</v>
      </c>
      <c r="S185" s="101">
        <v>1448.947659501318</v>
      </c>
      <c r="T185" s="101">
        <v>1443.4202051784318</v>
      </c>
      <c r="U185" s="101">
        <v>1441.4438300942802</v>
      </c>
      <c r="V185" s="101">
        <v>1408.9309093264239</v>
      </c>
      <c r="W185" s="101">
        <v>1369.6868342737155</v>
      </c>
      <c r="X185" s="101">
        <v>898.00086056239888</v>
      </c>
      <c r="Y185" s="101">
        <v>885.59796368031857</v>
      </c>
      <c r="DA185" s="131" t="s">
        <v>2275</v>
      </c>
    </row>
    <row r="186" spans="1:105" ht="12" customHeight="1" x14ac:dyDescent="0.25">
      <c r="A186" s="107" t="s">
        <v>121</v>
      </c>
      <c r="B186" s="104">
        <v>1198.3284601668597</v>
      </c>
      <c r="C186" s="104">
        <v>1114.9297719376866</v>
      </c>
      <c r="D186" s="104">
        <v>1131.2537603036126</v>
      </c>
      <c r="E186" s="104">
        <v>1090.4191236841064</v>
      </c>
      <c r="F186" s="104">
        <v>1115.1191906111121</v>
      </c>
      <c r="G186" s="104">
        <v>1139.1420694667418</v>
      </c>
      <c r="H186" s="104">
        <v>1152.646782739992</v>
      </c>
      <c r="I186" s="104">
        <v>1089.025573272949</v>
      </c>
      <c r="J186" s="104">
        <v>1112.9553810328664</v>
      </c>
      <c r="K186" s="104">
        <v>1044.686322682928</v>
      </c>
      <c r="L186" s="104">
        <v>1256.4883570149343</v>
      </c>
      <c r="M186" s="104">
        <v>1300.9971245449644</v>
      </c>
      <c r="N186" s="104">
        <v>1294.4037576605053</v>
      </c>
      <c r="O186" s="104">
        <v>1406.6899352807582</v>
      </c>
      <c r="P186" s="104">
        <v>1346.64986727731</v>
      </c>
      <c r="Q186" s="104">
        <v>1408.4754960009586</v>
      </c>
      <c r="R186" s="104">
        <v>1392.5216418643156</v>
      </c>
      <c r="S186" s="104">
        <v>1303.1148763223098</v>
      </c>
      <c r="T186" s="104">
        <v>1306.9385368802755</v>
      </c>
      <c r="U186" s="104">
        <v>1315.4811934321979</v>
      </c>
      <c r="V186" s="104">
        <v>1296.2710699780621</v>
      </c>
      <c r="W186" s="104">
        <v>1276.0272898161736</v>
      </c>
      <c r="X186" s="104">
        <v>804.6724067266947</v>
      </c>
      <c r="Y186" s="104">
        <v>802.15076875638795</v>
      </c>
      <c r="DA186" s="132" t="s">
        <v>2276</v>
      </c>
    </row>
    <row r="187" spans="1:105" ht="12" customHeight="1" x14ac:dyDescent="0.25">
      <c r="A187" s="108" t="s">
        <v>53</v>
      </c>
      <c r="B187" s="98">
        <v>778.12546783493849</v>
      </c>
      <c r="C187" s="98">
        <v>710.89316522258048</v>
      </c>
      <c r="D187" s="98">
        <v>726.45182186451473</v>
      </c>
      <c r="E187" s="98">
        <v>690.17894255066915</v>
      </c>
      <c r="F187" s="98">
        <v>701.43857519846165</v>
      </c>
      <c r="G187" s="98">
        <v>724.32596432974583</v>
      </c>
      <c r="H187" s="98">
        <v>732.36884607513343</v>
      </c>
      <c r="I187" s="98">
        <v>681.92844299130604</v>
      </c>
      <c r="J187" s="98">
        <v>677.86410114837292</v>
      </c>
      <c r="K187" s="98">
        <v>586.06923582484637</v>
      </c>
      <c r="L187" s="98">
        <v>794.30619233478626</v>
      </c>
      <c r="M187" s="98">
        <v>814.65067601048281</v>
      </c>
      <c r="N187" s="98">
        <v>793.91903277682252</v>
      </c>
      <c r="O187" s="98">
        <v>900.17310554807591</v>
      </c>
      <c r="P187" s="98">
        <v>830.04941062181365</v>
      </c>
      <c r="Q187" s="98">
        <v>883.95384261378331</v>
      </c>
      <c r="R187" s="98">
        <v>870.49861893196498</v>
      </c>
      <c r="S187" s="98">
        <v>779.39911586547441</v>
      </c>
      <c r="T187" s="98">
        <v>783.15188632643765</v>
      </c>
      <c r="U187" s="98">
        <v>796.64278424357803</v>
      </c>
      <c r="V187" s="98">
        <v>781.03469160386805</v>
      </c>
      <c r="W187" s="98">
        <v>805.75565327384936</v>
      </c>
      <c r="X187" s="98">
        <v>363.18660611158271</v>
      </c>
      <c r="Y187" s="98">
        <v>445.74602413791598</v>
      </c>
      <c r="DA187" s="63" t="s">
        <v>2277</v>
      </c>
    </row>
    <row r="188" spans="1:105" ht="12" customHeight="1" x14ac:dyDescent="0.25">
      <c r="A188" s="108" t="s">
        <v>52</v>
      </c>
      <c r="B188" s="98">
        <v>420.20299233192145</v>
      </c>
      <c r="C188" s="98">
        <v>404.0366067151063</v>
      </c>
      <c r="D188" s="98">
        <v>404.8019384390978</v>
      </c>
      <c r="E188" s="98">
        <v>400.2401811334372</v>
      </c>
      <c r="F188" s="98">
        <v>413.68061541265058</v>
      </c>
      <c r="G188" s="98">
        <v>414.81610513699599</v>
      </c>
      <c r="H188" s="98">
        <v>420.27793666485826</v>
      </c>
      <c r="I188" s="98">
        <v>407.0971302816431</v>
      </c>
      <c r="J188" s="98">
        <v>435.09127988449347</v>
      </c>
      <c r="K188" s="98">
        <v>458.61708685808151</v>
      </c>
      <c r="L188" s="98">
        <v>462.18216468014828</v>
      </c>
      <c r="M188" s="98">
        <v>486.34644853448162</v>
      </c>
      <c r="N188" s="98">
        <v>500.48472488368293</v>
      </c>
      <c r="O188" s="98">
        <v>506.51682973268237</v>
      </c>
      <c r="P188" s="98">
        <v>516.60045665549615</v>
      </c>
      <c r="Q188" s="98">
        <v>524.52165338717532</v>
      </c>
      <c r="R188" s="98">
        <v>522.0230229323505</v>
      </c>
      <c r="S188" s="98">
        <v>523.7157604568356</v>
      </c>
      <c r="T188" s="98">
        <v>523.78665055383749</v>
      </c>
      <c r="U188" s="98">
        <v>518.83840918861995</v>
      </c>
      <c r="V188" s="98">
        <v>515.23637837419415</v>
      </c>
      <c r="W188" s="98">
        <v>470.2716365423247</v>
      </c>
      <c r="X188" s="98">
        <v>441.48580061511188</v>
      </c>
      <c r="Y188" s="98">
        <v>356.40474461847197</v>
      </c>
      <c r="DA188" s="63" t="s">
        <v>2278</v>
      </c>
    </row>
    <row r="189" spans="1:105" ht="12" customHeight="1" x14ac:dyDescent="0.25">
      <c r="A189" s="121" t="s">
        <v>54</v>
      </c>
      <c r="B189" s="122">
        <v>288.99743083774945</v>
      </c>
      <c r="C189" s="122">
        <v>283.26554604685242</v>
      </c>
      <c r="D189" s="122">
        <v>287.16425486967114</v>
      </c>
      <c r="E189" s="122">
        <v>284.75343481864127</v>
      </c>
      <c r="F189" s="122">
        <v>285.61173489478091</v>
      </c>
      <c r="G189" s="122">
        <v>289.38704458409677</v>
      </c>
      <c r="H189" s="122">
        <v>298.00764639124515</v>
      </c>
      <c r="I189" s="122">
        <v>294.65116119451125</v>
      </c>
      <c r="J189" s="122">
        <v>300.91996638331017</v>
      </c>
      <c r="K189" s="122">
        <v>302.66326629126547</v>
      </c>
      <c r="L189" s="122">
        <v>337.04686076069618</v>
      </c>
      <c r="M189" s="122">
        <v>329.36060458067993</v>
      </c>
      <c r="N189" s="122">
        <v>327.11959649097258</v>
      </c>
      <c r="O189" s="122">
        <v>349.32816423137541</v>
      </c>
      <c r="P189" s="122">
        <v>353.49636544492324</v>
      </c>
      <c r="Q189" s="122">
        <v>358.3942477697903</v>
      </c>
      <c r="R189" s="122">
        <v>366.26528154820608</v>
      </c>
      <c r="S189" s="122">
        <v>353.268356318531</v>
      </c>
      <c r="T189" s="122">
        <v>350.48210977708612</v>
      </c>
      <c r="U189" s="122">
        <v>346.91629486371687</v>
      </c>
      <c r="V189" s="122">
        <v>361.45695697978647</v>
      </c>
      <c r="W189" s="122">
        <v>367.34908602033687</v>
      </c>
      <c r="X189" s="122">
        <v>228.61285128983997</v>
      </c>
      <c r="Y189" s="122">
        <v>250.37278655735304</v>
      </c>
      <c r="DA189" s="130" t="s">
        <v>2279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2280</v>
      </c>
    </row>
    <row r="191" spans="1:105" ht="12" customHeight="1" x14ac:dyDescent="0.25">
      <c r="A191" s="109" t="s">
        <v>120</v>
      </c>
      <c r="B191" s="33">
        <v>288.99743083774945</v>
      </c>
      <c r="C191" s="33">
        <v>283.26554604685242</v>
      </c>
      <c r="D191" s="33">
        <v>287.16425486967114</v>
      </c>
      <c r="E191" s="33">
        <v>284.75343481864127</v>
      </c>
      <c r="F191" s="33">
        <v>285.61173489478091</v>
      </c>
      <c r="G191" s="33">
        <v>289.38704458409677</v>
      </c>
      <c r="H191" s="33">
        <v>298.00764639124515</v>
      </c>
      <c r="I191" s="33">
        <v>294.65116119451125</v>
      </c>
      <c r="J191" s="33">
        <v>300.91996638331017</v>
      </c>
      <c r="K191" s="33">
        <v>302.66326629126547</v>
      </c>
      <c r="L191" s="33">
        <v>337.04686076069618</v>
      </c>
      <c r="M191" s="33">
        <v>329.36060458067993</v>
      </c>
      <c r="N191" s="33">
        <v>327.11959649097258</v>
      </c>
      <c r="O191" s="33">
        <v>349.32816423137541</v>
      </c>
      <c r="P191" s="33">
        <v>353.49636544492324</v>
      </c>
      <c r="Q191" s="33">
        <v>358.3942477697903</v>
      </c>
      <c r="R191" s="33">
        <v>366.26528154820608</v>
      </c>
      <c r="S191" s="33">
        <v>353.268356318531</v>
      </c>
      <c r="T191" s="33">
        <v>350.48210977708612</v>
      </c>
      <c r="U191" s="33">
        <v>346.91629486371687</v>
      </c>
      <c r="V191" s="33">
        <v>361.45695697978647</v>
      </c>
      <c r="W191" s="33">
        <v>367.34908602033687</v>
      </c>
      <c r="X191" s="33">
        <v>228.61285128983997</v>
      </c>
      <c r="Y191" s="33">
        <v>250.37278655735304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11237.242337466603</v>
      </c>
      <c r="C193" s="117">
        <f t="shared" si="94"/>
        <v>11882.914345804433</v>
      </c>
      <c r="D193" s="117">
        <f t="shared" si="94"/>
        <v>10721.751344406373</v>
      </c>
      <c r="E193" s="117">
        <f t="shared" si="94"/>
        <v>11320.564299884903</v>
      </c>
      <c r="F193" s="117">
        <f t="shared" si="94"/>
        <v>11503.415666130251</v>
      </c>
      <c r="G193" s="117">
        <f t="shared" si="94"/>
        <v>11588.660908334981</v>
      </c>
      <c r="H193" s="117">
        <f t="shared" si="94"/>
        <v>12356.312423477111</v>
      </c>
      <c r="I193" s="117">
        <f t="shared" si="94"/>
        <v>12439.278338453665</v>
      </c>
      <c r="J193" s="117">
        <f t="shared" si="94"/>
        <v>11815.313093210443</v>
      </c>
      <c r="K193" s="117">
        <f t="shared" si="94"/>
        <v>11109.79885482536</v>
      </c>
      <c r="L193" s="117">
        <f t="shared" si="94"/>
        <v>13266.270066838926</v>
      </c>
      <c r="M193" s="117">
        <f t="shared" si="94"/>
        <v>13063.036049822274</v>
      </c>
      <c r="N193" s="117">
        <f t="shared" si="94"/>
        <v>12478.941213184096</v>
      </c>
      <c r="O193" s="117">
        <f t="shared" si="94"/>
        <v>11958.963782083845</v>
      </c>
      <c r="P193" s="117">
        <f t="shared" si="94"/>
        <v>9478.6418236285099</v>
      </c>
      <c r="Q193" s="117">
        <f t="shared" si="94"/>
        <v>12634.06893710793</v>
      </c>
      <c r="R193" s="117">
        <f t="shared" ref="R193:V193" si="95">R194+R197+R199+R208</f>
        <v>13014.432100788132</v>
      </c>
      <c r="S193" s="117">
        <f t="shared" si="95"/>
        <v>13151.999640961843</v>
      </c>
      <c r="T193" s="117">
        <f t="shared" si="95"/>
        <v>13115.095539112093</v>
      </c>
      <c r="U193" s="117">
        <f t="shared" si="95"/>
        <v>12353.002853127346</v>
      </c>
      <c r="V193" s="117">
        <f t="shared" si="95"/>
        <v>11938.788393168597</v>
      </c>
      <c r="W193" s="117">
        <f t="shared" ref="W193:Y193" si="96">W194+W197+W199+W208</f>
        <v>12101.22509786234</v>
      </c>
      <c r="X193" s="117">
        <f t="shared" si="96"/>
        <v>11955.416875903586</v>
      </c>
      <c r="Y193" s="117">
        <f t="shared" si="96"/>
        <v>12079.159404352113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10038.507333201524</v>
      </c>
      <c r="C194" s="122">
        <f t="shared" si="97"/>
        <v>10744.860278954673</v>
      </c>
      <c r="D194" s="122">
        <f t="shared" si="97"/>
        <v>9574.4616830212944</v>
      </c>
      <c r="E194" s="122">
        <f t="shared" si="97"/>
        <v>10195.192782050941</v>
      </c>
      <c r="F194" s="122">
        <f t="shared" si="97"/>
        <v>10350.478837083785</v>
      </c>
      <c r="G194" s="122">
        <f t="shared" si="97"/>
        <v>10412.335308644879</v>
      </c>
      <c r="H194" s="122">
        <f t="shared" si="97"/>
        <v>11151.426520260135</v>
      </c>
      <c r="I194" s="122">
        <f t="shared" si="97"/>
        <v>11277.649824465405</v>
      </c>
      <c r="J194" s="122">
        <f t="shared" si="97"/>
        <v>10629.7844024571</v>
      </c>
      <c r="K194" s="122">
        <f t="shared" si="97"/>
        <v>9965.4164763853478</v>
      </c>
      <c r="L194" s="122">
        <f t="shared" si="97"/>
        <v>11939.11320701988</v>
      </c>
      <c r="M194" s="122">
        <f t="shared" si="97"/>
        <v>11690.568658147009</v>
      </c>
      <c r="N194" s="122">
        <f t="shared" si="97"/>
        <v>11105.442140822985</v>
      </c>
      <c r="O194" s="122">
        <f t="shared" si="97"/>
        <v>10483.938702612377</v>
      </c>
      <c r="P194" s="122">
        <f t="shared" si="97"/>
        <v>8045.3045192962654</v>
      </c>
      <c r="Q194" s="122">
        <f t="shared" si="97"/>
        <v>11130.937431131249</v>
      </c>
      <c r="R194" s="122">
        <f t="shared" ref="R194:V194" si="98">SUM(R195:R196)</f>
        <v>11503.216057003352</v>
      </c>
      <c r="S194" s="122">
        <f t="shared" si="98"/>
        <v>11702.482534546689</v>
      </c>
      <c r="T194" s="122">
        <f t="shared" si="98"/>
        <v>11653.60862973411</v>
      </c>
      <c r="U194" s="122">
        <f t="shared" si="98"/>
        <v>10876.048962006156</v>
      </c>
      <c r="V194" s="122">
        <f t="shared" si="98"/>
        <v>10461.458196693533</v>
      </c>
      <c r="W194" s="122">
        <f t="shared" ref="W194:Y194" si="99">SUM(W195:W196)</f>
        <v>10633.538873038562</v>
      </c>
      <c r="X194" s="122">
        <f t="shared" si="99"/>
        <v>10976.966008591167</v>
      </c>
      <c r="Y194" s="122">
        <f t="shared" si="99"/>
        <v>11102.340474108754</v>
      </c>
      <c r="DA194" s="130" t="s">
        <v>2433</v>
      </c>
    </row>
    <row r="195" spans="1:105" ht="12" customHeight="1" x14ac:dyDescent="0.25">
      <c r="A195" s="97" t="s">
        <v>74</v>
      </c>
      <c r="B195" s="98">
        <v>9856.4222752151472</v>
      </c>
      <c r="C195" s="98">
        <v>10550.043542928728</v>
      </c>
      <c r="D195" s="98">
        <v>9404.9524179345681</v>
      </c>
      <c r="E195" s="98">
        <v>10015.516684488</v>
      </c>
      <c r="F195" s="98">
        <v>10169.902574633308</v>
      </c>
      <c r="G195" s="98">
        <v>10231.64171998822</v>
      </c>
      <c r="H195" s="98">
        <v>10958.863317226127</v>
      </c>
      <c r="I195" s="98">
        <v>11083.979726578811</v>
      </c>
      <c r="J195" s="98">
        <v>10449.778830018508</v>
      </c>
      <c r="K195" s="98">
        <v>9798.5216869057931</v>
      </c>
      <c r="L195" s="98">
        <v>11734.338827514695</v>
      </c>
      <c r="M195" s="98">
        <v>11494.848498202507</v>
      </c>
      <c r="N195" s="98">
        <v>10921.575610973932</v>
      </c>
      <c r="O195" s="98">
        <v>10311.920612252383</v>
      </c>
      <c r="P195" s="98">
        <v>7916.2965667929848</v>
      </c>
      <c r="Q195" s="98">
        <v>10949.529558597318</v>
      </c>
      <c r="R195" s="98">
        <v>11316.102054195317</v>
      </c>
      <c r="S195" s="98">
        <v>11512.741588570905</v>
      </c>
      <c r="T195" s="98">
        <v>11465.457089311998</v>
      </c>
      <c r="U195" s="98">
        <v>10702.731035748051</v>
      </c>
      <c r="V195" s="98">
        <v>10294.882402260158</v>
      </c>
      <c r="W195" s="98">
        <v>10464.332822596285</v>
      </c>
      <c r="X195" s="98">
        <v>10814.801543512805</v>
      </c>
      <c r="Y195" s="98">
        <v>10936.59107241898</v>
      </c>
      <c r="DA195" s="63" t="s">
        <v>2434</v>
      </c>
    </row>
    <row r="196" spans="1:105" ht="12" customHeight="1" x14ac:dyDescent="0.25">
      <c r="A196" s="97" t="s">
        <v>53</v>
      </c>
      <c r="B196" s="98">
        <v>182.08505798637589</v>
      </c>
      <c r="C196" s="98">
        <v>194.81673602594495</v>
      </c>
      <c r="D196" s="98">
        <v>169.50926508672572</v>
      </c>
      <c r="E196" s="98">
        <v>179.67609756294041</v>
      </c>
      <c r="F196" s="98">
        <v>180.57626245047678</v>
      </c>
      <c r="G196" s="98">
        <v>180.69358865665961</v>
      </c>
      <c r="H196" s="98">
        <v>192.56320303400767</v>
      </c>
      <c r="I196" s="98">
        <v>193.67009788659453</v>
      </c>
      <c r="J196" s="98">
        <v>180.0055724385922</v>
      </c>
      <c r="K196" s="98">
        <v>166.89478947955487</v>
      </c>
      <c r="L196" s="98">
        <v>204.77437950518561</v>
      </c>
      <c r="M196" s="98">
        <v>195.72015994450095</v>
      </c>
      <c r="N196" s="98">
        <v>183.86652984905217</v>
      </c>
      <c r="O196" s="98">
        <v>172.01809035999378</v>
      </c>
      <c r="P196" s="98">
        <v>129.00795250328105</v>
      </c>
      <c r="Q196" s="98">
        <v>181.40787253393106</v>
      </c>
      <c r="R196" s="98">
        <v>187.11400280803616</v>
      </c>
      <c r="S196" s="98">
        <v>189.7409459757834</v>
      </c>
      <c r="T196" s="98">
        <v>188.15154042211259</v>
      </c>
      <c r="U196" s="98">
        <v>173.31792625810525</v>
      </c>
      <c r="V196" s="98">
        <v>166.5757944333742</v>
      </c>
      <c r="W196" s="98">
        <v>169.20605044227719</v>
      </c>
      <c r="X196" s="98">
        <v>162.16446507836122</v>
      </c>
      <c r="Y196" s="98">
        <v>165.74940168977366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1.6894677639800453</v>
      </c>
      <c r="C197" s="122">
        <f t="shared" si="100"/>
        <v>2.1204276750297133</v>
      </c>
      <c r="D197" s="122">
        <f t="shared" si="100"/>
        <v>2.3083826397465748</v>
      </c>
      <c r="E197" s="122">
        <f t="shared" si="100"/>
        <v>2.8265668689680234</v>
      </c>
      <c r="F197" s="122">
        <f t="shared" si="100"/>
        <v>3.9669579961937846</v>
      </c>
      <c r="G197" s="122">
        <f t="shared" si="100"/>
        <v>5.4355631029876061</v>
      </c>
      <c r="H197" s="122">
        <f t="shared" si="100"/>
        <v>7.6890862765505998</v>
      </c>
      <c r="I197" s="122">
        <f t="shared" si="100"/>
        <v>9.8519232664215473</v>
      </c>
      <c r="J197" s="122">
        <f t="shared" si="100"/>
        <v>11.604430171680168</v>
      </c>
      <c r="K197" s="122">
        <f t="shared" si="100"/>
        <v>12.172811864800064</v>
      </c>
      <c r="L197" s="122">
        <f t="shared" si="100"/>
        <v>12.37129700095338</v>
      </c>
      <c r="M197" s="122">
        <f t="shared" si="100"/>
        <v>12.510169655365191</v>
      </c>
      <c r="N197" s="122">
        <f t="shared" si="100"/>
        <v>12.885745487307549</v>
      </c>
      <c r="O197" s="122">
        <f t="shared" si="100"/>
        <v>13.266419771337013</v>
      </c>
      <c r="P197" s="122">
        <f t="shared" si="100"/>
        <v>13.312762213246405</v>
      </c>
      <c r="Q197" s="122">
        <f t="shared" si="100"/>
        <v>13.511185959986172</v>
      </c>
      <c r="R197" s="122">
        <f t="shared" si="100"/>
        <v>15.152672520175136</v>
      </c>
      <c r="S197" s="122">
        <f t="shared" si="100"/>
        <v>17.061886026316493</v>
      </c>
      <c r="T197" s="122">
        <f t="shared" si="100"/>
        <v>23.882166240370513</v>
      </c>
      <c r="U197" s="122">
        <f t="shared" si="100"/>
        <v>22.342728397105738</v>
      </c>
      <c r="V197" s="122">
        <f t="shared" si="100"/>
        <v>23.013053858122426</v>
      </c>
      <c r="W197" s="122">
        <f t="shared" si="100"/>
        <v>22.344045847988092</v>
      </c>
      <c r="X197" s="122">
        <f t="shared" si="100"/>
        <v>20.966114768813824</v>
      </c>
      <c r="Y197" s="122">
        <f t="shared" si="100"/>
        <v>20.336813116697115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1.6894677639800453</v>
      </c>
      <c r="C198" s="98">
        <f>RES_hhdet_tesh!C29</f>
        <v>2.1204276750297133</v>
      </c>
      <c r="D198" s="98">
        <f>RES_hhdet_tesh!D29</f>
        <v>2.3083826397465748</v>
      </c>
      <c r="E198" s="98">
        <f>RES_hhdet_tesh!E29</f>
        <v>2.8265668689680234</v>
      </c>
      <c r="F198" s="98">
        <f>RES_hhdet_tesh!F29</f>
        <v>3.9669579961937846</v>
      </c>
      <c r="G198" s="98">
        <f>RES_hhdet_tesh!G29</f>
        <v>5.4355631029876061</v>
      </c>
      <c r="H198" s="98">
        <f>RES_hhdet_tesh!H29</f>
        <v>7.6890862765505998</v>
      </c>
      <c r="I198" s="98">
        <f>RES_hhdet_tesh!I29</f>
        <v>9.8519232664215473</v>
      </c>
      <c r="J198" s="98">
        <f>RES_hhdet_tesh!J29</f>
        <v>11.604430171680168</v>
      </c>
      <c r="K198" s="98">
        <f>RES_hhdet_tesh!K29</f>
        <v>12.172811864800064</v>
      </c>
      <c r="L198" s="98">
        <f>RES_hhdet_tesh!L29</f>
        <v>12.37129700095338</v>
      </c>
      <c r="M198" s="98">
        <f>RES_hhdet_tesh!M29</f>
        <v>12.510169655365191</v>
      </c>
      <c r="N198" s="98">
        <f>RES_hhdet_tesh!N29</f>
        <v>12.885745487307549</v>
      </c>
      <c r="O198" s="98">
        <f>RES_hhdet_tesh!O29</f>
        <v>13.266419771337013</v>
      </c>
      <c r="P198" s="98">
        <f>RES_hhdet_tesh!P29</f>
        <v>13.312762213246405</v>
      </c>
      <c r="Q198" s="98">
        <f>RES_hhdet_tesh!Q29</f>
        <v>13.511185959986172</v>
      </c>
      <c r="R198" s="98">
        <f>RES_hhdet_tesh!R29</f>
        <v>15.152672520175136</v>
      </c>
      <c r="S198" s="98">
        <f>RES_hhdet_tesh!S29</f>
        <v>17.061886026316493</v>
      </c>
      <c r="T198" s="98">
        <f>RES_hhdet_tesh!T29</f>
        <v>23.882166240370513</v>
      </c>
      <c r="U198" s="98">
        <f>RES_hhdet_tesh!U29</f>
        <v>22.342728397105738</v>
      </c>
      <c r="V198" s="98">
        <f>RES_hhdet_tesh!V29</f>
        <v>23.013053858122426</v>
      </c>
      <c r="W198" s="98">
        <f>RES_hhdet_tesh!W29</f>
        <v>22.344045847988092</v>
      </c>
      <c r="X198" s="98">
        <f>RES_hhdet_tesh!X29</f>
        <v>20.966114768813824</v>
      </c>
      <c r="Y198" s="98">
        <f>RES_hhdet_tesh!Y29</f>
        <v>20.336813116697115</v>
      </c>
      <c r="DA198" s="63" t="s">
        <v>2437</v>
      </c>
    </row>
    <row r="199" spans="1:105" ht="12" customHeight="1" x14ac:dyDescent="0.25">
      <c r="A199" s="121" t="s">
        <v>55</v>
      </c>
      <c r="B199" s="122">
        <v>977.84422134920851</v>
      </c>
      <c r="C199" s="122">
        <v>920.64319509790255</v>
      </c>
      <c r="D199" s="122">
        <v>926.14176430379143</v>
      </c>
      <c r="E199" s="122">
        <v>904.74453064876036</v>
      </c>
      <c r="F199" s="122">
        <v>929.59314047692408</v>
      </c>
      <c r="G199" s="122">
        <v>947.66917343507941</v>
      </c>
      <c r="H199" s="122">
        <v>966.37649382999336</v>
      </c>
      <c r="I199" s="122">
        <v>923.12113189852425</v>
      </c>
      <c r="J199" s="122">
        <v>940.23520074839053</v>
      </c>
      <c r="K199" s="122">
        <v>896.86563855010843</v>
      </c>
      <c r="L199" s="122">
        <v>1052.1338580929653</v>
      </c>
      <c r="M199" s="122">
        <v>1102.550815464683</v>
      </c>
      <c r="N199" s="122">
        <v>1103.9942047599263</v>
      </c>
      <c r="O199" s="122">
        <v>1186.5218688066875</v>
      </c>
      <c r="P199" s="122">
        <v>1140.5336333247024</v>
      </c>
      <c r="Q199" s="122">
        <v>1204.9855245425961</v>
      </c>
      <c r="R199" s="122">
        <v>1202.7901306418539</v>
      </c>
      <c r="S199" s="122">
        <v>1146.3852464422748</v>
      </c>
      <c r="T199" s="122">
        <v>1150.1859042001113</v>
      </c>
      <c r="U199" s="122">
        <v>1166.3965710831742</v>
      </c>
      <c r="V199" s="122">
        <v>1149.5707666563151</v>
      </c>
      <c r="W199" s="122">
        <v>1131.080112890623</v>
      </c>
      <c r="X199" s="122">
        <v>758.99697605517997</v>
      </c>
      <c r="Y199" s="122">
        <v>736.22663917645116</v>
      </c>
      <c r="DA199" s="130" t="s">
        <v>2438</v>
      </c>
    </row>
    <row r="200" spans="1:105" ht="12" customHeight="1" x14ac:dyDescent="0.25">
      <c r="A200" s="97" t="s">
        <v>141</v>
      </c>
      <c r="B200" s="98">
        <v>966.51336850676955</v>
      </c>
      <c r="C200" s="98">
        <v>946.58511043593694</v>
      </c>
      <c r="D200" s="98">
        <v>874.09963922420195</v>
      </c>
      <c r="E200" s="98">
        <v>906.44375501801665</v>
      </c>
      <c r="F200" s="98">
        <v>933.62947045288661</v>
      </c>
      <c r="G200" s="98">
        <v>926.19614499513136</v>
      </c>
      <c r="H200" s="98">
        <v>982.49450071974798</v>
      </c>
      <c r="I200" s="98">
        <v>990.62699019872503</v>
      </c>
      <c r="J200" s="98">
        <v>937.14389953689499</v>
      </c>
      <c r="K200" s="98">
        <v>901.32131158942786</v>
      </c>
      <c r="L200" s="98">
        <v>1006.045694642443</v>
      </c>
      <c r="M200" s="98">
        <v>1147.4447174907891</v>
      </c>
      <c r="N200" s="98">
        <v>1155.5469119022948</v>
      </c>
      <c r="O200" s="98">
        <v>1147.2074381221219</v>
      </c>
      <c r="P200" s="98">
        <v>1017.6261677742359</v>
      </c>
      <c r="Q200" s="98">
        <v>1189.6488076644648</v>
      </c>
      <c r="R200" s="98">
        <v>1201.4937350801408</v>
      </c>
      <c r="S200" s="98">
        <v>1184.4669094886581</v>
      </c>
      <c r="T200" s="98">
        <v>1123.0198211857346</v>
      </c>
      <c r="U200" s="98">
        <v>1163.8537260654614</v>
      </c>
      <c r="V200" s="98">
        <v>1093.6643115080008</v>
      </c>
      <c r="W200" s="98">
        <v>1079.0392873801904</v>
      </c>
      <c r="X200" s="98">
        <v>816.81581913805167</v>
      </c>
      <c r="Y200" s="98">
        <v>718.89735431267673</v>
      </c>
      <c r="DA200" s="63" t="s">
        <v>2439</v>
      </c>
    </row>
    <row r="201" spans="1:105" ht="12" customHeight="1" x14ac:dyDescent="0.25">
      <c r="A201" s="97" t="s">
        <v>140</v>
      </c>
      <c r="B201" s="98">
        <v>966.51336850676955</v>
      </c>
      <c r="C201" s="98">
        <v>946.63433720205614</v>
      </c>
      <c r="D201" s="98">
        <v>874.19288026450147</v>
      </c>
      <c r="E201" s="98">
        <v>906.82627844623994</v>
      </c>
      <c r="F201" s="98">
        <v>934.42122014233348</v>
      </c>
      <c r="G201" s="98">
        <v>927.46944148596253</v>
      </c>
      <c r="H201" s="98">
        <v>984.32045201324172</v>
      </c>
      <c r="I201" s="98">
        <v>993.00480673362608</v>
      </c>
      <c r="J201" s="98">
        <v>939.5569678654457</v>
      </c>
      <c r="K201" s="98">
        <v>903.97871606181297</v>
      </c>
      <c r="L201" s="98">
        <v>1009.5059732686962</v>
      </c>
      <c r="M201" s="98">
        <v>1152.5225707590446</v>
      </c>
      <c r="N201" s="98">
        <v>1161.9085844039018</v>
      </c>
      <c r="O201" s="98">
        <v>0</v>
      </c>
      <c r="P201" s="98">
        <v>0</v>
      </c>
      <c r="Q201" s="98">
        <v>0</v>
      </c>
      <c r="R201" s="98">
        <v>0</v>
      </c>
      <c r="S201" s="98">
        <v>1161.549997118474</v>
      </c>
      <c r="T201" s="98">
        <v>1103.2829417501621</v>
      </c>
      <c r="U201" s="98">
        <v>1146.0626561107206</v>
      </c>
      <c r="V201" s="98">
        <v>1078.6087157665645</v>
      </c>
      <c r="W201" s="98">
        <v>1067.6492024202139</v>
      </c>
      <c r="X201" s="98">
        <v>792.4198188046563</v>
      </c>
      <c r="Y201" s="98">
        <v>698.9019640255982</v>
      </c>
      <c r="DA201" s="63" t="s">
        <v>2440</v>
      </c>
    </row>
    <row r="202" spans="1:105" ht="12" customHeight="1" x14ac:dyDescent="0.25">
      <c r="A202" s="100" t="s">
        <v>50</v>
      </c>
      <c r="B202" s="101">
        <v>551.52662453812979</v>
      </c>
      <c r="C202" s="101">
        <v>530.04256095972585</v>
      </c>
      <c r="D202" s="101">
        <v>494.33339343672554</v>
      </c>
      <c r="E202" s="101">
        <v>505.78902040860783</v>
      </c>
      <c r="F202" s="101">
        <v>518.70357946987679</v>
      </c>
      <c r="G202" s="101">
        <v>522.37893157789335</v>
      </c>
      <c r="H202" s="101">
        <v>555.21899031858379</v>
      </c>
      <c r="I202" s="101">
        <v>551.10882979425548</v>
      </c>
      <c r="J202" s="101">
        <v>504.42051760013726</v>
      </c>
      <c r="K202" s="101">
        <v>442.2620783266027</v>
      </c>
      <c r="L202" s="101">
        <v>568.59633073619273</v>
      </c>
      <c r="M202" s="101">
        <v>642.91576988403222</v>
      </c>
      <c r="N202" s="101">
        <v>634.29912874851777</v>
      </c>
      <c r="O202" s="101">
        <v>0</v>
      </c>
      <c r="P202" s="101">
        <v>0</v>
      </c>
      <c r="Q202" s="101">
        <v>0</v>
      </c>
      <c r="R202" s="101">
        <v>0</v>
      </c>
      <c r="S202" s="101">
        <v>629.296525141502</v>
      </c>
      <c r="T202" s="101">
        <v>601.16169769934504</v>
      </c>
      <c r="U202" s="101">
        <v>636.01518917720455</v>
      </c>
      <c r="V202" s="101">
        <v>597.94912125948701</v>
      </c>
      <c r="W202" s="101">
        <v>627.4666879831575</v>
      </c>
      <c r="X202" s="101">
        <v>330.57187661581924</v>
      </c>
      <c r="Y202" s="101">
        <v>361.72135719435653</v>
      </c>
      <c r="DA202" s="131" t="s">
        <v>2441</v>
      </c>
    </row>
    <row r="203" spans="1:105" ht="12" customHeight="1" x14ac:dyDescent="0.25">
      <c r="A203" s="103" t="s">
        <v>52</v>
      </c>
      <c r="B203" s="104">
        <v>414.98674396863976</v>
      </c>
      <c r="C203" s="104">
        <v>416.59177624233047</v>
      </c>
      <c r="D203" s="104">
        <v>379.85948682777598</v>
      </c>
      <c r="E203" s="104">
        <v>401.03725803763228</v>
      </c>
      <c r="F203" s="104">
        <v>415.71764067245675</v>
      </c>
      <c r="G203" s="104">
        <v>405.09050990806929</v>
      </c>
      <c r="H203" s="104">
        <v>429.1014616946581</v>
      </c>
      <c r="I203" s="104">
        <v>441.89597693937066</v>
      </c>
      <c r="J203" s="104">
        <v>435.13645026530844</v>
      </c>
      <c r="K203" s="104">
        <v>461.71663773521027</v>
      </c>
      <c r="L203" s="104">
        <v>440.90964253250337</v>
      </c>
      <c r="M203" s="104">
        <v>509.60680087501254</v>
      </c>
      <c r="N203" s="104">
        <v>527.60945565538395</v>
      </c>
      <c r="O203" s="104">
        <v>0</v>
      </c>
      <c r="P203" s="104">
        <v>0</v>
      </c>
      <c r="Q203" s="104">
        <v>0</v>
      </c>
      <c r="R203" s="104">
        <v>0</v>
      </c>
      <c r="S203" s="104">
        <v>532.25347197697204</v>
      </c>
      <c r="T203" s="104">
        <v>502.12124405081715</v>
      </c>
      <c r="U203" s="104">
        <v>510.04746693351586</v>
      </c>
      <c r="V203" s="104">
        <v>480.6595945070776</v>
      </c>
      <c r="W203" s="104">
        <v>440.18251443705634</v>
      </c>
      <c r="X203" s="104">
        <v>461.84794218883695</v>
      </c>
      <c r="Y203" s="104">
        <v>337.18060683124179</v>
      </c>
      <c r="DA203" s="132" t="s">
        <v>2442</v>
      </c>
    </row>
    <row r="204" spans="1:105" ht="12" customHeight="1" x14ac:dyDescent="0.25">
      <c r="A204" s="106" t="s">
        <v>122</v>
      </c>
      <c r="B204" s="101">
        <v>979.24867579816623</v>
      </c>
      <c r="C204" s="101">
        <v>917.45191033337483</v>
      </c>
      <c r="D204" s="101">
        <v>932.18509061458917</v>
      </c>
      <c r="E204" s="101">
        <v>904.48334464717891</v>
      </c>
      <c r="F204" s="101">
        <v>929.05517710918195</v>
      </c>
      <c r="G204" s="101">
        <v>950.20370519342009</v>
      </c>
      <c r="H204" s="101">
        <v>964.40473451178912</v>
      </c>
      <c r="I204" s="101">
        <v>915.22052283019389</v>
      </c>
      <c r="J204" s="101">
        <v>940.65387847690317</v>
      </c>
      <c r="K204" s="101">
        <v>896.42446870331196</v>
      </c>
      <c r="L204" s="101">
        <v>1057.0028715198894</v>
      </c>
      <c r="M204" s="101">
        <v>1098.090049986949</v>
      </c>
      <c r="N204" s="101">
        <v>1099.1028294827574</v>
      </c>
      <c r="O204" s="101">
        <v>1189.8378034415889</v>
      </c>
      <c r="P204" s="101">
        <v>1150.6587793628555</v>
      </c>
      <c r="Q204" s="101">
        <v>1206.3636469587934</v>
      </c>
      <c r="R204" s="101">
        <v>1203.2815871699506</v>
      </c>
      <c r="S204" s="101">
        <v>1142.5945852568179</v>
      </c>
      <c r="T204" s="101">
        <v>1153.6694304200048</v>
      </c>
      <c r="U204" s="101">
        <v>1166.9416775209522</v>
      </c>
      <c r="V204" s="101">
        <v>1157.2583851785503</v>
      </c>
      <c r="W204" s="101">
        <v>1138.9789180878795</v>
      </c>
      <c r="X204" s="101">
        <v>749.96725339859483</v>
      </c>
      <c r="Y204" s="101">
        <v>742.64134969636825</v>
      </c>
      <c r="DA204" s="131" t="s">
        <v>2443</v>
      </c>
    </row>
    <row r="205" spans="1:105" ht="12" customHeight="1" x14ac:dyDescent="0.25">
      <c r="A205" s="107" t="s">
        <v>121</v>
      </c>
      <c r="B205" s="104">
        <v>979.24867579816635</v>
      </c>
      <c r="C205" s="104">
        <v>917.58341848854695</v>
      </c>
      <c r="D205" s="104">
        <v>932.35170740541469</v>
      </c>
      <c r="E205" s="104">
        <v>904.65783164339462</v>
      </c>
      <c r="F205" s="104">
        <v>929.22677765509957</v>
      </c>
      <c r="G205" s="104">
        <v>950.31320630072878</v>
      </c>
      <c r="H205" s="104">
        <v>964.44775432007816</v>
      </c>
      <c r="I205" s="104">
        <v>915.08759265281219</v>
      </c>
      <c r="J205" s="104">
        <v>940.51989597736008</v>
      </c>
      <c r="K205" s="104">
        <v>896.32051171185037</v>
      </c>
      <c r="L205" s="104">
        <v>1056.7732306647017</v>
      </c>
      <c r="M205" s="104">
        <v>1097.9861691025626</v>
      </c>
      <c r="N205" s="104">
        <v>1099.1663251804641</v>
      </c>
      <c r="O205" s="104">
        <v>1189.9772188031632</v>
      </c>
      <c r="P205" s="104">
        <v>1150.7175976544695</v>
      </c>
      <c r="Q205" s="104">
        <v>1206.2901740940797</v>
      </c>
      <c r="R205" s="104">
        <v>1202.5428125720218</v>
      </c>
      <c r="S205" s="104">
        <v>1141.7825835664623</v>
      </c>
      <c r="T205" s="104">
        <v>1153.0513211782472</v>
      </c>
      <c r="U205" s="104">
        <v>1166.5206108282766</v>
      </c>
      <c r="V205" s="104">
        <v>1157.1180849694224</v>
      </c>
      <c r="W205" s="104">
        <v>1139.1140736997229</v>
      </c>
      <c r="X205" s="104">
        <v>747.99221580344533</v>
      </c>
      <c r="Y205" s="104">
        <v>738.10362453947619</v>
      </c>
      <c r="DA205" s="132" t="s">
        <v>2444</v>
      </c>
    </row>
    <row r="206" spans="1:105" ht="12" customHeight="1" x14ac:dyDescent="0.25">
      <c r="A206" s="108" t="s">
        <v>53</v>
      </c>
      <c r="B206" s="98">
        <v>559.04568346624501</v>
      </c>
      <c r="C206" s="98">
        <v>513.54681177344071</v>
      </c>
      <c r="D206" s="98">
        <v>527.54976896631672</v>
      </c>
      <c r="E206" s="98">
        <v>504.41765050995753</v>
      </c>
      <c r="F206" s="98">
        <v>515.54616224244899</v>
      </c>
      <c r="G206" s="98">
        <v>535.49710116373274</v>
      </c>
      <c r="H206" s="98">
        <v>544.16981765521984</v>
      </c>
      <c r="I206" s="98">
        <v>507.99046237116903</v>
      </c>
      <c r="J206" s="98">
        <v>505.42861609286643</v>
      </c>
      <c r="K206" s="98">
        <v>437.70342485376892</v>
      </c>
      <c r="L206" s="98">
        <v>594.59106598455332</v>
      </c>
      <c r="M206" s="98">
        <v>611.63972056808086</v>
      </c>
      <c r="N206" s="98">
        <v>598.6816002967812</v>
      </c>
      <c r="O206" s="98">
        <v>683.46038907048069</v>
      </c>
      <c r="P206" s="98">
        <v>634.11714099897335</v>
      </c>
      <c r="Q206" s="98">
        <v>681.76852070690404</v>
      </c>
      <c r="R206" s="98">
        <v>680.51978963967133</v>
      </c>
      <c r="S206" s="98">
        <v>618.06682310962697</v>
      </c>
      <c r="T206" s="98">
        <v>629.26467062440975</v>
      </c>
      <c r="U206" s="98">
        <v>647.68220163965657</v>
      </c>
      <c r="V206" s="98">
        <v>641.88170659522814</v>
      </c>
      <c r="W206" s="98">
        <v>668.84243715739808</v>
      </c>
      <c r="X206" s="98">
        <v>306.50641518833368</v>
      </c>
      <c r="Y206" s="98">
        <v>381.69887992100428</v>
      </c>
      <c r="DA206" s="63" t="s">
        <v>2445</v>
      </c>
    </row>
    <row r="207" spans="1:105" ht="12" customHeight="1" x14ac:dyDescent="0.25">
      <c r="A207" s="108" t="s">
        <v>52</v>
      </c>
      <c r="B207" s="98">
        <v>420.20299233192145</v>
      </c>
      <c r="C207" s="98">
        <v>404.0366067151063</v>
      </c>
      <c r="D207" s="98">
        <v>404.8019384390978</v>
      </c>
      <c r="E207" s="98">
        <v>400.2401811334372</v>
      </c>
      <c r="F207" s="98">
        <v>413.68061541265058</v>
      </c>
      <c r="G207" s="98">
        <v>414.81610513699599</v>
      </c>
      <c r="H207" s="98">
        <v>420.27793666485826</v>
      </c>
      <c r="I207" s="98">
        <v>407.0971302816431</v>
      </c>
      <c r="J207" s="98">
        <v>435.09127988449347</v>
      </c>
      <c r="K207" s="98">
        <v>458.61708685808151</v>
      </c>
      <c r="L207" s="98">
        <v>462.18216468014828</v>
      </c>
      <c r="M207" s="98">
        <v>486.34644853448162</v>
      </c>
      <c r="N207" s="98">
        <v>500.48472488368293</v>
      </c>
      <c r="O207" s="98">
        <v>506.51682973268237</v>
      </c>
      <c r="P207" s="98">
        <v>516.60045665549615</v>
      </c>
      <c r="Q207" s="98">
        <v>524.52165338717532</v>
      </c>
      <c r="R207" s="98">
        <v>522.0230229323505</v>
      </c>
      <c r="S207" s="98">
        <v>523.7157604568356</v>
      </c>
      <c r="T207" s="98">
        <v>523.78665055383749</v>
      </c>
      <c r="U207" s="98">
        <v>518.83840918861995</v>
      </c>
      <c r="V207" s="98">
        <v>515.23637837419415</v>
      </c>
      <c r="W207" s="98">
        <v>470.2716365423247</v>
      </c>
      <c r="X207" s="98">
        <v>441.48580061511188</v>
      </c>
      <c r="Y207" s="98">
        <v>356.40474461847197</v>
      </c>
      <c r="DA207" s="63" t="s">
        <v>2446</v>
      </c>
    </row>
    <row r="208" spans="1:105" ht="12" customHeight="1" x14ac:dyDescent="0.25">
      <c r="A208" s="121" t="s">
        <v>54</v>
      </c>
      <c r="B208" s="122">
        <v>219.20131515189155</v>
      </c>
      <c r="C208" s="122">
        <v>215.29044407682693</v>
      </c>
      <c r="D208" s="122">
        <v>218.8395144415399</v>
      </c>
      <c r="E208" s="122">
        <v>217.80042031623441</v>
      </c>
      <c r="F208" s="122">
        <v>219.37673057334828</v>
      </c>
      <c r="G208" s="122">
        <v>223.22086315203589</v>
      </c>
      <c r="H208" s="122">
        <v>230.82032311043281</v>
      </c>
      <c r="I208" s="122">
        <v>228.65545882331423</v>
      </c>
      <c r="J208" s="122">
        <v>233.68905983327215</v>
      </c>
      <c r="K208" s="122">
        <v>235.343928025103</v>
      </c>
      <c r="L208" s="122">
        <v>262.65170472512739</v>
      </c>
      <c r="M208" s="122">
        <v>257.4064065552169</v>
      </c>
      <c r="N208" s="122">
        <v>256.61912211387749</v>
      </c>
      <c r="O208" s="122">
        <v>275.23679089344409</v>
      </c>
      <c r="P208" s="122">
        <v>279.49090879429605</v>
      </c>
      <c r="Q208" s="122">
        <v>284.63479547409776</v>
      </c>
      <c r="R208" s="122">
        <v>293.2732406227517</v>
      </c>
      <c r="S208" s="122">
        <v>286.06997394656395</v>
      </c>
      <c r="T208" s="122">
        <v>287.41883893750293</v>
      </c>
      <c r="U208" s="122">
        <v>288.21459164091073</v>
      </c>
      <c r="V208" s="122">
        <v>304.74637596062666</v>
      </c>
      <c r="W208" s="122">
        <v>314.2620660851681</v>
      </c>
      <c r="X208" s="122">
        <v>198.48777648842571</v>
      </c>
      <c r="Y208" s="122">
        <v>220.25547795020904</v>
      </c>
      <c r="DA208" s="130" t="s">
        <v>2447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2448</v>
      </c>
    </row>
    <row r="210" spans="1:105" ht="12" customHeight="1" x14ac:dyDescent="0.25">
      <c r="A210" s="109" t="s">
        <v>120</v>
      </c>
      <c r="B210" s="33">
        <v>219.20131515189155</v>
      </c>
      <c r="C210" s="33">
        <v>215.29044407682693</v>
      </c>
      <c r="D210" s="33">
        <v>218.8395144415399</v>
      </c>
      <c r="E210" s="33">
        <v>217.80042031623441</v>
      </c>
      <c r="F210" s="33">
        <v>219.37673057334828</v>
      </c>
      <c r="G210" s="33">
        <v>223.22086315203589</v>
      </c>
      <c r="H210" s="33">
        <v>230.82032311043281</v>
      </c>
      <c r="I210" s="33">
        <v>228.65545882331423</v>
      </c>
      <c r="J210" s="33">
        <v>233.68905983327215</v>
      </c>
      <c r="K210" s="33">
        <v>235.343928025103</v>
      </c>
      <c r="L210" s="33">
        <v>262.65170472512739</v>
      </c>
      <c r="M210" s="33">
        <v>257.4064065552169</v>
      </c>
      <c r="N210" s="33">
        <v>256.61912211387749</v>
      </c>
      <c r="O210" s="33">
        <v>275.23679089344409</v>
      </c>
      <c r="P210" s="33">
        <v>279.49090879429605</v>
      </c>
      <c r="Q210" s="33">
        <v>284.63479547409776</v>
      </c>
      <c r="R210" s="33">
        <v>293.2732406227517</v>
      </c>
      <c r="S210" s="33">
        <v>286.06997394656395</v>
      </c>
      <c r="T210" s="33">
        <v>287.41883893750293</v>
      </c>
      <c r="U210" s="33">
        <v>288.21459164091073</v>
      </c>
      <c r="V210" s="33">
        <v>304.74637596062666</v>
      </c>
      <c r="W210" s="33">
        <v>314.2620660851681</v>
      </c>
      <c r="X210" s="33">
        <v>198.48777648842571</v>
      </c>
      <c r="Y210" s="33">
        <v>220.25547795020904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4348.3957238695157</v>
      </c>
      <c r="C212" s="117">
        <f t="shared" si="101"/>
        <v>4631.6631934915886</v>
      </c>
      <c r="D212" s="117">
        <f t="shared" si="101"/>
        <v>4102.2319032396817</v>
      </c>
      <c r="E212" s="117">
        <f t="shared" si="101"/>
        <v>4315.0474985202727</v>
      </c>
      <c r="F212" s="117">
        <f t="shared" si="101"/>
        <v>4313.7406082888056</v>
      </c>
      <c r="G212" s="117">
        <f t="shared" si="101"/>
        <v>4270.4189541985379</v>
      </c>
      <c r="H212" s="117">
        <f t="shared" si="101"/>
        <v>4508.1193569731222</v>
      </c>
      <c r="I212" s="117">
        <f t="shared" si="101"/>
        <v>4512.7199272249245</v>
      </c>
      <c r="J212" s="117">
        <f t="shared" si="101"/>
        <v>4222.1429317279762</v>
      </c>
      <c r="K212" s="117">
        <f t="shared" si="101"/>
        <v>3923.2421569295102</v>
      </c>
      <c r="L212" s="117">
        <f t="shared" si="101"/>
        <v>4625.5586362995846</v>
      </c>
      <c r="M212" s="117">
        <f t="shared" si="101"/>
        <v>4459.5820565774902</v>
      </c>
      <c r="N212" s="117">
        <f t="shared" si="101"/>
        <v>4149.1960315213755</v>
      </c>
      <c r="O212" s="117">
        <f t="shared" si="101"/>
        <v>3830.0719118352254</v>
      </c>
      <c r="P212" s="117">
        <f t="shared" si="101"/>
        <v>2918.1582069073643</v>
      </c>
      <c r="Q212" s="117">
        <f t="shared" si="101"/>
        <v>3973.0451246069019</v>
      </c>
      <c r="R212" s="117">
        <f t="shared" ref="R212:V212" si="102">R213+R216+R218+R227</f>
        <v>4002.177734787424</v>
      </c>
      <c r="S212" s="117">
        <f t="shared" si="102"/>
        <v>3970.0491592321855</v>
      </c>
      <c r="T212" s="117">
        <f t="shared" si="102"/>
        <v>3875.9555188665659</v>
      </c>
      <c r="U212" s="117">
        <f t="shared" si="102"/>
        <v>3562.8815906089721</v>
      </c>
      <c r="V212" s="117">
        <f t="shared" si="102"/>
        <v>3365.9731717376344</v>
      </c>
      <c r="W212" s="117">
        <f t="shared" ref="W212:Y212" si="103">W213+W216+W218+W227</f>
        <v>3365.3716415150566</v>
      </c>
      <c r="X212" s="117">
        <f t="shared" si="103"/>
        <v>3415.0726579122925</v>
      </c>
      <c r="Y212" s="117">
        <f t="shared" si="103"/>
        <v>3412.8623517715878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4310.4359841316382</v>
      </c>
      <c r="C213" s="122">
        <f t="shared" si="104"/>
        <v>4595.3156846180518</v>
      </c>
      <c r="D213" s="122">
        <f t="shared" si="104"/>
        <v>4069.8495319373342</v>
      </c>
      <c r="E213" s="122">
        <f t="shared" si="104"/>
        <v>4281.8158988765372</v>
      </c>
      <c r="F213" s="122">
        <f t="shared" si="104"/>
        <v>4279.5633436973239</v>
      </c>
      <c r="G213" s="122">
        <f t="shared" si="104"/>
        <v>4236.3000328826747</v>
      </c>
      <c r="H213" s="122">
        <f t="shared" si="104"/>
        <v>4471.9483790659133</v>
      </c>
      <c r="I213" s="122">
        <f t="shared" si="104"/>
        <v>4477.2789733185073</v>
      </c>
      <c r="J213" s="122">
        <f t="shared" si="104"/>
        <v>4189.2913738714651</v>
      </c>
      <c r="K213" s="122">
        <f t="shared" si="104"/>
        <v>3892.9564265600789</v>
      </c>
      <c r="L213" s="122">
        <f t="shared" si="104"/>
        <v>4593.9140459470364</v>
      </c>
      <c r="M213" s="122">
        <f t="shared" si="104"/>
        <v>4424.621934690269</v>
      </c>
      <c r="N213" s="122">
        <f t="shared" si="104"/>
        <v>4116.454776998542</v>
      </c>
      <c r="O213" s="122">
        <f t="shared" si="104"/>
        <v>3800.6149543573042</v>
      </c>
      <c r="P213" s="122">
        <f t="shared" si="104"/>
        <v>2893.365403320614</v>
      </c>
      <c r="Q213" s="122">
        <f t="shared" si="104"/>
        <v>3943.1610157994269</v>
      </c>
      <c r="R213" s="122">
        <f t="shared" ref="R213:V213" si="105">SUM(R214:R215)</f>
        <v>3969.9053520162588</v>
      </c>
      <c r="S213" s="122">
        <f t="shared" si="105"/>
        <v>3935.5517637886614</v>
      </c>
      <c r="T213" s="122">
        <f t="shared" si="105"/>
        <v>3842.4780702799249</v>
      </c>
      <c r="U213" s="122">
        <f t="shared" si="105"/>
        <v>3526.5071373814753</v>
      </c>
      <c r="V213" s="122">
        <f t="shared" si="105"/>
        <v>3330.0596669021879</v>
      </c>
      <c r="W213" s="122">
        <f t="shared" ref="W213:Y213" si="106">SUM(W214:W215)</f>
        <v>3326.682400158164</v>
      </c>
      <c r="X213" s="122">
        <f t="shared" si="106"/>
        <v>3382.318583136042</v>
      </c>
      <c r="Y213" s="122">
        <f t="shared" si="106"/>
        <v>3382.9138855033898</v>
      </c>
      <c r="DA213" s="130" t="s">
        <v>2601</v>
      </c>
    </row>
    <row r="214" spans="1:105" ht="12" customHeight="1" x14ac:dyDescent="0.25">
      <c r="A214" s="97" t="s">
        <v>74</v>
      </c>
      <c r="B214" s="98">
        <v>4310.4359841316382</v>
      </c>
      <c r="C214" s="98">
        <v>4595.3156846180518</v>
      </c>
      <c r="D214" s="98">
        <v>4069.8495319373342</v>
      </c>
      <c r="E214" s="98">
        <v>4281.8158988765372</v>
      </c>
      <c r="F214" s="98">
        <v>4279.5633436973239</v>
      </c>
      <c r="G214" s="98">
        <v>4236.3000328826747</v>
      </c>
      <c r="H214" s="98">
        <v>4471.9483790659133</v>
      </c>
      <c r="I214" s="98">
        <v>4477.2789733185073</v>
      </c>
      <c r="J214" s="98">
        <v>4189.2913738714651</v>
      </c>
      <c r="K214" s="98">
        <v>3892.9564265600789</v>
      </c>
      <c r="L214" s="98">
        <v>4593.9140459470364</v>
      </c>
      <c r="M214" s="98">
        <v>4424.621934690269</v>
      </c>
      <c r="N214" s="98">
        <v>4116.454776998542</v>
      </c>
      <c r="O214" s="98">
        <v>3800.6149543573042</v>
      </c>
      <c r="P214" s="98">
        <v>2893.365403320614</v>
      </c>
      <c r="Q214" s="98">
        <v>3943.1610157994269</v>
      </c>
      <c r="R214" s="98">
        <v>3969.9053520162588</v>
      </c>
      <c r="S214" s="98">
        <v>3935.5517637886614</v>
      </c>
      <c r="T214" s="98">
        <v>3842.4780702799249</v>
      </c>
      <c r="U214" s="98">
        <v>3526.5071373814753</v>
      </c>
      <c r="V214" s="98">
        <v>3330.0596669021879</v>
      </c>
      <c r="W214" s="98">
        <v>3326.682400158164</v>
      </c>
      <c r="X214" s="98">
        <v>3382.318583136042</v>
      </c>
      <c r="Y214" s="98">
        <v>3382.9138855033898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37.959739737877783</v>
      </c>
      <c r="C218" s="122">
        <v>36.347508873536725</v>
      </c>
      <c r="D218" s="122">
        <v>32.382371302347551</v>
      </c>
      <c r="E218" s="122">
        <v>33.231599643735422</v>
      </c>
      <c r="F218" s="122">
        <v>34.17726459148146</v>
      </c>
      <c r="G218" s="122">
        <v>34.118921315862771</v>
      </c>
      <c r="H218" s="122">
        <v>36.170977907208524</v>
      </c>
      <c r="I218" s="122">
        <v>35.440953906417072</v>
      </c>
      <c r="J218" s="122">
        <v>32.851557856511015</v>
      </c>
      <c r="K218" s="122">
        <v>30.285730369431455</v>
      </c>
      <c r="L218" s="122">
        <v>31.644590352548597</v>
      </c>
      <c r="M218" s="122">
        <v>34.960121887221376</v>
      </c>
      <c r="N218" s="122">
        <v>32.741254522833891</v>
      </c>
      <c r="O218" s="122">
        <v>29.456957477921176</v>
      </c>
      <c r="P218" s="122">
        <v>24.792803586750388</v>
      </c>
      <c r="Q218" s="122">
        <v>29.884108807475045</v>
      </c>
      <c r="R218" s="122">
        <v>32.272382771165169</v>
      </c>
      <c r="S218" s="122">
        <v>34.497395443523963</v>
      </c>
      <c r="T218" s="122">
        <v>33.477448586640868</v>
      </c>
      <c r="U218" s="122">
        <v>36.374453227496616</v>
      </c>
      <c r="V218" s="122">
        <v>35.913504835446645</v>
      </c>
      <c r="W218" s="122">
        <v>38.689241356892403</v>
      </c>
      <c r="X218" s="122">
        <v>32.754074776250427</v>
      </c>
      <c r="Y218" s="122">
        <v>29.948466268198032</v>
      </c>
      <c r="DA218" s="130" t="s">
        <v>2606</v>
      </c>
    </row>
    <row r="219" spans="1:105" ht="12" customHeight="1" x14ac:dyDescent="0.25">
      <c r="A219" s="97" t="s">
        <v>141</v>
      </c>
      <c r="B219" s="98">
        <v>344.74881304082527</v>
      </c>
      <c r="C219" s="98">
        <v>336.33852700982845</v>
      </c>
      <c r="D219" s="98">
        <v>309.04913660628154</v>
      </c>
      <c r="E219" s="98">
        <v>317.85260287444009</v>
      </c>
      <c r="F219" s="98">
        <v>324.26416756440682</v>
      </c>
      <c r="G219" s="98">
        <v>318.58016044808619</v>
      </c>
      <c r="H219" s="98">
        <v>334.86541961986507</v>
      </c>
      <c r="I219" s="98">
        <v>336.34045812871568</v>
      </c>
      <c r="J219" s="98">
        <v>317.79479840031667</v>
      </c>
      <c r="K219" s="98">
        <v>305.04267962175823</v>
      </c>
      <c r="L219" s="98">
        <v>338.96314972344783</v>
      </c>
      <c r="M219" s="98">
        <v>383.17378726665515</v>
      </c>
      <c r="N219" s="98">
        <v>380.73972610246102</v>
      </c>
      <c r="O219" s="98">
        <v>371.44618418446578</v>
      </c>
      <c r="P219" s="98">
        <v>324.8907127996639</v>
      </c>
      <c r="Q219" s="98">
        <v>371.28877014624538</v>
      </c>
      <c r="R219" s="98">
        <v>363.51419998747383</v>
      </c>
      <c r="S219" s="98">
        <v>347.44942807597306</v>
      </c>
      <c r="T219" s="98">
        <v>321.18311771496997</v>
      </c>
      <c r="U219" s="98">
        <v>325.44392792852926</v>
      </c>
      <c r="V219" s="98">
        <v>299.97142043153235</v>
      </c>
      <c r="W219" s="98">
        <v>291.59967741071665</v>
      </c>
      <c r="X219" s="98">
        <v>217.89526263328281</v>
      </c>
      <c r="Y219" s="98">
        <v>190.20091807883489</v>
      </c>
      <c r="DA219" s="63" t="s">
        <v>2607</v>
      </c>
    </row>
    <row r="220" spans="1:105" ht="12" customHeight="1" x14ac:dyDescent="0.25">
      <c r="A220" s="97" t="s">
        <v>140</v>
      </c>
      <c r="B220" s="98">
        <v>196.72583470179015</v>
      </c>
      <c r="C220" s="98">
        <v>189.06261383047271</v>
      </c>
      <c r="D220" s="98">
        <v>176.32539412988029</v>
      </c>
      <c r="E220" s="98">
        <v>180.41153916406273</v>
      </c>
      <c r="F220" s="98">
        <v>185.01807545460233</v>
      </c>
      <c r="G220" s="98">
        <v>186.32904881310165</v>
      </c>
      <c r="H220" s="98">
        <v>187.45472218986882</v>
      </c>
      <c r="I220" s="98">
        <v>186.06703730754583</v>
      </c>
      <c r="J220" s="98">
        <v>170.30398751193198</v>
      </c>
      <c r="K220" s="98">
        <v>149.3178664156589</v>
      </c>
      <c r="L220" s="98">
        <v>191.97122050017214</v>
      </c>
      <c r="M220" s="98">
        <v>217.06317531744381</v>
      </c>
      <c r="N220" s="98">
        <v>214.15399876110729</v>
      </c>
      <c r="O220" s="98">
        <v>0</v>
      </c>
      <c r="P220" s="98">
        <v>0</v>
      </c>
      <c r="Q220" s="98">
        <v>0</v>
      </c>
      <c r="R220" s="98">
        <v>0</v>
      </c>
      <c r="S220" s="98">
        <v>173.1024178833907</v>
      </c>
      <c r="T220" s="98">
        <v>165.36328940834591</v>
      </c>
      <c r="U220" s="98">
        <v>174.95054025982489</v>
      </c>
      <c r="V220" s="98">
        <v>164.47959670203451</v>
      </c>
      <c r="W220" s="98">
        <v>172.59907927625142</v>
      </c>
      <c r="X220" s="98">
        <v>87.693767590294925</v>
      </c>
      <c r="Y220" s="98">
        <v>95.957069775517553</v>
      </c>
      <c r="DA220" s="63" t="s">
        <v>2608</v>
      </c>
    </row>
    <row r="221" spans="1:105" ht="12" customHeight="1" x14ac:dyDescent="0.25">
      <c r="A221" s="100" t="s">
        <v>50</v>
      </c>
      <c r="B221" s="101">
        <v>196.72583470179015</v>
      </c>
      <c r="C221" s="101">
        <v>189.06261383047271</v>
      </c>
      <c r="D221" s="101">
        <v>176.32539412988029</v>
      </c>
      <c r="E221" s="101">
        <v>180.41153916406273</v>
      </c>
      <c r="F221" s="101">
        <v>185.01807545460233</v>
      </c>
      <c r="G221" s="101">
        <v>186.32904881310165</v>
      </c>
      <c r="H221" s="101">
        <v>187.45472218986882</v>
      </c>
      <c r="I221" s="101">
        <v>186.06703730754583</v>
      </c>
      <c r="J221" s="101">
        <v>170.30398751193198</v>
      </c>
      <c r="K221" s="101">
        <v>149.3178664156589</v>
      </c>
      <c r="L221" s="101">
        <v>191.97122050017214</v>
      </c>
      <c r="M221" s="101">
        <v>217.06317531744381</v>
      </c>
      <c r="N221" s="101">
        <v>214.15399876110729</v>
      </c>
      <c r="O221" s="101">
        <v>0</v>
      </c>
      <c r="P221" s="101">
        <v>0</v>
      </c>
      <c r="Q221" s="101">
        <v>0</v>
      </c>
      <c r="R221" s="101">
        <v>0</v>
      </c>
      <c r="S221" s="101">
        <v>173.1024178833907</v>
      </c>
      <c r="T221" s="101">
        <v>165.36328940834591</v>
      </c>
      <c r="U221" s="101">
        <v>174.95054025982489</v>
      </c>
      <c r="V221" s="101">
        <v>164.47959670203451</v>
      </c>
      <c r="W221" s="101">
        <v>172.59907927625142</v>
      </c>
      <c r="X221" s="101">
        <v>87.693767590294925</v>
      </c>
      <c r="Y221" s="101">
        <v>95.957069775517553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2615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190.81469197526633</v>
      </c>
      <c r="C231" s="118">
        <f t="shared" si="108"/>
        <v>201.2431607669678</v>
      </c>
      <c r="D231" s="118">
        <f t="shared" si="108"/>
        <v>179.50830388621361</v>
      </c>
      <c r="E231" s="118">
        <f t="shared" si="108"/>
        <v>187.42864312926758</v>
      </c>
      <c r="F231" s="118">
        <f t="shared" si="108"/>
        <v>187.24586321201559</v>
      </c>
      <c r="G231" s="118">
        <f t="shared" si="108"/>
        <v>185.34091148824959</v>
      </c>
      <c r="H231" s="118">
        <f t="shared" si="108"/>
        <v>194.76373045415119</v>
      </c>
      <c r="I231" s="118">
        <f t="shared" si="108"/>
        <v>194.01534945278814</v>
      </c>
      <c r="J231" s="118">
        <f t="shared" si="108"/>
        <v>182.2637910092771</v>
      </c>
      <c r="K231" s="118">
        <f t="shared" si="108"/>
        <v>169.43281472734293</v>
      </c>
      <c r="L231" s="118">
        <f t="shared" si="108"/>
        <v>199.42430192286736</v>
      </c>
      <c r="M231" s="118">
        <f t="shared" si="108"/>
        <v>192.73770569775616</v>
      </c>
      <c r="N231" s="118">
        <f t="shared" si="108"/>
        <v>180.00176798317861</v>
      </c>
      <c r="O231" s="118">
        <f t="shared" si="108"/>
        <v>168.17124601178509</v>
      </c>
      <c r="P231" s="118">
        <f t="shared" si="108"/>
        <v>131.13620587175103</v>
      </c>
      <c r="Q231" s="118">
        <f t="shared" si="108"/>
        <v>173.53393604851243</v>
      </c>
      <c r="R231" s="118">
        <f t="shared" ref="R231:V231" si="109">R232+R235+R237+R246</f>
        <v>174.38330829591072</v>
      </c>
      <c r="S231" s="118">
        <f t="shared" si="109"/>
        <v>171.83188510928545</v>
      </c>
      <c r="T231" s="118">
        <f t="shared" si="109"/>
        <v>167.8819250833094</v>
      </c>
      <c r="U231" s="118">
        <f t="shared" si="109"/>
        <v>155.21265254704255</v>
      </c>
      <c r="V231" s="118">
        <f t="shared" si="109"/>
        <v>147.00195252978162</v>
      </c>
      <c r="W231" s="118">
        <f t="shared" ref="W231:Y231" si="110">W232+W235+W237+W246</f>
        <v>146.67689912526566</v>
      </c>
      <c r="X231" s="118">
        <f t="shared" si="110"/>
        <v>143.36236494838664</v>
      </c>
      <c r="Y231" s="118">
        <f t="shared" si="110"/>
        <v>143.34783725445311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175.88568419619074</v>
      </c>
      <c r="C232" s="123">
        <f t="shared" si="111"/>
        <v>187.17893173496631</v>
      </c>
      <c r="D232" s="123">
        <f t="shared" si="111"/>
        <v>165.44920585552961</v>
      </c>
      <c r="E232" s="123">
        <f t="shared" si="111"/>
        <v>173.76502183523917</v>
      </c>
      <c r="F232" s="123">
        <f t="shared" si="111"/>
        <v>173.37003141101056</v>
      </c>
      <c r="G232" s="123">
        <f t="shared" si="111"/>
        <v>171.32611998851948</v>
      </c>
      <c r="H232" s="123">
        <f t="shared" si="111"/>
        <v>180.54724458005202</v>
      </c>
      <c r="I232" s="123">
        <f t="shared" si="111"/>
        <v>180.44500734766098</v>
      </c>
      <c r="J232" s="123">
        <f t="shared" si="111"/>
        <v>168.52355610483076</v>
      </c>
      <c r="K232" s="123">
        <f t="shared" si="111"/>
        <v>156.3174976569409</v>
      </c>
      <c r="L232" s="123">
        <f t="shared" si="111"/>
        <v>184.20222646465029</v>
      </c>
      <c r="M232" s="123">
        <f t="shared" si="111"/>
        <v>177.0811679513142</v>
      </c>
      <c r="N232" s="123">
        <f t="shared" si="111"/>
        <v>164.46770671787644</v>
      </c>
      <c r="O232" s="123">
        <f t="shared" si="111"/>
        <v>151.59661406011924</v>
      </c>
      <c r="P232" s="123">
        <f t="shared" si="111"/>
        <v>115.18472105019541</v>
      </c>
      <c r="Q232" s="123">
        <f t="shared" si="111"/>
        <v>156.88663834638217</v>
      </c>
      <c r="R232" s="123">
        <f t="shared" ref="R232:V232" si="112">SUM(R233:R234)</f>
        <v>157.84956007647335</v>
      </c>
      <c r="S232" s="123">
        <f t="shared" si="112"/>
        <v>156.24230077651691</v>
      </c>
      <c r="T232" s="123">
        <f t="shared" si="112"/>
        <v>152.43712152608913</v>
      </c>
      <c r="U232" s="123">
        <f t="shared" si="112"/>
        <v>139.78316472971639</v>
      </c>
      <c r="V232" s="123">
        <f t="shared" si="112"/>
        <v>131.78763962222115</v>
      </c>
      <c r="W232" s="123">
        <f t="shared" ref="W232:Y232" si="113">SUM(W233:W234)</f>
        <v>131.67886547227141</v>
      </c>
      <c r="X232" s="123">
        <f t="shared" si="113"/>
        <v>133.6745245650925</v>
      </c>
      <c r="Y232" s="123">
        <f t="shared" si="113"/>
        <v>133.72963617131228</v>
      </c>
      <c r="DA232" s="130" t="s">
        <v>2769</v>
      </c>
    </row>
    <row r="233" spans="1:105" ht="12" customHeight="1" x14ac:dyDescent="0.25">
      <c r="A233" s="97" t="s">
        <v>74</v>
      </c>
      <c r="B233" s="99">
        <v>174.2139474429851</v>
      </c>
      <c r="C233" s="99">
        <v>185.39352432930306</v>
      </c>
      <c r="D233" s="99">
        <v>163.89852652827739</v>
      </c>
      <c r="E233" s="99">
        <v>172.12429474120611</v>
      </c>
      <c r="F233" s="99">
        <v>171.72405278859736</v>
      </c>
      <c r="G233" s="99">
        <v>169.6820369038704</v>
      </c>
      <c r="H233" s="99">
        <v>178.79831708150112</v>
      </c>
      <c r="I233" s="99">
        <v>178.68919311830015</v>
      </c>
      <c r="J233" s="99">
        <v>166.89456231292897</v>
      </c>
      <c r="K233" s="99">
        <v>154.8098712190027</v>
      </c>
      <c r="L233" s="99">
        <v>182.35574874142949</v>
      </c>
      <c r="M233" s="99">
        <v>175.31951034605316</v>
      </c>
      <c r="N233" s="99">
        <v>162.81571633288945</v>
      </c>
      <c r="O233" s="99">
        <v>150.05385091787713</v>
      </c>
      <c r="P233" s="99">
        <v>114.02977071444535</v>
      </c>
      <c r="Q233" s="99">
        <v>155.26402767971015</v>
      </c>
      <c r="R233" s="99">
        <v>156.17740634271075</v>
      </c>
      <c r="S233" s="99">
        <v>154.54969644131813</v>
      </c>
      <c r="T233" s="99">
        <v>150.76019157580291</v>
      </c>
      <c r="U233" s="99">
        <v>138.23981721183478</v>
      </c>
      <c r="V233" s="99">
        <v>130.30696589392448</v>
      </c>
      <c r="W233" s="99">
        <v>130.17481169056228</v>
      </c>
      <c r="X233" s="99">
        <v>132.23434281484063</v>
      </c>
      <c r="Y233" s="99">
        <v>132.25761661811714</v>
      </c>
      <c r="DA233" s="63" t="s">
        <v>2770</v>
      </c>
    </row>
    <row r="234" spans="1:105" ht="12" customHeight="1" x14ac:dyDescent="0.25">
      <c r="A234" s="97" t="s">
        <v>53</v>
      </c>
      <c r="B234" s="99">
        <v>1.6717367532056429</v>
      </c>
      <c r="C234" s="99">
        <v>1.7854074056632627</v>
      </c>
      <c r="D234" s="99">
        <v>1.5506793272522208</v>
      </c>
      <c r="E234" s="99">
        <v>1.6407270940330498</v>
      </c>
      <c r="F234" s="99">
        <v>1.6459786224131845</v>
      </c>
      <c r="G234" s="99">
        <v>1.6440830846490886</v>
      </c>
      <c r="H234" s="99">
        <v>1.7489274985508989</v>
      </c>
      <c r="I234" s="99">
        <v>1.7558142293608112</v>
      </c>
      <c r="J234" s="99">
        <v>1.6289937919017836</v>
      </c>
      <c r="K234" s="99">
        <v>1.5076264379381863</v>
      </c>
      <c r="L234" s="99">
        <v>1.8464777232207901</v>
      </c>
      <c r="M234" s="99">
        <v>1.7616576052610347</v>
      </c>
      <c r="N234" s="99">
        <v>1.6519903849869917</v>
      </c>
      <c r="O234" s="99">
        <v>1.5427631422420967</v>
      </c>
      <c r="P234" s="99">
        <v>1.1549503357500541</v>
      </c>
      <c r="Q234" s="99">
        <v>1.6226106666720133</v>
      </c>
      <c r="R234" s="99">
        <v>1.6721537337626109</v>
      </c>
      <c r="S234" s="99">
        <v>1.6926043351987816</v>
      </c>
      <c r="T234" s="99">
        <v>1.6769299502862083</v>
      </c>
      <c r="U234" s="99">
        <v>1.5433475178816141</v>
      </c>
      <c r="V234" s="99">
        <v>1.4806737282966596</v>
      </c>
      <c r="W234" s="99">
        <v>1.5040537817091306</v>
      </c>
      <c r="X234" s="99">
        <v>1.4401817502518759</v>
      </c>
      <c r="Y234" s="99">
        <v>1.4720195531951481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6.8678243148646038E-3</v>
      </c>
      <c r="C235" s="123">
        <f t="shared" si="114"/>
        <v>8.0492649625741822E-3</v>
      </c>
      <c r="D235" s="123">
        <f t="shared" si="114"/>
        <v>8.3193720370863897E-3</v>
      </c>
      <c r="E235" s="123">
        <f t="shared" si="114"/>
        <v>9.3521539529158142E-3</v>
      </c>
      <c r="F235" s="123">
        <f t="shared" si="114"/>
        <v>1.1949082414412652E-2</v>
      </c>
      <c r="G235" s="123">
        <f t="shared" si="114"/>
        <v>1.5060428049447221E-2</v>
      </c>
      <c r="H235" s="123">
        <f t="shared" si="114"/>
        <v>1.9868205392703224E-2</v>
      </c>
      <c r="I235" s="123">
        <f t="shared" si="114"/>
        <v>2.4537627327030159E-2</v>
      </c>
      <c r="J235" s="123">
        <f t="shared" si="114"/>
        <v>2.835733383414215E-2</v>
      </c>
      <c r="K235" s="123">
        <f t="shared" si="114"/>
        <v>2.912503010887068E-2</v>
      </c>
      <c r="L235" s="123">
        <f t="shared" si="114"/>
        <v>2.9012415381873852E-2</v>
      </c>
      <c r="M235" s="123">
        <f t="shared" si="114"/>
        <v>2.8203287878348891E-2</v>
      </c>
      <c r="N235" s="123">
        <f t="shared" si="114"/>
        <v>2.756435407677452E-2</v>
      </c>
      <c r="O235" s="123">
        <f t="shared" si="114"/>
        <v>2.6562699602754945E-2</v>
      </c>
      <c r="P235" s="123">
        <f t="shared" si="114"/>
        <v>2.5152354629688706E-2</v>
      </c>
      <c r="Q235" s="123">
        <f t="shared" si="114"/>
        <v>2.4277670786989183E-2</v>
      </c>
      <c r="R235" s="123">
        <f t="shared" si="114"/>
        <v>2.6218987088940562E-2</v>
      </c>
      <c r="S235" s="123">
        <f t="shared" si="114"/>
        <v>2.863474367798639E-2</v>
      </c>
      <c r="T235" s="123">
        <f t="shared" si="114"/>
        <v>3.9094433175811058E-2</v>
      </c>
      <c r="U235" s="123">
        <f t="shared" si="114"/>
        <v>3.6025752149895562E-2</v>
      </c>
      <c r="V235" s="123">
        <f t="shared" si="114"/>
        <v>3.6563465348623231E-2</v>
      </c>
      <c r="W235" s="123">
        <f t="shared" si="114"/>
        <v>3.53011736819447E-2</v>
      </c>
      <c r="X235" s="123">
        <f t="shared" si="114"/>
        <v>3.2876393067481885E-2</v>
      </c>
      <c r="Y235" s="123">
        <f t="shared" si="114"/>
        <v>3.1664940731565942E-2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6.8678243148646038E-3</v>
      </c>
      <c r="C236" s="99">
        <f>RES_hhdet_fecs!C29</f>
        <v>8.0492649625741822E-3</v>
      </c>
      <c r="D236" s="99">
        <f>RES_hhdet_fecs!D29</f>
        <v>8.3193720370863897E-3</v>
      </c>
      <c r="E236" s="99">
        <f>RES_hhdet_fecs!E29</f>
        <v>9.3521539529158142E-3</v>
      </c>
      <c r="F236" s="99">
        <f>RES_hhdet_fecs!F29</f>
        <v>1.1949082414412652E-2</v>
      </c>
      <c r="G236" s="99">
        <f>RES_hhdet_fecs!G29</f>
        <v>1.5060428049447221E-2</v>
      </c>
      <c r="H236" s="99">
        <f>RES_hhdet_fecs!H29</f>
        <v>1.9868205392703224E-2</v>
      </c>
      <c r="I236" s="99">
        <f>RES_hhdet_fecs!I29</f>
        <v>2.4537627327030159E-2</v>
      </c>
      <c r="J236" s="99">
        <f>RES_hhdet_fecs!J29</f>
        <v>2.835733383414215E-2</v>
      </c>
      <c r="K236" s="99">
        <f>RES_hhdet_fecs!K29</f>
        <v>2.912503010887068E-2</v>
      </c>
      <c r="L236" s="99">
        <f>RES_hhdet_fecs!L29</f>
        <v>2.9012415381873852E-2</v>
      </c>
      <c r="M236" s="99">
        <f>RES_hhdet_fecs!M29</f>
        <v>2.8203287878348891E-2</v>
      </c>
      <c r="N236" s="99">
        <f>RES_hhdet_fecs!N29</f>
        <v>2.756435407677452E-2</v>
      </c>
      <c r="O236" s="99">
        <f>RES_hhdet_fecs!O29</f>
        <v>2.6562699602754945E-2</v>
      </c>
      <c r="P236" s="99">
        <f>RES_hhdet_fecs!P29</f>
        <v>2.5152354629688706E-2</v>
      </c>
      <c r="Q236" s="99">
        <f>RES_hhdet_fecs!Q29</f>
        <v>2.4277670786989183E-2</v>
      </c>
      <c r="R236" s="99">
        <f>RES_hhdet_fecs!R29</f>
        <v>2.6218987088940562E-2</v>
      </c>
      <c r="S236" s="99">
        <f>RES_hhdet_fecs!S29</f>
        <v>2.863474367798639E-2</v>
      </c>
      <c r="T236" s="99">
        <f>RES_hhdet_fecs!T29</f>
        <v>3.9094433175811058E-2</v>
      </c>
      <c r="U236" s="99">
        <f>RES_hhdet_fecs!U29</f>
        <v>3.6025752149895562E-2</v>
      </c>
      <c r="V236" s="99">
        <f>RES_hhdet_fecs!V29</f>
        <v>3.6563465348623231E-2</v>
      </c>
      <c r="W236" s="99">
        <f>RES_hhdet_fecs!W29</f>
        <v>3.53011736819447E-2</v>
      </c>
      <c r="X236" s="99">
        <f>RES_hhdet_fecs!X29</f>
        <v>3.2876393067481885E-2</v>
      </c>
      <c r="Y236" s="99">
        <f>RES_hhdet_fecs!Y29</f>
        <v>3.1664940731565942E-2</v>
      </c>
      <c r="DA236" s="63" t="s">
        <v>2773</v>
      </c>
    </row>
    <row r="237" spans="1:105" ht="12" customHeight="1" x14ac:dyDescent="0.25">
      <c r="A237" s="121" t="s">
        <v>55</v>
      </c>
      <c r="B237" s="123">
        <v>12.268832582611472</v>
      </c>
      <c r="C237" s="123">
        <v>11.460178961369207</v>
      </c>
      <c r="D237" s="123">
        <v>11.42378553632788</v>
      </c>
      <c r="E237" s="123">
        <v>11.054019680281581</v>
      </c>
      <c r="F237" s="123">
        <v>11.260490647187657</v>
      </c>
      <c r="G237" s="123">
        <v>11.366675032147656</v>
      </c>
      <c r="H237" s="123">
        <v>11.490006232356224</v>
      </c>
      <c r="I237" s="123">
        <v>10.87449534351166</v>
      </c>
      <c r="J237" s="123">
        <v>10.988646559167085</v>
      </c>
      <c r="K237" s="123">
        <v>10.352115419468889</v>
      </c>
      <c r="L237" s="123">
        <v>12.153866823171551</v>
      </c>
      <c r="M237" s="123">
        <v>12.663792563147965</v>
      </c>
      <c r="N237" s="123">
        <v>12.56741697869195</v>
      </c>
      <c r="O237" s="123">
        <v>13.415081232050778</v>
      </c>
      <c r="P237" s="123">
        <v>12.761638058287412</v>
      </c>
      <c r="Q237" s="123">
        <v>13.417346974368396</v>
      </c>
      <c r="R237" s="123">
        <v>13.234381050505652</v>
      </c>
      <c r="S237" s="123">
        <v>12.409581557703108</v>
      </c>
      <c r="T237" s="123">
        <v>12.281982655442947</v>
      </c>
      <c r="U237" s="123">
        <v>12.304269768972208</v>
      </c>
      <c r="V237" s="123">
        <v>11.964798713502633</v>
      </c>
      <c r="W237" s="123">
        <v>11.697407270242664</v>
      </c>
      <c r="X237" s="123">
        <v>7.6246544761073114</v>
      </c>
      <c r="Y237" s="123">
        <v>7.3629767591290562</v>
      </c>
      <c r="DA237" s="130" t="s">
        <v>2774</v>
      </c>
    </row>
    <row r="238" spans="1:105" ht="12" customHeight="1" x14ac:dyDescent="0.25">
      <c r="A238" s="97" t="s">
        <v>141</v>
      </c>
      <c r="B238" s="99">
        <v>13.933637297301203</v>
      </c>
      <c r="C238" s="99">
        <v>13.569249463926944</v>
      </c>
      <c r="D238" s="99">
        <v>12.445840495359567</v>
      </c>
      <c r="E238" s="99">
        <v>12.777325413681263</v>
      </c>
      <c r="F238" s="99">
        <v>13.011597809456111</v>
      </c>
      <c r="G238" s="99">
        <v>12.760505658804512</v>
      </c>
      <c r="H238" s="99">
        <v>13.388654877391211</v>
      </c>
      <c r="I238" s="99">
        <v>13.423422001223638</v>
      </c>
      <c r="J238" s="99">
        <v>12.660428471302998</v>
      </c>
      <c r="K238" s="99">
        <v>12.130528260310367</v>
      </c>
      <c r="L238" s="99">
        <v>13.455166628140526</v>
      </c>
      <c r="M238" s="99">
        <v>15.182730129853519</v>
      </c>
      <c r="N238" s="99">
        <v>15.059174605328668</v>
      </c>
      <c r="O238" s="99">
        <v>14.665239971686486</v>
      </c>
      <c r="P238" s="99">
        <v>12.804194535982422</v>
      </c>
      <c r="Q238" s="99">
        <v>14.619689547084045</v>
      </c>
      <c r="R238" s="99">
        <v>14.300770393418839</v>
      </c>
      <c r="S238" s="99">
        <v>13.644390128960531</v>
      </c>
      <c r="T238" s="99">
        <v>12.601666807715837</v>
      </c>
      <c r="U238" s="99">
        <v>12.757470028246464</v>
      </c>
      <c r="V238" s="99">
        <v>11.738037621315659</v>
      </c>
      <c r="W238" s="99">
        <v>11.410446964869271</v>
      </c>
      <c r="X238" s="99">
        <v>8.5187826482223326</v>
      </c>
      <c r="Y238" s="99">
        <v>7.4360509770827976</v>
      </c>
      <c r="DA238" s="63" t="s">
        <v>2775</v>
      </c>
    </row>
    <row r="239" spans="1:105" ht="12" customHeight="1" x14ac:dyDescent="0.25">
      <c r="A239" s="97" t="s">
        <v>140</v>
      </c>
      <c r="B239" s="99">
        <v>11.761049819321885</v>
      </c>
      <c r="C239" s="99">
        <v>11.445422044878773</v>
      </c>
      <c r="D239" s="99">
        <v>10.575843751930078</v>
      </c>
      <c r="E239" s="99">
        <v>10.914450433598894</v>
      </c>
      <c r="F239" s="99">
        <v>11.213460603198792</v>
      </c>
      <c r="G239" s="99">
        <v>11.149091030128137</v>
      </c>
      <c r="H239" s="99">
        <v>11.392103556997832</v>
      </c>
      <c r="I239" s="99">
        <v>11.432208058863672</v>
      </c>
      <c r="J239" s="99">
        <v>10.722482142003292</v>
      </c>
      <c r="K239" s="99">
        <v>10.108741133490476</v>
      </c>
      <c r="L239" s="99">
        <v>11.596052106683187</v>
      </c>
      <c r="M239" s="99">
        <v>13.18774730897066</v>
      </c>
      <c r="N239" s="99">
        <v>13.21073361924128</v>
      </c>
      <c r="O239" s="99">
        <v>0</v>
      </c>
      <c r="P239" s="99">
        <v>0</v>
      </c>
      <c r="Q239" s="99">
        <v>0</v>
      </c>
      <c r="R239" s="99">
        <v>0</v>
      </c>
      <c r="S239" s="99">
        <v>11.545781238643258</v>
      </c>
      <c r="T239" s="99">
        <v>10.963286857219591</v>
      </c>
      <c r="U239" s="99">
        <v>11.399927387431594</v>
      </c>
      <c r="V239" s="99">
        <v>10.708701852449071</v>
      </c>
      <c r="W239" s="99">
        <v>10.666625159193641</v>
      </c>
      <c r="X239" s="99">
        <v>7.5301243111681879</v>
      </c>
      <c r="Y239" s="99">
        <v>6.7460145157622584</v>
      </c>
      <c r="DA239" s="63" t="s">
        <v>2776</v>
      </c>
    </row>
    <row r="240" spans="1:105" ht="12" customHeight="1" x14ac:dyDescent="0.25">
      <c r="A240" s="100" t="s">
        <v>50</v>
      </c>
      <c r="B240" s="102">
        <v>7.9510249899510814</v>
      </c>
      <c r="C240" s="102">
        <v>7.6275465501244879</v>
      </c>
      <c r="D240" s="102">
        <v>7.1008699610691481</v>
      </c>
      <c r="E240" s="102">
        <v>7.2523456578171732</v>
      </c>
      <c r="F240" s="102">
        <v>7.424134474607726</v>
      </c>
      <c r="G240" s="102">
        <v>7.4632798176605011</v>
      </c>
      <c r="H240" s="102">
        <v>7.4948514641686694</v>
      </c>
      <c r="I240" s="102">
        <v>7.4259765720506046</v>
      </c>
      <c r="J240" s="102">
        <v>6.7846341825786958</v>
      </c>
      <c r="K240" s="102">
        <v>5.9378726956186929</v>
      </c>
      <c r="L240" s="102">
        <v>7.6203114165794616</v>
      </c>
      <c r="M240" s="102">
        <v>8.6008274091055608</v>
      </c>
      <c r="N240" s="102">
        <v>8.4703072431821234</v>
      </c>
      <c r="O240" s="102">
        <v>0</v>
      </c>
      <c r="P240" s="102">
        <v>0</v>
      </c>
      <c r="Q240" s="102">
        <v>0</v>
      </c>
      <c r="R240" s="102">
        <v>0</v>
      </c>
      <c r="S240" s="102">
        <v>6.7977574029878411</v>
      </c>
      <c r="T240" s="102">
        <v>6.4880529530233613</v>
      </c>
      <c r="U240" s="102">
        <v>6.8580977620218357</v>
      </c>
      <c r="V240" s="102">
        <v>6.4361721234972702</v>
      </c>
      <c r="W240" s="102">
        <v>6.7538916975309187</v>
      </c>
      <c r="X240" s="102">
        <v>3.428455197590595</v>
      </c>
      <c r="Y240" s="102">
        <v>3.7515153431935024</v>
      </c>
      <c r="DA240" s="131" t="s">
        <v>2777</v>
      </c>
    </row>
    <row r="241" spans="1:105" ht="12" customHeight="1" x14ac:dyDescent="0.25">
      <c r="A241" s="103" t="s">
        <v>52</v>
      </c>
      <c r="B241" s="105">
        <v>3.8100248293708066</v>
      </c>
      <c r="C241" s="105">
        <v>3.8178754947542859</v>
      </c>
      <c r="D241" s="105">
        <v>3.4749737908609295</v>
      </c>
      <c r="E241" s="105">
        <v>3.6621047757817222</v>
      </c>
      <c r="F241" s="105">
        <v>3.7893261285910667</v>
      </c>
      <c r="G241" s="105">
        <v>3.6858112124676357</v>
      </c>
      <c r="H241" s="105">
        <v>3.8972520928291594</v>
      </c>
      <c r="I241" s="105">
        <v>4.0062314868130668</v>
      </c>
      <c r="J241" s="105">
        <v>3.9378479594245968</v>
      </c>
      <c r="K241" s="105">
        <v>4.1708684378717829</v>
      </c>
      <c r="L241" s="105">
        <v>3.9757406901037275</v>
      </c>
      <c r="M241" s="105">
        <v>4.5869198998650997</v>
      </c>
      <c r="N241" s="105">
        <v>4.7404263760591547</v>
      </c>
      <c r="O241" s="105">
        <v>0</v>
      </c>
      <c r="P241" s="105">
        <v>0</v>
      </c>
      <c r="Q241" s="105">
        <v>0</v>
      </c>
      <c r="R241" s="105">
        <v>0</v>
      </c>
      <c r="S241" s="105">
        <v>4.748023835655415</v>
      </c>
      <c r="T241" s="105">
        <v>4.475233904196231</v>
      </c>
      <c r="U241" s="105">
        <v>4.5418296254097585</v>
      </c>
      <c r="V241" s="105">
        <v>4.2725297289518007</v>
      </c>
      <c r="W241" s="105">
        <v>3.912733461662723</v>
      </c>
      <c r="X241" s="105">
        <v>4.1016691135775929</v>
      </c>
      <c r="Y241" s="105">
        <v>2.9944991725687551</v>
      </c>
      <c r="DA241" s="132" t="s">
        <v>2778</v>
      </c>
    </row>
    <row r="242" spans="1:105" ht="12" customHeight="1" x14ac:dyDescent="0.25">
      <c r="A242" s="106" t="s">
        <v>122</v>
      </c>
      <c r="B242" s="102">
        <v>12.513791252720395</v>
      </c>
      <c r="C242" s="102">
        <v>11.670477734689994</v>
      </c>
      <c r="D242" s="102">
        <v>11.786521444422258</v>
      </c>
      <c r="E242" s="102">
        <v>11.352068757827565</v>
      </c>
      <c r="F242" s="102">
        <v>11.557895704549541</v>
      </c>
      <c r="G242" s="102">
        <v>11.72262314615498</v>
      </c>
      <c r="H242" s="102">
        <v>11.798181310052822</v>
      </c>
      <c r="I242" s="102">
        <v>11.146903312509652</v>
      </c>
      <c r="J242" s="102">
        <v>11.429404533332885</v>
      </c>
      <c r="K242" s="102">
        <v>10.860771780641263</v>
      </c>
      <c r="L242" s="102">
        <v>12.75104031410542</v>
      </c>
      <c r="M242" s="102">
        <v>13.168020127145947</v>
      </c>
      <c r="N242" s="102">
        <v>13.069525958049837</v>
      </c>
      <c r="O242" s="102">
        <v>14.012235230649786</v>
      </c>
      <c r="P242" s="102">
        <v>13.438343566214353</v>
      </c>
      <c r="Q242" s="102">
        <v>13.985259003501033</v>
      </c>
      <c r="R242" s="102">
        <v>13.801068090932564</v>
      </c>
      <c r="S242" s="102">
        <v>12.92549205621158</v>
      </c>
      <c r="T242" s="102">
        <v>12.864707711037715</v>
      </c>
      <c r="U242" s="102">
        <v>12.835652983920571</v>
      </c>
      <c r="V242" s="102">
        <v>12.523830305123768</v>
      </c>
      <c r="W242" s="102">
        <v>12.174994082433026</v>
      </c>
      <c r="X242" s="102">
        <v>7.9751408575701506</v>
      </c>
      <c r="Y242" s="102">
        <v>7.8649907964504315</v>
      </c>
      <c r="DA242" s="131" t="s">
        <v>2779</v>
      </c>
    </row>
    <row r="243" spans="1:105" ht="12" customHeight="1" x14ac:dyDescent="0.25">
      <c r="A243" s="107" t="s">
        <v>121</v>
      </c>
      <c r="B243" s="105">
        <v>11.001944648435432</v>
      </c>
      <c r="C243" s="105">
        <v>10.217827853079816</v>
      </c>
      <c r="D243" s="105">
        <v>10.348766594449257</v>
      </c>
      <c r="E243" s="105">
        <v>9.9572521016802185</v>
      </c>
      <c r="F243" s="105">
        <v>10.164471920510376</v>
      </c>
      <c r="G243" s="105">
        <v>10.364751850609736</v>
      </c>
      <c r="H243" s="105">
        <v>10.468748040580618</v>
      </c>
      <c r="I243" s="105">
        <v>9.873112155961854</v>
      </c>
      <c r="J243" s="105">
        <v>10.07189600746786</v>
      </c>
      <c r="K243" s="105">
        <v>9.4370634598041025</v>
      </c>
      <c r="L243" s="105">
        <v>11.329922065058019</v>
      </c>
      <c r="M243" s="105">
        <v>11.710145135418223</v>
      </c>
      <c r="N243" s="105">
        <v>11.629863051756562</v>
      </c>
      <c r="O243" s="105">
        <v>12.616053231217562</v>
      </c>
      <c r="P243" s="105">
        <v>12.055952258525604</v>
      </c>
      <c r="Q243" s="105">
        <v>12.598170805017521</v>
      </c>
      <c r="R243" s="105">
        <v>12.444339963041246</v>
      </c>
      <c r="S243" s="105">
        <v>11.624575167906421</v>
      </c>
      <c r="T243" s="105">
        <v>11.648293555082667</v>
      </c>
      <c r="U243" s="105">
        <v>11.713991036796063</v>
      </c>
      <c r="V243" s="105">
        <v>11.522409510916107</v>
      </c>
      <c r="W243" s="105">
        <v>11.342464798365988</v>
      </c>
      <c r="X243" s="105">
        <v>7.1462913563649622</v>
      </c>
      <c r="Y243" s="105">
        <v>7.1238967029874596</v>
      </c>
      <c r="DA243" s="132" t="s">
        <v>2780</v>
      </c>
    </row>
    <row r="244" spans="1:105" ht="12" customHeight="1" x14ac:dyDescent="0.25">
      <c r="A244" s="108" t="s">
        <v>53</v>
      </c>
      <c r="B244" s="99">
        <v>7.1440290464818537</v>
      </c>
      <c r="C244" s="99">
        <v>6.5150148170779376</v>
      </c>
      <c r="D244" s="99">
        <v>6.645617995179613</v>
      </c>
      <c r="E244" s="99">
        <v>6.3024258993452671</v>
      </c>
      <c r="F244" s="99">
        <v>6.3937135703496359</v>
      </c>
      <c r="G244" s="99">
        <v>6.5904500241535517</v>
      </c>
      <c r="H244" s="99">
        <v>6.6516343403188243</v>
      </c>
      <c r="I244" s="99">
        <v>6.1823672145356801</v>
      </c>
      <c r="J244" s="99">
        <v>6.1344568257768008</v>
      </c>
      <c r="K244" s="99">
        <v>5.2941944871203335</v>
      </c>
      <c r="L244" s="99">
        <v>7.1623642230368469</v>
      </c>
      <c r="M244" s="99">
        <v>7.3325893430286486</v>
      </c>
      <c r="N244" s="99">
        <v>7.1331449485788188</v>
      </c>
      <c r="O244" s="99">
        <v>8.0733013950500077</v>
      </c>
      <c r="P244" s="99">
        <v>7.4310600771872304</v>
      </c>
      <c r="Q244" s="99">
        <v>7.9065638874220348</v>
      </c>
      <c r="R244" s="99">
        <v>7.7792548608754686</v>
      </c>
      <c r="S244" s="99">
        <v>6.9527128979970962</v>
      </c>
      <c r="T244" s="99">
        <v>6.9799633362427587</v>
      </c>
      <c r="U244" s="99">
        <v>7.093880536452164</v>
      </c>
      <c r="V244" s="99">
        <v>6.9425305920343829</v>
      </c>
      <c r="W244" s="99">
        <v>7.162272473545328</v>
      </c>
      <c r="X244" s="99">
        <v>3.2254583136019779</v>
      </c>
      <c r="Y244" s="99">
        <v>3.9586680651679931</v>
      </c>
      <c r="DA244" s="63" t="s">
        <v>2781</v>
      </c>
    </row>
    <row r="245" spans="1:105" ht="12" customHeight="1" x14ac:dyDescent="0.25">
      <c r="A245" s="108" t="s">
        <v>52</v>
      </c>
      <c r="B245" s="99">
        <v>3.857915601953581</v>
      </c>
      <c r="C245" s="99">
        <v>3.7028130360018796</v>
      </c>
      <c r="D245" s="99">
        <v>3.7031485992696433</v>
      </c>
      <c r="E245" s="99">
        <v>3.6548262023349523</v>
      </c>
      <c r="F245" s="99">
        <v>3.770758350160742</v>
      </c>
      <c r="G245" s="99">
        <v>3.7743018264561852</v>
      </c>
      <c r="H245" s="99">
        <v>3.8171137002617916</v>
      </c>
      <c r="I245" s="99">
        <v>3.6907449414261753</v>
      </c>
      <c r="J245" s="99">
        <v>3.9374391816910599</v>
      </c>
      <c r="K245" s="99">
        <v>4.1428689726837682</v>
      </c>
      <c r="L245" s="99">
        <v>4.167557842021175</v>
      </c>
      <c r="M245" s="99">
        <v>4.3775557923895736</v>
      </c>
      <c r="N245" s="99">
        <v>4.4967181031777441</v>
      </c>
      <c r="O245" s="99">
        <v>4.5427518361675547</v>
      </c>
      <c r="P245" s="99">
        <v>4.6248921813383719</v>
      </c>
      <c r="Q245" s="99">
        <v>4.6916069175954869</v>
      </c>
      <c r="R245" s="99">
        <v>4.6650851021657775</v>
      </c>
      <c r="S245" s="99">
        <v>4.6718622699093277</v>
      </c>
      <c r="T245" s="99">
        <v>4.6683302188399054</v>
      </c>
      <c r="U245" s="99">
        <v>4.6201105003439</v>
      </c>
      <c r="V245" s="99">
        <v>4.5798789188817262</v>
      </c>
      <c r="W245" s="99">
        <v>4.1801923248206636</v>
      </c>
      <c r="X245" s="99">
        <v>3.9208330427629834</v>
      </c>
      <c r="Y245" s="99">
        <v>3.165228637819467</v>
      </c>
      <c r="DA245" s="63" t="s">
        <v>2782</v>
      </c>
    </row>
    <row r="246" spans="1:105" ht="12" customHeight="1" x14ac:dyDescent="0.25">
      <c r="A246" s="121" t="s">
        <v>54</v>
      </c>
      <c r="B246" s="123">
        <v>2.6533073721492322</v>
      </c>
      <c r="C246" s="123">
        <v>2.5960008056697204</v>
      </c>
      <c r="D246" s="123">
        <v>2.6269931223190603</v>
      </c>
      <c r="E246" s="123">
        <v>2.6002494597939383</v>
      </c>
      <c r="F246" s="123">
        <v>2.603392071402959</v>
      </c>
      <c r="G246" s="123">
        <v>2.6330560395329776</v>
      </c>
      <c r="H246" s="123">
        <v>2.7066114363502543</v>
      </c>
      <c r="I246" s="123">
        <v>2.6713091342885051</v>
      </c>
      <c r="J246" s="123">
        <v>2.7232310114451224</v>
      </c>
      <c r="K246" s="123">
        <v>2.7340766208242582</v>
      </c>
      <c r="L246" s="123">
        <v>3.0391962196636269</v>
      </c>
      <c r="M246" s="123">
        <v>2.9645418954156613</v>
      </c>
      <c r="N246" s="123">
        <v>2.9390799325334465</v>
      </c>
      <c r="O246" s="123">
        <v>3.1329880200123355</v>
      </c>
      <c r="P246" s="123">
        <v>3.1646944086385251</v>
      </c>
      <c r="Q246" s="123">
        <v>3.2056730569748688</v>
      </c>
      <c r="R246" s="123">
        <v>3.273148181842771</v>
      </c>
      <c r="S246" s="123">
        <v>3.151368031387431</v>
      </c>
      <c r="T246" s="123">
        <v>3.1237264686014803</v>
      </c>
      <c r="U246" s="123">
        <v>3.0891922962040685</v>
      </c>
      <c r="V246" s="123">
        <v>3.2129507287092132</v>
      </c>
      <c r="W246" s="123">
        <v>3.2653252090696609</v>
      </c>
      <c r="X246" s="123">
        <v>2.0303095141193603</v>
      </c>
      <c r="Y246" s="123">
        <v>2.2235593832802225</v>
      </c>
      <c r="DA246" s="130" t="s">
        <v>2783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2784</v>
      </c>
    </row>
    <row r="248" spans="1:105" ht="12" customHeight="1" x14ac:dyDescent="0.25">
      <c r="A248" s="109" t="s">
        <v>120</v>
      </c>
      <c r="B248" s="110">
        <v>2.6533073721492322</v>
      </c>
      <c r="C248" s="110">
        <v>2.5960008056697204</v>
      </c>
      <c r="D248" s="110">
        <v>2.6269931223190603</v>
      </c>
      <c r="E248" s="110">
        <v>2.6002494597939383</v>
      </c>
      <c r="F248" s="110">
        <v>2.603392071402959</v>
      </c>
      <c r="G248" s="110">
        <v>2.6330560395329776</v>
      </c>
      <c r="H248" s="110">
        <v>2.7066114363502543</v>
      </c>
      <c r="I248" s="110">
        <v>2.6713091342885051</v>
      </c>
      <c r="J248" s="110">
        <v>2.7232310114451224</v>
      </c>
      <c r="K248" s="110">
        <v>2.7340766208242582</v>
      </c>
      <c r="L248" s="110">
        <v>3.0391962196636269</v>
      </c>
      <c r="M248" s="110">
        <v>2.9645418954156613</v>
      </c>
      <c r="N248" s="110">
        <v>2.9390799325334465</v>
      </c>
      <c r="O248" s="110">
        <v>3.1329880200123355</v>
      </c>
      <c r="P248" s="110">
        <v>3.1646944086385251</v>
      </c>
      <c r="Q248" s="110">
        <v>3.2056730569748688</v>
      </c>
      <c r="R248" s="110">
        <v>3.273148181842771</v>
      </c>
      <c r="S248" s="110">
        <v>3.151368031387431</v>
      </c>
      <c r="T248" s="110">
        <v>3.1237264686014803</v>
      </c>
      <c r="U248" s="110">
        <v>3.0891922962040685</v>
      </c>
      <c r="V248" s="110">
        <v>3.2129507287092132</v>
      </c>
      <c r="W248" s="110">
        <v>3.2653252090696609</v>
      </c>
      <c r="X248" s="110">
        <v>2.0303095141193603</v>
      </c>
      <c r="Y248" s="110">
        <v>2.2235593832802225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103.16997576828631</v>
      </c>
      <c r="C250" s="118">
        <f t="shared" si="115"/>
        <v>108.90154360781413</v>
      </c>
      <c r="D250" s="118">
        <f t="shared" si="115"/>
        <v>98.083123380915694</v>
      </c>
      <c r="E250" s="118">
        <f t="shared" si="115"/>
        <v>103.37466595999504</v>
      </c>
      <c r="F250" s="118">
        <f t="shared" si="115"/>
        <v>104.85528947292332</v>
      </c>
      <c r="G250" s="118">
        <f t="shared" si="115"/>
        <v>105.44215494734701</v>
      </c>
      <c r="H250" s="118">
        <f t="shared" si="115"/>
        <v>112.22442417666228</v>
      </c>
      <c r="I250" s="118">
        <f t="shared" si="115"/>
        <v>112.77456947652243</v>
      </c>
      <c r="J250" s="118">
        <f t="shared" si="115"/>
        <v>106.92486581092754</v>
      </c>
      <c r="K250" s="118">
        <f t="shared" si="115"/>
        <v>100.35919351312018</v>
      </c>
      <c r="L250" s="118">
        <f t="shared" si="115"/>
        <v>119.62371566130683</v>
      </c>
      <c r="M250" s="118">
        <f t="shared" si="115"/>
        <v>117.57908235663615</v>
      </c>
      <c r="N250" s="118">
        <f t="shared" si="115"/>
        <v>112.11986714451119</v>
      </c>
      <c r="O250" s="118">
        <f t="shared" si="115"/>
        <v>107.25528055680579</v>
      </c>
      <c r="P250" s="118">
        <f t="shared" si="115"/>
        <v>84.858028859700184</v>
      </c>
      <c r="Q250" s="118">
        <f t="shared" si="115"/>
        <v>113.00598333728024</v>
      </c>
      <c r="R250" s="118">
        <f t="shared" ref="R250:V250" si="116">R251+R254+R256+R265</f>
        <v>116.30412958702532</v>
      </c>
      <c r="S250" s="118">
        <f t="shared" si="116"/>
        <v>117.32381481678719</v>
      </c>
      <c r="T250" s="118">
        <f t="shared" si="116"/>
        <v>116.89033457319157</v>
      </c>
      <c r="U250" s="118">
        <f t="shared" si="116"/>
        <v>110.00002540629872</v>
      </c>
      <c r="V250" s="118">
        <f t="shared" si="116"/>
        <v>106.12256349483198</v>
      </c>
      <c r="W250" s="118">
        <f t="shared" ref="W250:Y250" si="117">W251+W254+W256+W265</f>
        <v>107.56644531433193</v>
      </c>
      <c r="X250" s="118">
        <f t="shared" si="117"/>
        <v>106.17599356930361</v>
      </c>
      <c r="Y250" s="118">
        <f t="shared" si="117"/>
        <v>107.27495030508092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92.164298607593651</v>
      </c>
      <c r="C251" s="123">
        <f t="shared" si="118"/>
        <v>98.471792034888935</v>
      </c>
      <c r="D251" s="123">
        <f t="shared" si="118"/>
        <v>87.587659552612195</v>
      </c>
      <c r="E251" s="123">
        <f t="shared" si="118"/>
        <v>93.098243190313738</v>
      </c>
      <c r="F251" s="123">
        <f t="shared" si="118"/>
        <v>94.346104335016406</v>
      </c>
      <c r="G251" s="123">
        <f t="shared" si="118"/>
        <v>94.739080007787351</v>
      </c>
      <c r="H251" s="123">
        <f t="shared" si="118"/>
        <v>101.28122186411893</v>
      </c>
      <c r="I251" s="123">
        <f t="shared" si="118"/>
        <v>102.24323863945045</v>
      </c>
      <c r="J251" s="123">
        <f t="shared" si="118"/>
        <v>96.196204185646664</v>
      </c>
      <c r="K251" s="123">
        <f t="shared" si="118"/>
        <v>90.021536272729819</v>
      </c>
      <c r="L251" s="123">
        <f t="shared" si="118"/>
        <v>107.65656633922346</v>
      </c>
      <c r="M251" s="123">
        <f t="shared" si="118"/>
        <v>105.22564048737182</v>
      </c>
      <c r="N251" s="123">
        <f t="shared" si="118"/>
        <v>99.779354364986375</v>
      </c>
      <c r="O251" s="123">
        <f t="shared" si="118"/>
        <v>94.026356077241047</v>
      </c>
      <c r="P251" s="123">
        <f t="shared" si="118"/>
        <v>72.026002858516264</v>
      </c>
      <c r="Q251" s="123">
        <f t="shared" si="118"/>
        <v>99.561157702426215</v>
      </c>
      <c r="R251" s="123">
        <f t="shared" ref="R251:V251" si="119">SUM(R252:R253)</f>
        <v>102.79907110816222</v>
      </c>
      <c r="S251" s="123">
        <f t="shared" si="119"/>
        <v>104.39324294867697</v>
      </c>
      <c r="T251" s="123">
        <f t="shared" si="119"/>
        <v>103.86460454308475</v>
      </c>
      <c r="U251" s="123">
        <f t="shared" si="119"/>
        <v>96.848165289458208</v>
      </c>
      <c r="V251" s="123">
        <f t="shared" si="119"/>
        <v>92.990739526164745</v>
      </c>
      <c r="W251" s="123">
        <f t="shared" ref="W251:Y251" si="120">SUM(W252:W253)</f>
        <v>94.520345538120552</v>
      </c>
      <c r="X251" s="123">
        <f t="shared" si="120"/>
        <v>97.486376630472179</v>
      </c>
      <c r="Y251" s="123">
        <f t="shared" si="120"/>
        <v>98.599826590663895</v>
      </c>
      <c r="DA251" s="130" t="s">
        <v>2937</v>
      </c>
    </row>
    <row r="252" spans="1:105" ht="12" customHeight="1" x14ac:dyDescent="0.25">
      <c r="A252" s="97" t="s">
        <v>74</v>
      </c>
      <c r="B252" s="99">
        <v>90.492561854388001</v>
      </c>
      <c r="C252" s="99">
        <v>96.686384629225671</v>
      </c>
      <c r="D252" s="99">
        <v>86.036980225359969</v>
      </c>
      <c r="E252" s="99">
        <v>91.457516096280685</v>
      </c>
      <c r="F252" s="99">
        <v>92.700125712603224</v>
      </c>
      <c r="G252" s="99">
        <v>93.094996923138268</v>
      </c>
      <c r="H252" s="99">
        <v>99.532294365568035</v>
      </c>
      <c r="I252" s="99">
        <v>100.48742441008964</v>
      </c>
      <c r="J252" s="99">
        <v>94.567210393744887</v>
      </c>
      <c r="K252" s="99">
        <v>88.513909834791633</v>
      </c>
      <c r="L252" s="99">
        <v>105.81008861600267</v>
      </c>
      <c r="M252" s="99">
        <v>103.46398288211078</v>
      </c>
      <c r="N252" s="99">
        <v>98.127363979999387</v>
      </c>
      <c r="O252" s="99">
        <v>92.483592934998953</v>
      </c>
      <c r="P252" s="99">
        <v>70.871052522766206</v>
      </c>
      <c r="Q252" s="99">
        <v>97.938547035754198</v>
      </c>
      <c r="R252" s="99">
        <v>101.12691737439961</v>
      </c>
      <c r="S252" s="99">
        <v>102.70063861347819</v>
      </c>
      <c r="T252" s="99">
        <v>102.18767459279854</v>
      </c>
      <c r="U252" s="99">
        <v>95.304817771576595</v>
      </c>
      <c r="V252" s="99">
        <v>91.51006579786808</v>
      </c>
      <c r="W252" s="99">
        <v>93.01629175641142</v>
      </c>
      <c r="X252" s="99">
        <v>96.046194880220298</v>
      </c>
      <c r="Y252" s="99">
        <v>97.127807037468742</v>
      </c>
      <c r="DA252" s="63" t="s">
        <v>2938</v>
      </c>
    </row>
    <row r="253" spans="1:105" ht="12" customHeight="1" x14ac:dyDescent="0.25">
      <c r="A253" s="97" t="s">
        <v>53</v>
      </c>
      <c r="B253" s="99">
        <v>1.6717367532056429</v>
      </c>
      <c r="C253" s="99">
        <v>1.7854074056632627</v>
      </c>
      <c r="D253" s="99">
        <v>1.5506793272522208</v>
      </c>
      <c r="E253" s="99">
        <v>1.6407270940330498</v>
      </c>
      <c r="F253" s="99">
        <v>1.6459786224131845</v>
      </c>
      <c r="G253" s="99">
        <v>1.6440830846490886</v>
      </c>
      <c r="H253" s="99">
        <v>1.7489274985508989</v>
      </c>
      <c r="I253" s="99">
        <v>1.7558142293608112</v>
      </c>
      <c r="J253" s="99">
        <v>1.6289937919017836</v>
      </c>
      <c r="K253" s="99">
        <v>1.5076264379381863</v>
      </c>
      <c r="L253" s="99">
        <v>1.8464777232207901</v>
      </c>
      <c r="M253" s="99">
        <v>1.7616576052610347</v>
      </c>
      <c r="N253" s="99">
        <v>1.6519903849869917</v>
      </c>
      <c r="O253" s="99">
        <v>1.5427631422420967</v>
      </c>
      <c r="P253" s="99">
        <v>1.1549503357500541</v>
      </c>
      <c r="Q253" s="99">
        <v>1.6226106666720133</v>
      </c>
      <c r="R253" s="99">
        <v>1.6721537337626109</v>
      </c>
      <c r="S253" s="99">
        <v>1.6926043351987816</v>
      </c>
      <c r="T253" s="99">
        <v>1.6769299502862083</v>
      </c>
      <c r="U253" s="99">
        <v>1.5433475178816141</v>
      </c>
      <c r="V253" s="99">
        <v>1.4806737282966596</v>
      </c>
      <c r="W253" s="99">
        <v>1.5040537817091306</v>
      </c>
      <c r="X253" s="99">
        <v>1.4401817502518759</v>
      </c>
      <c r="Y253" s="99">
        <v>1.4720195531951481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1.5511131916232927E-2</v>
      </c>
      <c r="C254" s="123">
        <f t="shared" si="121"/>
        <v>1.9432762048057321E-2</v>
      </c>
      <c r="D254" s="123">
        <f t="shared" si="121"/>
        <v>2.1117201098190826E-2</v>
      </c>
      <c r="E254" s="123">
        <f t="shared" si="121"/>
        <v>2.5811028333289823E-2</v>
      </c>
      <c r="F254" s="123">
        <f t="shared" si="121"/>
        <v>3.6159393095959898E-2</v>
      </c>
      <c r="G254" s="123">
        <f t="shared" si="121"/>
        <v>4.9456748408185827E-2</v>
      </c>
      <c r="H254" s="123">
        <f t="shared" si="121"/>
        <v>6.9835016326638272E-2</v>
      </c>
      <c r="I254" s="123">
        <f t="shared" si="121"/>
        <v>8.9317593405063997E-2</v>
      </c>
      <c r="J254" s="123">
        <f t="shared" si="121"/>
        <v>0.10501644172528921</v>
      </c>
      <c r="K254" s="123">
        <f t="shared" si="121"/>
        <v>0.109961809165219</v>
      </c>
      <c r="L254" s="123">
        <f t="shared" si="121"/>
        <v>0.11155362489588261</v>
      </c>
      <c r="M254" s="123">
        <f t="shared" si="121"/>
        <v>0.11260278717700442</v>
      </c>
      <c r="N254" s="123">
        <f t="shared" si="121"/>
        <v>0.11577489206925022</v>
      </c>
      <c r="O254" s="123">
        <f t="shared" si="121"/>
        <v>0.11898134324069069</v>
      </c>
      <c r="P254" s="123">
        <f t="shared" si="121"/>
        <v>0.11918318901742529</v>
      </c>
      <c r="Q254" s="123">
        <f t="shared" si="121"/>
        <v>0.12085139499093178</v>
      </c>
      <c r="R254" s="123">
        <f t="shared" si="121"/>
        <v>0.13541262305786536</v>
      </c>
      <c r="S254" s="123">
        <f t="shared" si="121"/>
        <v>0.15220237311611504</v>
      </c>
      <c r="T254" s="123">
        <f t="shared" si="121"/>
        <v>0.21285353155410436</v>
      </c>
      <c r="U254" s="123">
        <f t="shared" si="121"/>
        <v>0.19895572927075458</v>
      </c>
      <c r="V254" s="123">
        <f t="shared" si="121"/>
        <v>0.20456047873886601</v>
      </c>
      <c r="W254" s="123">
        <f t="shared" si="121"/>
        <v>0.19861374087100525</v>
      </c>
      <c r="X254" s="123">
        <f t="shared" si="121"/>
        <v>0.18619995354186344</v>
      </c>
      <c r="Y254" s="123">
        <f t="shared" si="121"/>
        <v>0.18061112892270972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1.5511131916232927E-2</v>
      </c>
      <c r="C255" s="99">
        <f>RES_hhdet_tess!C29</f>
        <v>1.9432762048057321E-2</v>
      </c>
      <c r="D255" s="99">
        <f>RES_hhdet_tess!D29</f>
        <v>2.1117201098190826E-2</v>
      </c>
      <c r="E255" s="99">
        <f>RES_hhdet_tess!E29</f>
        <v>2.5811028333289823E-2</v>
      </c>
      <c r="F255" s="99">
        <f>RES_hhdet_tess!F29</f>
        <v>3.6159393095959898E-2</v>
      </c>
      <c r="G255" s="99">
        <f>RES_hhdet_tess!G29</f>
        <v>4.9456748408185827E-2</v>
      </c>
      <c r="H255" s="99">
        <f>RES_hhdet_tess!H29</f>
        <v>6.9835016326638272E-2</v>
      </c>
      <c r="I255" s="99">
        <f>RES_hhdet_tess!I29</f>
        <v>8.9317593405063997E-2</v>
      </c>
      <c r="J255" s="99">
        <f>RES_hhdet_tess!J29</f>
        <v>0.10501644172528921</v>
      </c>
      <c r="K255" s="99">
        <f>RES_hhdet_tess!K29</f>
        <v>0.109961809165219</v>
      </c>
      <c r="L255" s="99">
        <f>RES_hhdet_tess!L29</f>
        <v>0.11155362489588261</v>
      </c>
      <c r="M255" s="99">
        <f>RES_hhdet_tess!M29</f>
        <v>0.11260278717700442</v>
      </c>
      <c r="N255" s="99">
        <f>RES_hhdet_tess!N29</f>
        <v>0.11577489206925022</v>
      </c>
      <c r="O255" s="99">
        <f>RES_hhdet_tess!O29</f>
        <v>0.11898134324069069</v>
      </c>
      <c r="P255" s="99">
        <f>RES_hhdet_tess!P29</f>
        <v>0.11918318901742529</v>
      </c>
      <c r="Q255" s="99">
        <f>RES_hhdet_tess!Q29</f>
        <v>0.12085139499093178</v>
      </c>
      <c r="R255" s="99">
        <f>RES_hhdet_tess!R29</f>
        <v>0.13541262305786536</v>
      </c>
      <c r="S255" s="99">
        <f>RES_hhdet_tess!S29</f>
        <v>0.15220237311611504</v>
      </c>
      <c r="T255" s="99">
        <f>RES_hhdet_tess!T29</f>
        <v>0.21285353155410436</v>
      </c>
      <c r="U255" s="99">
        <f>RES_hhdet_tess!U29</f>
        <v>0.19895572927075458</v>
      </c>
      <c r="V255" s="99">
        <f>RES_hhdet_tess!V29</f>
        <v>0.20456047873886601</v>
      </c>
      <c r="W255" s="99">
        <f>RES_hhdet_tess!W29</f>
        <v>0.19861374087100525</v>
      </c>
      <c r="X255" s="99">
        <f>RES_hhdet_tess!X29</f>
        <v>0.18619995354186344</v>
      </c>
      <c r="Y255" s="99">
        <f>RES_hhdet_tess!Y29</f>
        <v>0.18061112892270972</v>
      </c>
      <c r="DA255" s="63" t="s">
        <v>2941</v>
      </c>
    </row>
    <row r="256" spans="1:105" ht="12" customHeight="1" x14ac:dyDescent="0.25">
      <c r="A256" s="121" t="s">
        <v>55</v>
      </c>
      <c r="B256" s="123">
        <v>8.9776620982350916</v>
      </c>
      <c r="C256" s="123">
        <v>8.4372791169357164</v>
      </c>
      <c r="D256" s="123">
        <v>8.4723916847613836</v>
      </c>
      <c r="E256" s="123">
        <v>8.2617492518371183</v>
      </c>
      <c r="F256" s="123">
        <v>8.4733752709417285</v>
      </c>
      <c r="G256" s="123">
        <v>8.6225907043579788</v>
      </c>
      <c r="H256" s="123">
        <v>8.7769750262930248</v>
      </c>
      <c r="I256" s="123">
        <v>8.3690215293853978</v>
      </c>
      <c r="J256" s="123">
        <v>8.508832722215665</v>
      </c>
      <c r="K256" s="123">
        <v>8.1017409361488664</v>
      </c>
      <c r="L256" s="123">
        <v>9.4872304607120412</v>
      </c>
      <c r="M256" s="123">
        <v>9.9239497341555634</v>
      </c>
      <c r="N256" s="123">
        <v>9.9190853976633093</v>
      </c>
      <c r="O256" s="123">
        <v>10.641451738176569</v>
      </c>
      <c r="P256" s="123">
        <v>10.210686063784264</v>
      </c>
      <c r="Q256" s="123">
        <v>10.778045836695853</v>
      </c>
      <c r="R256" s="123">
        <v>10.74879473317117</v>
      </c>
      <c r="S256" s="123">
        <v>10.226451796987288</v>
      </c>
      <c r="T256" s="123">
        <v>10.25121126738067</v>
      </c>
      <c r="U256" s="123">
        <v>10.386434292815443</v>
      </c>
      <c r="V256" s="123">
        <v>10.218406814722801</v>
      </c>
      <c r="W256" s="123">
        <v>10.05404544791665</v>
      </c>
      <c r="X256" s="123">
        <v>6.7406480999571938</v>
      </c>
      <c r="Y256" s="123">
        <v>6.5384248594711476</v>
      </c>
      <c r="DA256" s="130" t="s">
        <v>2942</v>
      </c>
    </row>
    <row r="257" spans="1:105" ht="12" customHeight="1" x14ac:dyDescent="0.25">
      <c r="A257" s="97" t="s">
        <v>141</v>
      </c>
      <c r="B257" s="99">
        <v>8.8736326773076097</v>
      </c>
      <c r="C257" s="99">
        <v>8.6750250555364303</v>
      </c>
      <c r="D257" s="99">
        <v>7.9963076933293813</v>
      </c>
      <c r="E257" s="99">
        <v>8.277265859217259</v>
      </c>
      <c r="F257" s="99">
        <v>8.5101669996179261</v>
      </c>
      <c r="G257" s="99">
        <v>8.4272133083099749</v>
      </c>
      <c r="H257" s="99">
        <v>8.9233644975272881</v>
      </c>
      <c r="I257" s="99">
        <v>8.9810300317929936</v>
      </c>
      <c r="J257" s="99">
        <v>8.4808574189280819</v>
      </c>
      <c r="K257" s="99">
        <v>8.1419907875302915</v>
      </c>
      <c r="L257" s="99">
        <v>9.0716473818074217</v>
      </c>
      <c r="M257" s="99">
        <v>10.328035260943198</v>
      </c>
      <c r="N257" s="99">
        <v>10.382272344135623</v>
      </c>
      <c r="O257" s="99">
        <v>10.288855947283604</v>
      </c>
      <c r="P257" s="99">
        <v>9.1103506515150929</v>
      </c>
      <c r="Q257" s="99">
        <v>10.640865900397719</v>
      </c>
      <c r="R257" s="99">
        <v>10.73720942877695</v>
      </c>
      <c r="S257" s="99">
        <v>10.56616333174539</v>
      </c>
      <c r="T257" s="99">
        <v>10.009089315380876</v>
      </c>
      <c r="U257" s="99">
        <v>10.363790971197341</v>
      </c>
      <c r="V257" s="99">
        <v>9.7214605467377844</v>
      </c>
      <c r="W257" s="99">
        <v>9.59146033226836</v>
      </c>
      <c r="X257" s="99">
        <v>7.2541369372828752</v>
      </c>
      <c r="Y257" s="99">
        <v>6.3845235729367387</v>
      </c>
      <c r="DA257" s="63" t="s">
        <v>2943</v>
      </c>
    </row>
    <row r="258" spans="1:105" ht="12" customHeight="1" x14ac:dyDescent="0.25">
      <c r="A258" s="97" t="s">
        <v>140</v>
      </c>
      <c r="B258" s="99">
        <v>8.8736326773076097</v>
      </c>
      <c r="C258" s="99">
        <v>8.6754761966169092</v>
      </c>
      <c r="D258" s="99">
        <v>7.9971606670802258</v>
      </c>
      <c r="E258" s="99">
        <v>8.2807589034301579</v>
      </c>
      <c r="F258" s="99">
        <v>8.517383911993047</v>
      </c>
      <c r="G258" s="99">
        <v>8.4387986956935652</v>
      </c>
      <c r="H258" s="99">
        <v>8.9399484366074979</v>
      </c>
      <c r="I258" s="99">
        <v>9.0025873302729753</v>
      </c>
      <c r="J258" s="99">
        <v>8.5026949280306674</v>
      </c>
      <c r="K258" s="99">
        <v>8.1659961699113506</v>
      </c>
      <c r="L258" s="99">
        <v>9.1028491728466747</v>
      </c>
      <c r="M258" s="99">
        <v>10.37374051088249</v>
      </c>
      <c r="N258" s="99">
        <v>10.439430228247097</v>
      </c>
      <c r="O258" s="99">
        <v>0</v>
      </c>
      <c r="P258" s="99">
        <v>0</v>
      </c>
      <c r="Q258" s="99">
        <v>0</v>
      </c>
      <c r="R258" s="99">
        <v>0</v>
      </c>
      <c r="S258" s="99">
        <v>10.361730571975682</v>
      </c>
      <c r="T258" s="99">
        <v>9.8331812990210512</v>
      </c>
      <c r="U258" s="99">
        <v>10.205366483621733</v>
      </c>
      <c r="V258" s="99">
        <v>9.5876330290361285</v>
      </c>
      <c r="W258" s="99">
        <v>9.4902151326241242</v>
      </c>
      <c r="X258" s="99">
        <v>7.0374761883184398</v>
      </c>
      <c r="Y258" s="99">
        <v>6.2069446183445667</v>
      </c>
      <c r="DA258" s="63" t="s">
        <v>2944</v>
      </c>
    </row>
    <row r="259" spans="1:105" ht="12" customHeight="1" x14ac:dyDescent="0.25">
      <c r="A259" s="100" t="s">
        <v>50</v>
      </c>
      <c r="B259" s="102">
        <v>5.0636078479368027</v>
      </c>
      <c r="C259" s="102">
        <v>4.8576007018626255</v>
      </c>
      <c r="D259" s="102">
        <v>4.5221868762192967</v>
      </c>
      <c r="E259" s="102">
        <v>4.618654127648437</v>
      </c>
      <c r="F259" s="102">
        <v>4.7280577834019804</v>
      </c>
      <c r="G259" s="102">
        <v>4.7529874832259305</v>
      </c>
      <c r="H259" s="102">
        <v>5.0426963437783394</v>
      </c>
      <c r="I259" s="102">
        <v>4.9963558434599085</v>
      </c>
      <c r="J259" s="102">
        <v>4.5648469686060702</v>
      </c>
      <c r="K259" s="102">
        <v>3.9951277320395682</v>
      </c>
      <c r="L259" s="102">
        <v>5.1271084827429467</v>
      </c>
      <c r="M259" s="102">
        <v>5.7868206110173919</v>
      </c>
      <c r="N259" s="102">
        <v>5.6990038521879409</v>
      </c>
      <c r="O259" s="102">
        <v>0</v>
      </c>
      <c r="P259" s="102">
        <v>0</v>
      </c>
      <c r="Q259" s="102">
        <v>0</v>
      </c>
      <c r="R259" s="102">
        <v>0</v>
      </c>
      <c r="S259" s="102">
        <v>5.6137067363202675</v>
      </c>
      <c r="T259" s="102">
        <v>5.3579473948248211</v>
      </c>
      <c r="U259" s="102">
        <v>5.6635368582119732</v>
      </c>
      <c r="V259" s="102">
        <v>5.3151033000843286</v>
      </c>
      <c r="W259" s="102">
        <v>5.5774816709613999</v>
      </c>
      <c r="X259" s="102">
        <v>2.935807074740846</v>
      </c>
      <c r="Y259" s="102">
        <v>3.2124454457758129</v>
      </c>
      <c r="DA259" s="131" t="s">
        <v>2945</v>
      </c>
    </row>
    <row r="260" spans="1:105" ht="12" customHeight="1" x14ac:dyDescent="0.25">
      <c r="A260" s="103" t="s">
        <v>52</v>
      </c>
      <c r="B260" s="105">
        <v>3.8100248293708066</v>
      </c>
      <c r="C260" s="105">
        <v>3.8178754947542859</v>
      </c>
      <c r="D260" s="105">
        <v>3.4749737908609295</v>
      </c>
      <c r="E260" s="105">
        <v>3.6621047757817222</v>
      </c>
      <c r="F260" s="105">
        <v>3.7893261285910667</v>
      </c>
      <c r="G260" s="105">
        <v>3.6858112124676357</v>
      </c>
      <c r="H260" s="105">
        <v>3.8972520928291594</v>
      </c>
      <c r="I260" s="105">
        <v>4.0062314868130668</v>
      </c>
      <c r="J260" s="105">
        <v>3.9378479594245968</v>
      </c>
      <c r="K260" s="105">
        <v>4.1708684378717829</v>
      </c>
      <c r="L260" s="105">
        <v>3.9757406901037275</v>
      </c>
      <c r="M260" s="105">
        <v>4.5869198998650997</v>
      </c>
      <c r="N260" s="105">
        <v>4.7404263760591547</v>
      </c>
      <c r="O260" s="105">
        <v>0</v>
      </c>
      <c r="P260" s="105">
        <v>0</v>
      </c>
      <c r="Q260" s="105">
        <v>0</v>
      </c>
      <c r="R260" s="105">
        <v>0</v>
      </c>
      <c r="S260" s="105">
        <v>4.748023835655415</v>
      </c>
      <c r="T260" s="105">
        <v>4.475233904196231</v>
      </c>
      <c r="U260" s="105">
        <v>4.5418296254097585</v>
      </c>
      <c r="V260" s="105">
        <v>4.2725297289518007</v>
      </c>
      <c r="W260" s="105">
        <v>3.912733461662723</v>
      </c>
      <c r="X260" s="105">
        <v>4.1016691135775929</v>
      </c>
      <c r="Y260" s="105">
        <v>2.9944991725687551</v>
      </c>
      <c r="DA260" s="132" t="s">
        <v>2946</v>
      </c>
    </row>
    <row r="261" spans="1:105" ht="12" customHeight="1" x14ac:dyDescent="0.25">
      <c r="A261" s="106" t="s">
        <v>122</v>
      </c>
      <c r="B261" s="102">
        <v>8.9905565012492126</v>
      </c>
      <c r="C261" s="102">
        <v>8.4080324332657401</v>
      </c>
      <c r="D261" s="102">
        <v>8.5276763393978054</v>
      </c>
      <c r="E261" s="102">
        <v>8.259364210336388</v>
      </c>
      <c r="F261" s="102">
        <v>8.4684716574161811</v>
      </c>
      <c r="G261" s="102">
        <v>8.645651737250029</v>
      </c>
      <c r="H261" s="102">
        <v>8.7590668068731254</v>
      </c>
      <c r="I261" s="102">
        <v>8.2973945618040919</v>
      </c>
      <c r="J261" s="102">
        <v>8.512621623921957</v>
      </c>
      <c r="K261" s="102">
        <v>8.0977556749748931</v>
      </c>
      <c r="L261" s="102">
        <v>9.5311350001793453</v>
      </c>
      <c r="M261" s="102">
        <v>9.8837988297655173</v>
      </c>
      <c r="N261" s="102">
        <v>9.8751377312017734</v>
      </c>
      <c r="O261" s="102">
        <v>10.671191062256403</v>
      </c>
      <c r="P261" s="102">
        <v>10.301331954904704</v>
      </c>
      <c r="Q261" s="102">
        <v>10.790372513048244</v>
      </c>
      <c r="R261" s="102">
        <v>10.753186659248888</v>
      </c>
      <c r="S261" s="102">
        <v>10.192636799793203</v>
      </c>
      <c r="T261" s="102">
        <v>10.28225873814621</v>
      </c>
      <c r="U261" s="102">
        <v>10.391288312742228</v>
      </c>
      <c r="V261" s="102">
        <v>10.286741201587114</v>
      </c>
      <c r="W261" s="102">
        <v>10.124257049670041</v>
      </c>
      <c r="X261" s="102">
        <v>6.6604551811598123</v>
      </c>
      <c r="Y261" s="102">
        <v>6.5953938694171255</v>
      </c>
      <c r="DA261" s="131" t="s">
        <v>2947</v>
      </c>
    </row>
    <row r="262" spans="1:105" ht="12" customHeight="1" x14ac:dyDescent="0.25">
      <c r="A262" s="107" t="s">
        <v>121</v>
      </c>
      <c r="B262" s="105">
        <v>8.9905565012492126</v>
      </c>
      <c r="C262" s="105">
        <v>8.4092376461182852</v>
      </c>
      <c r="D262" s="105">
        <v>8.5292005582242751</v>
      </c>
      <c r="E262" s="105">
        <v>8.2609575527237773</v>
      </c>
      <c r="F262" s="105">
        <v>8.47003582109053</v>
      </c>
      <c r="G262" s="105">
        <v>8.6466480588108272</v>
      </c>
      <c r="H262" s="105">
        <v>8.7594575280727831</v>
      </c>
      <c r="I262" s="105">
        <v>8.2961894160458911</v>
      </c>
      <c r="J262" s="105">
        <v>8.5114091244586216</v>
      </c>
      <c r="K262" s="105">
        <v>8.096816590482053</v>
      </c>
      <c r="L262" s="105">
        <v>9.5290642981487981</v>
      </c>
      <c r="M262" s="105">
        <v>9.8828638083038935</v>
      </c>
      <c r="N262" s="105">
        <v>9.8757082226456792</v>
      </c>
      <c r="O262" s="105">
        <v>10.672441424243615</v>
      </c>
      <c r="P262" s="105">
        <v>10.301858528688179</v>
      </c>
      <c r="Q262" s="105">
        <v>10.789715331789623</v>
      </c>
      <c r="R262" s="105">
        <v>10.746584562752652</v>
      </c>
      <c r="S262" s="105">
        <v>10.185393252153991</v>
      </c>
      <c r="T262" s="105">
        <v>10.276749743121632</v>
      </c>
      <c r="U262" s="105">
        <v>10.387538831952597</v>
      </c>
      <c r="V262" s="105">
        <v>10.285494088617089</v>
      </c>
      <c r="W262" s="105">
        <v>10.125458432886425</v>
      </c>
      <c r="X262" s="105">
        <v>6.6429148828014686</v>
      </c>
      <c r="Y262" s="105">
        <v>6.5550943564784747</v>
      </c>
      <c r="DA262" s="132" t="s">
        <v>2948</v>
      </c>
    </row>
    <row r="263" spans="1:105" ht="12" customHeight="1" x14ac:dyDescent="0.25">
      <c r="A263" s="108" t="s">
        <v>53</v>
      </c>
      <c r="B263" s="99">
        <v>5.1326408992956338</v>
      </c>
      <c r="C263" s="99">
        <v>4.7064246101164056</v>
      </c>
      <c r="D263" s="99">
        <v>4.8260519589546309</v>
      </c>
      <c r="E263" s="99">
        <v>4.6061313503888259</v>
      </c>
      <c r="F263" s="99">
        <v>4.6992774709297889</v>
      </c>
      <c r="G263" s="99">
        <v>4.8723462323546407</v>
      </c>
      <c r="H263" s="99">
        <v>4.9423438278109906</v>
      </c>
      <c r="I263" s="99">
        <v>4.6054444746197163</v>
      </c>
      <c r="J263" s="99">
        <v>4.57396994276756</v>
      </c>
      <c r="K263" s="99">
        <v>3.9539476177982853</v>
      </c>
      <c r="L263" s="99">
        <v>5.3615064561276231</v>
      </c>
      <c r="M263" s="99">
        <v>5.5053080159143191</v>
      </c>
      <c r="N263" s="99">
        <v>5.378990119467935</v>
      </c>
      <c r="O263" s="99">
        <v>6.1296895880760598</v>
      </c>
      <c r="P263" s="99">
        <v>5.676966347349806</v>
      </c>
      <c r="Q263" s="99">
        <v>6.098108414194134</v>
      </c>
      <c r="R263" s="99">
        <v>6.0814994605868753</v>
      </c>
      <c r="S263" s="99">
        <v>5.5135309822446654</v>
      </c>
      <c r="T263" s="99">
        <v>5.6084195242817261</v>
      </c>
      <c r="U263" s="99">
        <v>5.7674283316086958</v>
      </c>
      <c r="V263" s="99">
        <v>5.7056151697353616</v>
      </c>
      <c r="W263" s="99">
        <v>5.9452661080657609</v>
      </c>
      <c r="X263" s="99">
        <v>2.7220818400384874</v>
      </c>
      <c r="Y263" s="99">
        <v>3.3898657186590078</v>
      </c>
      <c r="DA263" s="63" t="s">
        <v>2949</v>
      </c>
    </row>
    <row r="264" spans="1:105" ht="12" customHeight="1" x14ac:dyDescent="0.25">
      <c r="A264" s="108" t="s">
        <v>52</v>
      </c>
      <c r="B264" s="99">
        <v>3.857915601953581</v>
      </c>
      <c r="C264" s="99">
        <v>3.7028130360018796</v>
      </c>
      <c r="D264" s="99">
        <v>3.7031485992696433</v>
      </c>
      <c r="E264" s="99">
        <v>3.6548262023349523</v>
      </c>
      <c r="F264" s="99">
        <v>3.770758350160742</v>
      </c>
      <c r="G264" s="99">
        <v>3.7743018264561852</v>
      </c>
      <c r="H264" s="99">
        <v>3.8171137002617916</v>
      </c>
      <c r="I264" s="99">
        <v>3.6907449414261753</v>
      </c>
      <c r="J264" s="99">
        <v>3.9374391816910599</v>
      </c>
      <c r="K264" s="99">
        <v>4.1428689726837682</v>
      </c>
      <c r="L264" s="99">
        <v>4.167557842021175</v>
      </c>
      <c r="M264" s="99">
        <v>4.3775557923895736</v>
      </c>
      <c r="N264" s="99">
        <v>4.4967181031777441</v>
      </c>
      <c r="O264" s="99">
        <v>4.5427518361675547</v>
      </c>
      <c r="P264" s="99">
        <v>4.6248921813383719</v>
      </c>
      <c r="Q264" s="99">
        <v>4.6916069175954869</v>
      </c>
      <c r="R264" s="99">
        <v>4.6650851021657775</v>
      </c>
      <c r="S264" s="99">
        <v>4.6718622699093277</v>
      </c>
      <c r="T264" s="99">
        <v>4.6683302188399054</v>
      </c>
      <c r="U264" s="99">
        <v>4.6201105003439</v>
      </c>
      <c r="V264" s="99">
        <v>4.5798789188817262</v>
      </c>
      <c r="W264" s="99">
        <v>4.1801923248206636</v>
      </c>
      <c r="X264" s="99">
        <v>3.9208330427629834</v>
      </c>
      <c r="Y264" s="99">
        <v>3.165228637819467</v>
      </c>
      <c r="DA264" s="63" t="s">
        <v>2950</v>
      </c>
    </row>
    <row r="265" spans="1:105" ht="12" customHeight="1" x14ac:dyDescent="0.25">
      <c r="A265" s="121" t="s">
        <v>54</v>
      </c>
      <c r="B265" s="123">
        <v>2.0125039305413441</v>
      </c>
      <c r="C265" s="123">
        <v>1.9730396939414327</v>
      </c>
      <c r="D265" s="123">
        <v>2.0019549424439353</v>
      </c>
      <c r="E265" s="123">
        <v>1.9888624895108948</v>
      </c>
      <c r="F265" s="123">
        <v>1.9996504738692178</v>
      </c>
      <c r="G265" s="123">
        <v>2.0310274867934854</v>
      </c>
      <c r="H265" s="123">
        <v>2.0963922699236885</v>
      </c>
      <c r="I265" s="123">
        <v>2.072991714281514</v>
      </c>
      <c r="J265" s="123">
        <v>2.1148124613399442</v>
      </c>
      <c r="K265" s="123">
        <v>2.1259544950762668</v>
      </c>
      <c r="L265" s="123">
        <v>2.3683652364754502</v>
      </c>
      <c r="M265" s="123">
        <v>2.3168893479317454</v>
      </c>
      <c r="N265" s="123">
        <v>2.3056524897922506</v>
      </c>
      <c r="O265" s="123">
        <v>2.4684913981474805</v>
      </c>
      <c r="P265" s="123">
        <v>2.5021567483822387</v>
      </c>
      <c r="Q265" s="123">
        <v>2.5459284031672431</v>
      </c>
      <c r="R265" s="123">
        <v>2.6208511226340634</v>
      </c>
      <c r="S265" s="123">
        <v>2.551917698006815</v>
      </c>
      <c r="T265" s="123">
        <v>2.5616652311720398</v>
      </c>
      <c r="U265" s="123">
        <v>2.5664700947543255</v>
      </c>
      <c r="V265" s="123">
        <v>2.7088566752055705</v>
      </c>
      <c r="W265" s="123">
        <v>2.7934405874237163</v>
      </c>
      <c r="X265" s="123">
        <v>1.7627688853323775</v>
      </c>
      <c r="Y265" s="123">
        <v>1.956087726023171</v>
      </c>
      <c r="DA265" s="130" t="s">
        <v>2951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2952</v>
      </c>
    </row>
    <row r="267" spans="1:105" ht="12" customHeight="1" x14ac:dyDescent="0.25">
      <c r="A267" s="109" t="s">
        <v>120</v>
      </c>
      <c r="B267" s="110">
        <v>2.0125039305413441</v>
      </c>
      <c r="C267" s="110">
        <v>1.9730396939414327</v>
      </c>
      <c r="D267" s="110">
        <v>2.0019549424439353</v>
      </c>
      <c r="E267" s="110">
        <v>1.9888624895108948</v>
      </c>
      <c r="F267" s="110">
        <v>1.9996504738692178</v>
      </c>
      <c r="G267" s="110">
        <v>2.0310274867934854</v>
      </c>
      <c r="H267" s="110">
        <v>2.0963922699236885</v>
      </c>
      <c r="I267" s="110">
        <v>2.072991714281514</v>
      </c>
      <c r="J267" s="110">
        <v>2.1148124613399442</v>
      </c>
      <c r="K267" s="110">
        <v>2.1259544950762668</v>
      </c>
      <c r="L267" s="110">
        <v>2.3683652364754502</v>
      </c>
      <c r="M267" s="110">
        <v>2.3168893479317454</v>
      </c>
      <c r="N267" s="110">
        <v>2.3056524897922506</v>
      </c>
      <c r="O267" s="110">
        <v>2.4684913981474805</v>
      </c>
      <c r="P267" s="110">
        <v>2.5021567483822387</v>
      </c>
      <c r="Q267" s="110">
        <v>2.5459284031672431</v>
      </c>
      <c r="R267" s="110">
        <v>2.6208511226340634</v>
      </c>
      <c r="S267" s="110">
        <v>2.551917698006815</v>
      </c>
      <c r="T267" s="110">
        <v>2.5616652311720398</v>
      </c>
      <c r="U267" s="110">
        <v>2.5664700947543255</v>
      </c>
      <c r="V267" s="110">
        <v>2.7088566752055705</v>
      </c>
      <c r="W267" s="110">
        <v>2.7934405874237163</v>
      </c>
      <c r="X267" s="110">
        <v>1.7627688853323775</v>
      </c>
      <c r="Y267" s="110">
        <v>1.956087726023171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39.922951556073535</v>
      </c>
      <c r="C269" s="118">
        <f t="shared" si="122"/>
        <v>42.447101490790565</v>
      </c>
      <c r="D269" s="118">
        <f t="shared" si="122"/>
        <v>37.527424856061494</v>
      </c>
      <c r="E269" s="118">
        <f t="shared" si="122"/>
        <v>39.403211884550721</v>
      </c>
      <c r="F269" s="118">
        <f t="shared" si="122"/>
        <v>39.320366517311719</v>
      </c>
      <c r="G269" s="118">
        <f t="shared" si="122"/>
        <v>38.855410527615888</v>
      </c>
      <c r="H269" s="118">
        <f t="shared" si="122"/>
        <v>40.944343394451465</v>
      </c>
      <c r="I269" s="118">
        <f t="shared" si="122"/>
        <v>40.912345002176274</v>
      </c>
      <c r="J269" s="118">
        <f t="shared" si="122"/>
        <v>38.209065036879373</v>
      </c>
      <c r="K269" s="118">
        <f t="shared" si="122"/>
        <v>35.440193289827924</v>
      </c>
      <c r="L269" s="118">
        <f t="shared" si="122"/>
        <v>41.709275349861002</v>
      </c>
      <c r="M269" s="118">
        <f t="shared" si="122"/>
        <v>40.140252534450866</v>
      </c>
      <c r="N269" s="118">
        <f t="shared" si="122"/>
        <v>37.279389321845251</v>
      </c>
      <c r="O269" s="118">
        <f t="shared" si="122"/>
        <v>34.350420733948212</v>
      </c>
      <c r="P269" s="118">
        <f t="shared" si="122"/>
        <v>26.124961565867185</v>
      </c>
      <c r="Q269" s="118">
        <f t="shared" si="122"/>
        <v>35.537076248720062</v>
      </c>
      <c r="R269" s="118">
        <f t="shared" ref="R269:V269" si="123">R270+R273+R275+R284</f>
        <v>35.765663402926037</v>
      </c>
      <c r="S269" s="118">
        <f t="shared" si="123"/>
        <v>35.415246737129223</v>
      </c>
      <c r="T269" s="118">
        <f t="shared" si="123"/>
        <v>34.545058100415019</v>
      </c>
      <c r="U269" s="118">
        <f t="shared" si="123"/>
        <v>31.7264611808457</v>
      </c>
      <c r="V269" s="118">
        <f t="shared" si="123"/>
        <v>29.919761526556751</v>
      </c>
      <c r="W269" s="118">
        <f t="shared" ref="W269:Y269" si="124">W270+W273+W275+W284</f>
        <v>29.914414591244945</v>
      </c>
      <c r="X269" s="118">
        <f t="shared" si="124"/>
        <v>30.329242077373824</v>
      </c>
      <c r="Y269" s="118">
        <f t="shared" si="124"/>
        <v>30.309612360316056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39.574440301148492</v>
      </c>
      <c r="C270" s="123">
        <f t="shared" si="125"/>
        <v>42.11399298664449</v>
      </c>
      <c r="D270" s="123">
        <f t="shared" si="125"/>
        <v>37.231189286163499</v>
      </c>
      <c r="E270" s="123">
        <f t="shared" si="125"/>
        <v>39.099754793412394</v>
      </c>
      <c r="F270" s="123">
        <f t="shared" si="125"/>
        <v>39.00883583145778</v>
      </c>
      <c r="G270" s="123">
        <f t="shared" si="125"/>
        <v>38.544971503083204</v>
      </c>
      <c r="H270" s="123">
        <f t="shared" si="125"/>
        <v>40.615825708233807</v>
      </c>
      <c r="I270" s="123">
        <f t="shared" si="125"/>
        <v>40.591037108753071</v>
      </c>
      <c r="J270" s="123">
        <f t="shared" si="125"/>
        <v>37.911768775004951</v>
      </c>
      <c r="K270" s="123">
        <f t="shared" si="125"/>
        <v>35.166610346108669</v>
      </c>
      <c r="L270" s="123">
        <f t="shared" si="125"/>
        <v>41.423931884103126</v>
      </c>
      <c r="M270" s="123">
        <f t="shared" si="125"/>
        <v>39.825579970209446</v>
      </c>
      <c r="N270" s="123">
        <f t="shared" si="125"/>
        <v>36.985218122179177</v>
      </c>
      <c r="O270" s="123">
        <f t="shared" si="125"/>
        <v>34.086232774504971</v>
      </c>
      <c r="P270" s="123">
        <f t="shared" si="125"/>
        <v>25.903002715493411</v>
      </c>
      <c r="Q270" s="123">
        <f t="shared" si="125"/>
        <v>35.269776527722968</v>
      </c>
      <c r="R270" s="123">
        <f t="shared" ref="R270:V270" si="126">SUM(R271:R272)</f>
        <v>35.477259624810173</v>
      </c>
      <c r="S270" s="123">
        <f t="shared" si="126"/>
        <v>35.107509043609831</v>
      </c>
      <c r="T270" s="123">
        <f t="shared" si="126"/>
        <v>34.246685118359395</v>
      </c>
      <c r="U270" s="123">
        <f t="shared" si="126"/>
        <v>31.402556877840386</v>
      </c>
      <c r="V270" s="123">
        <f t="shared" si="126"/>
        <v>29.600530372463894</v>
      </c>
      <c r="W270" s="123">
        <f t="shared" ref="W270:Y270" si="127">SUM(W271:W272)</f>
        <v>29.570510223628123</v>
      </c>
      <c r="X270" s="123">
        <f t="shared" si="127"/>
        <v>30.038353313819201</v>
      </c>
      <c r="Y270" s="123">
        <f t="shared" si="127"/>
        <v>30.043640190971491</v>
      </c>
      <c r="DA270" s="130" t="s">
        <v>3105</v>
      </c>
    </row>
    <row r="271" spans="1:105" ht="12" customHeight="1" x14ac:dyDescent="0.25">
      <c r="A271" s="97" t="s">
        <v>74</v>
      </c>
      <c r="B271" s="99">
        <v>39.574440301148492</v>
      </c>
      <c r="C271" s="99">
        <v>42.11399298664449</v>
      </c>
      <c r="D271" s="99">
        <v>37.231189286163499</v>
      </c>
      <c r="E271" s="99">
        <v>39.099754793412394</v>
      </c>
      <c r="F271" s="99">
        <v>39.00883583145778</v>
      </c>
      <c r="G271" s="99">
        <v>38.544971503083204</v>
      </c>
      <c r="H271" s="99">
        <v>40.615825708233807</v>
      </c>
      <c r="I271" s="99">
        <v>40.591037108753071</v>
      </c>
      <c r="J271" s="99">
        <v>37.911768775004951</v>
      </c>
      <c r="K271" s="99">
        <v>35.166610346108669</v>
      </c>
      <c r="L271" s="99">
        <v>41.423931884103126</v>
      </c>
      <c r="M271" s="99">
        <v>39.825579970209446</v>
      </c>
      <c r="N271" s="99">
        <v>36.985218122179177</v>
      </c>
      <c r="O271" s="99">
        <v>34.086232774504971</v>
      </c>
      <c r="P271" s="99">
        <v>25.903002715493411</v>
      </c>
      <c r="Q271" s="99">
        <v>35.269776527722968</v>
      </c>
      <c r="R271" s="99">
        <v>35.477259624810173</v>
      </c>
      <c r="S271" s="99">
        <v>35.107509043609831</v>
      </c>
      <c r="T271" s="99">
        <v>34.246685118359395</v>
      </c>
      <c r="U271" s="99">
        <v>31.402556877840386</v>
      </c>
      <c r="V271" s="99">
        <v>29.600530372463894</v>
      </c>
      <c r="W271" s="99">
        <v>29.570510223628123</v>
      </c>
      <c r="X271" s="99">
        <v>30.038353313819201</v>
      </c>
      <c r="Y271" s="99">
        <v>30.043640190971491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0.34851125492504265</v>
      </c>
      <c r="C275" s="123">
        <v>0.33310850414607679</v>
      </c>
      <c r="D275" s="123">
        <v>0.29623556989799155</v>
      </c>
      <c r="E275" s="123">
        <v>0.30345709113832481</v>
      </c>
      <c r="F275" s="123">
        <v>0.31153068585393701</v>
      </c>
      <c r="G275" s="123">
        <v>0.31043902453268257</v>
      </c>
      <c r="H275" s="123">
        <v>0.32851768621766181</v>
      </c>
      <c r="I275" s="123">
        <v>0.32130789342320565</v>
      </c>
      <c r="J275" s="123">
        <v>0.29729626187442071</v>
      </c>
      <c r="K275" s="123">
        <v>0.27358294371925695</v>
      </c>
      <c r="L275" s="123">
        <v>0.28534346575787739</v>
      </c>
      <c r="M275" s="123">
        <v>0.31467256424141654</v>
      </c>
      <c r="N275" s="123">
        <v>0.29417119966607269</v>
      </c>
      <c r="O275" s="123">
        <v>0.26418795944323925</v>
      </c>
      <c r="P275" s="123">
        <v>0.2219588503737725</v>
      </c>
      <c r="Q275" s="123">
        <v>0.26729972099709348</v>
      </c>
      <c r="R275" s="123">
        <v>0.28840377811586387</v>
      </c>
      <c r="S275" s="123">
        <v>0.30773769351939306</v>
      </c>
      <c r="T275" s="123">
        <v>0.29837298205562268</v>
      </c>
      <c r="U275" s="123">
        <v>0.3239043030053127</v>
      </c>
      <c r="V275" s="123">
        <v>0.31923115409285907</v>
      </c>
      <c r="W275" s="123">
        <v>0.34390436761682136</v>
      </c>
      <c r="X275" s="123">
        <v>0.2908887635546219</v>
      </c>
      <c r="Y275" s="123">
        <v>0.26597216934456513</v>
      </c>
      <c r="DA275" s="130" t="s">
        <v>3110</v>
      </c>
    </row>
    <row r="276" spans="1:105" ht="12" customHeight="1" x14ac:dyDescent="0.25">
      <c r="A276" s="97" t="s">
        <v>141</v>
      </c>
      <c r="B276" s="99">
        <v>3.1651650484549423</v>
      </c>
      <c r="C276" s="99">
        <v>3.0823907082256454</v>
      </c>
      <c r="D276" s="99">
        <v>2.82719712692588</v>
      </c>
      <c r="E276" s="99">
        <v>2.9024972409718366</v>
      </c>
      <c r="F276" s="99">
        <v>2.9557145583960507</v>
      </c>
      <c r="G276" s="99">
        <v>2.8986764654540336</v>
      </c>
      <c r="H276" s="99">
        <v>3.0413668419481881</v>
      </c>
      <c r="I276" s="99">
        <v>3.049264541797962</v>
      </c>
      <c r="J276" s="99">
        <v>2.8759429315411893</v>
      </c>
      <c r="K276" s="99">
        <v>2.7555707996121037</v>
      </c>
      <c r="L276" s="99">
        <v>3.0564756512484026</v>
      </c>
      <c r="M276" s="99">
        <v>3.4489089762975262</v>
      </c>
      <c r="N276" s="99">
        <v>3.4208421033464602</v>
      </c>
      <c r="O276" s="99">
        <v>3.3313559119683029</v>
      </c>
      <c r="P276" s="99">
        <v>2.9086008307937679</v>
      </c>
      <c r="Q276" s="99">
        <v>3.321008677515612</v>
      </c>
      <c r="R276" s="99">
        <v>3.2485630025690244</v>
      </c>
      <c r="S276" s="99">
        <v>3.099459661694675</v>
      </c>
      <c r="T276" s="99">
        <v>2.8625946320407301</v>
      </c>
      <c r="U276" s="99">
        <v>2.8979868916164673</v>
      </c>
      <c r="V276" s="99">
        <v>2.6664126260580652</v>
      </c>
      <c r="W276" s="99">
        <v>2.5919971325397038</v>
      </c>
      <c r="X276" s="99">
        <v>1.9351266663701849</v>
      </c>
      <c r="Y276" s="99">
        <v>1.6891733399541287</v>
      </c>
      <c r="DA276" s="63" t="s">
        <v>3111</v>
      </c>
    </row>
    <row r="277" spans="1:105" ht="12" customHeight="1" x14ac:dyDescent="0.25">
      <c r="A277" s="97" t="s">
        <v>140</v>
      </c>
      <c r="B277" s="99">
        <v>1.8061548367172879</v>
      </c>
      <c r="C277" s="99">
        <v>1.7326734743262791</v>
      </c>
      <c r="D277" s="99">
        <v>1.6130336203564681</v>
      </c>
      <c r="E277" s="99">
        <v>1.6474428396297491</v>
      </c>
      <c r="F277" s="99">
        <v>1.6864663872518915</v>
      </c>
      <c r="G277" s="99">
        <v>1.6953586433797596</v>
      </c>
      <c r="H277" s="99">
        <v>1.7025304586005554</v>
      </c>
      <c r="I277" s="99">
        <v>1.6868848381070156</v>
      </c>
      <c r="J277" s="99">
        <v>1.5411975009145766</v>
      </c>
      <c r="K277" s="99">
        <v>1.3488471615367426</v>
      </c>
      <c r="L277" s="99">
        <v>1.7310299413901908</v>
      </c>
      <c r="M277" s="99">
        <v>1.9537639542524197</v>
      </c>
      <c r="N277" s="99">
        <v>1.9241149933612516</v>
      </c>
      <c r="O277" s="99">
        <v>0</v>
      </c>
      <c r="P277" s="99">
        <v>0</v>
      </c>
      <c r="Q277" s="99">
        <v>0</v>
      </c>
      <c r="R277" s="99">
        <v>0</v>
      </c>
      <c r="S277" s="99">
        <v>1.5441785716627181</v>
      </c>
      <c r="T277" s="99">
        <v>1.4738261088087867</v>
      </c>
      <c r="U277" s="99">
        <v>1.5578854876208805</v>
      </c>
      <c r="V277" s="99">
        <v>1.4620408595736401</v>
      </c>
      <c r="W277" s="99">
        <v>1.5342140380111238</v>
      </c>
      <c r="X277" s="99">
        <v>0.77880788268467971</v>
      </c>
      <c r="Y277" s="99">
        <v>0.85219422535983624</v>
      </c>
      <c r="DA277" s="63" t="s">
        <v>3112</v>
      </c>
    </row>
    <row r="278" spans="1:105" ht="12" customHeight="1" x14ac:dyDescent="0.25">
      <c r="A278" s="100" t="s">
        <v>50</v>
      </c>
      <c r="B278" s="102">
        <v>1.8061548367172879</v>
      </c>
      <c r="C278" s="102">
        <v>1.7326734743262791</v>
      </c>
      <c r="D278" s="102">
        <v>1.6130336203564681</v>
      </c>
      <c r="E278" s="102">
        <v>1.6474428396297491</v>
      </c>
      <c r="F278" s="102">
        <v>1.6864663872518915</v>
      </c>
      <c r="G278" s="102">
        <v>1.6953586433797596</v>
      </c>
      <c r="H278" s="102">
        <v>1.7025304586005554</v>
      </c>
      <c r="I278" s="102">
        <v>1.6868848381070156</v>
      </c>
      <c r="J278" s="102">
        <v>1.5411975009145766</v>
      </c>
      <c r="K278" s="102">
        <v>1.3488471615367426</v>
      </c>
      <c r="L278" s="102">
        <v>1.7310299413901908</v>
      </c>
      <c r="M278" s="102">
        <v>1.9537639542524197</v>
      </c>
      <c r="N278" s="102">
        <v>1.9241149933612516</v>
      </c>
      <c r="O278" s="102">
        <v>0</v>
      </c>
      <c r="P278" s="102">
        <v>0</v>
      </c>
      <c r="Q278" s="102">
        <v>0</v>
      </c>
      <c r="R278" s="102">
        <v>0</v>
      </c>
      <c r="S278" s="102">
        <v>1.5441785716627181</v>
      </c>
      <c r="T278" s="102">
        <v>1.4738261088087867</v>
      </c>
      <c r="U278" s="102">
        <v>1.5578854876208805</v>
      </c>
      <c r="V278" s="102">
        <v>1.4620408595736401</v>
      </c>
      <c r="W278" s="102">
        <v>1.5342140380111238</v>
      </c>
      <c r="X278" s="102">
        <v>0.77880788268467971</v>
      </c>
      <c r="Y278" s="102">
        <v>0.85219422535983624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3119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0.17693313541871006</v>
      </c>
      <c r="D290" s="117">
        <f t="shared" si="129"/>
        <v>0.23470698490866676</v>
      </c>
      <c r="E290" s="117">
        <f t="shared" si="129"/>
        <v>0.44858920294926957</v>
      </c>
      <c r="F290" s="117">
        <f t="shared" si="129"/>
        <v>0.58879646747112813</v>
      </c>
      <c r="G290" s="117">
        <f t="shared" si="129"/>
        <v>0.62426916873421101</v>
      </c>
      <c r="H290" s="117">
        <f t="shared" si="129"/>
        <v>0.51233672134113473</v>
      </c>
      <c r="I290" s="117">
        <f t="shared" si="129"/>
        <v>0.29571348911079159</v>
      </c>
      <c r="J290" s="117">
        <f t="shared" si="129"/>
        <v>9.5129596998897045E-2</v>
      </c>
      <c r="K290" s="117">
        <f t="shared" si="129"/>
        <v>0.10316888916820596</v>
      </c>
      <c r="L290" s="117">
        <f t="shared" si="129"/>
        <v>0.31819138502343358</v>
      </c>
      <c r="M290" s="117">
        <f t="shared" si="129"/>
        <v>0.31065630059452715</v>
      </c>
      <c r="N290" s="117">
        <f t="shared" si="129"/>
        <v>0.29906891908110278</v>
      </c>
      <c r="O290" s="117">
        <f t="shared" si="129"/>
        <v>0.27698734835559419</v>
      </c>
      <c r="P290" s="117">
        <f t="shared" si="129"/>
        <v>0.17519914710695919</v>
      </c>
      <c r="Q290" s="117">
        <f t="shared" si="129"/>
        <v>0.32690188294164924</v>
      </c>
      <c r="R290" s="117">
        <f t="shared" ref="R290:V290" si="130">R291+R294+R296+R305</f>
        <v>0.5563652225813861</v>
      </c>
      <c r="S290" s="117">
        <f t="shared" si="130"/>
        <v>0.49485690664507365</v>
      </c>
      <c r="T290" s="117">
        <f t="shared" si="130"/>
        <v>0.30502584507273062</v>
      </c>
      <c r="U290" s="117">
        <f t="shared" si="130"/>
        <v>0.19639936935245014</v>
      </c>
      <c r="V290" s="117">
        <f t="shared" si="130"/>
        <v>0.18488521178819034</v>
      </c>
      <c r="W290" s="117">
        <f t="shared" ref="W290:Y290" si="131">W291+W294+W296+W305</f>
        <v>0.22832274563352398</v>
      </c>
      <c r="X290" s="117">
        <f t="shared" si="131"/>
        <v>0.33550923549471218</v>
      </c>
      <c r="Y290" s="117">
        <f t="shared" si="131"/>
        <v>0.20295259203875654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0.16426000798775453</v>
      </c>
      <c r="D291" s="122">
        <f t="shared" si="132"/>
        <v>0.21547784845776916</v>
      </c>
      <c r="E291" s="122">
        <f t="shared" si="132"/>
        <v>0.41397898432440455</v>
      </c>
      <c r="F291" s="122">
        <f t="shared" si="132"/>
        <v>0.54210412321076162</v>
      </c>
      <c r="G291" s="122">
        <f t="shared" si="132"/>
        <v>0.57370975078998487</v>
      </c>
      <c r="H291" s="122">
        <f t="shared" si="132"/>
        <v>0.47213325154998914</v>
      </c>
      <c r="I291" s="122">
        <f t="shared" si="132"/>
        <v>0.27367658860621491</v>
      </c>
      <c r="J291" s="122">
        <f t="shared" si="132"/>
        <v>8.7266075566636375E-2</v>
      </c>
      <c r="K291" s="122">
        <f t="shared" si="132"/>
        <v>9.4274375213414391E-2</v>
      </c>
      <c r="L291" s="122">
        <f t="shared" si="132"/>
        <v>0.29025678235199853</v>
      </c>
      <c r="M291" s="122">
        <f t="shared" si="132"/>
        <v>0.28074899004579318</v>
      </c>
      <c r="N291" s="122">
        <f t="shared" si="132"/>
        <v>0.2676063685663016</v>
      </c>
      <c r="O291" s="122">
        <f t="shared" si="132"/>
        <v>0.24277910868798214</v>
      </c>
      <c r="P291" s="122">
        <f t="shared" si="132"/>
        <v>0.14736106043628505</v>
      </c>
      <c r="Q291" s="122">
        <f t="shared" si="132"/>
        <v>0.2831233598921602</v>
      </c>
      <c r="R291" s="122">
        <f t="shared" ref="R291:V291" si="133">SUM(R292:R293)</f>
        <v>0.48151131617711573</v>
      </c>
      <c r="S291" s="122">
        <f t="shared" si="133"/>
        <v>0.43113161964864927</v>
      </c>
      <c r="T291" s="122">
        <f t="shared" si="133"/>
        <v>0.26324822653070856</v>
      </c>
      <c r="U291" s="122">
        <f t="shared" si="133"/>
        <v>0.16643906719271706</v>
      </c>
      <c r="V291" s="122">
        <f t="shared" si="133"/>
        <v>0.15497096070040808</v>
      </c>
      <c r="W291" s="122">
        <f t="shared" ref="W291:Y291" si="134">SUM(W292:W293)</f>
        <v>0.18627405359253218</v>
      </c>
      <c r="X291" s="122">
        <f t="shared" si="134"/>
        <v>0.28932689722829363</v>
      </c>
      <c r="Y291" s="122">
        <f t="shared" si="134"/>
        <v>0.16909953849542697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0.16252644626064988</v>
      </c>
      <c r="D292" s="98">
        <v>0.21324092657896954</v>
      </c>
      <c r="E292" s="98">
        <v>0.40966736241246499</v>
      </c>
      <c r="F292" s="98">
        <v>0.53647181672964628</v>
      </c>
      <c r="G292" s="98">
        <v>0.5677330135926254</v>
      </c>
      <c r="H292" s="98">
        <v>0.46719859387439872</v>
      </c>
      <c r="I292" s="98">
        <v>0.27080756273182338</v>
      </c>
      <c r="J292" s="98">
        <v>8.6355684711248992E-2</v>
      </c>
      <c r="K292" s="98">
        <v>9.3291830855872129E-2</v>
      </c>
      <c r="L292" s="98">
        <v>0.28712339708505014</v>
      </c>
      <c r="M292" s="98">
        <v>0.27773169938268621</v>
      </c>
      <c r="N292" s="98">
        <v>0.26467473127436586</v>
      </c>
      <c r="O292" s="98">
        <v>0.2400333291869064</v>
      </c>
      <c r="P292" s="98">
        <v>0.14565724254375639</v>
      </c>
      <c r="Q292" s="98">
        <v>0.27967882065854438</v>
      </c>
      <c r="R292" s="98">
        <v>0.47558926192956269</v>
      </c>
      <c r="S292" s="98">
        <v>0.42581551461414369</v>
      </c>
      <c r="T292" s="98">
        <v>0.26001001998430517</v>
      </c>
      <c r="U292" s="98">
        <v>0.16441714138304703</v>
      </c>
      <c r="V292" s="98">
        <v>0.15308603582731722</v>
      </c>
      <c r="W292" s="98">
        <v>0.18400274192224517</v>
      </c>
      <c r="X292" s="98">
        <v>0.28604412376114335</v>
      </c>
      <c r="Y292" s="98">
        <v>0.16715628155521994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1.7335617271046432E-3</v>
      </c>
      <c r="D293" s="98">
        <v>2.2369218787996322E-3</v>
      </c>
      <c r="E293" s="98">
        <v>4.311621911939561E-3</v>
      </c>
      <c r="F293" s="98">
        <v>5.6323064811153985E-3</v>
      </c>
      <c r="G293" s="98">
        <v>5.9767371973594927E-3</v>
      </c>
      <c r="H293" s="98">
        <v>4.9346576755904276E-3</v>
      </c>
      <c r="I293" s="98">
        <v>2.8690258743915053E-3</v>
      </c>
      <c r="J293" s="98">
        <v>9.1039085538737873E-4</v>
      </c>
      <c r="K293" s="98">
        <v>9.8254435754225743E-4</v>
      </c>
      <c r="L293" s="98">
        <v>3.1333852669484172E-3</v>
      </c>
      <c r="M293" s="98">
        <v>3.0172906631069653E-3</v>
      </c>
      <c r="N293" s="98">
        <v>2.9316372919357511E-3</v>
      </c>
      <c r="O293" s="98">
        <v>2.7457795010757302E-3</v>
      </c>
      <c r="P293" s="98">
        <v>1.7038178925286524E-3</v>
      </c>
      <c r="Q293" s="98">
        <v>3.4445392336158319E-3</v>
      </c>
      <c r="R293" s="98">
        <v>5.9220542475530496E-3</v>
      </c>
      <c r="S293" s="98">
        <v>5.3161050345055813E-3</v>
      </c>
      <c r="T293" s="98">
        <v>3.2382065464033939E-3</v>
      </c>
      <c r="U293" s="98">
        <v>2.0219258096700415E-3</v>
      </c>
      <c r="V293" s="98">
        <v>1.8849248730908516E-3</v>
      </c>
      <c r="W293" s="98">
        <v>2.271311670287021E-3</v>
      </c>
      <c r="X293" s="98">
        <v>3.2827734671502695E-3</v>
      </c>
      <c r="Y293" s="98">
        <v>1.9432569402070261E-3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2.5766972249467912E-5</v>
      </c>
      <c r="D294" s="122">
        <f t="shared" si="135"/>
        <v>1.2562771657660868E-5</v>
      </c>
      <c r="E294" s="122">
        <f t="shared" si="135"/>
        <v>7.4489037518146709E-5</v>
      </c>
      <c r="F294" s="122">
        <f t="shared" si="135"/>
        <v>1.4863079421050616E-4</v>
      </c>
      <c r="G294" s="122">
        <f t="shared" si="135"/>
        <v>1.5942576008398334E-4</v>
      </c>
      <c r="H294" s="122">
        <f t="shared" si="135"/>
        <v>1.9677359975427158E-4</v>
      </c>
      <c r="I294" s="122">
        <f t="shared" si="135"/>
        <v>1.0753028346491016E-4</v>
      </c>
      <c r="J294" s="122">
        <f t="shared" si="135"/>
        <v>2.3228919724868088E-5</v>
      </c>
      <c r="K294" s="122">
        <f t="shared" si="135"/>
        <v>2.2745629622238535E-5</v>
      </c>
      <c r="L294" s="122">
        <f t="shared" si="135"/>
        <v>5.6738992437532075E-5</v>
      </c>
      <c r="M294" s="122">
        <f t="shared" si="135"/>
        <v>8.6535984120102871E-5</v>
      </c>
      <c r="N294" s="122">
        <f t="shared" si="135"/>
        <v>8.4017158897295609E-5</v>
      </c>
      <c r="O294" s="122">
        <f t="shared" si="135"/>
        <v>7.1009757482535745E-5</v>
      </c>
      <c r="P294" s="122">
        <f t="shared" si="135"/>
        <v>4.9620327749991734E-5</v>
      </c>
      <c r="Q294" s="122">
        <f t="shared" si="135"/>
        <v>8.3167600262942527E-5</v>
      </c>
      <c r="R294" s="122">
        <f t="shared" si="135"/>
        <v>1.8725560835464278E-4</v>
      </c>
      <c r="S294" s="122">
        <f t="shared" si="135"/>
        <v>1.5030020532560463E-4</v>
      </c>
      <c r="T294" s="122">
        <f t="shared" si="135"/>
        <v>1.259971527927689E-4</v>
      </c>
      <c r="U294" s="122">
        <f t="shared" si="135"/>
        <v>3.5075456839755416E-5</v>
      </c>
      <c r="V294" s="122">
        <f t="shared" si="135"/>
        <v>1.1037104616760287E-4</v>
      </c>
      <c r="W294" s="122">
        <f t="shared" si="135"/>
        <v>5.876213616922528E-5</v>
      </c>
      <c r="X294" s="122">
        <f t="shared" si="135"/>
        <v>2.1456682789586912E-4</v>
      </c>
      <c r="Y294" s="122">
        <f t="shared" si="135"/>
        <v>1.8682473092553631E-4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2.5766972249467912E-5</v>
      </c>
      <c r="D295" s="98">
        <v>1.2562771657660868E-5</v>
      </c>
      <c r="E295" s="98">
        <v>7.4489037518146709E-5</v>
      </c>
      <c r="F295" s="98">
        <v>1.4863079421050616E-4</v>
      </c>
      <c r="G295" s="98">
        <v>1.5942576008398334E-4</v>
      </c>
      <c r="H295" s="98">
        <v>1.9677359975427158E-4</v>
      </c>
      <c r="I295" s="98">
        <v>1.0753028346491016E-4</v>
      </c>
      <c r="J295" s="98">
        <v>2.3228919724868088E-5</v>
      </c>
      <c r="K295" s="98">
        <v>2.2745629622238535E-5</v>
      </c>
      <c r="L295" s="98">
        <v>5.6738992437532075E-5</v>
      </c>
      <c r="M295" s="98">
        <v>8.6535984120102871E-5</v>
      </c>
      <c r="N295" s="98">
        <v>8.4017158897295609E-5</v>
      </c>
      <c r="O295" s="98">
        <v>7.1009757482535745E-5</v>
      </c>
      <c r="P295" s="98">
        <v>4.9620327749991734E-5</v>
      </c>
      <c r="Q295" s="98">
        <v>8.3167600262942527E-5</v>
      </c>
      <c r="R295" s="98">
        <v>1.8725560835464278E-4</v>
      </c>
      <c r="S295" s="98">
        <v>1.5030020532560463E-4</v>
      </c>
      <c r="T295" s="98">
        <v>1.259971527927689E-4</v>
      </c>
      <c r="U295" s="98">
        <v>3.5075456839755416E-5</v>
      </c>
      <c r="V295" s="98">
        <v>1.1037104616760287E-4</v>
      </c>
      <c r="W295" s="98">
        <v>5.876213616922528E-5</v>
      </c>
      <c r="X295" s="98">
        <v>2.1456682789586912E-4</v>
      </c>
      <c r="Y295" s="98">
        <v>1.8682473092553631E-4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1.0247802250536397E-2</v>
      </c>
      <c r="D296" s="122">
        <v>1.5563795180494968E-2</v>
      </c>
      <c r="E296" s="122">
        <v>2.7857795539607759E-2</v>
      </c>
      <c r="F296" s="122">
        <v>3.7736506492566282E-2</v>
      </c>
      <c r="G296" s="122">
        <v>4.078698611846597E-2</v>
      </c>
      <c r="H296" s="122">
        <v>3.2278082810065341E-2</v>
      </c>
      <c r="I296" s="122">
        <v>1.738977421522947E-2</v>
      </c>
      <c r="J296" s="122">
        <v>6.2197413281249152E-3</v>
      </c>
      <c r="K296" s="122">
        <v>6.933161737208501E-3</v>
      </c>
      <c r="L296" s="122">
        <v>2.2151012399380981E-2</v>
      </c>
      <c r="M296" s="122">
        <v>2.4030721908867E-2</v>
      </c>
      <c r="N296" s="122">
        <v>2.5270503935805634E-2</v>
      </c>
      <c r="O296" s="122">
        <v>2.7420143928480637E-2</v>
      </c>
      <c r="P296" s="122">
        <v>2.2012655185366402E-2</v>
      </c>
      <c r="Q296" s="122">
        <v>3.4771467632324804E-2</v>
      </c>
      <c r="R296" s="122">
        <v>5.902312102415911E-2</v>
      </c>
      <c r="S296" s="122">
        <v>5.0053704203043087E-2</v>
      </c>
      <c r="T296" s="122">
        <v>3.2803699048716044E-2</v>
      </c>
      <c r="U296" s="122">
        <v>2.363043025317093E-2</v>
      </c>
      <c r="V296" s="122">
        <v>2.3185040888883131E-2</v>
      </c>
      <c r="W296" s="122">
        <v>3.2270261429093824E-2</v>
      </c>
      <c r="X296" s="122">
        <v>3.5437749343761531E-2</v>
      </c>
      <c r="Y296" s="122">
        <v>2.5052561366913053E-2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1.1055951482600733E-3</v>
      </c>
      <c r="D297" s="98">
        <v>1.4671907068385961E-3</v>
      </c>
      <c r="E297" s="98">
        <v>3.4916630223288435E-3</v>
      </c>
      <c r="F297" s="98">
        <v>4.7679884052812989E-3</v>
      </c>
      <c r="G297" s="98">
        <v>5.2884004134755181E-3</v>
      </c>
      <c r="H297" s="98">
        <v>4.2094340333592899E-3</v>
      </c>
      <c r="I297" s="98">
        <v>1.7341789421698147E-3</v>
      </c>
      <c r="J297" s="98">
        <v>4.6459571063587045E-4</v>
      </c>
      <c r="K297" s="98">
        <v>4.4233084285211547E-4</v>
      </c>
      <c r="L297" s="98">
        <v>1.7089712220864116E-3</v>
      </c>
      <c r="M297" s="98">
        <v>2.5972525704621888E-3</v>
      </c>
      <c r="N297" s="98">
        <v>2.411198646584962E-3</v>
      </c>
      <c r="O297" s="98">
        <v>2.0497235980788072E-3</v>
      </c>
      <c r="P297" s="98">
        <v>1.5232374992439452E-3</v>
      </c>
      <c r="Q297" s="98">
        <v>3.9201687095838543E-3</v>
      </c>
      <c r="R297" s="98">
        <v>7.3649583648464521E-3</v>
      </c>
      <c r="S297" s="98">
        <v>7.0874248887131007E-3</v>
      </c>
      <c r="T297" s="98">
        <v>3.8738782590104952E-3</v>
      </c>
      <c r="U297" s="98">
        <v>3.2751130040020201E-3</v>
      </c>
      <c r="V297" s="98">
        <v>3.1205061418067984E-3</v>
      </c>
      <c r="W297" s="98">
        <v>5.4564447843260221E-3</v>
      </c>
      <c r="X297" s="98">
        <v>8.2234903065271057E-3</v>
      </c>
      <c r="Y297" s="98">
        <v>4.348856998477855E-3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1.0698628125111784E-4</v>
      </c>
      <c r="T298" s="98">
        <v>0</v>
      </c>
      <c r="U298" s="98">
        <v>0</v>
      </c>
      <c r="V298" s="98">
        <v>0</v>
      </c>
      <c r="W298" s="98">
        <v>0</v>
      </c>
      <c r="X298" s="98">
        <v>2.0254442860264749E-4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6.2989828956640313E-5</v>
      </c>
      <c r="T299" s="101">
        <v>0</v>
      </c>
      <c r="U299" s="101">
        <v>0</v>
      </c>
      <c r="V299" s="101">
        <v>0</v>
      </c>
      <c r="W299" s="101">
        <v>0</v>
      </c>
      <c r="X299" s="101">
        <v>9.1438722334530949E-5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4.3996452294477523E-5</v>
      </c>
      <c r="T300" s="104">
        <v>0</v>
      </c>
      <c r="U300" s="104">
        <v>0</v>
      </c>
      <c r="V300" s="104">
        <v>0</v>
      </c>
      <c r="W300" s="104">
        <v>0</v>
      </c>
      <c r="X300" s="104">
        <v>1.1110570626811654E-4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4.9976519839320692E-3</v>
      </c>
      <c r="D301" s="101">
        <v>8.9348354134243246E-3</v>
      </c>
      <c r="E301" s="101">
        <v>1.4774396323154609E-2</v>
      </c>
      <c r="F301" s="101">
        <v>2.2780348128134911E-2</v>
      </c>
      <c r="G301" s="101">
        <v>2.1139509114310891E-2</v>
      </c>
      <c r="H301" s="101">
        <v>1.6864731519603406E-2</v>
      </c>
      <c r="I301" s="101">
        <v>3.7212756892734374E-3</v>
      </c>
      <c r="J301" s="101">
        <v>2.112129901048134E-3</v>
      </c>
      <c r="K301" s="101">
        <v>2.2995191684909554E-3</v>
      </c>
      <c r="L301" s="101">
        <v>1.0303679804532419E-2</v>
      </c>
      <c r="M301" s="101">
        <v>1.2288613623670229E-2</v>
      </c>
      <c r="N301" s="101">
        <v>1.4040627583085464E-2</v>
      </c>
      <c r="O301" s="101">
        <v>1.4162993313504691E-2</v>
      </c>
      <c r="P301" s="101">
        <v>1.1833263291094834E-2</v>
      </c>
      <c r="Q301" s="101">
        <v>1.4709269981310381E-2</v>
      </c>
      <c r="R301" s="101">
        <v>2.3462875770888104E-2</v>
      </c>
      <c r="S301" s="101">
        <v>2.0346606732649663E-2</v>
      </c>
      <c r="T301" s="101">
        <v>1.4397710980903153E-2</v>
      </c>
      <c r="U301" s="101">
        <v>9.4309739583965761E-3</v>
      </c>
      <c r="V301" s="101">
        <v>1.0488211486158047E-2</v>
      </c>
      <c r="W301" s="101">
        <v>1.4476425313423857E-2</v>
      </c>
      <c r="X301" s="101">
        <v>0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4.144555118344254E-3</v>
      </c>
      <c r="D302" s="104">
        <v>5.1617690602320477E-3</v>
      </c>
      <c r="E302" s="104">
        <v>9.5917361941243069E-3</v>
      </c>
      <c r="F302" s="104">
        <v>1.0188169959150072E-2</v>
      </c>
      <c r="G302" s="104">
        <v>1.4359076590679559E-2</v>
      </c>
      <c r="H302" s="104">
        <v>1.1203917257102647E-2</v>
      </c>
      <c r="I302" s="104">
        <v>1.193431958378622E-2</v>
      </c>
      <c r="J302" s="104">
        <v>3.6430157164409104E-3</v>
      </c>
      <c r="K302" s="104">
        <v>4.1913117258654299E-3</v>
      </c>
      <c r="L302" s="104">
        <v>1.013836137276215E-2</v>
      </c>
      <c r="M302" s="104">
        <v>9.1448557147345844E-3</v>
      </c>
      <c r="N302" s="104">
        <v>8.8186777061352081E-3</v>
      </c>
      <c r="O302" s="104">
        <v>1.1207427016897139E-2</v>
      </c>
      <c r="P302" s="104">
        <v>8.6561543950276244E-3</v>
      </c>
      <c r="Q302" s="104">
        <v>1.6142028941430568E-2</v>
      </c>
      <c r="R302" s="104">
        <v>2.8195286888424553E-2</v>
      </c>
      <c r="S302" s="104">
        <v>2.2512686300429206E-2</v>
      </c>
      <c r="T302" s="104">
        <v>1.4532109808802395E-2</v>
      </c>
      <c r="U302" s="104">
        <v>1.0924343290772333E-2</v>
      </c>
      <c r="V302" s="104">
        <v>9.5763232609182864E-3</v>
      </c>
      <c r="W302" s="104">
        <v>1.2337391331343948E-2</v>
      </c>
      <c r="X302" s="104">
        <v>2.701171460863178E-2</v>
      </c>
      <c r="Y302" s="104">
        <v>2.0703704368435199E-2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2.6189475513677661E-3</v>
      </c>
      <c r="D303" s="98">
        <v>3.2898986944812085E-3</v>
      </c>
      <c r="E303" s="98">
        <v>6.03516325050245E-3</v>
      </c>
      <c r="F303" s="98">
        <v>6.3798916763950055E-3</v>
      </c>
      <c r="G303" s="98">
        <v>9.1037724229214301E-3</v>
      </c>
      <c r="H303" s="98">
        <v>7.1062904421116211E-3</v>
      </c>
      <c r="I303" s="98">
        <v>7.4612103329493602E-3</v>
      </c>
      <c r="J303" s="98">
        <v>2.2140016681597694E-3</v>
      </c>
      <c r="K303" s="98">
        <v>2.3445749070318683E-3</v>
      </c>
      <c r="L303" s="98">
        <v>6.3920484274976657E-3</v>
      </c>
      <c r="M303" s="98">
        <v>5.7050356131604371E-3</v>
      </c>
      <c r="N303" s="98">
        <v>5.377893303803164E-3</v>
      </c>
      <c r="O303" s="98">
        <v>7.1150679450857996E-3</v>
      </c>
      <c r="P303" s="98">
        <v>5.2664734459269774E-3</v>
      </c>
      <c r="Q303" s="98">
        <v>9.975390602846225E-3</v>
      </c>
      <c r="R303" s="98">
        <v>1.7368492224979798E-2</v>
      </c>
      <c r="S303" s="98">
        <v>1.3273589196716841E-2</v>
      </c>
      <c r="T303" s="98">
        <v>8.5935534244053948E-3</v>
      </c>
      <c r="U303" s="98">
        <v>6.5333609350989204E-3</v>
      </c>
      <c r="V303" s="98">
        <v>5.6989248725963304E-3</v>
      </c>
      <c r="W303" s="98">
        <v>7.7036328094023795E-3</v>
      </c>
      <c r="X303" s="98">
        <v>1.1999786529330324E-2</v>
      </c>
      <c r="Y303" s="98">
        <v>1.136104664693733E-2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1.5256075669764877E-3</v>
      </c>
      <c r="D304" s="98">
        <v>1.871870365750839E-3</v>
      </c>
      <c r="E304" s="98">
        <v>3.5565729436218569E-3</v>
      </c>
      <c r="F304" s="98">
        <v>3.8082782827550659E-3</v>
      </c>
      <c r="G304" s="98">
        <v>5.2553041677581291E-3</v>
      </c>
      <c r="H304" s="98">
        <v>4.0976268149910261E-3</v>
      </c>
      <c r="I304" s="98">
        <v>4.4731092508368594E-3</v>
      </c>
      <c r="J304" s="98">
        <v>1.4290140482811407E-3</v>
      </c>
      <c r="K304" s="98">
        <v>1.8467368188335616E-3</v>
      </c>
      <c r="L304" s="98">
        <v>3.7463129452644833E-3</v>
      </c>
      <c r="M304" s="98">
        <v>3.4398201015741472E-3</v>
      </c>
      <c r="N304" s="98">
        <v>3.4407844023320441E-3</v>
      </c>
      <c r="O304" s="98">
        <v>4.0923590718113393E-3</v>
      </c>
      <c r="P304" s="98">
        <v>3.3896809491006465E-3</v>
      </c>
      <c r="Q304" s="98">
        <v>6.1666383385843414E-3</v>
      </c>
      <c r="R304" s="98">
        <v>1.0826794663444755E-2</v>
      </c>
      <c r="S304" s="98">
        <v>9.2390971037123668E-3</v>
      </c>
      <c r="T304" s="98">
        <v>5.9385563843969988E-3</v>
      </c>
      <c r="U304" s="98">
        <v>4.3909823556734125E-3</v>
      </c>
      <c r="V304" s="98">
        <v>3.8773983883219564E-3</v>
      </c>
      <c r="W304" s="98">
        <v>4.6337585219415681E-3</v>
      </c>
      <c r="X304" s="98">
        <v>1.5011928079301455E-2</v>
      </c>
      <c r="Y304" s="98">
        <v>9.3426577214978691E-3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2.3995582081696751E-3</v>
      </c>
      <c r="D305" s="122">
        <v>3.6527784987449774E-3</v>
      </c>
      <c r="E305" s="122">
        <v>6.677934047739093E-3</v>
      </c>
      <c r="F305" s="122">
        <v>8.8072069735897155E-3</v>
      </c>
      <c r="G305" s="122">
        <v>9.6130060656761454E-3</v>
      </c>
      <c r="H305" s="122">
        <v>7.7286133813259461E-3</v>
      </c>
      <c r="I305" s="122">
        <v>4.5395960058823553E-3</v>
      </c>
      <c r="J305" s="122">
        <v>1.6205511844108813E-3</v>
      </c>
      <c r="K305" s="122">
        <v>1.9386065879608363E-3</v>
      </c>
      <c r="L305" s="122">
        <v>5.7268512796165372E-3</v>
      </c>
      <c r="M305" s="122">
        <v>5.7900526557468348E-3</v>
      </c>
      <c r="N305" s="122">
        <v>6.1080294200982583E-3</v>
      </c>
      <c r="O305" s="122">
        <v>6.7170859816488597E-3</v>
      </c>
      <c r="P305" s="122">
        <v>5.7758111575577312E-3</v>
      </c>
      <c r="Q305" s="122">
        <v>8.9238878169012811E-3</v>
      </c>
      <c r="R305" s="122">
        <v>1.5643529771756648E-2</v>
      </c>
      <c r="S305" s="122">
        <v>1.3521282588055726E-2</v>
      </c>
      <c r="T305" s="122">
        <v>8.8479223405132437E-3</v>
      </c>
      <c r="U305" s="122">
        <v>6.2947964497224E-3</v>
      </c>
      <c r="V305" s="122">
        <v>6.6188391527315328E-3</v>
      </c>
      <c r="W305" s="122">
        <v>9.7196684757287089E-3</v>
      </c>
      <c r="X305" s="122">
        <v>1.0530022094761135E-2</v>
      </c>
      <c r="Y305" s="122">
        <v>8.6136674454909707E-3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2.3995582081696751E-3</v>
      </c>
      <c r="D307" s="33">
        <v>3.6527784987449774E-3</v>
      </c>
      <c r="E307" s="33">
        <v>6.677934047739093E-3</v>
      </c>
      <c r="F307" s="33">
        <v>8.8072069735897155E-3</v>
      </c>
      <c r="G307" s="33">
        <v>9.6130060656761454E-3</v>
      </c>
      <c r="H307" s="33">
        <v>7.7286133813259461E-3</v>
      </c>
      <c r="I307" s="33">
        <v>4.5395960058823553E-3</v>
      </c>
      <c r="J307" s="33">
        <v>1.6205511844108813E-3</v>
      </c>
      <c r="K307" s="33">
        <v>1.9386065879608363E-3</v>
      </c>
      <c r="L307" s="33">
        <v>5.7268512796165372E-3</v>
      </c>
      <c r="M307" s="33">
        <v>5.7900526557468348E-3</v>
      </c>
      <c r="N307" s="33">
        <v>6.1080294200982583E-3</v>
      </c>
      <c r="O307" s="33">
        <v>6.7170859816488597E-3</v>
      </c>
      <c r="P307" s="33">
        <v>5.7758111575577312E-3</v>
      </c>
      <c r="Q307" s="33">
        <v>8.9238878169012811E-3</v>
      </c>
      <c r="R307" s="33">
        <v>1.5643529771756648E-2</v>
      </c>
      <c r="S307" s="33">
        <v>1.3521282588055726E-2</v>
      </c>
      <c r="T307" s="33">
        <v>8.8479223405132437E-3</v>
      </c>
      <c r="U307" s="33">
        <v>6.2947964497224E-3</v>
      </c>
      <c r="V307" s="33">
        <v>6.6188391527315328E-3</v>
      </c>
      <c r="W307" s="33">
        <v>9.7196684757287089E-3</v>
      </c>
      <c r="X307" s="33">
        <v>1.0530022094761135E-2</v>
      </c>
      <c r="Y307" s="33">
        <v>8.6136674454909707E-3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0.10543712636140655</v>
      </c>
      <c r="D309" s="117">
        <f t="shared" si="136"/>
        <v>0.14112077041456514</v>
      </c>
      <c r="E309" s="117">
        <f t="shared" si="136"/>
        <v>0.27140079598353473</v>
      </c>
      <c r="F309" s="117">
        <f t="shared" si="136"/>
        <v>0.35886623311602767</v>
      </c>
      <c r="G309" s="117">
        <f t="shared" si="136"/>
        <v>0.38378502951625998</v>
      </c>
      <c r="H309" s="117">
        <f t="shared" si="136"/>
        <v>0.31735165084094619</v>
      </c>
      <c r="I309" s="117">
        <f t="shared" si="136"/>
        <v>0.18503976106525363</v>
      </c>
      <c r="J309" s="117">
        <f t="shared" si="136"/>
        <v>6.0110261932560291E-2</v>
      </c>
      <c r="K309" s="117">
        <f t="shared" si="136"/>
        <v>6.5923379292577064E-2</v>
      </c>
      <c r="L309" s="117">
        <f t="shared" si="136"/>
        <v>0.20494495782407474</v>
      </c>
      <c r="M309" s="117">
        <f t="shared" si="136"/>
        <v>0.20408312891319075</v>
      </c>
      <c r="N309" s="117">
        <f t="shared" si="136"/>
        <v>0.20233464904506115</v>
      </c>
      <c r="O309" s="117">
        <f t="shared" si="136"/>
        <v>0.19517716115466013</v>
      </c>
      <c r="P309" s="117">
        <f t="shared" si="136"/>
        <v>0.12922764408426823</v>
      </c>
      <c r="Q309" s="117">
        <f t="shared" si="136"/>
        <v>0.24817073742761164</v>
      </c>
      <c r="R309" s="117">
        <f t="shared" ref="R309:V309" si="137">R310+R313+R315+R324</f>
        <v>0.42798188283346045</v>
      </c>
      <c r="S309" s="117">
        <f t="shared" si="137"/>
        <v>0.38286658084785369</v>
      </c>
      <c r="T309" s="117">
        <f t="shared" si="137"/>
        <v>0.23711723893825434</v>
      </c>
      <c r="U309" s="117">
        <f t="shared" si="137"/>
        <v>0.15312931110581385</v>
      </c>
      <c r="V309" s="117">
        <f t="shared" si="137"/>
        <v>0.14513168788058359</v>
      </c>
      <c r="W309" s="117">
        <f t="shared" ref="W309:Y309" si="138">W310+W313+W315+W324</f>
        <v>0.18008716997504032</v>
      </c>
      <c r="X309" s="117">
        <f t="shared" si="138"/>
        <v>0.26569882949580381</v>
      </c>
      <c r="Y309" s="117">
        <f t="shared" si="138"/>
        <v>0.16219436826195138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9.5612311974070233E-2</v>
      </c>
      <c r="D310" s="122">
        <f t="shared" si="139"/>
        <v>0.12634898042606327</v>
      </c>
      <c r="E310" s="122">
        <f t="shared" si="139"/>
        <v>0.24465033018730001</v>
      </c>
      <c r="F310" s="122">
        <f t="shared" si="139"/>
        <v>0.32283905008136277</v>
      </c>
      <c r="G310" s="122">
        <f t="shared" si="139"/>
        <v>0.34440509048057949</v>
      </c>
      <c r="H310" s="122">
        <f t="shared" si="139"/>
        <v>0.28576836905992886</v>
      </c>
      <c r="I310" s="122">
        <f t="shared" si="139"/>
        <v>0.16706693238552692</v>
      </c>
      <c r="J310" s="122">
        <f t="shared" si="139"/>
        <v>5.3760882975096076E-2</v>
      </c>
      <c r="K310" s="122">
        <f t="shared" si="139"/>
        <v>5.8668480663565281E-2</v>
      </c>
      <c r="L310" s="122">
        <f t="shared" si="139"/>
        <v>0.18268809561871008</v>
      </c>
      <c r="M310" s="122">
        <f t="shared" si="139"/>
        <v>0.1802259086066568</v>
      </c>
      <c r="N310" s="122">
        <f t="shared" si="139"/>
        <v>0.17706935759433598</v>
      </c>
      <c r="O310" s="122">
        <f t="shared" si="139"/>
        <v>0.16734625945401396</v>
      </c>
      <c r="P310" s="122">
        <f t="shared" si="139"/>
        <v>0.106254951922208</v>
      </c>
      <c r="Q310" s="122">
        <f t="shared" si="139"/>
        <v>0.21135218749276272</v>
      </c>
      <c r="R310" s="122">
        <f t="shared" ref="R310:V310" si="140">SUM(R311:R312)</f>
        <v>0.36407039819882187</v>
      </c>
      <c r="S310" s="122">
        <f t="shared" si="140"/>
        <v>0.32787665307654446</v>
      </c>
      <c r="T310" s="122">
        <f t="shared" si="140"/>
        <v>0.20056594630778277</v>
      </c>
      <c r="U310" s="122">
        <f t="shared" si="140"/>
        <v>0.12687991703043425</v>
      </c>
      <c r="V310" s="122">
        <f t="shared" si="140"/>
        <v>0.11837892072389254</v>
      </c>
      <c r="W310" s="122">
        <f t="shared" ref="W310:Y310" si="141">SUM(W311:W312)</f>
        <v>0.14273769097295022</v>
      </c>
      <c r="X310" s="122">
        <f t="shared" si="141"/>
        <v>0.22221201633416229</v>
      </c>
      <c r="Y310" s="122">
        <f t="shared" si="141"/>
        <v>0.13016457350014246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9.3878750246965584E-2</v>
      </c>
      <c r="D311" s="98">
        <v>0.12411205854726365</v>
      </c>
      <c r="E311" s="98">
        <v>0.24033870827536044</v>
      </c>
      <c r="F311" s="98">
        <v>0.31720674360024737</v>
      </c>
      <c r="G311" s="98">
        <v>0.33842835328322002</v>
      </c>
      <c r="H311" s="98">
        <v>0.28083371138433844</v>
      </c>
      <c r="I311" s="98">
        <v>0.16419790651113542</v>
      </c>
      <c r="J311" s="98">
        <v>5.28504921197087E-2</v>
      </c>
      <c r="K311" s="98">
        <v>5.7685936306023027E-2</v>
      </c>
      <c r="L311" s="98">
        <v>0.17955471035176165</v>
      </c>
      <c r="M311" s="98">
        <v>0.17720861794354983</v>
      </c>
      <c r="N311" s="98">
        <v>0.17413772030240024</v>
      </c>
      <c r="O311" s="98">
        <v>0.16460047995293822</v>
      </c>
      <c r="P311" s="98">
        <v>0.10455113402967935</v>
      </c>
      <c r="Q311" s="98">
        <v>0.20790764825914687</v>
      </c>
      <c r="R311" s="98">
        <v>0.35814834395126882</v>
      </c>
      <c r="S311" s="98">
        <v>0.32256054804203887</v>
      </c>
      <c r="T311" s="98">
        <v>0.19732773976137938</v>
      </c>
      <c r="U311" s="98">
        <v>0.12485799122076421</v>
      </c>
      <c r="V311" s="98">
        <v>0.1164939958508017</v>
      </c>
      <c r="W311" s="98">
        <v>0.1404663793026632</v>
      </c>
      <c r="X311" s="98">
        <v>0.21892924286701201</v>
      </c>
      <c r="Y311" s="98">
        <v>0.12822131655993543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1.7335617271046432E-3</v>
      </c>
      <c r="D312" s="98">
        <v>2.2369218787996322E-3</v>
      </c>
      <c r="E312" s="98">
        <v>4.311621911939561E-3</v>
      </c>
      <c r="F312" s="98">
        <v>5.6323064811153985E-3</v>
      </c>
      <c r="G312" s="98">
        <v>5.9767371973594927E-3</v>
      </c>
      <c r="H312" s="98">
        <v>4.9346576755904276E-3</v>
      </c>
      <c r="I312" s="98">
        <v>2.8690258743915053E-3</v>
      </c>
      <c r="J312" s="98">
        <v>9.1039085538737873E-4</v>
      </c>
      <c r="K312" s="98">
        <v>9.8254435754225743E-4</v>
      </c>
      <c r="L312" s="98">
        <v>3.1333852669484172E-3</v>
      </c>
      <c r="M312" s="98">
        <v>3.0172906631069653E-3</v>
      </c>
      <c r="N312" s="98">
        <v>2.9316372919357511E-3</v>
      </c>
      <c r="O312" s="98">
        <v>2.7457795010757302E-3</v>
      </c>
      <c r="P312" s="98">
        <v>1.7038178925286524E-3</v>
      </c>
      <c r="Q312" s="98">
        <v>3.4445392336158319E-3</v>
      </c>
      <c r="R312" s="98">
        <v>5.9220542475530496E-3</v>
      </c>
      <c r="S312" s="98">
        <v>5.3161050345055813E-3</v>
      </c>
      <c r="T312" s="98">
        <v>3.2382065464033939E-3</v>
      </c>
      <c r="U312" s="98">
        <v>2.0219258096700415E-3</v>
      </c>
      <c r="V312" s="98">
        <v>1.8849248730908516E-3</v>
      </c>
      <c r="W312" s="98">
        <v>2.271311670287021E-3</v>
      </c>
      <c r="X312" s="98">
        <v>3.2827734671502695E-3</v>
      </c>
      <c r="Y312" s="98">
        <v>1.9432569402070261E-3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7.7518808034788696E-5</v>
      </c>
      <c r="D313" s="122">
        <f t="shared" si="142"/>
        <v>3.9676611582792016E-5</v>
      </c>
      <c r="E313" s="122">
        <f t="shared" si="142"/>
        <v>2.465831202048196E-4</v>
      </c>
      <c r="F313" s="122">
        <f t="shared" si="142"/>
        <v>5.1479875073069301E-4</v>
      </c>
      <c r="G313" s="122">
        <f t="shared" si="142"/>
        <v>5.7696132424160098E-4</v>
      </c>
      <c r="H313" s="122">
        <f t="shared" si="142"/>
        <v>7.4308712521757591E-4</v>
      </c>
      <c r="I313" s="122">
        <f t="shared" si="142"/>
        <v>4.2322528151282824E-4</v>
      </c>
      <c r="J313" s="122">
        <f t="shared" si="142"/>
        <v>9.5200836102195667E-5</v>
      </c>
      <c r="K313" s="122">
        <f t="shared" si="142"/>
        <v>9.6999451501343797E-5</v>
      </c>
      <c r="L313" s="122">
        <f t="shared" si="142"/>
        <v>2.5160485324669666E-4</v>
      </c>
      <c r="M313" s="122">
        <f t="shared" si="142"/>
        <v>4.0058479031179902E-4</v>
      </c>
      <c r="N313" s="122">
        <f t="shared" si="142"/>
        <v>4.0788992245867985E-4</v>
      </c>
      <c r="O313" s="122">
        <f t="shared" si="142"/>
        <v>3.6294566045869028E-4</v>
      </c>
      <c r="P313" s="122">
        <f t="shared" si="142"/>
        <v>2.6662318882068875E-4</v>
      </c>
      <c r="Q313" s="122">
        <f t="shared" si="142"/>
        <v>4.6360865342738908E-4</v>
      </c>
      <c r="R313" s="122">
        <f t="shared" si="142"/>
        <v>1.0519962990391742E-3</v>
      </c>
      <c r="S313" s="122">
        <f t="shared" si="142"/>
        <v>8.4510974747405295E-4</v>
      </c>
      <c r="T313" s="122">
        <f t="shared" si="142"/>
        <v>7.0913614581828764E-4</v>
      </c>
      <c r="U313" s="122">
        <f t="shared" si="142"/>
        <v>1.9762107933096054E-4</v>
      </c>
      <c r="V313" s="122">
        <f t="shared" si="142"/>
        <v>6.2373459932063557E-4</v>
      </c>
      <c r="W313" s="122">
        <f t="shared" si="142"/>
        <v>3.3537427238405096E-4</v>
      </c>
      <c r="X313" s="122">
        <f t="shared" si="142"/>
        <v>1.2379108517798121E-3</v>
      </c>
      <c r="Y313" s="122">
        <f t="shared" si="142"/>
        <v>1.0909194692894195E-3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7.7518808034788696E-5</v>
      </c>
      <c r="D314" s="98">
        <v>3.9676611582792016E-5</v>
      </c>
      <c r="E314" s="98">
        <v>2.465831202048196E-4</v>
      </c>
      <c r="F314" s="98">
        <v>5.1479875073069301E-4</v>
      </c>
      <c r="G314" s="98">
        <v>5.7696132424160098E-4</v>
      </c>
      <c r="H314" s="98">
        <v>7.4308712521757591E-4</v>
      </c>
      <c r="I314" s="98">
        <v>4.2322528151282824E-4</v>
      </c>
      <c r="J314" s="98">
        <v>9.5200836102195667E-5</v>
      </c>
      <c r="K314" s="98">
        <v>9.6999451501343797E-5</v>
      </c>
      <c r="L314" s="98">
        <v>2.5160485324669666E-4</v>
      </c>
      <c r="M314" s="98">
        <v>4.0058479031179902E-4</v>
      </c>
      <c r="N314" s="98">
        <v>4.0788992245867985E-4</v>
      </c>
      <c r="O314" s="98">
        <v>3.6294566045869028E-4</v>
      </c>
      <c r="P314" s="98">
        <v>2.6662318882068875E-4</v>
      </c>
      <c r="Q314" s="98">
        <v>4.6360865342738908E-4</v>
      </c>
      <c r="R314" s="98">
        <v>1.0519962990391742E-3</v>
      </c>
      <c r="S314" s="98">
        <v>8.4510974747405295E-4</v>
      </c>
      <c r="T314" s="98">
        <v>7.0913614581828764E-4</v>
      </c>
      <c r="U314" s="98">
        <v>1.9762107933096054E-4</v>
      </c>
      <c r="V314" s="98">
        <v>6.2373459932063557E-4</v>
      </c>
      <c r="W314" s="98">
        <v>3.3537427238405096E-4</v>
      </c>
      <c r="X314" s="98">
        <v>1.2379108517798121E-3</v>
      </c>
      <c r="Y314" s="98">
        <v>1.0909194692894195E-3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7.8961309698705115E-3</v>
      </c>
      <c r="D315" s="122">
        <v>1.1909591694526054E-2</v>
      </c>
      <c r="E315" s="122">
        <v>2.1335102279875073E-2</v>
      </c>
      <c r="F315" s="122">
        <v>2.8683977021032061E-2</v>
      </c>
      <c r="G315" s="122">
        <v>3.1336690887179081E-2</v>
      </c>
      <c r="H315" s="122">
        <v>2.4826561130222712E-2</v>
      </c>
      <c r="I315" s="122">
        <v>1.4010653906537466E-2</v>
      </c>
      <c r="J315" s="122">
        <v>4.9882786570889159E-3</v>
      </c>
      <c r="K315" s="122">
        <v>5.6402040268756443E-3</v>
      </c>
      <c r="L315" s="122">
        <v>1.7511045035669123E-2</v>
      </c>
      <c r="M315" s="122">
        <v>1.8897244308107415E-2</v>
      </c>
      <c r="N315" s="122">
        <v>2.0025106795425626E-2</v>
      </c>
      <c r="O315" s="122">
        <v>2.2119416509498037E-2</v>
      </c>
      <c r="P315" s="122">
        <v>1.8067913737014333E-2</v>
      </c>
      <c r="Q315" s="122">
        <v>2.9110581912519289E-2</v>
      </c>
      <c r="R315" s="122">
        <v>4.9973621959139805E-2</v>
      </c>
      <c r="S315" s="122">
        <v>4.2805328944783901E-2</v>
      </c>
      <c r="T315" s="122">
        <v>2.8279803542703503E-2</v>
      </c>
      <c r="U315" s="122">
        <v>2.057495229504766E-2</v>
      </c>
      <c r="V315" s="122">
        <v>2.0285658366551836E-2</v>
      </c>
      <c r="W315" s="122">
        <v>2.8340147445670039E-2</v>
      </c>
      <c r="X315" s="122">
        <v>3.2776785719055408E-2</v>
      </c>
      <c r="Y315" s="122">
        <v>2.3136187681557729E-2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7.3107695078345283E-4</v>
      </c>
      <c r="D316" s="98">
        <v>9.73019577337722E-4</v>
      </c>
      <c r="E316" s="98">
        <v>2.3233099143735256E-3</v>
      </c>
      <c r="F316" s="98">
        <v>3.1832365161236164E-3</v>
      </c>
      <c r="G316" s="98">
        <v>3.5438269348586795E-3</v>
      </c>
      <c r="H316" s="98">
        <v>2.8321972371138228E-3</v>
      </c>
      <c r="I316" s="98">
        <v>1.1719637470730022E-3</v>
      </c>
      <c r="J316" s="98">
        <v>3.1558668129536851E-4</v>
      </c>
      <c r="K316" s="98">
        <v>3.0229222056584913E-4</v>
      </c>
      <c r="L316" s="98">
        <v>1.1762153926526645E-3</v>
      </c>
      <c r="M316" s="98">
        <v>1.8132720831654148E-3</v>
      </c>
      <c r="N316" s="98">
        <v>1.7226901786963264E-3</v>
      </c>
      <c r="O316" s="98">
        <v>1.513288438571553E-3</v>
      </c>
      <c r="P316" s="98">
        <v>1.1686152223049937E-3</v>
      </c>
      <c r="Q316" s="98">
        <v>3.1095351604787311E-3</v>
      </c>
      <c r="R316" s="98">
        <v>5.9663358609032173E-3</v>
      </c>
      <c r="S316" s="98">
        <v>5.8529192029484704E-3</v>
      </c>
      <c r="T316" s="98">
        <v>3.2537105569877367E-3</v>
      </c>
      <c r="U316" s="98">
        <v>2.7901112106416314E-3</v>
      </c>
      <c r="V316" s="98">
        <v>2.6878844399664224E-3</v>
      </c>
      <c r="W316" s="98">
        <v>4.7316618335445978E-3</v>
      </c>
      <c r="X316" s="98">
        <v>7.1520293904627176E-3</v>
      </c>
      <c r="Y316" s="98">
        <v>3.7878214457174784E-3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9.6014552701845899E-5</v>
      </c>
      <c r="T317" s="98">
        <v>0</v>
      </c>
      <c r="U317" s="98">
        <v>0</v>
      </c>
      <c r="V317" s="98">
        <v>0</v>
      </c>
      <c r="W317" s="98">
        <v>0</v>
      </c>
      <c r="X317" s="98">
        <v>1.9063062879935092E-4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5.2018100407368376E-5</v>
      </c>
      <c r="T318" s="101">
        <v>0</v>
      </c>
      <c r="U318" s="101">
        <v>0</v>
      </c>
      <c r="V318" s="101">
        <v>0</v>
      </c>
      <c r="W318" s="101">
        <v>0</v>
      </c>
      <c r="X318" s="101">
        <v>7.9524922531234394E-5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4.3996452294477523E-5</v>
      </c>
      <c r="T319" s="104">
        <v>0</v>
      </c>
      <c r="U319" s="104">
        <v>0</v>
      </c>
      <c r="V319" s="104">
        <v>0</v>
      </c>
      <c r="W319" s="104">
        <v>0</v>
      </c>
      <c r="X319" s="104">
        <v>1.1110570626811654E-4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3.7003377450852905E-3</v>
      </c>
      <c r="D320" s="101">
        <v>6.6252253428152087E-3</v>
      </c>
      <c r="E320" s="101">
        <v>1.0972915413799812E-2</v>
      </c>
      <c r="F320" s="101">
        <v>1.6946425834958433E-2</v>
      </c>
      <c r="G320" s="101">
        <v>1.5753348388915633E-2</v>
      </c>
      <c r="H320" s="101">
        <v>1.2591188910570546E-2</v>
      </c>
      <c r="I320" s="101">
        <v>2.7838740687947585E-3</v>
      </c>
      <c r="J320" s="101">
        <v>1.5836478919949257E-3</v>
      </c>
      <c r="K320" s="101">
        <v>1.7286522782926162E-3</v>
      </c>
      <c r="L320" s="101">
        <v>7.7689360694555678E-3</v>
      </c>
      <c r="M320" s="101">
        <v>9.3181606165498223E-3</v>
      </c>
      <c r="N320" s="101">
        <v>1.0745753727310363E-2</v>
      </c>
      <c r="O320" s="101">
        <v>1.0991809689466132E-2</v>
      </c>
      <c r="P320" s="101">
        <v>9.3488492878218386E-3</v>
      </c>
      <c r="Q320" s="101">
        <v>1.1819067443866566E-2</v>
      </c>
      <c r="R320" s="101">
        <v>1.9066462544931686E-2</v>
      </c>
      <c r="S320" s="101">
        <v>1.6713712922523473E-2</v>
      </c>
      <c r="T320" s="101">
        <v>1.195309794531111E-2</v>
      </c>
      <c r="U320" s="101">
        <v>7.9124582211430941E-3</v>
      </c>
      <c r="V320" s="101">
        <v>8.8899109221990992E-3</v>
      </c>
      <c r="W320" s="101">
        <v>1.2384377806519744E-2</v>
      </c>
      <c r="X320" s="101">
        <v>0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3.464716274001768E-3</v>
      </c>
      <c r="D321" s="104">
        <v>4.3113467743731227E-3</v>
      </c>
      <c r="E321" s="104">
        <v>8.0388769517017351E-3</v>
      </c>
      <c r="F321" s="104">
        <v>8.5543146699500125E-3</v>
      </c>
      <c r="G321" s="104">
        <v>1.2039515563404764E-2</v>
      </c>
      <c r="H321" s="104">
        <v>9.4031749825383409E-3</v>
      </c>
      <c r="I321" s="104">
        <v>1.0054816090669706E-2</v>
      </c>
      <c r="J321" s="104">
        <v>3.0890440837986217E-3</v>
      </c>
      <c r="K321" s="104">
        <v>3.6092595280171791E-3</v>
      </c>
      <c r="L321" s="104">
        <v>8.5658935735608913E-3</v>
      </c>
      <c r="M321" s="104">
        <v>7.7658116083921779E-3</v>
      </c>
      <c r="N321" s="104">
        <v>7.5566628894189374E-3</v>
      </c>
      <c r="O321" s="104">
        <v>9.6143183814603531E-3</v>
      </c>
      <c r="P321" s="104">
        <v>7.5504492268875009E-3</v>
      </c>
      <c r="Q321" s="104">
        <v>1.4181979308173992E-2</v>
      </c>
      <c r="R321" s="104">
        <v>2.4940823553304906E-2</v>
      </c>
      <c r="S321" s="104">
        <v>2.0142682266610111E-2</v>
      </c>
      <c r="T321" s="104">
        <v>1.3072995040404656E-2</v>
      </c>
      <c r="U321" s="104">
        <v>9.8723828632629376E-3</v>
      </c>
      <c r="V321" s="104">
        <v>8.7078630043863157E-3</v>
      </c>
      <c r="W321" s="104">
        <v>1.1224107805605697E-2</v>
      </c>
      <c r="X321" s="104">
        <v>2.543412569979334E-2</v>
      </c>
      <c r="Y321" s="104">
        <v>1.9348366235840252E-2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1.9391087070252805E-3</v>
      </c>
      <c r="D322" s="98">
        <v>2.4394764086222839E-3</v>
      </c>
      <c r="E322" s="98">
        <v>4.4823040080798774E-3</v>
      </c>
      <c r="F322" s="98">
        <v>4.7460363871949466E-3</v>
      </c>
      <c r="G322" s="98">
        <v>6.7842113956466362E-3</v>
      </c>
      <c r="H322" s="98">
        <v>5.3055481675473148E-3</v>
      </c>
      <c r="I322" s="98">
        <v>5.5817068398328453E-3</v>
      </c>
      <c r="J322" s="98">
        <v>1.6600300355174812E-3</v>
      </c>
      <c r="K322" s="98">
        <v>1.7625227091836175E-3</v>
      </c>
      <c r="L322" s="98">
        <v>4.8195806282964075E-3</v>
      </c>
      <c r="M322" s="98">
        <v>4.3259915068180306E-3</v>
      </c>
      <c r="N322" s="98">
        <v>4.1158784870868933E-3</v>
      </c>
      <c r="O322" s="98">
        <v>5.5219593096490147E-3</v>
      </c>
      <c r="P322" s="98">
        <v>4.1607682777868539E-3</v>
      </c>
      <c r="Q322" s="98">
        <v>8.0153409695896509E-3</v>
      </c>
      <c r="R322" s="98">
        <v>1.4114028889860152E-2</v>
      </c>
      <c r="S322" s="98">
        <v>1.0903585162897744E-2</v>
      </c>
      <c r="T322" s="98">
        <v>7.1344386560076569E-3</v>
      </c>
      <c r="U322" s="98">
        <v>5.4814005075895251E-3</v>
      </c>
      <c r="V322" s="98">
        <v>4.8304646160643588E-3</v>
      </c>
      <c r="W322" s="98">
        <v>6.5903492836641283E-3</v>
      </c>
      <c r="X322" s="98">
        <v>1.0422197620491885E-2</v>
      </c>
      <c r="Y322" s="98">
        <v>1.0005708514342383E-2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1.5256075669764877E-3</v>
      </c>
      <c r="D323" s="98">
        <v>1.871870365750839E-3</v>
      </c>
      <c r="E323" s="98">
        <v>3.5565729436218569E-3</v>
      </c>
      <c r="F323" s="98">
        <v>3.8082782827550659E-3</v>
      </c>
      <c r="G323" s="98">
        <v>5.2553041677581291E-3</v>
      </c>
      <c r="H323" s="98">
        <v>4.0976268149910261E-3</v>
      </c>
      <c r="I323" s="98">
        <v>4.4731092508368594E-3</v>
      </c>
      <c r="J323" s="98">
        <v>1.4290140482811407E-3</v>
      </c>
      <c r="K323" s="98">
        <v>1.8467368188335616E-3</v>
      </c>
      <c r="L323" s="98">
        <v>3.7463129452644833E-3</v>
      </c>
      <c r="M323" s="98">
        <v>3.4398201015741472E-3</v>
      </c>
      <c r="N323" s="98">
        <v>3.4407844023320441E-3</v>
      </c>
      <c r="O323" s="98">
        <v>4.0923590718113393E-3</v>
      </c>
      <c r="P323" s="98">
        <v>3.3896809491006465E-3</v>
      </c>
      <c r="Q323" s="98">
        <v>6.1666383385843414E-3</v>
      </c>
      <c r="R323" s="98">
        <v>1.0826794663444755E-2</v>
      </c>
      <c r="S323" s="98">
        <v>9.2390971037123668E-3</v>
      </c>
      <c r="T323" s="98">
        <v>5.9385563843969988E-3</v>
      </c>
      <c r="U323" s="98">
        <v>4.3909823556734125E-3</v>
      </c>
      <c r="V323" s="98">
        <v>3.8773983883219564E-3</v>
      </c>
      <c r="W323" s="98">
        <v>4.6337585219415681E-3</v>
      </c>
      <c r="X323" s="98">
        <v>1.5011928079301455E-2</v>
      </c>
      <c r="Y323" s="98">
        <v>9.3426577214978691E-3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1.8511646094310141E-3</v>
      </c>
      <c r="D324" s="122">
        <v>2.8225216823930346E-3</v>
      </c>
      <c r="E324" s="122">
        <v>5.1687803961548333E-3</v>
      </c>
      <c r="F324" s="122">
        <v>6.8284072629021565E-3</v>
      </c>
      <c r="G324" s="122">
        <v>7.4662868242598391E-3</v>
      </c>
      <c r="H324" s="122">
        <v>6.013633525577048E-3</v>
      </c>
      <c r="I324" s="122">
        <v>3.5389494916764014E-3</v>
      </c>
      <c r="J324" s="122">
        <v>1.2658994642730985E-3</v>
      </c>
      <c r="K324" s="122">
        <v>1.5176951506348023E-3</v>
      </c>
      <c r="L324" s="122">
        <v>4.4942123164488697E-3</v>
      </c>
      <c r="M324" s="122">
        <v>4.5593912081147558E-3</v>
      </c>
      <c r="N324" s="122">
        <v>4.8322947328408618E-3</v>
      </c>
      <c r="O324" s="122">
        <v>5.348539530689438E-3</v>
      </c>
      <c r="P324" s="122">
        <v>4.638155236225198E-3</v>
      </c>
      <c r="Q324" s="122">
        <v>7.2443593689022574E-3</v>
      </c>
      <c r="R324" s="122">
        <v>1.2885866376459632E-2</v>
      </c>
      <c r="S324" s="122">
        <v>1.1339489079051286E-2</v>
      </c>
      <c r="T324" s="122">
        <v>7.56235294194976E-3</v>
      </c>
      <c r="U324" s="122">
        <v>5.4768207010009807E-3</v>
      </c>
      <c r="V324" s="122">
        <v>5.8433741908185651E-3</v>
      </c>
      <c r="W324" s="122">
        <v>8.6739572840359939E-3</v>
      </c>
      <c r="X324" s="122">
        <v>9.4721165908062538E-3</v>
      </c>
      <c r="Y324" s="122">
        <v>7.8026876109617812E-3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1.8511646094310141E-3</v>
      </c>
      <c r="D326" s="33">
        <v>2.8225216823930346E-3</v>
      </c>
      <c r="E326" s="33">
        <v>5.1687803961548333E-3</v>
      </c>
      <c r="F326" s="33">
        <v>6.8284072629021565E-3</v>
      </c>
      <c r="G326" s="33">
        <v>7.4662868242598391E-3</v>
      </c>
      <c r="H326" s="33">
        <v>6.013633525577048E-3</v>
      </c>
      <c r="I326" s="33">
        <v>3.5389494916764014E-3</v>
      </c>
      <c r="J326" s="33">
        <v>1.2658994642730985E-3</v>
      </c>
      <c r="K326" s="33">
        <v>1.5176951506348023E-3</v>
      </c>
      <c r="L326" s="33">
        <v>4.4942123164488697E-3</v>
      </c>
      <c r="M326" s="33">
        <v>4.5593912081147558E-3</v>
      </c>
      <c r="N326" s="33">
        <v>4.8322947328408618E-3</v>
      </c>
      <c r="O326" s="33">
        <v>5.348539530689438E-3</v>
      </c>
      <c r="P326" s="33">
        <v>4.638155236225198E-3</v>
      </c>
      <c r="Q326" s="33">
        <v>7.2443593689022574E-3</v>
      </c>
      <c r="R326" s="33">
        <v>1.2885866376459632E-2</v>
      </c>
      <c r="S326" s="33">
        <v>1.1339489079051286E-2</v>
      </c>
      <c r="T326" s="33">
        <v>7.56235294194976E-3</v>
      </c>
      <c r="U326" s="33">
        <v>5.4768207010009807E-3</v>
      </c>
      <c r="V326" s="33">
        <v>5.8433741908185651E-3</v>
      </c>
      <c r="W326" s="33">
        <v>8.6739572840359939E-3</v>
      </c>
      <c r="X326" s="33">
        <v>9.4721165908062538E-3</v>
      </c>
      <c r="Y326" s="33">
        <v>7.8026876109617812E-3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0.59591509590270308</v>
      </c>
      <c r="D328" s="119">
        <f t="shared" si="143"/>
        <v>0.60126361586333055</v>
      </c>
      <c r="E328" s="119">
        <f t="shared" si="143"/>
        <v>0.60500964846946426</v>
      </c>
      <c r="F328" s="119">
        <f t="shared" si="143"/>
        <v>0.60949114497468482</v>
      </c>
      <c r="G328" s="119">
        <f t="shared" si="143"/>
        <v>0.61477492200109018</v>
      </c>
      <c r="H328" s="119">
        <f t="shared" si="143"/>
        <v>0.61942007594189308</v>
      </c>
      <c r="I328" s="119">
        <f t="shared" si="143"/>
        <v>0.62574000807899199</v>
      </c>
      <c r="J328" s="119">
        <f t="shared" si="143"/>
        <v>0.63187760517115643</v>
      </c>
      <c r="K328" s="119">
        <f t="shared" si="143"/>
        <v>0.63898506443251479</v>
      </c>
      <c r="L328" s="119">
        <f t="shared" si="143"/>
        <v>0.64409335849548954</v>
      </c>
      <c r="M328" s="119">
        <f t="shared" si="143"/>
        <v>0.65694186315429937</v>
      </c>
      <c r="N328" s="119">
        <f t="shared" si="143"/>
        <v>0.6765485683592255</v>
      </c>
      <c r="O328" s="119">
        <f t="shared" si="143"/>
        <v>0.7046428738113093</v>
      </c>
      <c r="P328" s="119">
        <f t="shared" si="143"/>
        <v>0.73760429898311475</v>
      </c>
      <c r="Q328" s="119">
        <f t="shared" si="143"/>
        <v>0.75915970625323437</v>
      </c>
      <c r="R328" s="119">
        <f t="shared" ref="R328:V328" si="144">IF(R309=0,"",R309/R290)</f>
        <v>0.76924628906123704</v>
      </c>
      <c r="S328" s="119">
        <f t="shared" si="144"/>
        <v>0.77369149688852823</v>
      </c>
      <c r="T328" s="119">
        <f t="shared" si="144"/>
        <v>0.77736769774940184</v>
      </c>
      <c r="U328" s="119">
        <f t="shared" si="144"/>
        <v>0.77968331370257282</v>
      </c>
      <c r="V328" s="119">
        <f t="shared" si="144"/>
        <v>0.78498267371892616</v>
      </c>
      <c r="W328" s="119">
        <f t="shared" ref="W328:Y328" si="145">IF(W309=0,"",W309/W290)</f>
        <v>0.78873950764456224</v>
      </c>
      <c r="X328" s="119">
        <f t="shared" si="145"/>
        <v>0.79192702133527826</v>
      </c>
      <c r="Y328" s="119">
        <f t="shared" si="145"/>
        <v>0.79917367219916158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0.58207906565545808</v>
      </c>
      <c r="D329" s="124">
        <f t="shared" si="146"/>
        <v>0.58636644708667596</v>
      </c>
      <c r="E329" s="124">
        <f t="shared" si="146"/>
        <v>0.59097282579829158</v>
      </c>
      <c r="F329" s="124">
        <f t="shared" si="146"/>
        <v>0.59552959709891007</v>
      </c>
      <c r="G329" s="124">
        <f t="shared" si="146"/>
        <v>0.60031242279975505</v>
      </c>
      <c r="H329" s="124">
        <f t="shared" si="146"/>
        <v>0.60527058435678072</v>
      </c>
      <c r="I329" s="124">
        <f t="shared" si="146"/>
        <v>0.61045386905898091</v>
      </c>
      <c r="J329" s="124">
        <f t="shared" si="146"/>
        <v>0.61605707173166357</v>
      </c>
      <c r="K329" s="124">
        <f t="shared" si="146"/>
        <v>0.62231630313915132</v>
      </c>
      <c r="L329" s="124">
        <f t="shared" si="146"/>
        <v>0.62940164270532573</v>
      </c>
      <c r="M329" s="124">
        <f t="shared" si="146"/>
        <v>0.641946774509358</v>
      </c>
      <c r="N329" s="124">
        <f t="shared" si="146"/>
        <v>0.66167841424321572</v>
      </c>
      <c r="O329" s="124">
        <f t="shared" si="146"/>
        <v>0.68929431514260187</v>
      </c>
      <c r="P329" s="124">
        <f t="shared" si="146"/>
        <v>0.72105175958712497</v>
      </c>
      <c r="Q329" s="124">
        <f t="shared" si="146"/>
        <v>0.74650211686264734</v>
      </c>
      <c r="R329" s="124">
        <f t="shared" ref="R329:V329" si="147">IF(R310=0,"",R310/R291)</f>
        <v>0.75609936042480208</v>
      </c>
      <c r="S329" s="124">
        <f t="shared" si="147"/>
        <v>0.76050245014213425</v>
      </c>
      <c r="T329" s="124">
        <f t="shared" si="147"/>
        <v>0.76188906930541567</v>
      </c>
      <c r="U329" s="124">
        <f t="shared" si="147"/>
        <v>0.76232052468500122</v>
      </c>
      <c r="V329" s="124">
        <f t="shared" si="147"/>
        <v>0.7638780852158763</v>
      </c>
      <c r="W329" s="124">
        <f t="shared" ref="W329:Y329" si="148">IF(W310=0,"",W310/W291)</f>
        <v>0.76627790194110346</v>
      </c>
      <c r="X329" s="124">
        <f t="shared" si="148"/>
        <v>0.76803096588294628</v>
      </c>
      <c r="Y329" s="124">
        <f t="shared" si="148"/>
        <v>0.76975120487193138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0.57762138043927103</v>
      </c>
      <c r="D330" s="111">
        <f t="shared" si="149"/>
        <v>0.58202738347838312</v>
      </c>
      <c r="E330" s="111">
        <f t="shared" si="149"/>
        <v>0.58666794166868597</v>
      </c>
      <c r="F330" s="111">
        <f t="shared" si="149"/>
        <v>0.59128314611931043</v>
      </c>
      <c r="G330" s="111">
        <f t="shared" si="149"/>
        <v>0.59610476259190726</v>
      </c>
      <c r="H330" s="111">
        <f t="shared" si="149"/>
        <v>0.60110136260349611</v>
      </c>
      <c r="I330" s="111">
        <f t="shared" si="149"/>
        <v>0.60632688708822402</v>
      </c>
      <c r="J330" s="111">
        <f t="shared" si="149"/>
        <v>0.6120094154360195</v>
      </c>
      <c r="K330" s="111">
        <f t="shared" si="149"/>
        <v>0.61833855951592209</v>
      </c>
      <c r="L330" s="111">
        <f t="shared" si="149"/>
        <v>0.62535729297802556</v>
      </c>
      <c r="M330" s="111">
        <f t="shared" si="149"/>
        <v>0.63805686688783148</v>
      </c>
      <c r="N330" s="111">
        <f t="shared" si="149"/>
        <v>0.65793103657442242</v>
      </c>
      <c r="O330" s="111">
        <f t="shared" si="149"/>
        <v>0.68574010330360835</v>
      </c>
      <c r="P330" s="111">
        <f t="shared" si="149"/>
        <v>0.7177887772952416</v>
      </c>
      <c r="Q330" s="111">
        <f t="shared" si="149"/>
        <v>0.74338002344831877</v>
      </c>
      <c r="R330" s="111">
        <f t="shared" ref="R330:V330" si="150">IF(R311=0,"",R311/R292)</f>
        <v>0.7530623010666555</v>
      </c>
      <c r="S330" s="111">
        <f t="shared" si="150"/>
        <v>0.75751243665776202</v>
      </c>
      <c r="T330" s="111">
        <f t="shared" si="150"/>
        <v>0.75892359753401251</v>
      </c>
      <c r="U330" s="111">
        <f t="shared" si="150"/>
        <v>0.75939765264425318</v>
      </c>
      <c r="V330" s="111">
        <f t="shared" si="150"/>
        <v>0.7609707523043332</v>
      </c>
      <c r="W330" s="111">
        <f t="shared" ref="W330:Y330" si="151">IF(W311=0,"",W311/W292)</f>
        <v>0.76339285945000046</v>
      </c>
      <c r="X330" s="111">
        <f t="shared" si="151"/>
        <v>0.76536878292883737</v>
      </c>
      <c r="Y330" s="111">
        <f t="shared" si="151"/>
        <v>0.76707447286435138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3.1582689444647301</v>
      </c>
      <c r="E332" s="124">
        <f t="shared" si="155"/>
        <v>3.3103276457928197</v>
      </c>
      <c r="F332" s="124">
        <f t="shared" si="155"/>
        <v>3.4636076155361337</v>
      </c>
      <c r="G332" s="124">
        <f t="shared" si="155"/>
        <v>3.6189968543205659</v>
      </c>
      <c r="H332" s="124">
        <f t="shared" si="155"/>
        <v>3.7763558025341504</v>
      </c>
      <c r="I332" s="124">
        <f t="shared" si="155"/>
        <v>3.9358706019866236</v>
      </c>
      <c r="J332" s="124">
        <f t="shared" si="155"/>
        <v>4.0983755262745563</v>
      </c>
      <c r="K332" s="124">
        <f t="shared" si="155"/>
        <v>4.2645313896480079</v>
      </c>
      <c r="L332" s="124">
        <f t="shared" si="155"/>
        <v>4.4344258231886302</v>
      </c>
      <c r="M332" s="124">
        <f t="shared" si="155"/>
        <v>4.6291123211337073</v>
      </c>
      <c r="N332" s="124">
        <f t="shared" si="155"/>
        <v>4.8548406993539652</v>
      </c>
      <c r="O332" s="124">
        <f t="shared" si="155"/>
        <v>5.1112082807486523</v>
      </c>
      <c r="P332" s="124">
        <f t="shared" si="155"/>
        <v>5.3732653714834271</v>
      </c>
      <c r="Q332" s="124">
        <f t="shared" si="155"/>
        <v>5.5743901707112489</v>
      </c>
      <c r="R332" s="124">
        <f t="shared" ref="R332:V332" si="156">IF(R313=0,"",R313/R294)</f>
        <v>5.6179695138786014</v>
      </c>
      <c r="S332" s="124">
        <f t="shared" si="156"/>
        <v>5.6228116631194176</v>
      </c>
      <c r="T332" s="124">
        <f t="shared" si="156"/>
        <v>5.6281918289425477</v>
      </c>
      <c r="U332" s="124">
        <f t="shared" si="156"/>
        <v>5.6341697909682473</v>
      </c>
      <c r="V332" s="124">
        <f t="shared" si="156"/>
        <v>5.6512520355516926</v>
      </c>
      <c r="W332" s="124">
        <f t="shared" ref="W332:Y332" si="157">IF(W313=0,"",W313/W294)</f>
        <v>5.7073192747491044</v>
      </c>
      <c r="X332" s="124">
        <f t="shared" si="157"/>
        <v>5.7693487102329701</v>
      </c>
      <c r="Y332" s="124">
        <f t="shared" si="157"/>
        <v>5.8392669101406751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3.1582689444647301</v>
      </c>
      <c r="E333" s="111">
        <f t="shared" si="158"/>
        <v>3.3103276457928197</v>
      </c>
      <c r="F333" s="111">
        <f t="shared" si="158"/>
        <v>3.4636076155361337</v>
      </c>
      <c r="G333" s="111">
        <f t="shared" si="158"/>
        <v>3.6189968543205659</v>
      </c>
      <c r="H333" s="111">
        <f t="shared" si="158"/>
        <v>3.7763558025341504</v>
      </c>
      <c r="I333" s="111">
        <f t="shared" si="158"/>
        <v>3.9358706019866236</v>
      </c>
      <c r="J333" s="111">
        <f t="shared" si="158"/>
        <v>4.0983755262745563</v>
      </c>
      <c r="K333" s="111">
        <f t="shared" si="158"/>
        <v>4.2645313896480079</v>
      </c>
      <c r="L333" s="111">
        <f t="shared" si="158"/>
        <v>4.4344258231886302</v>
      </c>
      <c r="M333" s="111">
        <f t="shared" si="158"/>
        <v>4.6291123211337073</v>
      </c>
      <c r="N333" s="111">
        <f t="shared" si="158"/>
        <v>4.8548406993539652</v>
      </c>
      <c r="O333" s="111">
        <f t="shared" si="158"/>
        <v>5.1112082807486523</v>
      </c>
      <c r="P333" s="111">
        <f t="shared" si="158"/>
        <v>5.3732653714834271</v>
      </c>
      <c r="Q333" s="111">
        <f t="shared" si="158"/>
        <v>5.5743901707112489</v>
      </c>
      <c r="R333" s="111">
        <f t="shared" ref="R333:V333" si="159">IF(R314=0,"",R314/R295)</f>
        <v>5.6179695138786014</v>
      </c>
      <c r="S333" s="111">
        <f t="shared" si="159"/>
        <v>5.6228116631194176</v>
      </c>
      <c r="T333" s="111">
        <f t="shared" si="159"/>
        <v>5.6281918289425477</v>
      </c>
      <c r="U333" s="111">
        <f t="shared" si="159"/>
        <v>5.6341697909682473</v>
      </c>
      <c r="V333" s="111">
        <f t="shared" si="159"/>
        <v>5.6512520355516926</v>
      </c>
      <c r="W333" s="111">
        <f t="shared" ref="W333:Y333" si="160">IF(W314=0,"",W314/W295)</f>
        <v>5.7073192747491044</v>
      </c>
      <c r="X333" s="111">
        <f t="shared" si="160"/>
        <v>5.7693487102329701</v>
      </c>
      <c r="Y333" s="111">
        <f t="shared" si="160"/>
        <v>5.8392669101406751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0.77051945156896517</v>
      </c>
      <c r="D334" s="124">
        <f t="shared" si="161"/>
        <v>0.76521128403511274</v>
      </c>
      <c r="E334" s="124">
        <f t="shared" si="161"/>
        <v>0.76585752270100382</v>
      </c>
      <c r="F334" s="124">
        <f t="shared" si="161"/>
        <v>0.76011214834321028</v>
      </c>
      <c r="G334" s="124">
        <f t="shared" si="161"/>
        <v>0.76830121245442196</v>
      </c>
      <c r="H334" s="124">
        <f t="shared" si="161"/>
        <v>0.76914608827018049</v>
      </c>
      <c r="I334" s="124">
        <f t="shared" si="161"/>
        <v>0.80568348577334226</v>
      </c>
      <c r="J334" s="124">
        <f t="shared" si="161"/>
        <v>0.80200741380232732</v>
      </c>
      <c r="K334" s="124">
        <f t="shared" si="161"/>
        <v>0.81351109935977917</v>
      </c>
      <c r="L334" s="124">
        <f t="shared" si="161"/>
        <v>0.7905302349141603</v>
      </c>
      <c r="M334" s="124">
        <f t="shared" si="161"/>
        <v>0.78637855241188559</v>
      </c>
      <c r="N334" s="124">
        <f t="shared" si="161"/>
        <v>0.79243005388001642</v>
      </c>
      <c r="O334" s="124">
        <f t="shared" si="161"/>
        <v>0.80668491628605699</v>
      </c>
      <c r="P334" s="124">
        <f t="shared" si="161"/>
        <v>0.82079665469095897</v>
      </c>
      <c r="Q334" s="124">
        <f t="shared" si="161"/>
        <v>0.83719738897236096</v>
      </c>
      <c r="R334" s="124">
        <f t="shared" ref="R334:V334" si="162">IF(R315=0,"",R315/R296)</f>
        <v>0.84667874371951291</v>
      </c>
      <c r="S334" s="124">
        <f t="shared" si="162"/>
        <v>0.85518803505818231</v>
      </c>
      <c r="T334" s="124">
        <f t="shared" si="162"/>
        <v>0.8620919092296816</v>
      </c>
      <c r="U334" s="124">
        <f t="shared" si="162"/>
        <v>0.87069732013392942</v>
      </c>
      <c r="V334" s="124">
        <f t="shared" si="162"/>
        <v>0.87494598192744599</v>
      </c>
      <c r="W334" s="124">
        <f t="shared" ref="W334:Y334" si="163">IF(W315=0,"",W315/W296)</f>
        <v>0.87821251488590291</v>
      </c>
      <c r="X334" s="124">
        <f t="shared" si="163"/>
        <v>0.92491160770697878</v>
      </c>
      <c r="Y334" s="124">
        <f t="shared" si="163"/>
        <v>0.92350587801029083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0.66125195279120275</v>
      </c>
      <c r="D335" s="111">
        <f t="shared" si="164"/>
        <v>0.66318548284313983</v>
      </c>
      <c r="E335" s="111">
        <f t="shared" si="164"/>
        <v>0.6653877821302302</v>
      </c>
      <c r="F335" s="111">
        <f t="shared" si="164"/>
        <v>0.66762673176756893</v>
      </c>
      <c r="G335" s="111">
        <f t="shared" si="164"/>
        <v>0.67011320206173441</v>
      </c>
      <c r="H335" s="111">
        <f t="shared" si="164"/>
        <v>0.67282138517173073</v>
      </c>
      <c r="I335" s="111">
        <f t="shared" si="164"/>
        <v>0.67580323954726063</v>
      </c>
      <c r="J335" s="111">
        <f t="shared" si="164"/>
        <v>0.67927162061707314</v>
      </c>
      <c r="K335" s="111">
        <f t="shared" si="164"/>
        <v>0.68340751148324175</v>
      </c>
      <c r="L335" s="111">
        <f t="shared" si="164"/>
        <v>0.68825933254550198</v>
      </c>
      <c r="M335" s="111">
        <f t="shared" si="164"/>
        <v>0.69815007742690871</v>
      </c>
      <c r="N335" s="111">
        <f t="shared" si="164"/>
        <v>0.71445385934344874</v>
      </c>
      <c r="O335" s="111">
        <f t="shared" si="164"/>
        <v>0.73828902589107548</v>
      </c>
      <c r="P335" s="111">
        <f t="shared" si="164"/>
        <v>0.76719173660380124</v>
      </c>
      <c r="Q335" s="111">
        <f t="shared" si="164"/>
        <v>0.7932146269308965</v>
      </c>
      <c r="R335" s="111">
        <f t="shared" ref="R335:V335" si="165">IF(R316=0,"",R316/R297)</f>
        <v>0.8100977039301438</v>
      </c>
      <c r="S335" s="111">
        <f t="shared" si="165"/>
        <v>0.82581745765932402</v>
      </c>
      <c r="T335" s="111">
        <f t="shared" si="165"/>
        <v>0.83991037906772836</v>
      </c>
      <c r="U335" s="111">
        <f t="shared" si="165"/>
        <v>0.85191295910469611</v>
      </c>
      <c r="V335" s="111">
        <f t="shared" si="165"/>
        <v>0.8613616887195471</v>
      </c>
      <c r="W335" s="111">
        <f t="shared" ref="W335:Y335" si="166">IF(W316=0,"",W316/W297)</f>
        <v>0.86716937870178612</v>
      </c>
      <c r="X335" s="111">
        <f t="shared" si="166"/>
        <v>0.86970728047019719</v>
      </c>
      <c r="Y335" s="111">
        <f t="shared" si="166"/>
        <v>0.87099241180918463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0.89744733230310969</v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>
        <f t="shared" si="169"/>
        <v>0.94117932601015108</v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0.82581745765932402</v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>
        <f t="shared" si="172"/>
        <v>0.86970728047019719</v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>
        <f t="shared" si="175"/>
        <v>1</v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0.74041525039803324</v>
      </c>
      <c r="D339" s="112">
        <f t="shared" si="176"/>
        <v>0.74150502345695191</v>
      </c>
      <c r="E339" s="112">
        <f t="shared" si="176"/>
        <v>0.74269805505372344</v>
      </c>
      <c r="F339" s="112">
        <f t="shared" si="176"/>
        <v>0.74390548114709087</v>
      </c>
      <c r="G339" s="112">
        <f t="shared" si="176"/>
        <v>0.74520880800638034</v>
      </c>
      <c r="H339" s="112">
        <f t="shared" si="176"/>
        <v>0.74659883532297355</v>
      </c>
      <c r="I339" s="112">
        <f t="shared" si="176"/>
        <v>0.74809670157448016</v>
      </c>
      <c r="J339" s="112">
        <f t="shared" si="176"/>
        <v>0.74978716565162407</v>
      </c>
      <c r="K339" s="112">
        <f t="shared" si="176"/>
        <v>0.75174510479381351</v>
      </c>
      <c r="L339" s="112">
        <f t="shared" si="176"/>
        <v>0.75399626316397572</v>
      </c>
      <c r="M339" s="112">
        <f t="shared" si="176"/>
        <v>0.75827598636523619</v>
      </c>
      <c r="N339" s="112">
        <f t="shared" si="176"/>
        <v>0.76533286448360849</v>
      </c>
      <c r="O339" s="112">
        <f t="shared" si="176"/>
        <v>0.77609368628206765</v>
      </c>
      <c r="P339" s="112">
        <f t="shared" si="176"/>
        <v>0.79004827813282497</v>
      </c>
      <c r="Q339" s="112">
        <f t="shared" si="176"/>
        <v>0.80351149029719959</v>
      </c>
      <c r="R339" s="112">
        <f t="shared" ref="R339:V339" si="177">IF(R320=0,"",R320/R301)</f>
        <v>0.81262257581351849</v>
      </c>
      <c r="S339" s="112">
        <f t="shared" si="177"/>
        <v>0.82144964721333213</v>
      </c>
      <c r="T339" s="112">
        <f t="shared" si="177"/>
        <v>0.83020821581746351</v>
      </c>
      <c r="U339" s="112">
        <f t="shared" si="177"/>
        <v>0.83898632909472537</v>
      </c>
      <c r="V339" s="112">
        <f t="shared" si="177"/>
        <v>0.84760980782392448</v>
      </c>
      <c r="W339" s="112">
        <f t="shared" ref="W339:Y339" si="178">IF(W320=0,"",W320/W301)</f>
        <v>0.85548590473062591</v>
      </c>
      <c r="X339" s="112" t="str">
        <f t="shared" si="178"/>
        <v/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0.83596819805014899</v>
      </c>
      <c r="D340" s="113">
        <f t="shared" si="179"/>
        <v>0.83524596394463757</v>
      </c>
      <c r="E340" s="113">
        <f t="shared" si="179"/>
        <v>0.83810446711682707</v>
      </c>
      <c r="F340" s="113">
        <f t="shared" si="179"/>
        <v>0.8396321129554104</v>
      </c>
      <c r="G340" s="113">
        <f t="shared" si="179"/>
        <v>0.83846029285891432</v>
      </c>
      <c r="H340" s="113">
        <f t="shared" si="179"/>
        <v>0.83927565393052705</v>
      </c>
      <c r="I340" s="113">
        <f t="shared" si="179"/>
        <v>0.84251272308226288</v>
      </c>
      <c r="J340" s="113">
        <f t="shared" si="179"/>
        <v>0.84793597509277341</v>
      </c>
      <c r="K340" s="113">
        <f t="shared" si="179"/>
        <v>0.8611288694524224</v>
      </c>
      <c r="L340" s="113">
        <f t="shared" si="179"/>
        <v>0.84489921582141758</v>
      </c>
      <c r="M340" s="113">
        <f t="shared" si="179"/>
        <v>0.84920001481046536</v>
      </c>
      <c r="N340" s="113">
        <f t="shared" si="179"/>
        <v>0.85689296527547665</v>
      </c>
      <c r="O340" s="113">
        <f t="shared" si="179"/>
        <v>0.85785241937914047</v>
      </c>
      <c r="P340" s="113">
        <f t="shared" si="179"/>
        <v>0.87226369613101207</v>
      </c>
      <c r="Q340" s="113">
        <f t="shared" si="179"/>
        <v>0.87857476650745814</v>
      </c>
      <c r="R340" s="113">
        <f t="shared" ref="R340:V340" si="180">IF(R321=0,"",R321/R302)</f>
        <v>0.88457420745536897</v>
      </c>
      <c r="S340" s="113">
        <f t="shared" si="180"/>
        <v>0.89472584469966554</v>
      </c>
      <c r="T340" s="113">
        <f t="shared" si="180"/>
        <v>0.89959374188640362</v>
      </c>
      <c r="U340" s="113">
        <f t="shared" si="180"/>
        <v>0.90370492765473842</v>
      </c>
      <c r="V340" s="113">
        <f t="shared" si="180"/>
        <v>0.9093117229995541</v>
      </c>
      <c r="W340" s="113">
        <f t="shared" ref="W340:Y340" si="181">IF(W321=0,"",W321/W302)</f>
        <v>0.90976345842983175</v>
      </c>
      <c r="X340" s="113">
        <f t="shared" si="181"/>
        <v>0.94159612110168267</v>
      </c>
      <c r="Y340" s="113">
        <f t="shared" si="181"/>
        <v>0.93453644292461546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0.74041525039803324</v>
      </c>
      <c r="D341" s="111">
        <f t="shared" si="182"/>
        <v>0.74150502345695191</v>
      </c>
      <c r="E341" s="111">
        <f t="shared" si="182"/>
        <v>0.74269805505372344</v>
      </c>
      <c r="F341" s="111">
        <f t="shared" si="182"/>
        <v>0.74390548114709087</v>
      </c>
      <c r="G341" s="111">
        <f t="shared" si="182"/>
        <v>0.74520880800638034</v>
      </c>
      <c r="H341" s="111">
        <f t="shared" si="182"/>
        <v>0.74659883532297355</v>
      </c>
      <c r="I341" s="111">
        <f t="shared" si="182"/>
        <v>0.74809670157448016</v>
      </c>
      <c r="J341" s="111">
        <f t="shared" si="182"/>
        <v>0.74978716565162407</v>
      </c>
      <c r="K341" s="111">
        <f t="shared" si="182"/>
        <v>0.75174510479381351</v>
      </c>
      <c r="L341" s="111">
        <f t="shared" si="182"/>
        <v>0.75399626316397572</v>
      </c>
      <c r="M341" s="111">
        <f t="shared" si="182"/>
        <v>0.75827598636523619</v>
      </c>
      <c r="N341" s="111">
        <f t="shared" si="182"/>
        <v>0.7653328644836086</v>
      </c>
      <c r="O341" s="111">
        <f t="shared" si="182"/>
        <v>0.77609368628206765</v>
      </c>
      <c r="P341" s="111">
        <f t="shared" si="182"/>
        <v>0.79004827813282497</v>
      </c>
      <c r="Q341" s="111">
        <f t="shared" si="182"/>
        <v>0.80351149029719959</v>
      </c>
      <c r="R341" s="111">
        <f t="shared" ref="R341:V341" si="183">IF(R322=0,"",R322/R303)</f>
        <v>0.81262257581351849</v>
      </c>
      <c r="S341" s="111">
        <f t="shared" si="183"/>
        <v>0.82144964721333202</v>
      </c>
      <c r="T341" s="111">
        <f t="shared" si="183"/>
        <v>0.83020821581746351</v>
      </c>
      <c r="U341" s="111">
        <f t="shared" si="183"/>
        <v>0.83898632909472526</v>
      </c>
      <c r="V341" s="111">
        <f t="shared" si="183"/>
        <v>0.84760980782392448</v>
      </c>
      <c r="W341" s="111">
        <f t="shared" ref="W341:Y341" si="184">IF(W322=0,"",W322/W303)</f>
        <v>0.85548590473062591</v>
      </c>
      <c r="X341" s="111">
        <f t="shared" si="184"/>
        <v>0.86853191888185355</v>
      </c>
      <c r="Y341" s="111">
        <f t="shared" si="184"/>
        <v>0.88070305714656016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0.77146059767520192</v>
      </c>
      <c r="D343" s="124">
        <f t="shared" si="188"/>
        <v>0.77270540312334768</v>
      </c>
      <c r="E343" s="124">
        <f t="shared" si="188"/>
        <v>0.77400890143633505</v>
      </c>
      <c r="F343" s="124">
        <f t="shared" si="188"/>
        <v>0.77532040332180097</v>
      </c>
      <c r="G343" s="124">
        <f t="shared" si="188"/>
        <v>0.77668595788352768</v>
      </c>
      <c r="H343" s="124">
        <f t="shared" si="188"/>
        <v>0.77809992929745042</v>
      </c>
      <c r="I343" s="124">
        <f t="shared" si="188"/>
        <v>0.77957366406408679</v>
      </c>
      <c r="J343" s="124">
        <f t="shared" si="188"/>
        <v>0.78115364479110283</v>
      </c>
      <c r="K343" s="124">
        <f t="shared" si="188"/>
        <v>0.78287939392139461</v>
      </c>
      <c r="L343" s="124">
        <f t="shared" si="188"/>
        <v>0.78476148532877499</v>
      </c>
      <c r="M343" s="124">
        <f t="shared" si="188"/>
        <v>0.78745246014116932</v>
      </c>
      <c r="N343" s="124">
        <f t="shared" si="188"/>
        <v>0.79113809061566798</v>
      </c>
      <c r="O343" s="124">
        <f t="shared" si="188"/>
        <v>0.79625890532020838</v>
      </c>
      <c r="P343" s="124">
        <f t="shared" si="188"/>
        <v>0.80303096997139622</v>
      </c>
      <c r="Q343" s="124">
        <f t="shared" si="188"/>
        <v>0.8117940876824894</v>
      </c>
      <c r="R343" s="124">
        <f t="shared" ref="R343:V343" si="189">IF(R324=0,"",R324/R305)</f>
        <v>0.82371859576885298</v>
      </c>
      <c r="S343" s="124">
        <f t="shared" si="189"/>
        <v>0.83864004802830106</v>
      </c>
      <c r="T343" s="124">
        <f t="shared" si="189"/>
        <v>0.85470381078311863</v>
      </c>
      <c r="U343" s="124">
        <f t="shared" si="189"/>
        <v>0.87005525035563425</v>
      </c>
      <c r="V343" s="124">
        <f t="shared" si="189"/>
        <v>0.88283973306815577</v>
      </c>
      <c r="W343" s="124">
        <f t="shared" ref="W343:Y343" si="190">IF(W324=0,"",W324/W305)</f>
        <v>0.89241287454361296</v>
      </c>
      <c r="X343" s="124">
        <f t="shared" si="190"/>
        <v>0.89953435097907275</v>
      </c>
      <c r="Y343" s="124">
        <f t="shared" si="190"/>
        <v>0.90584964654588374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0.77146059767520192</v>
      </c>
      <c r="D345" s="45">
        <f t="shared" si="194"/>
        <v>0.77270540312334768</v>
      </c>
      <c r="E345" s="45">
        <f t="shared" si="194"/>
        <v>0.77400890143633505</v>
      </c>
      <c r="F345" s="45">
        <f t="shared" si="194"/>
        <v>0.77532040332180097</v>
      </c>
      <c r="G345" s="45">
        <f t="shared" si="194"/>
        <v>0.77668595788352768</v>
      </c>
      <c r="H345" s="45">
        <f t="shared" si="194"/>
        <v>0.77809992929745042</v>
      </c>
      <c r="I345" s="45">
        <f t="shared" si="194"/>
        <v>0.77957366406408679</v>
      </c>
      <c r="J345" s="45">
        <f t="shared" si="194"/>
        <v>0.78115364479110283</v>
      </c>
      <c r="K345" s="45">
        <f t="shared" si="194"/>
        <v>0.78287939392139461</v>
      </c>
      <c r="L345" s="45">
        <f t="shared" si="194"/>
        <v>0.78476148532877499</v>
      </c>
      <c r="M345" s="45">
        <f t="shared" si="194"/>
        <v>0.78745246014116932</v>
      </c>
      <c r="N345" s="45">
        <f t="shared" si="194"/>
        <v>0.79113809061566798</v>
      </c>
      <c r="O345" s="45">
        <f t="shared" si="194"/>
        <v>0.79625890532020838</v>
      </c>
      <c r="P345" s="45">
        <f t="shared" si="194"/>
        <v>0.80303096997139622</v>
      </c>
      <c r="Q345" s="45">
        <f t="shared" si="194"/>
        <v>0.8117940876824894</v>
      </c>
      <c r="R345" s="45">
        <f t="shared" ref="R345:V345" si="195">IF(R326=0,"",R326/R307)</f>
        <v>0.82371859576885298</v>
      </c>
      <c r="S345" s="45">
        <f t="shared" si="195"/>
        <v>0.83864004802830106</v>
      </c>
      <c r="T345" s="45">
        <f t="shared" si="195"/>
        <v>0.85470381078311863</v>
      </c>
      <c r="U345" s="45">
        <f t="shared" si="195"/>
        <v>0.87005525035563425</v>
      </c>
      <c r="V345" s="45">
        <f t="shared" si="195"/>
        <v>0.88283973306815577</v>
      </c>
      <c r="W345" s="45">
        <f t="shared" ref="W345:Y345" si="196">IF(W326=0,"",W326/W307)</f>
        <v>0.89241287454361296</v>
      </c>
      <c r="X345" s="45">
        <f t="shared" si="196"/>
        <v>0.89953435097907275</v>
      </c>
      <c r="Y345" s="45">
        <f t="shared" si="196"/>
        <v>0.90584964654588374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0.43229471214259013</v>
      </c>
      <c r="D347" s="117">
        <f t="shared" si="197"/>
        <v>0.56723110558035184</v>
      </c>
      <c r="E347" s="117">
        <f t="shared" si="197"/>
        <v>1.0915127650526393</v>
      </c>
      <c r="F347" s="117">
        <f t="shared" si="197"/>
        <v>1.4298856369836555</v>
      </c>
      <c r="G347" s="117">
        <f t="shared" si="197"/>
        <v>1.5138485414374292</v>
      </c>
      <c r="H347" s="117">
        <f t="shared" si="197"/>
        <v>1.2453991038150913</v>
      </c>
      <c r="I347" s="117">
        <f t="shared" si="197"/>
        <v>0.72002006910966587</v>
      </c>
      <c r="J347" s="117">
        <f t="shared" si="197"/>
        <v>0.22936796369438933</v>
      </c>
      <c r="K347" s="117">
        <f t="shared" si="197"/>
        <v>0.24763354475433802</v>
      </c>
      <c r="L347" s="117">
        <f t="shared" si="197"/>
        <v>0.76305779992546952</v>
      </c>
      <c r="M347" s="117">
        <f t="shared" si="197"/>
        <v>0.74059287255962591</v>
      </c>
      <c r="N347" s="117">
        <f t="shared" si="197"/>
        <v>0.70560651934900631</v>
      </c>
      <c r="O347" s="117">
        <f t="shared" si="197"/>
        <v>0.63955214832751128</v>
      </c>
      <c r="P347" s="117">
        <f t="shared" si="197"/>
        <v>0.38883181255558541</v>
      </c>
      <c r="Q347" s="117">
        <f t="shared" si="197"/>
        <v>0.74923188892116854</v>
      </c>
      <c r="R347" s="117">
        <f t="shared" ref="R347:V347" si="198">R348+R351+R353+R362</f>
        <v>1.2759026523325672</v>
      </c>
      <c r="S347" s="117">
        <f t="shared" si="198"/>
        <v>1.1438400460965814</v>
      </c>
      <c r="T347" s="117">
        <f t="shared" si="198"/>
        <v>0.69714716535918708</v>
      </c>
      <c r="U347" s="117">
        <f t="shared" si="198"/>
        <v>0.44302127025131682</v>
      </c>
      <c r="V347" s="117">
        <f t="shared" si="198"/>
        <v>0.41267750199720332</v>
      </c>
      <c r="W347" s="117">
        <f t="shared" ref="W347:Y347" si="199">W348+W351+W353+W362</f>
        <v>0.50052669315183862</v>
      </c>
      <c r="X347" s="117">
        <f t="shared" si="199"/>
        <v>0.77765858628157281</v>
      </c>
      <c r="Y347" s="117">
        <f t="shared" si="199"/>
        <v>0.45309441759496855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0.42937387260378018</v>
      </c>
      <c r="D348" s="122">
        <f t="shared" si="200"/>
        <v>0.56335497729392359</v>
      </c>
      <c r="E348" s="122">
        <f t="shared" si="200"/>
        <v>1.0822882424705089</v>
      </c>
      <c r="F348" s="122">
        <f t="shared" si="200"/>
        <v>1.4172892276410043</v>
      </c>
      <c r="G348" s="122">
        <f t="shared" si="200"/>
        <v>1.4998772708063604</v>
      </c>
      <c r="H348" s="122">
        <f t="shared" si="200"/>
        <v>1.2342783229578331</v>
      </c>
      <c r="I348" s="122">
        <f t="shared" si="200"/>
        <v>0.71543859240037255</v>
      </c>
      <c r="J348" s="122">
        <f t="shared" si="200"/>
        <v>0.22814056185265519</v>
      </c>
      <c r="K348" s="122">
        <f t="shared" si="200"/>
        <v>0.24646496381666763</v>
      </c>
      <c r="L348" s="122">
        <f t="shared" si="200"/>
        <v>0.75854291875579916</v>
      </c>
      <c r="M348" s="122">
        <f t="shared" si="200"/>
        <v>0.73373126683349688</v>
      </c>
      <c r="N348" s="122">
        <f t="shared" si="200"/>
        <v>0.69923644405159402</v>
      </c>
      <c r="O348" s="122">
        <f t="shared" si="200"/>
        <v>0.63413704340567589</v>
      </c>
      <c r="P348" s="122">
        <f t="shared" si="200"/>
        <v>0.38480761588486778</v>
      </c>
      <c r="Q348" s="122">
        <f t="shared" si="200"/>
        <v>0.73887530967624526</v>
      </c>
      <c r="R348" s="122">
        <f t="shared" ref="R348:V348" si="201">SUM(R349:R350)</f>
        <v>1.2564453838852636</v>
      </c>
      <c r="S348" s="122">
        <f t="shared" si="201"/>
        <v>1.1249495742460796</v>
      </c>
      <c r="T348" s="122">
        <f t="shared" si="201"/>
        <v>0.68691287950395241</v>
      </c>
      <c r="U348" s="122">
        <f t="shared" si="201"/>
        <v>0.43436884483934363</v>
      </c>
      <c r="V348" s="122">
        <f t="shared" si="201"/>
        <v>0.4044335279399433</v>
      </c>
      <c r="W348" s="122">
        <f t="shared" ref="W348:Y348" si="202">SUM(W349:W350)</f>
        <v>0.48611147100431545</v>
      </c>
      <c r="X348" s="122">
        <f t="shared" si="202"/>
        <v>0.75569161807615093</v>
      </c>
      <c r="Y348" s="122">
        <f t="shared" si="202"/>
        <v>0.44160529927731423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0.42937387260378018</v>
      </c>
      <c r="D349" s="98">
        <v>0.56335497729392359</v>
      </c>
      <c r="E349" s="98">
        <v>1.0822882424705089</v>
      </c>
      <c r="F349" s="98">
        <v>1.4172892276410043</v>
      </c>
      <c r="G349" s="98">
        <v>1.4998772708063604</v>
      </c>
      <c r="H349" s="98">
        <v>1.2342783229578331</v>
      </c>
      <c r="I349" s="98">
        <v>0.71543859240037255</v>
      </c>
      <c r="J349" s="98">
        <v>0.22814056185265519</v>
      </c>
      <c r="K349" s="98">
        <v>0.24646496381666763</v>
      </c>
      <c r="L349" s="98">
        <v>0.75854291875579916</v>
      </c>
      <c r="M349" s="98">
        <v>0.73373126683349688</v>
      </c>
      <c r="N349" s="98">
        <v>0.69923644405159402</v>
      </c>
      <c r="O349" s="98">
        <v>0.63413704340567589</v>
      </c>
      <c r="P349" s="98">
        <v>0.38480761588486778</v>
      </c>
      <c r="Q349" s="98">
        <v>0.73887530967624526</v>
      </c>
      <c r="R349" s="98">
        <v>1.2564453838852636</v>
      </c>
      <c r="S349" s="98">
        <v>1.1249495742460796</v>
      </c>
      <c r="T349" s="98">
        <v>0.68691287950395241</v>
      </c>
      <c r="U349" s="98">
        <v>0.43436884483934363</v>
      </c>
      <c r="V349" s="98">
        <v>0.4044335279399433</v>
      </c>
      <c r="W349" s="98">
        <v>0.48611147100431545</v>
      </c>
      <c r="X349" s="98">
        <v>0.75569161807615093</v>
      </c>
      <c r="Y349" s="98">
        <v>0.44160529927731423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2.9208395388099591E-3</v>
      </c>
      <c r="D353" s="122">
        <v>3.8761282864282478E-3</v>
      </c>
      <c r="E353" s="122">
        <v>9.2245225821303203E-3</v>
      </c>
      <c r="F353" s="122">
        <v>1.2596409342651231E-2</v>
      </c>
      <c r="G353" s="122">
        <v>1.3971270631068899E-2</v>
      </c>
      <c r="H353" s="122">
        <v>1.1120780857258136E-2</v>
      </c>
      <c r="I353" s="122">
        <v>4.581476709293323E-3</v>
      </c>
      <c r="J353" s="122">
        <v>1.2274018417341558E-3</v>
      </c>
      <c r="K353" s="122">
        <v>1.1685809376703927E-3</v>
      </c>
      <c r="L353" s="122">
        <v>4.5148811696704063E-3</v>
      </c>
      <c r="M353" s="122">
        <v>6.8616057261289996E-3</v>
      </c>
      <c r="N353" s="122">
        <v>6.370075297412332E-3</v>
      </c>
      <c r="O353" s="122">
        <v>5.4151049218353377E-3</v>
      </c>
      <c r="P353" s="122">
        <v>4.024196670717602E-3</v>
      </c>
      <c r="Q353" s="122">
        <v>1.0356579244923267E-2</v>
      </c>
      <c r="R353" s="122">
        <v>1.945726844730359E-2</v>
      </c>
      <c r="S353" s="122">
        <v>1.8890471850501935E-2</v>
      </c>
      <c r="T353" s="122">
        <v>1.0234285855234665E-2</v>
      </c>
      <c r="U353" s="122">
        <v>8.6524254119732212E-3</v>
      </c>
      <c r="V353" s="122">
        <v>8.2439740572600416E-3</v>
      </c>
      <c r="W353" s="122">
        <v>1.4415222147523218E-2</v>
      </c>
      <c r="X353" s="122">
        <v>2.1966968205421919E-2</v>
      </c>
      <c r="Y353" s="122">
        <v>1.1489118317654291E-2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2.9208395388099591E-3</v>
      </c>
      <c r="D354" s="98">
        <v>3.8761282864282478E-3</v>
      </c>
      <c r="E354" s="98">
        <v>9.2245225821303203E-3</v>
      </c>
      <c r="F354" s="98">
        <v>1.2596409342651231E-2</v>
      </c>
      <c r="G354" s="98">
        <v>1.3971270631068899E-2</v>
      </c>
      <c r="H354" s="98">
        <v>1.1120780857258136E-2</v>
      </c>
      <c r="I354" s="98">
        <v>4.581476709293323E-3</v>
      </c>
      <c r="J354" s="98">
        <v>1.2274018417341558E-3</v>
      </c>
      <c r="K354" s="98">
        <v>1.1685809376703927E-3</v>
      </c>
      <c r="L354" s="98">
        <v>4.5148811696704063E-3</v>
      </c>
      <c r="M354" s="98">
        <v>6.8616057261289996E-3</v>
      </c>
      <c r="N354" s="98">
        <v>6.370075297412332E-3</v>
      </c>
      <c r="O354" s="98">
        <v>5.4151049218353377E-3</v>
      </c>
      <c r="P354" s="98">
        <v>4.024196670717602E-3</v>
      </c>
      <c r="Q354" s="98">
        <v>1.0356579244923267E-2</v>
      </c>
      <c r="R354" s="98">
        <v>1.945726844730359E-2</v>
      </c>
      <c r="S354" s="98">
        <v>1.8724060860684393E-2</v>
      </c>
      <c r="T354" s="98">
        <v>1.0234285855234665E-2</v>
      </c>
      <c r="U354" s="98">
        <v>8.6524254119732212E-3</v>
      </c>
      <c r="V354" s="98">
        <v>8.2439740572600416E-3</v>
      </c>
      <c r="W354" s="98">
        <v>1.4415222147523218E-2</v>
      </c>
      <c r="X354" s="98">
        <v>2.1725398914897012E-2</v>
      </c>
      <c r="Y354" s="98">
        <v>1.1489118317654291E-2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1.6641098981754255E-4</v>
      </c>
      <c r="T355" s="98">
        <v>0</v>
      </c>
      <c r="U355" s="98">
        <v>0</v>
      </c>
      <c r="V355" s="98">
        <v>0</v>
      </c>
      <c r="W355" s="98">
        <v>0</v>
      </c>
      <c r="X355" s="98">
        <v>2.4156929052490518E-4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1.6641098981754255E-4</v>
      </c>
      <c r="T356" s="101">
        <v>0</v>
      </c>
      <c r="U356" s="101">
        <v>0</v>
      </c>
      <c r="V356" s="101">
        <v>0</v>
      </c>
      <c r="W356" s="101">
        <v>0</v>
      </c>
      <c r="X356" s="101">
        <v>2.4156929052490518E-4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20577.323649195976</v>
      </c>
      <c r="D366" s="117">
        <f t="shared" si="204"/>
        <v>18197.614896585299</v>
      </c>
      <c r="E366" s="117">
        <f t="shared" si="204"/>
        <v>18902.508805434805</v>
      </c>
      <c r="F366" s="117">
        <f t="shared" si="204"/>
        <v>18916.306399693978</v>
      </c>
      <c r="G366" s="117">
        <f t="shared" si="204"/>
        <v>18663.882859585799</v>
      </c>
      <c r="H366" s="117">
        <f t="shared" si="204"/>
        <v>19664.937522103617</v>
      </c>
      <c r="I366" s="117">
        <f t="shared" si="204"/>
        <v>19106.377101991704</v>
      </c>
      <c r="J366" s="117">
        <f t="shared" si="204"/>
        <v>17561.225604717023</v>
      </c>
      <c r="K366" s="117">
        <f t="shared" si="204"/>
        <v>15998.055747016471</v>
      </c>
      <c r="L366" s="117">
        <f t="shared" si="204"/>
        <v>18595.808079510218</v>
      </c>
      <c r="M366" s="117">
        <f t="shared" si="204"/>
        <v>17538.508620943445</v>
      </c>
      <c r="N366" s="117">
        <f t="shared" si="204"/>
        <v>15882.06177585948</v>
      </c>
      <c r="O366" s="117">
        <f t="shared" si="204"/>
        <v>14253.81797068832</v>
      </c>
      <c r="P366" s="117">
        <f t="shared" si="204"/>
        <v>10557.337206497072</v>
      </c>
      <c r="Q366" s="117">
        <f t="shared" si="204"/>
        <v>12844.151684497909</v>
      </c>
      <c r="R366" s="117">
        <f t="shared" ref="R366:V366" si="205">R367+R370+R372+R381</f>
        <v>12662.480506108652</v>
      </c>
      <c r="S366" s="117">
        <f t="shared" si="205"/>
        <v>12484.134109072034</v>
      </c>
      <c r="T366" s="117">
        <f t="shared" si="205"/>
        <v>11592.975745738095</v>
      </c>
      <c r="U366" s="117">
        <f t="shared" si="205"/>
        <v>10335.405726556539</v>
      </c>
      <c r="V366" s="117">
        <f t="shared" si="205"/>
        <v>9642.2197896710932</v>
      </c>
      <c r="W366" s="117">
        <f t="shared" ref="W366:Y366" si="206">W367+W370+W372+W381</f>
        <v>8272.2539928906026</v>
      </c>
      <c r="X366" s="117">
        <f t="shared" si="206"/>
        <v>7030.5809167630669</v>
      </c>
      <c r="Y366" s="117">
        <f t="shared" si="206"/>
        <v>5728.9772946862577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19103.438928975847</v>
      </c>
      <c r="D367" s="122">
        <f t="shared" si="207"/>
        <v>16706.715850425702</v>
      </c>
      <c r="E367" s="122">
        <f t="shared" si="207"/>
        <v>17444.114448162414</v>
      </c>
      <c r="F367" s="122">
        <f t="shared" si="207"/>
        <v>17416.218102047398</v>
      </c>
      <c r="G367" s="122">
        <f t="shared" si="207"/>
        <v>17152.299233129885</v>
      </c>
      <c r="H367" s="122">
        <f t="shared" si="207"/>
        <v>18121.814242661298</v>
      </c>
      <c r="I367" s="122">
        <f t="shared" si="207"/>
        <v>17682.548474945994</v>
      </c>
      <c r="J367" s="122">
        <f t="shared" si="207"/>
        <v>16109.594584761602</v>
      </c>
      <c r="K367" s="122">
        <f t="shared" si="207"/>
        <v>14618.813116426791</v>
      </c>
      <c r="L367" s="122">
        <f t="shared" si="207"/>
        <v>16963.248134440921</v>
      </c>
      <c r="M367" s="122">
        <f t="shared" si="207"/>
        <v>15850.052205012498</v>
      </c>
      <c r="N367" s="122">
        <f t="shared" si="207"/>
        <v>14211.24231244789</v>
      </c>
      <c r="O367" s="122">
        <f t="shared" si="207"/>
        <v>12493.455902837311</v>
      </c>
      <c r="P367" s="122">
        <f t="shared" si="207"/>
        <v>8879.8400667046371</v>
      </c>
      <c r="Q367" s="122">
        <f t="shared" si="207"/>
        <v>11124.069849816971</v>
      </c>
      <c r="R367" s="122">
        <f t="shared" ref="R367:V367" si="208">SUM(R368:R369)</f>
        <v>10958.858330997762</v>
      </c>
      <c r="S367" s="122">
        <f t="shared" si="208"/>
        <v>10876.48749786072</v>
      </c>
      <c r="T367" s="122">
        <f t="shared" si="208"/>
        <v>10005.153184810917</v>
      </c>
      <c r="U367" s="122">
        <f t="shared" si="208"/>
        <v>8758.7617712728479</v>
      </c>
      <c r="V367" s="122">
        <f t="shared" si="208"/>
        <v>8082.1178159002056</v>
      </c>
      <c r="W367" s="122">
        <f t="shared" ref="W367:Y367" si="209">SUM(W368:W369)</f>
        <v>6748.8076114677542</v>
      </c>
      <c r="X367" s="122">
        <f t="shared" si="209"/>
        <v>6062.8320986757744</v>
      </c>
      <c r="Y367" s="122">
        <f t="shared" si="209"/>
        <v>4773.3680405383875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18901.825700113579</v>
      </c>
      <c r="D368" s="98">
        <v>16533.279840756106</v>
      </c>
      <c r="E368" s="98">
        <v>17262.432698757133</v>
      </c>
      <c r="F368" s="98">
        <v>17235.268587198305</v>
      </c>
      <c r="G368" s="98">
        <v>16973.611691728107</v>
      </c>
      <c r="H368" s="98">
        <v>17932.408075113057</v>
      </c>
      <c r="I368" s="98">
        <v>17497.177525395033</v>
      </c>
      <c r="J368" s="98">
        <v>15941.533542727393</v>
      </c>
      <c r="K368" s="98">
        <v>14466.453238050572</v>
      </c>
      <c r="L368" s="98">
        <v>16780.126171352429</v>
      </c>
      <c r="M368" s="98">
        <v>15679.707105925439</v>
      </c>
      <c r="N368" s="98">
        <v>14055.557647127283</v>
      </c>
      <c r="O368" s="98">
        <v>12352.157603733282</v>
      </c>
      <c r="P368" s="98">
        <v>8777.1695895538178</v>
      </c>
      <c r="Q368" s="98">
        <v>10988.732041415105</v>
      </c>
      <c r="R368" s="98">
        <v>10824.076548416466</v>
      </c>
      <c r="S368" s="98">
        <v>10742.374045471783</v>
      </c>
      <c r="T368" s="98">
        <v>9882.0801712989196</v>
      </c>
      <c r="U368" s="98">
        <v>8652.3590691621575</v>
      </c>
      <c r="V368" s="98">
        <v>7983.8143348506692</v>
      </c>
      <c r="W368" s="98">
        <v>6666.5167867779164</v>
      </c>
      <c r="X368" s="98">
        <v>5994.0417285443191</v>
      </c>
      <c r="Y368" s="98">
        <v>4718.5134817650678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201.61322886227001</v>
      </c>
      <c r="D369" s="98">
        <v>173.43600966959815</v>
      </c>
      <c r="E369" s="98">
        <v>181.68174940527933</v>
      </c>
      <c r="F369" s="98">
        <v>180.94951484909416</v>
      </c>
      <c r="G369" s="98">
        <v>178.68754140177609</v>
      </c>
      <c r="H369" s="98">
        <v>189.40616754823984</v>
      </c>
      <c r="I369" s="98">
        <v>185.37094955096225</v>
      </c>
      <c r="J369" s="98">
        <v>168.06104203420975</v>
      </c>
      <c r="K369" s="98">
        <v>152.35987837621937</v>
      </c>
      <c r="L369" s="98">
        <v>183.12196308849292</v>
      </c>
      <c r="M369" s="98">
        <v>170.34509908705829</v>
      </c>
      <c r="N369" s="98">
        <v>155.68466532060631</v>
      </c>
      <c r="O369" s="98">
        <v>141.29829910402984</v>
      </c>
      <c r="P369" s="98">
        <v>102.67047715081982</v>
      </c>
      <c r="Q369" s="98">
        <v>135.33780840186529</v>
      </c>
      <c r="R369" s="98">
        <v>134.78178258129543</v>
      </c>
      <c r="S369" s="98">
        <v>134.11345238893691</v>
      </c>
      <c r="T369" s="98">
        <v>123.07301351199825</v>
      </c>
      <c r="U369" s="98">
        <v>106.40270211069041</v>
      </c>
      <c r="V369" s="98">
        <v>98.303481049536344</v>
      </c>
      <c r="W369" s="98">
        <v>82.290824689838175</v>
      </c>
      <c r="X369" s="98">
        <v>68.790370131455205</v>
      </c>
      <c r="Y369" s="98">
        <v>54.854558773319695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2.9966988726131181</v>
      </c>
      <c r="D370" s="122">
        <f t="shared" si="210"/>
        <v>0.97403356252397277</v>
      </c>
      <c r="E370" s="122">
        <f t="shared" si="210"/>
        <v>3.1387953128117618</v>
      </c>
      <c r="F370" s="122">
        <f t="shared" si="210"/>
        <v>4.7750722007408468</v>
      </c>
      <c r="G370" s="122">
        <f t="shared" si="210"/>
        <v>4.7663794081663919</v>
      </c>
      <c r="H370" s="122">
        <f t="shared" si="210"/>
        <v>7.5527292578949785</v>
      </c>
      <c r="I370" s="122">
        <f t="shared" si="210"/>
        <v>6.9476510927605846</v>
      </c>
      <c r="J370" s="122">
        <f t="shared" si="210"/>
        <v>4.2881323238129498</v>
      </c>
      <c r="K370" s="122">
        <f t="shared" si="210"/>
        <v>3.5270889667551222</v>
      </c>
      <c r="L370" s="122">
        <f t="shared" si="210"/>
        <v>3.31595217109798</v>
      </c>
      <c r="M370" s="122">
        <f t="shared" si="210"/>
        <v>4.8855024044504676</v>
      </c>
      <c r="N370" s="122">
        <f t="shared" si="210"/>
        <v>4.4617331414408579</v>
      </c>
      <c r="O370" s="122">
        <f t="shared" si="210"/>
        <v>3.6541746881499586</v>
      </c>
      <c r="P370" s="122">
        <f t="shared" si="210"/>
        <v>2.9900746721886211</v>
      </c>
      <c r="Q370" s="122">
        <f t="shared" si="210"/>
        <v>3.2676999697906135</v>
      </c>
      <c r="R370" s="122">
        <f t="shared" si="210"/>
        <v>4.2618057243923584</v>
      </c>
      <c r="S370" s="122">
        <f t="shared" si="210"/>
        <v>3.7917383686264245</v>
      </c>
      <c r="T370" s="122">
        <f t="shared" si="210"/>
        <v>4.7887153169277852</v>
      </c>
      <c r="U370" s="122">
        <f t="shared" si="210"/>
        <v>1.8458260771328303</v>
      </c>
      <c r="V370" s="122">
        <f t="shared" si="210"/>
        <v>5.7561222732252073</v>
      </c>
      <c r="W370" s="122">
        <f t="shared" si="210"/>
        <v>2.1289833135454517</v>
      </c>
      <c r="X370" s="122">
        <f t="shared" si="210"/>
        <v>4.4962382133855101</v>
      </c>
      <c r="Y370" s="122">
        <f t="shared" si="210"/>
        <v>5.2737175258834634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2.9966988726131181</v>
      </c>
      <c r="D371" s="98">
        <f>RES_hhdet_in_fech!D29</f>
        <v>0.97403356252397277</v>
      </c>
      <c r="E371" s="98">
        <f>RES_hhdet_in_fech!E29</f>
        <v>3.1387953128117618</v>
      </c>
      <c r="F371" s="98">
        <f>RES_hhdet_in_fech!F29</f>
        <v>4.7750722007408468</v>
      </c>
      <c r="G371" s="98">
        <f>RES_hhdet_in_fech!G29</f>
        <v>4.7663794081663919</v>
      </c>
      <c r="H371" s="98">
        <f>RES_hhdet_in_fech!H29</f>
        <v>7.5527292578949785</v>
      </c>
      <c r="I371" s="98">
        <f>RES_hhdet_in_fech!I29</f>
        <v>6.9476510927605846</v>
      </c>
      <c r="J371" s="98">
        <f>RES_hhdet_in_fech!J29</f>
        <v>4.2881323238129498</v>
      </c>
      <c r="K371" s="98">
        <f>RES_hhdet_in_fech!K29</f>
        <v>3.5270889667551222</v>
      </c>
      <c r="L371" s="98">
        <f>RES_hhdet_in_fech!L29</f>
        <v>3.31595217109798</v>
      </c>
      <c r="M371" s="98">
        <f>RES_hhdet_in_fech!M29</f>
        <v>4.8855024044504676</v>
      </c>
      <c r="N371" s="98">
        <f>RES_hhdet_in_fech!N29</f>
        <v>4.4617331414408579</v>
      </c>
      <c r="O371" s="98">
        <f>RES_hhdet_in_fech!O29</f>
        <v>3.6541746881499586</v>
      </c>
      <c r="P371" s="98">
        <f>RES_hhdet_in_fech!P29</f>
        <v>2.9900746721886211</v>
      </c>
      <c r="Q371" s="98">
        <f>RES_hhdet_in_fech!Q29</f>
        <v>3.2676999697906135</v>
      </c>
      <c r="R371" s="98">
        <f>RES_hhdet_in_fech!R29</f>
        <v>4.2618057243923584</v>
      </c>
      <c r="S371" s="98">
        <f>RES_hhdet_in_fech!S29</f>
        <v>3.7917383686264245</v>
      </c>
      <c r="T371" s="98">
        <f>RES_hhdet_in_fech!T29</f>
        <v>4.7887153169277852</v>
      </c>
      <c r="U371" s="98">
        <f>RES_hhdet_in_fech!U29</f>
        <v>1.8458260771328303</v>
      </c>
      <c r="V371" s="98">
        <f>RES_hhdet_in_fech!V29</f>
        <v>5.7561222732252073</v>
      </c>
      <c r="W371" s="98">
        <f>RES_hhdet_in_fech!W29</f>
        <v>2.1289833135454517</v>
      </c>
      <c r="X371" s="98">
        <f>RES_hhdet_in_fech!X29</f>
        <v>4.4962382133855101</v>
      </c>
      <c r="Y371" s="98">
        <f>RES_hhdet_in_fech!Y29</f>
        <v>5.2737175258834634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1191.819401737383</v>
      </c>
      <c r="D372" s="122">
        <v>1206.7129196610431</v>
      </c>
      <c r="E372" s="122">
        <v>1173.8629062523125</v>
      </c>
      <c r="F372" s="122">
        <v>1212.3634544434969</v>
      </c>
      <c r="G372" s="122">
        <v>1219.4155489916689</v>
      </c>
      <c r="H372" s="122">
        <v>1238.9244326107589</v>
      </c>
      <c r="I372" s="122">
        <v>1123.5726340173264</v>
      </c>
      <c r="J372" s="122">
        <v>1148.183994382425</v>
      </c>
      <c r="K372" s="122">
        <v>1075.1022800497983</v>
      </c>
      <c r="L372" s="122">
        <v>1294.5541417326672</v>
      </c>
      <c r="M372" s="122">
        <v>1356.6859019423455</v>
      </c>
      <c r="N372" s="122">
        <v>1341.990688463103</v>
      </c>
      <c r="O372" s="122">
        <v>1411.0454596824327</v>
      </c>
      <c r="P372" s="122">
        <v>1326.4620715327007</v>
      </c>
      <c r="Q372" s="122">
        <v>1366.1897586619507</v>
      </c>
      <c r="R372" s="122">
        <v>1343.3246526633473</v>
      </c>
      <c r="S372" s="122">
        <v>1262.7431233869656</v>
      </c>
      <c r="T372" s="122">
        <v>1246.7549671129659</v>
      </c>
      <c r="U372" s="122">
        <v>1243.5380264451489</v>
      </c>
      <c r="V372" s="122">
        <v>1209.1570651915283</v>
      </c>
      <c r="W372" s="122">
        <v>1169.1686617456735</v>
      </c>
      <c r="X372" s="122">
        <v>742.59644120350742</v>
      </c>
      <c r="Y372" s="122">
        <v>707.18759392523975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1428.6746193627391</v>
      </c>
      <c r="D373" s="98">
        <v>1312.5713785025289</v>
      </c>
      <c r="E373" s="98">
        <v>1353.6013649894817</v>
      </c>
      <c r="F373" s="98">
        <v>1386.2926288355377</v>
      </c>
      <c r="G373" s="98">
        <v>1366.7577068604505</v>
      </c>
      <c r="H373" s="98">
        <v>1439.8740531755452</v>
      </c>
      <c r="I373" s="98">
        <v>1440.6072212453532</v>
      </c>
      <c r="J373" s="98">
        <v>1350.8120286737933</v>
      </c>
      <c r="K373" s="98">
        <v>1286.0769255925256</v>
      </c>
      <c r="L373" s="98">
        <v>1419.6668080617833</v>
      </c>
      <c r="M373" s="98">
        <v>1589.7919681302767</v>
      </c>
      <c r="N373" s="98">
        <v>1557.9022366546171</v>
      </c>
      <c r="O373" s="98">
        <v>1489.8928403535331</v>
      </c>
      <c r="P373" s="98">
        <v>1265.3751511576488</v>
      </c>
      <c r="Q373" s="98">
        <v>1424.7363153893818</v>
      </c>
      <c r="R373" s="98">
        <v>1404.1715702158072</v>
      </c>
      <c r="S373" s="98">
        <v>1351.2582205857927</v>
      </c>
      <c r="T373" s="98">
        <v>1251.4778931192241</v>
      </c>
      <c r="U373" s="98">
        <v>1269.6521412181166</v>
      </c>
      <c r="V373" s="98">
        <v>1170.6931106197762</v>
      </c>
      <c r="W373" s="98">
        <v>1133.1866578877077</v>
      </c>
      <c r="X373" s="98">
        <v>846.36453331778966</v>
      </c>
      <c r="Y373" s="98">
        <v>733.00299843909363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1244.2504509505004</v>
      </c>
      <c r="T374" s="98">
        <v>0</v>
      </c>
      <c r="U374" s="98">
        <v>0</v>
      </c>
      <c r="V374" s="98">
        <v>0</v>
      </c>
      <c r="W374" s="98">
        <v>0</v>
      </c>
      <c r="X374" s="98">
        <v>785.19723488293005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732.57171076572683</v>
      </c>
      <c r="T375" s="101">
        <v>0</v>
      </c>
      <c r="U375" s="101">
        <v>0</v>
      </c>
      <c r="V375" s="101">
        <v>0</v>
      </c>
      <c r="W375" s="101">
        <v>0</v>
      </c>
      <c r="X375" s="101">
        <v>354.47744691686495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511.67874018477357</v>
      </c>
      <c r="T376" s="104">
        <v>0</v>
      </c>
      <c r="U376" s="104">
        <v>0</v>
      </c>
      <c r="V376" s="104">
        <v>0</v>
      </c>
      <c r="W376" s="104">
        <v>0</v>
      </c>
      <c r="X376" s="104">
        <v>430.7197879660651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1236.6530334708505</v>
      </c>
      <c r="D377" s="101">
        <v>1251.9534440737939</v>
      </c>
      <c r="E377" s="101">
        <v>1210.0438678752682</v>
      </c>
      <c r="F377" s="101">
        <v>1238.0161155617245</v>
      </c>
      <c r="G377" s="101">
        <v>1260.7820051253111</v>
      </c>
      <c r="H377" s="101">
        <v>1273.6157634609585</v>
      </c>
      <c r="I377" s="101">
        <v>1202.1787851736133</v>
      </c>
      <c r="J377" s="101">
        <v>1228.20353745949</v>
      </c>
      <c r="K377" s="101">
        <v>1162.7568665021658</v>
      </c>
      <c r="L377" s="101">
        <v>1361.7249559853642</v>
      </c>
      <c r="M377" s="101">
        <v>1401.1429063067133</v>
      </c>
      <c r="N377" s="101">
        <v>1383.8347355193555</v>
      </c>
      <c r="O377" s="101">
        <v>1470.6751092505317</v>
      </c>
      <c r="P377" s="101">
        <v>1390.1096169235645</v>
      </c>
      <c r="Q377" s="101">
        <v>1425.5734156886645</v>
      </c>
      <c r="R377" s="101">
        <v>1399.3499754637367</v>
      </c>
      <c r="S377" s="101">
        <v>1307.3537917166607</v>
      </c>
      <c r="T377" s="101">
        <v>1298.0261915341371</v>
      </c>
      <c r="U377" s="101">
        <v>1290.379142778261</v>
      </c>
      <c r="V377" s="101">
        <v>1257.5041194228668</v>
      </c>
      <c r="W377" s="101">
        <v>1211.2289668713629</v>
      </c>
      <c r="X377" s="101">
        <v>0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1095.4812733259926</v>
      </c>
      <c r="D378" s="104">
        <v>1111.6921142684948</v>
      </c>
      <c r="E378" s="104">
        <v>1072.6143455544777</v>
      </c>
      <c r="F378" s="104">
        <v>1097.1149687492161</v>
      </c>
      <c r="G378" s="104">
        <v>1120.7789312053912</v>
      </c>
      <c r="H378" s="104">
        <v>1133.0570234791635</v>
      </c>
      <c r="I378" s="104">
        <v>1067.6625904571824</v>
      </c>
      <c r="J378" s="104">
        <v>1086.3659687745587</v>
      </c>
      <c r="K378" s="104">
        <v>1015.5199035794782</v>
      </c>
      <c r="L378" s="104">
        <v>1215.5581728373588</v>
      </c>
      <c r="M378" s="104">
        <v>1251.2314348513319</v>
      </c>
      <c r="N378" s="104">
        <v>1235.6773701488248</v>
      </c>
      <c r="O378" s="104">
        <v>1330.0242470052422</v>
      </c>
      <c r="P378" s="104">
        <v>1258.388445177141</v>
      </c>
      <c r="Q378" s="104">
        <v>1303.6930318669272</v>
      </c>
      <c r="R378" s="104">
        <v>1285.9262216171667</v>
      </c>
      <c r="S378" s="104">
        <v>1201.0208333669343</v>
      </c>
      <c r="T378" s="104">
        <v>1198.641397704765</v>
      </c>
      <c r="U378" s="104">
        <v>1198.5859667139832</v>
      </c>
      <c r="V378" s="104">
        <v>1172.3435739418912</v>
      </c>
      <c r="W378" s="104">
        <v>1138.7608030438896</v>
      </c>
      <c r="X378" s="104">
        <v>715.59508177309237</v>
      </c>
      <c r="Y378" s="104">
        <v>701.99440759446475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692.23545505470724</v>
      </c>
      <c r="D379" s="98">
        <v>708.54670031141586</v>
      </c>
      <c r="E379" s="98">
        <v>674.89373657061049</v>
      </c>
      <c r="F379" s="98">
        <v>687.01981663401773</v>
      </c>
      <c r="G379" s="98">
        <v>710.58304213809549</v>
      </c>
      <c r="H379" s="98">
        <v>718.66224210224482</v>
      </c>
      <c r="I379" s="98">
        <v>667.4913551707773</v>
      </c>
      <c r="J379" s="98">
        <v>660.22665129995175</v>
      </c>
      <c r="K379" s="98">
        <v>568.07096184959642</v>
      </c>
      <c r="L379" s="98">
        <v>766.38683723502947</v>
      </c>
      <c r="M379" s="98">
        <v>780.58310801242226</v>
      </c>
      <c r="N379" s="98">
        <v>753.55300148470837</v>
      </c>
      <c r="O379" s="98">
        <v>844.36979797293736</v>
      </c>
      <c r="P379" s="98">
        <v>765.61357720163437</v>
      </c>
      <c r="Q379" s="98">
        <v>805.65133827153886</v>
      </c>
      <c r="R379" s="98">
        <v>792.13946892751005</v>
      </c>
      <c r="S379" s="98">
        <v>708.12771723769208</v>
      </c>
      <c r="T379" s="98">
        <v>708.81578954492727</v>
      </c>
      <c r="U379" s="98">
        <v>716.82063844528727</v>
      </c>
      <c r="V379" s="98">
        <v>697.66838177152988</v>
      </c>
      <c r="W379" s="98">
        <v>711.05753629642595</v>
      </c>
      <c r="X379" s="98">
        <v>317.89867274740703</v>
      </c>
      <c r="Y379" s="98">
        <v>385.2156632766214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403.24581827128526</v>
      </c>
      <c r="D380" s="98">
        <v>403.14541395707886</v>
      </c>
      <c r="E380" s="98">
        <v>397.72060898386729</v>
      </c>
      <c r="F380" s="98">
        <v>410.09515211519829</v>
      </c>
      <c r="G380" s="98">
        <v>410.19588906729558</v>
      </c>
      <c r="H380" s="98">
        <v>414.39478137691856</v>
      </c>
      <c r="I380" s="98">
        <v>400.17123528640519</v>
      </c>
      <c r="J380" s="98">
        <v>426.1393174746068</v>
      </c>
      <c r="K380" s="98">
        <v>447.44894172988171</v>
      </c>
      <c r="L380" s="98">
        <v>449.17133560232935</v>
      </c>
      <c r="M380" s="98">
        <v>470.64832683890972</v>
      </c>
      <c r="N380" s="98">
        <v>482.12436866411656</v>
      </c>
      <c r="O380" s="98">
        <v>485.65444903230485</v>
      </c>
      <c r="P380" s="98">
        <v>492.77486797550648</v>
      </c>
      <c r="Q380" s="98">
        <v>498.04169359538821</v>
      </c>
      <c r="R380" s="98">
        <v>493.78675268965691</v>
      </c>
      <c r="S380" s="98">
        <v>492.89311612924234</v>
      </c>
      <c r="T380" s="98">
        <v>489.82560815983754</v>
      </c>
      <c r="U380" s="98">
        <v>481.76532826869612</v>
      </c>
      <c r="V380" s="98">
        <v>474.67519217036164</v>
      </c>
      <c r="W380" s="98">
        <v>427.70326674746377</v>
      </c>
      <c r="X380" s="98">
        <v>397.69640902568551</v>
      </c>
      <c r="Y380" s="98">
        <v>316.77874431784318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279.06861961013323</v>
      </c>
      <c r="D381" s="122">
        <v>283.2120929360272</v>
      </c>
      <c r="E381" s="122">
        <v>281.39265570726684</v>
      </c>
      <c r="F381" s="122">
        <v>282.94977100234365</v>
      </c>
      <c r="G381" s="122">
        <v>287.40169805607604</v>
      </c>
      <c r="H381" s="122">
        <v>296.64611757366583</v>
      </c>
      <c r="I381" s="122">
        <v>293.30834193562106</v>
      </c>
      <c r="J381" s="122">
        <v>299.15889324918334</v>
      </c>
      <c r="K381" s="122">
        <v>300.61326157312698</v>
      </c>
      <c r="L381" s="122">
        <v>334.68985116552926</v>
      </c>
      <c r="M381" s="122">
        <v>326.8850115841538</v>
      </c>
      <c r="N381" s="122">
        <v>324.36704180704447</v>
      </c>
      <c r="O381" s="122">
        <v>345.66243348042582</v>
      </c>
      <c r="P381" s="122">
        <v>348.04499358754623</v>
      </c>
      <c r="Q381" s="122">
        <v>350.62437604919558</v>
      </c>
      <c r="R381" s="122">
        <v>356.03571672315036</v>
      </c>
      <c r="S381" s="122">
        <v>341.11174945572259</v>
      </c>
      <c r="T381" s="122">
        <v>336.27887849728438</v>
      </c>
      <c r="U381" s="122">
        <v>331.26010276140954</v>
      </c>
      <c r="V381" s="122">
        <v>345.18878630613324</v>
      </c>
      <c r="W381" s="122">
        <v>352.14873636362887</v>
      </c>
      <c r="X381" s="122">
        <v>220.6561386704</v>
      </c>
      <c r="Y381" s="122">
        <v>243.14794269674752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279.06861961013323</v>
      </c>
      <c r="D383" s="33">
        <v>283.2120929360272</v>
      </c>
      <c r="E383" s="33">
        <v>281.39265570726684</v>
      </c>
      <c r="F383" s="33">
        <v>282.94977100234365</v>
      </c>
      <c r="G383" s="33">
        <v>287.40169805607604</v>
      </c>
      <c r="H383" s="33">
        <v>296.64611757366583</v>
      </c>
      <c r="I383" s="33">
        <v>293.30834193562106</v>
      </c>
      <c r="J383" s="33">
        <v>299.15889324918334</v>
      </c>
      <c r="K383" s="33">
        <v>300.61326157312698</v>
      </c>
      <c r="L383" s="33">
        <v>334.68985116552926</v>
      </c>
      <c r="M383" s="33">
        <v>326.8850115841538</v>
      </c>
      <c r="N383" s="33">
        <v>324.36704180704447</v>
      </c>
      <c r="O383" s="33">
        <v>345.66243348042582</v>
      </c>
      <c r="P383" s="33">
        <v>348.04499358754623</v>
      </c>
      <c r="Q383" s="33">
        <v>350.62437604919558</v>
      </c>
      <c r="R383" s="33">
        <v>356.03571672315036</v>
      </c>
      <c r="S383" s="33">
        <v>341.11174945572259</v>
      </c>
      <c r="T383" s="33">
        <v>336.27887849728438</v>
      </c>
      <c r="U383" s="33">
        <v>331.26010276140954</v>
      </c>
      <c r="V383" s="33">
        <v>345.18878630613324</v>
      </c>
      <c r="W383" s="33">
        <v>352.14873636362887</v>
      </c>
      <c r="X383" s="33">
        <v>220.6561386704</v>
      </c>
      <c r="Y383" s="33">
        <v>243.14794269674752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12262.337795831581</v>
      </c>
      <c r="D385" s="117">
        <f t="shared" si="211"/>
        <v>10941.563732809287</v>
      </c>
      <c r="E385" s="117">
        <f t="shared" si="211"/>
        <v>11436.200207567063</v>
      </c>
      <c r="F385" s="117">
        <f t="shared" si="211"/>
        <v>11529.321246241439</v>
      </c>
      <c r="G385" s="117">
        <f t="shared" si="211"/>
        <v>11474.087129239342</v>
      </c>
      <c r="H385" s="117">
        <f t="shared" si="211"/>
        <v>12180.857093334007</v>
      </c>
      <c r="I385" s="117">
        <f t="shared" si="211"/>
        <v>11955.624562160554</v>
      </c>
      <c r="J385" s="117">
        <f t="shared" si="211"/>
        <v>11096.545178978988</v>
      </c>
      <c r="K385" s="117">
        <f t="shared" si="211"/>
        <v>10222.518682302285</v>
      </c>
      <c r="L385" s="117">
        <f t="shared" si="211"/>
        <v>11977.436479869295</v>
      </c>
      <c r="M385" s="117">
        <f t="shared" si="211"/>
        <v>11521.780530390333</v>
      </c>
      <c r="N385" s="117">
        <f t="shared" si="211"/>
        <v>10744.986157050509</v>
      </c>
      <c r="O385" s="117">
        <f t="shared" si="211"/>
        <v>10043.851257649103</v>
      </c>
      <c r="P385" s="117">
        <f t="shared" si="211"/>
        <v>7787.1373093266284</v>
      </c>
      <c r="Q385" s="117">
        <f t="shared" si="211"/>
        <v>9750.7624198754165</v>
      </c>
      <c r="R385" s="117">
        <f t="shared" ref="R385:V385" si="212">R386+R389+R391+R400</f>
        <v>9740.5661396343348</v>
      </c>
      <c r="S385" s="117">
        <f t="shared" si="212"/>
        <v>9658.8684062050725</v>
      </c>
      <c r="T385" s="117">
        <f t="shared" si="212"/>
        <v>9012.0048655290793</v>
      </c>
      <c r="U385" s="117">
        <f t="shared" si="212"/>
        <v>8058.3433853421502</v>
      </c>
      <c r="V385" s="117">
        <f t="shared" si="212"/>
        <v>7568.975471081556</v>
      </c>
      <c r="W385" s="117">
        <f t="shared" ref="W385:Y385" si="213">W386+W389+W391+W400</f>
        <v>6524.6535414632981</v>
      </c>
      <c r="X385" s="117">
        <f t="shared" si="213"/>
        <v>5567.7070036688256</v>
      </c>
      <c r="Y385" s="117">
        <f t="shared" si="213"/>
        <v>4578.4478225400362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11119.711882584368</v>
      </c>
      <c r="D386" s="122">
        <f t="shared" si="214"/>
        <v>9796.2576157007734</v>
      </c>
      <c r="E386" s="122">
        <f t="shared" si="214"/>
        <v>10308.997608979345</v>
      </c>
      <c r="F386" s="122">
        <f t="shared" si="214"/>
        <v>10371.873349299029</v>
      </c>
      <c r="G386" s="122">
        <f t="shared" si="214"/>
        <v>10296.738309226581</v>
      </c>
      <c r="H386" s="122">
        <f t="shared" si="214"/>
        <v>10968.601096260634</v>
      </c>
      <c r="I386" s="122">
        <f t="shared" si="214"/>
        <v>10794.380131353768</v>
      </c>
      <c r="J386" s="122">
        <f t="shared" si="214"/>
        <v>9924.4296666724986</v>
      </c>
      <c r="K386" s="122">
        <f t="shared" si="214"/>
        <v>9097.5257348968571</v>
      </c>
      <c r="L386" s="122">
        <f t="shared" si="214"/>
        <v>10676.696241435167</v>
      </c>
      <c r="M386" s="122">
        <f t="shared" si="214"/>
        <v>10174.889888812711</v>
      </c>
      <c r="N386" s="122">
        <f t="shared" si="214"/>
        <v>9403.2722777266099</v>
      </c>
      <c r="O386" s="122">
        <f t="shared" si="214"/>
        <v>8611.6681303105415</v>
      </c>
      <c r="P386" s="122">
        <f t="shared" si="214"/>
        <v>6402.8243049496323</v>
      </c>
      <c r="Q386" s="122">
        <f t="shared" si="214"/>
        <v>8304.1416910163189</v>
      </c>
      <c r="R386" s="122">
        <f t="shared" ref="R386:V386" si="215">SUM(R387:R388)</f>
        <v>8285.9857750534211</v>
      </c>
      <c r="S386" s="122">
        <f t="shared" si="215"/>
        <v>8271.5953910633671</v>
      </c>
      <c r="T386" s="122">
        <f t="shared" si="215"/>
        <v>7622.8168482337051</v>
      </c>
      <c r="U386" s="122">
        <f t="shared" si="215"/>
        <v>6676.9838690676488</v>
      </c>
      <c r="V386" s="122">
        <f t="shared" si="215"/>
        <v>6173.7526816989703</v>
      </c>
      <c r="W386" s="122">
        <f t="shared" ref="W386:Y386" si="216">SUM(W387:W388)</f>
        <v>5171.4621371196599</v>
      </c>
      <c r="X386" s="122">
        <f t="shared" si="216"/>
        <v>4656.4427927320858</v>
      </c>
      <c r="Y386" s="122">
        <f t="shared" si="216"/>
        <v>3674.3058005015941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10918.098653722098</v>
      </c>
      <c r="D387" s="98">
        <v>9622.8216060311752</v>
      </c>
      <c r="E387" s="98">
        <v>10127.315859574066</v>
      </c>
      <c r="F387" s="98">
        <v>10190.923834449935</v>
      </c>
      <c r="G387" s="98">
        <v>10118.050767824805</v>
      </c>
      <c r="H387" s="98">
        <v>10779.194928712395</v>
      </c>
      <c r="I387" s="98">
        <v>10609.009181802805</v>
      </c>
      <c r="J387" s="98">
        <v>9756.3686246382895</v>
      </c>
      <c r="K387" s="98">
        <v>8945.165856520638</v>
      </c>
      <c r="L387" s="98">
        <v>10493.574278346674</v>
      </c>
      <c r="M387" s="98">
        <v>10004.544789725653</v>
      </c>
      <c r="N387" s="98">
        <v>9247.5876124060032</v>
      </c>
      <c r="O387" s="98">
        <v>8470.3698312065117</v>
      </c>
      <c r="P387" s="98">
        <v>6300.153827798812</v>
      </c>
      <c r="Q387" s="98">
        <v>8168.803882614453</v>
      </c>
      <c r="R387" s="98">
        <v>8151.2039924721257</v>
      </c>
      <c r="S387" s="98">
        <v>8137.4819386744302</v>
      </c>
      <c r="T387" s="98">
        <v>7499.7438347217067</v>
      </c>
      <c r="U387" s="98">
        <v>6570.5811669569584</v>
      </c>
      <c r="V387" s="98">
        <v>6075.4492006494338</v>
      </c>
      <c r="W387" s="98">
        <v>5089.1713124298221</v>
      </c>
      <c r="X387" s="98">
        <v>4587.6524226006304</v>
      </c>
      <c r="Y387" s="98">
        <v>3619.4512417282745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201.61322886227001</v>
      </c>
      <c r="D388" s="98">
        <v>173.43600966959815</v>
      </c>
      <c r="E388" s="98">
        <v>181.68174940527933</v>
      </c>
      <c r="F388" s="98">
        <v>180.94951484909416</v>
      </c>
      <c r="G388" s="98">
        <v>178.68754140177609</v>
      </c>
      <c r="H388" s="98">
        <v>189.40616754823984</v>
      </c>
      <c r="I388" s="98">
        <v>185.37094955096225</v>
      </c>
      <c r="J388" s="98">
        <v>168.06104203420975</v>
      </c>
      <c r="K388" s="98">
        <v>152.35987837621937</v>
      </c>
      <c r="L388" s="98">
        <v>183.12196308849292</v>
      </c>
      <c r="M388" s="98">
        <v>170.34509908705829</v>
      </c>
      <c r="N388" s="98">
        <v>155.68466532060631</v>
      </c>
      <c r="O388" s="98">
        <v>141.29829910402984</v>
      </c>
      <c r="P388" s="98">
        <v>102.67047715081982</v>
      </c>
      <c r="Q388" s="98">
        <v>135.33780840186529</v>
      </c>
      <c r="R388" s="98">
        <v>134.78178258129543</v>
      </c>
      <c r="S388" s="98">
        <v>134.11345238893691</v>
      </c>
      <c r="T388" s="98">
        <v>123.07301351199825</v>
      </c>
      <c r="U388" s="98">
        <v>106.40270211069041</v>
      </c>
      <c r="V388" s="98">
        <v>98.303481049536344</v>
      </c>
      <c r="W388" s="98">
        <v>82.290824689838175</v>
      </c>
      <c r="X388" s="98">
        <v>68.790370131455205</v>
      </c>
      <c r="Y388" s="98">
        <v>54.854558773319695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9.0154373744459253</v>
      </c>
      <c r="D389" s="122">
        <f t="shared" si="217"/>
        <v>3.0762599513858078</v>
      </c>
      <c r="E389" s="122">
        <f t="shared" si="217"/>
        <v>10.390440898485696</v>
      </c>
      <c r="F389" s="122">
        <f t="shared" si="217"/>
        <v>16.538976439220882</v>
      </c>
      <c r="G389" s="122">
        <f t="shared" si="217"/>
        <v>17.249512084652491</v>
      </c>
      <c r="H389" s="122">
        <f t="shared" si="217"/>
        <v>28.521792958021148</v>
      </c>
      <c r="I389" s="122">
        <f t="shared" si="217"/>
        <v>27.345055688856625</v>
      </c>
      <c r="J389" s="122">
        <f t="shared" si="217"/>
        <v>17.574376569341837</v>
      </c>
      <c r="K389" s="122">
        <f t="shared" si="217"/>
        <v>15.041381612808379</v>
      </c>
      <c r="L389" s="122">
        <f t="shared" si="217"/>
        <v>14.704343935975288</v>
      </c>
      <c r="M389" s="122">
        <f t="shared" si="217"/>
        <v>22.615539375370012</v>
      </c>
      <c r="N389" s="122">
        <f t="shared" si="217"/>
        <v>21.6610036447235</v>
      </c>
      <c r="O389" s="122">
        <f t="shared" si="217"/>
        <v>18.677247925374193</v>
      </c>
      <c r="P389" s="122">
        <f t="shared" si="217"/>
        <v>16.066464694220777</v>
      </c>
      <c r="Q389" s="122">
        <f t="shared" si="217"/>
        <v>18.215434592434242</v>
      </c>
      <c r="R389" s="122">
        <f t="shared" si="217"/>
        <v>23.942694633709582</v>
      </c>
      <c r="S389" s="122">
        <f t="shared" si="217"/>
        <v>21.320230722610056</v>
      </c>
      <c r="T389" s="122">
        <f t="shared" si="217"/>
        <v>26.951808417864985</v>
      </c>
      <c r="U389" s="122">
        <f t="shared" si="217"/>
        <v>10.399697523163217</v>
      </c>
      <c r="V389" s="122">
        <f t="shared" si="217"/>
        <v>32.529297713448393</v>
      </c>
      <c r="W389" s="122">
        <f t="shared" si="217"/>
        <v>12.150787501017174</v>
      </c>
      <c r="X389" s="122">
        <f t="shared" si="217"/>
        <v>25.940366137295882</v>
      </c>
      <c r="Y389" s="122">
        <f t="shared" si="217"/>
        <v>30.794644242320263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9.0154373744459253</v>
      </c>
      <c r="D390" s="98">
        <f>RES_hhdet_in_tesh!D29</f>
        <v>3.0762599513858078</v>
      </c>
      <c r="E390" s="98">
        <f>RES_hhdet_in_tesh!E29</f>
        <v>10.390440898485696</v>
      </c>
      <c r="F390" s="98">
        <f>RES_hhdet_in_tesh!F29</f>
        <v>16.538976439220882</v>
      </c>
      <c r="G390" s="98">
        <f>RES_hhdet_in_tesh!G29</f>
        <v>17.249512084652491</v>
      </c>
      <c r="H390" s="98">
        <f>RES_hhdet_in_tesh!H29</f>
        <v>28.521792958021148</v>
      </c>
      <c r="I390" s="98">
        <f>RES_hhdet_in_tesh!I29</f>
        <v>27.345055688856625</v>
      </c>
      <c r="J390" s="98">
        <f>RES_hhdet_in_tesh!J29</f>
        <v>17.574376569341837</v>
      </c>
      <c r="K390" s="98">
        <f>RES_hhdet_in_tesh!K29</f>
        <v>15.041381612808379</v>
      </c>
      <c r="L390" s="98">
        <f>RES_hhdet_in_tesh!L29</f>
        <v>14.704343935975288</v>
      </c>
      <c r="M390" s="98">
        <f>RES_hhdet_in_tesh!M29</f>
        <v>22.615539375370012</v>
      </c>
      <c r="N390" s="98">
        <f>RES_hhdet_in_tesh!N29</f>
        <v>21.6610036447235</v>
      </c>
      <c r="O390" s="98">
        <f>RES_hhdet_in_tesh!O29</f>
        <v>18.677247925374193</v>
      </c>
      <c r="P390" s="98">
        <f>RES_hhdet_in_tesh!P29</f>
        <v>16.066464694220777</v>
      </c>
      <c r="Q390" s="98">
        <f>RES_hhdet_in_tesh!Q29</f>
        <v>18.215434592434242</v>
      </c>
      <c r="R390" s="98">
        <f>RES_hhdet_in_tesh!R29</f>
        <v>23.942694633709582</v>
      </c>
      <c r="S390" s="98">
        <f>RES_hhdet_in_tesh!S29</f>
        <v>21.320230722610056</v>
      </c>
      <c r="T390" s="98">
        <f>RES_hhdet_in_tesh!T29</f>
        <v>26.951808417864985</v>
      </c>
      <c r="U390" s="98">
        <f>RES_hhdet_in_tesh!U29</f>
        <v>10.399697523163217</v>
      </c>
      <c r="V390" s="98">
        <f>RES_hhdet_in_tesh!V29</f>
        <v>32.529297713448393</v>
      </c>
      <c r="W390" s="98">
        <f>RES_hhdet_in_tesh!W29</f>
        <v>12.150787501017174</v>
      </c>
      <c r="X390" s="98">
        <f>RES_hhdet_in_tesh!X29</f>
        <v>25.940366137295882</v>
      </c>
      <c r="Y390" s="98">
        <f>RES_hhdet_in_tesh!Y29</f>
        <v>30.794644242320263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918.32003179594062</v>
      </c>
      <c r="D391" s="122">
        <v>923.39034271558671</v>
      </c>
      <c r="E391" s="122">
        <v>899.01173737299666</v>
      </c>
      <c r="F391" s="122">
        <v>921.53218992984205</v>
      </c>
      <c r="G391" s="122">
        <v>936.87844477607382</v>
      </c>
      <c r="H391" s="122">
        <v>952.91388100491804</v>
      </c>
      <c r="I391" s="122">
        <v>905.24391629461513</v>
      </c>
      <c r="J391" s="122">
        <v>920.85207590387438</v>
      </c>
      <c r="K391" s="122">
        <v>874.60763776751662</v>
      </c>
      <c r="L391" s="122">
        <v>1023.3841897730247</v>
      </c>
      <c r="M391" s="122">
        <v>1066.8686956470351</v>
      </c>
      <c r="N391" s="122">
        <v>1063.4337535652969</v>
      </c>
      <c r="O391" s="122">
        <v>1138.2690885197442</v>
      </c>
      <c r="P391" s="122">
        <v>1088.7556308884803</v>
      </c>
      <c r="Q391" s="122">
        <v>1143.7704987925654</v>
      </c>
      <c r="R391" s="122">
        <v>1137.3644293244538</v>
      </c>
      <c r="S391" s="122">
        <v>1079.882810472531</v>
      </c>
      <c r="T391" s="122">
        <v>1074.8173699400056</v>
      </c>
      <c r="U391" s="122">
        <v>1082.7452271104266</v>
      </c>
      <c r="V391" s="122">
        <v>1057.9471157085104</v>
      </c>
      <c r="W391" s="122">
        <v>1026.7785507574533</v>
      </c>
      <c r="X391" s="122">
        <v>686.8360683110169</v>
      </c>
      <c r="Y391" s="122">
        <v>653.09189984591364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944.7138819568396</v>
      </c>
      <c r="D392" s="98">
        <v>870.47828341828506</v>
      </c>
      <c r="E392" s="98">
        <v>900.66981013880343</v>
      </c>
      <c r="F392" s="98">
        <v>925.52601706294138</v>
      </c>
      <c r="G392" s="98">
        <v>915.88238338680981</v>
      </c>
      <c r="H392" s="98">
        <v>968.77805493040478</v>
      </c>
      <c r="I392" s="98">
        <v>973.56702703278677</v>
      </c>
      <c r="J392" s="98">
        <v>917.56827586628401</v>
      </c>
      <c r="K392" s="98">
        <v>878.91463129520628</v>
      </c>
      <c r="L392" s="98">
        <v>977.09892975360628</v>
      </c>
      <c r="M392" s="98">
        <v>1109.9133856428302</v>
      </c>
      <c r="N392" s="98">
        <v>1113.0492654576819</v>
      </c>
      <c r="O392" s="98">
        <v>1099.9715337866976</v>
      </c>
      <c r="P392" s="98">
        <v>970.78535967193397</v>
      </c>
      <c r="Q392" s="98">
        <v>1130.1216848864888</v>
      </c>
      <c r="R392" s="98">
        <v>1137.5161649558102</v>
      </c>
      <c r="S392" s="98">
        <v>1115.8926283654214</v>
      </c>
      <c r="T392" s="98">
        <v>1051.1292716046494</v>
      </c>
      <c r="U392" s="98">
        <v>1081.633112658739</v>
      </c>
      <c r="V392" s="98">
        <v>1008.3901947357901</v>
      </c>
      <c r="W392" s="98">
        <v>982.66477007363699</v>
      </c>
      <c r="X392" s="98">
        <v>736.08939655824247</v>
      </c>
      <c r="Y392" s="98">
        <v>638.44004947382996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1116.6492479224678</v>
      </c>
      <c r="T393" s="98">
        <v>0</v>
      </c>
      <c r="U393" s="98">
        <v>0</v>
      </c>
      <c r="V393" s="98">
        <v>0</v>
      </c>
      <c r="W393" s="98">
        <v>0</v>
      </c>
      <c r="X393" s="98">
        <v>739.01140431215038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604.97050773769422</v>
      </c>
      <c r="T394" s="101">
        <v>0</v>
      </c>
      <c r="U394" s="101">
        <v>0</v>
      </c>
      <c r="V394" s="101">
        <v>0</v>
      </c>
      <c r="W394" s="101">
        <v>0</v>
      </c>
      <c r="X394" s="101">
        <v>308.29161634608533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511.67874018477357</v>
      </c>
      <c r="T395" s="104">
        <v>0</v>
      </c>
      <c r="U395" s="104">
        <v>0</v>
      </c>
      <c r="V395" s="104">
        <v>0</v>
      </c>
      <c r="W395" s="104">
        <v>0</v>
      </c>
      <c r="X395" s="104">
        <v>430.7197879660651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915.63676543280712</v>
      </c>
      <c r="D396" s="101">
        <v>928.32976791495037</v>
      </c>
      <c r="E396" s="101">
        <v>898.69722720064658</v>
      </c>
      <c r="F396" s="101">
        <v>920.96697411479704</v>
      </c>
      <c r="G396" s="101">
        <v>939.54585519532725</v>
      </c>
      <c r="H396" s="101">
        <v>950.88004564893151</v>
      </c>
      <c r="I396" s="101">
        <v>899.34598389119549</v>
      </c>
      <c r="J396" s="101">
        <v>920.89124919504923</v>
      </c>
      <c r="K396" s="101">
        <v>874.09678245839677</v>
      </c>
      <c r="L396" s="101">
        <v>1026.7355282700937</v>
      </c>
      <c r="M396" s="101">
        <v>1062.4530193183768</v>
      </c>
      <c r="N396" s="101">
        <v>1059.0942021069452</v>
      </c>
      <c r="O396" s="101">
        <v>1141.3816668615277</v>
      </c>
      <c r="P396" s="101">
        <v>1098.2537092663433</v>
      </c>
      <c r="Q396" s="101">
        <v>1145.4646197680681</v>
      </c>
      <c r="R396" s="101">
        <v>1137.1433815259256</v>
      </c>
      <c r="S396" s="101">
        <v>1073.9253109886629</v>
      </c>
      <c r="T396" s="101">
        <v>1077.632008557893</v>
      </c>
      <c r="U396" s="101">
        <v>1082.6104601399315</v>
      </c>
      <c r="V396" s="101">
        <v>1065.8728250018094</v>
      </c>
      <c r="W396" s="101">
        <v>1036.1893085598892</v>
      </c>
      <c r="X396" s="101">
        <v>0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915.78750606001267</v>
      </c>
      <c r="D397" s="104">
        <v>928.53635159184114</v>
      </c>
      <c r="E397" s="104">
        <v>898.96287450279988</v>
      </c>
      <c r="F397" s="104">
        <v>921.17295936591336</v>
      </c>
      <c r="G397" s="104">
        <v>939.72863088857309</v>
      </c>
      <c r="H397" s="104">
        <v>950.94717432105142</v>
      </c>
      <c r="I397" s="104">
        <v>899.51931641914359</v>
      </c>
      <c r="J397" s="104">
        <v>921.16878704046076</v>
      </c>
      <c r="K397" s="104">
        <v>874.49350647582912</v>
      </c>
      <c r="L397" s="104">
        <v>1027.0241470155997</v>
      </c>
      <c r="M397" s="104">
        <v>1062.545753007071</v>
      </c>
      <c r="N397" s="104">
        <v>1058.8432458306293</v>
      </c>
      <c r="O397" s="104">
        <v>1140.9645181263663</v>
      </c>
      <c r="P397" s="104">
        <v>1097.6465563587703</v>
      </c>
      <c r="Q397" s="104">
        <v>1145.3918010698856</v>
      </c>
      <c r="R397" s="104">
        <v>1137.4971683330825</v>
      </c>
      <c r="S397" s="104">
        <v>1074.5843796361266</v>
      </c>
      <c r="T397" s="104">
        <v>1078.2903001411782</v>
      </c>
      <c r="U397" s="104">
        <v>1083.168044337245</v>
      </c>
      <c r="V397" s="104">
        <v>1066.0257551685563</v>
      </c>
      <c r="W397" s="104">
        <v>1036.0029665015418</v>
      </c>
      <c r="X397" s="104">
        <v>673.80155327698537</v>
      </c>
      <c r="Y397" s="104">
        <v>656.03935662630363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512.54168778872747</v>
      </c>
      <c r="D398" s="98">
        <v>525.39093763476228</v>
      </c>
      <c r="E398" s="98">
        <v>501.24226551893241</v>
      </c>
      <c r="F398" s="98">
        <v>511.07780725071507</v>
      </c>
      <c r="G398" s="98">
        <v>529.5327418212778</v>
      </c>
      <c r="H398" s="98">
        <v>536.55239294413286</v>
      </c>
      <c r="I398" s="98">
        <v>499.3480811327384</v>
      </c>
      <c r="J398" s="98">
        <v>495.02946956585407</v>
      </c>
      <c r="K398" s="98">
        <v>427.04456474594735</v>
      </c>
      <c r="L398" s="98">
        <v>577.85281141327039</v>
      </c>
      <c r="M398" s="98">
        <v>591.89742616816113</v>
      </c>
      <c r="N398" s="98">
        <v>576.71887716651293</v>
      </c>
      <c r="O398" s="98">
        <v>655.31006909406165</v>
      </c>
      <c r="P398" s="98">
        <v>604.87168838326386</v>
      </c>
      <c r="Q398" s="98">
        <v>647.35010747449746</v>
      </c>
      <c r="R398" s="98">
        <v>643.71041564342568</v>
      </c>
      <c r="S398" s="98">
        <v>581.6912635068843</v>
      </c>
      <c r="T398" s="98">
        <v>588.46469198134082</v>
      </c>
      <c r="U398" s="98">
        <v>601.40271606854878</v>
      </c>
      <c r="V398" s="98">
        <v>591.35056299819462</v>
      </c>
      <c r="W398" s="98">
        <v>608.29969975407778</v>
      </c>
      <c r="X398" s="98">
        <v>276.10514425129981</v>
      </c>
      <c r="Y398" s="98">
        <v>339.26061230846045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403.24581827128526</v>
      </c>
      <c r="D399" s="98">
        <v>403.14541395707886</v>
      </c>
      <c r="E399" s="98">
        <v>397.72060898386729</v>
      </c>
      <c r="F399" s="98">
        <v>410.09515211519829</v>
      </c>
      <c r="G399" s="98">
        <v>410.19588906729558</v>
      </c>
      <c r="H399" s="98">
        <v>414.39478137691856</v>
      </c>
      <c r="I399" s="98">
        <v>400.17123528640519</v>
      </c>
      <c r="J399" s="98">
        <v>426.1393174746068</v>
      </c>
      <c r="K399" s="98">
        <v>447.44894172988171</v>
      </c>
      <c r="L399" s="98">
        <v>449.17133560232935</v>
      </c>
      <c r="M399" s="98">
        <v>470.64832683890972</v>
      </c>
      <c r="N399" s="98">
        <v>482.12436866411656</v>
      </c>
      <c r="O399" s="98">
        <v>485.65444903230485</v>
      </c>
      <c r="P399" s="98">
        <v>492.77486797550648</v>
      </c>
      <c r="Q399" s="98">
        <v>498.04169359538821</v>
      </c>
      <c r="R399" s="98">
        <v>493.78675268965691</v>
      </c>
      <c r="S399" s="98">
        <v>492.89311612924234</v>
      </c>
      <c r="T399" s="98">
        <v>489.82560815983754</v>
      </c>
      <c r="U399" s="98">
        <v>481.76532826869612</v>
      </c>
      <c r="V399" s="98">
        <v>474.67519217036164</v>
      </c>
      <c r="W399" s="98">
        <v>427.70326674746377</v>
      </c>
      <c r="X399" s="98">
        <v>397.69640902568551</v>
      </c>
      <c r="Y399" s="98">
        <v>316.77874431784318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215.29044407682693</v>
      </c>
      <c r="D400" s="122">
        <v>218.83951444153993</v>
      </c>
      <c r="E400" s="122">
        <v>217.80042031623444</v>
      </c>
      <c r="F400" s="122">
        <v>219.37673057334828</v>
      </c>
      <c r="G400" s="122">
        <v>223.2208631520358</v>
      </c>
      <c r="H400" s="122">
        <v>230.82032311043255</v>
      </c>
      <c r="I400" s="122">
        <v>228.65545882331415</v>
      </c>
      <c r="J400" s="122">
        <v>233.68905983327201</v>
      </c>
      <c r="K400" s="122">
        <v>235.34392802510334</v>
      </c>
      <c r="L400" s="122">
        <v>262.65170472512744</v>
      </c>
      <c r="M400" s="122">
        <v>257.40640655521656</v>
      </c>
      <c r="N400" s="122">
        <v>256.61912211387772</v>
      </c>
      <c r="O400" s="122">
        <v>275.23679089344319</v>
      </c>
      <c r="P400" s="122">
        <v>279.49090879429559</v>
      </c>
      <c r="Q400" s="122">
        <v>284.63479547409884</v>
      </c>
      <c r="R400" s="122">
        <v>293.27324062275051</v>
      </c>
      <c r="S400" s="122">
        <v>286.06997394656497</v>
      </c>
      <c r="T400" s="122">
        <v>287.41883893750236</v>
      </c>
      <c r="U400" s="122">
        <v>288.21459164091135</v>
      </c>
      <c r="V400" s="122">
        <v>304.7463759606274</v>
      </c>
      <c r="W400" s="122">
        <v>314.26206608516702</v>
      </c>
      <c r="X400" s="122">
        <v>198.48777648842653</v>
      </c>
      <c r="Y400" s="122">
        <v>220.25547795020756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215.29044407682693</v>
      </c>
      <c r="D402" s="33">
        <v>218.83951444153993</v>
      </c>
      <c r="E402" s="33">
        <v>217.80042031623444</v>
      </c>
      <c r="F402" s="33">
        <v>219.37673057334828</v>
      </c>
      <c r="G402" s="33">
        <v>223.2208631520358</v>
      </c>
      <c r="H402" s="33">
        <v>230.82032311043255</v>
      </c>
      <c r="I402" s="33">
        <v>228.65545882331415</v>
      </c>
      <c r="J402" s="33">
        <v>233.68905983327201</v>
      </c>
      <c r="K402" s="33">
        <v>235.34392802510334</v>
      </c>
      <c r="L402" s="33">
        <v>262.65170472512744</v>
      </c>
      <c r="M402" s="33">
        <v>257.40640655521656</v>
      </c>
      <c r="N402" s="33">
        <v>256.61912211387772</v>
      </c>
      <c r="O402" s="33">
        <v>275.23679089344319</v>
      </c>
      <c r="P402" s="33">
        <v>279.49090879429559</v>
      </c>
      <c r="Q402" s="33">
        <v>284.63479547409884</v>
      </c>
      <c r="R402" s="33">
        <v>293.27324062275051</v>
      </c>
      <c r="S402" s="33">
        <v>286.06997394656497</v>
      </c>
      <c r="T402" s="33">
        <v>287.41883893750236</v>
      </c>
      <c r="U402" s="33">
        <v>288.21459164091135</v>
      </c>
      <c r="V402" s="33">
        <v>304.7463759606274</v>
      </c>
      <c r="W402" s="33">
        <v>314.26206608516702</v>
      </c>
      <c r="X402" s="33">
        <v>198.48777648842653</v>
      </c>
      <c r="Y402" s="33">
        <v>220.25547795020756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4322.9471214259011</v>
      </c>
      <c r="D404" s="117">
        <f t="shared" si="218"/>
        <v>3781.5407038690123</v>
      </c>
      <c r="E404" s="117">
        <f t="shared" si="218"/>
        <v>3954.7563951182578</v>
      </c>
      <c r="F404" s="117">
        <f t="shared" si="218"/>
        <v>3949.9603231592696</v>
      </c>
      <c r="G404" s="117">
        <f t="shared" si="218"/>
        <v>3891.6414946977616</v>
      </c>
      <c r="H404" s="117">
        <f t="shared" si="218"/>
        <v>4110.2280653963408</v>
      </c>
      <c r="I404" s="117">
        <f t="shared" si="218"/>
        <v>4000.1114950536994</v>
      </c>
      <c r="J404" s="117">
        <f t="shared" si="218"/>
        <v>3640.7613284823706</v>
      </c>
      <c r="K404" s="117">
        <f t="shared" si="218"/>
        <v>3301.7805967245072</v>
      </c>
      <c r="L404" s="117">
        <f t="shared" si="218"/>
        <v>3834.461306158139</v>
      </c>
      <c r="M404" s="117">
        <f t="shared" si="218"/>
        <v>3595.1110318428441</v>
      </c>
      <c r="N404" s="117">
        <f t="shared" si="218"/>
        <v>3221.947576936102</v>
      </c>
      <c r="O404" s="117">
        <f t="shared" si="218"/>
        <v>2829.8767625111118</v>
      </c>
      <c r="P404" s="117">
        <f t="shared" si="218"/>
        <v>2014.6726039149501</v>
      </c>
      <c r="Q404" s="117">
        <f t="shared" si="218"/>
        <v>2531.1888139228663</v>
      </c>
      <c r="R404" s="117">
        <f t="shared" ref="R404:V404" si="219">R405+R408+R410+R419</f>
        <v>2496.8740750148086</v>
      </c>
      <c r="S404" s="117">
        <f t="shared" si="219"/>
        <v>2481.2148505348841</v>
      </c>
      <c r="T404" s="117">
        <f t="shared" si="219"/>
        <v>2278.2587103241408</v>
      </c>
      <c r="U404" s="117">
        <f t="shared" si="219"/>
        <v>2004.6211323588998</v>
      </c>
      <c r="V404" s="117">
        <f t="shared" si="219"/>
        <v>1850.5717578349927</v>
      </c>
      <c r="W404" s="117">
        <f t="shared" ref="W404:Y404" si="220">W405+W408+W410+W419</f>
        <v>1559.2731873889056</v>
      </c>
      <c r="X404" s="117">
        <f t="shared" si="220"/>
        <v>1401.1866419487799</v>
      </c>
      <c r="Y404" s="117">
        <f t="shared" si="220"/>
        <v>1099.7437320266226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4293.7387260378018</v>
      </c>
      <c r="D405" s="122">
        <f t="shared" si="221"/>
        <v>3755.6998486261573</v>
      </c>
      <c r="E405" s="122">
        <f t="shared" si="221"/>
        <v>3921.3342118496698</v>
      </c>
      <c r="F405" s="122">
        <f t="shared" si="221"/>
        <v>3915.1636122679679</v>
      </c>
      <c r="G405" s="122">
        <f t="shared" si="221"/>
        <v>3855.7256318929572</v>
      </c>
      <c r="H405" s="122">
        <f t="shared" si="221"/>
        <v>4073.5258183426836</v>
      </c>
      <c r="I405" s="122">
        <f t="shared" si="221"/>
        <v>3974.6588466687367</v>
      </c>
      <c r="J405" s="122">
        <f t="shared" si="221"/>
        <v>3621.2787595659556</v>
      </c>
      <c r="K405" s="122">
        <f t="shared" si="221"/>
        <v>3286.1995175555685</v>
      </c>
      <c r="L405" s="122">
        <f t="shared" si="221"/>
        <v>3811.7734610844182</v>
      </c>
      <c r="M405" s="122">
        <f t="shared" si="221"/>
        <v>3561.8022661820237</v>
      </c>
      <c r="N405" s="122">
        <f t="shared" si="221"/>
        <v>3192.8604751214339</v>
      </c>
      <c r="O405" s="122">
        <f t="shared" si="221"/>
        <v>2805.9161212640529</v>
      </c>
      <c r="P405" s="122">
        <f t="shared" si="221"/>
        <v>1993.8218439630455</v>
      </c>
      <c r="Q405" s="122">
        <f t="shared" si="221"/>
        <v>2496.2003705278553</v>
      </c>
      <c r="R405" s="122">
        <f t="shared" ref="R405:V405" si="222">SUM(R406:R407)</f>
        <v>2458.797228738285</v>
      </c>
      <c r="S405" s="122">
        <f t="shared" si="222"/>
        <v>2440.2376881693704</v>
      </c>
      <c r="T405" s="122">
        <f t="shared" si="222"/>
        <v>2244.8133317122629</v>
      </c>
      <c r="U405" s="122">
        <f t="shared" si="222"/>
        <v>1965.4698861508762</v>
      </c>
      <c r="V405" s="122">
        <f t="shared" si="222"/>
        <v>1813.6032643046785</v>
      </c>
      <c r="W405" s="122">
        <f t="shared" ref="W405:Y405" si="223">SUM(W406:W407)</f>
        <v>1514.365953284472</v>
      </c>
      <c r="X405" s="122">
        <f t="shared" si="223"/>
        <v>1361.6065190561278</v>
      </c>
      <c r="Y405" s="122">
        <f t="shared" si="223"/>
        <v>1071.8575225177531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4293.7387260378018</v>
      </c>
      <c r="D406" s="98">
        <v>3755.6998486261573</v>
      </c>
      <c r="E406" s="98">
        <v>3921.3342118496698</v>
      </c>
      <c r="F406" s="98">
        <v>3915.1636122679679</v>
      </c>
      <c r="G406" s="98">
        <v>3855.7256318929572</v>
      </c>
      <c r="H406" s="98">
        <v>4073.5258183426836</v>
      </c>
      <c r="I406" s="98">
        <v>3974.6588466687367</v>
      </c>
      <c r="J406" s="98">
        <v>3621.2787595659556</v>
      </c>
      <c r="K406" s="98">
        <v>3286.1995175555685</v>
      </c>
      <c r="L406" s="98">
        <v>3811.7734610844182</v>
      </c>
      <c r="M406" s="98">
        <v>3561.8022661820237</v>
      </c>
      <c r="N406" s="98">
        <v>3192.8604751214339</v>
      </c>
      <c r="O406" s="98">
        <v>2805.9161212640529</v>
      </c>
      <c r="P406" s="98">
        <v>1993.8218439630455</v>
      </c>
      <c r="Q406" s="98">
        <v>2496.2003705278553</v>
      </c>
      <c r="R406" s="98">
        <v>2458.797228738285</v>
      </c>
      <c r="S406" s="98">
        <v>2440.2376881693704</v>
      </c>
      <c r="T406" s="98">
        <v>2244.8133317122629</v>
      </c>
      <c r="U406" s="98">
        <v>1965.4698861508762</v>
      </c>
      <c r="V406" s="98">
        <v>1813.6032643046785</v>
      </c>
      <c r="W406" s="98">
        <v>1514.365953284472</v>
      </c>
      <c r="X406" s="98">
        <v>1361.6065190561278</v>
      </c>
      <c r="Y406" s="98">
        <v>1071.8575225177531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29.208395388099589</v>
      </c>
      <c r="D410" s="122">
        <v>25.840855242854985</v>
      </c>
      <c r="E410" s="122">
        <v>33.422183268588121</v>
      </c>
      <c r="F410" s="122">
        <v>34.796710891301743</v>
      </c>
      <c r="G410" s="122">
        <v>35.91586280480437</v>
      </c>
      <c r="H410" s="122">
        <v>36.702247053657217</v>
      </c>
      <c r="I410" s="122">
        <v>25.452648384962909</v>
      </c>
      <c r="J410" s="122">
        <v>19.482568916415172</v>
      </c>
      <c r="K410" s="122">
        <v>15.581079168938571</v>
      </c>
      <c r="L410" s="122">
        <v>22.687845073720634</v>
      </c>
      <c r="M410" s="122">
        <v>33.308765660820384</v>
      </c>
      <c r="N410" s="122">
        <v>29.087101814668181</v>
      </c>
      <c r="O410" s="122">
        <v>23.960641247059016</v>
      </c>
      <c r="P410" s="122">
        <v>20.850759951904674</v>
      </c>
      <c r="Q410" s="122">
        <v>34.988443395011039</v>
      </c>
      <c r="R410" s="122">
        <v>38.076846276523661</v>
      </c>
      <c r="S410" s="122">
        <v>40.977162365513955</v>
      </c>
      <c r="T410" s="122">
        <v>33.445378611877992</v>
      </c>
      <c r="U410" s="122">
        <v>39.151246208023629</v>
      </c>
      <c r="V410" s="122">
        <v>36.968493530314092</v>
      </c>
      <c r="W410" s="122">
        <v>44.907234104433698</v>
      </c>
      <c r="X410" s="122">
        <v>39.580122892652106</v>
      </c>
      <c r="Y410" s="122">
        <v>27.886209508869637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324.53772653443986</v>
      </c>
      <c r="D411" s="98">
        <v>298.16371434063444</v>
      </c>
      <c r="E411" s="98">
        <v>307.48408607101072</v>
      </c>
      <c r="F411" s="98">
        <v>314.91023356628079</v>
      </c>
      <c r="G411" s="98">
        <v>310.47268069041996</v>
      </c>
      <c r="H411" s="98">
        <v>327.08178991935694</v>
      </c>
      <c r="I411" s="98">
        <v>327.24833637809451</v>
      </c>
      <c r="J411" s="98">
        <v>306.85046043353896</v>
      </c>
      <c r="K411" s="98">
        <v>292.1452344175982</v>
      </c>
      <c r="L411" s="98">
        <v>322.49151211931473</v>
      </c>
      <c r="M411" s="98">
        <v>361.1371434804737</v>
      </c>
      <c r="N411" s="98">
        <v>353.89307207846286</v>
      </c>
      <c r="O411" s="98">
        <v>338.44405761470858</v>
      </c>
      <c r="P411" s="98">
        <v>287.44261933697157</v>
      </c>
      <c r="Q411" s="98">
        <v>323.64310140385209</v>
      </c>
      <c r="R411" s="98">
        <v>318.97161389022278</v>
      </c>
      <c r="S411" s="98">
        <v>306.95181738826875</v>
      </c>
      <c r="T411" s="98">
        <v>284.28571820096295</v>
      </c>
      <c r="U411" s="98">
        <v>288.41418039910735</v>
      </c>
      <c r="V411" s="98">
        <v>265.93464700838848</v>
      </c>
      <c r="W411" s="98">
        <v>257.41468120577173</v>
      </c>
      <c r="X411" s="98">
        <v>192.26016738846914</v>
      </c>
      <c r="Y411" s="98">
        <v>166.50896112542449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166.41098981754254</v>
      </c>
      <c r="T412" s="98">
        <v>0</v>
      </c>
      <c r="U412" s="98">
        <v>0</v>
      </c>
      <c r="V412" s="98">
        <v>0</v>
      </c>
      <c r="W412" s="98">
        <v>0</v>
      </c>
      <c r="X412" s="98">
        <v>80.523096841635052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166.41098981754254</v>
      </c>
      <c r="T413" s="101">
        <v>0</v>
      </c>
      <c r="U413" s="101">
        <v>0</v>
      </c>
      <c r="V413" s="101">
        <v>0</v>
      </c>
      <c r="W413" s="101">
        <v>0</v>
      </c>
      <c r="X413" s="101">
        <v>80.523096841635052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178.86872351982908</v>
      </c>
      <c r="D423" s="118">
        <f t="shared" si="225"/>
        <v>158.08155567359165</v>
      </c>
      <c r="E423" s="118">
        <f t="shared" si="225"/>
        <v>163.9113847614162</v>
      </c>
      <c r="F423" s="118">
        <f t="shared" si="225"/>
        <v>162.96187646378925</v>
      </c>
      <c r="G423" s="118">
        <f t="shared" si="225"/>
        <v>160.36560915906637</v>
      </c>
      <c r="H423" s="118">
        <f t="shared" si="225"/>
        <v>166.56580645463097</v>
      </c>
      <c r="I423" s="118">
        <f t="shared" si="225"/>
        <v>163.51872402504412</v>
      </c>
      <c r="J423" s="118">
        <f t="shared" si="225"/>
        <v>150.96940613978728</v>
      </c>
      <c r="K423" s="118">
        <f t="shared" si="225"/>
        <v>137.42222111581395</v>
      </c>
      <c r="L423" s="118">
        <f t="shared" si="225"/>
        <v>159.11636424560342</v>
      </c>
      <c r="M423" s="118">
        <f t="shared" si="225"/>
        <v>150.29233848216731</v>
      </c>
      <c r="N423" s="118">
        <f t="shared" si="225"/>
        <v>135.99648945153945</v>
      </c>
      <c r="O423" s="118">
        <f t="shared" si="225"/>
        <v>121.98121771991961</v>
      </c>
      <c r="P423" s="118">
        <f t="shared" si="225"/>
        <v>89.978137337075054</v>
      </c>
      <c r="Q423" s="118">
        <f t="shared" si="225"/>
        <v>113.41610059910589</v>
      </c>
      <c r="R423" s="118">
        <f t="shared" ref="R423:V423" si="226">R424+R427+R429+R438</f>
        <v>111.81638564484717</v>
      </c>
      <c r="S423" s="118">
        <f t="shared" si="226"/>
        <v>106.90859684856369</v>
      </c>
      <c r="T423" s="118">
        <f t="shared" si="226"/>
        <v>102.23447457229797</v>
      </c>
      <c r="U423" s="118">
        <f t="shared" si="226"/>
        <v>91.238743850449964</v>
      </c>
      <c r="V423" s="118">
        <f t="shared" si="226"/>
        <v>81.608203844105518</v>
      </c>
      <c r="W423" s="118">
        <f t="shared" ref="W423:Y423" si="227">W424+W427+W429+W438</f>
        <v>75.227201756258921</v>
      </c>
      <c r="X423" s="118">
        <f t="shared" si="227"/>
        <v>62.063398609484523</v>
      </c>
      <c r="Y423" s="118">
        <f t="shared" si="227"/>
        <v>52.044716985212844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166.05695640105432</v>
      </c>
      <c r="D424" s="123">
        <f t="shared" si="228"/>
        <v>145.13020782341775</v>
      </c>
      <c r="E424" s="123">
        <f t="shared" si="228"/>
        <v>151.26505082292744</v>
      </c>
      <c r="F424" s="123">
        <f t="shared" si="228"/>
        <v>150.03878256371303</v>
      </c>
      <c r="G424" s="123">
        <f t="shared" si="228"/>
        <v>147.37763495910116</v>
      </c>
      <c r="H424" s="123">
        <f t="shared" si="228"/>
        <v>153.49525521538504</v>
      </c>
      <c r="I424" s="123">
        <f t="shared" si="228"/>
        <v>151.33312551612667</v>
      </c>
      <c r="J424" s="123">
        <f t="shared" si="228"/>
        <v>138.49010213506574</v>
      </c>
      <c r="K424" s="123">
        <f t="shared" si="228"/>
        <v>125.57461983535215</v>
      </c>
      <c r="L424" s="123">
        <f t="shared" si="228"/>
        <v>145.14724810062381</v>
      </c>
      <c r="M424" s="123">
        <f t="shared" si="228"/>
        <v>135.82348775717159</v>
      </c>
      <c r="N424" s="123">
        <f t="shared" si="228"/>
        <v>121.68943129132873</v>
      </c>
      <c r="O424" s="123">
        <f t="shared" si="228"/>
        <v>106.91640427091973</v>
      </c>
      <c r="P424" s="123">
        <f t="shared" si="228"/>
        <v>75.681154577643468</v>
      </c>
      <c r="Q424" s="123">
        <f t="shared" si="228"/>
        <v>98.227477855236927</v>
      </c>
      <c r="R424" s="123">
        <f t="shared" ref="R424:V424" si="229">SUM(R425:R426)</f>
        <v>96.772502731589</v>
      </c>
      <c r="S424" s="123">
        <f t="shared" si="229"/>
        <v>93.141423095755812</v>
      </c>
      <c r="T424" s="123">
        <f t="shared" si="229"/>
        <v>88.232012323542918</v>
      </c>
      <c r="U424" s="123">
        <f t="shared" si="229"/>
        <v>77.320469349636909</v>
      </c>
      <c r="V424" s="123">
        <f t="shared" si="229"/>
        <v>68.404074227658683</v>
      </c>
      <c r="W424" s="123">
        <f t="shared" ref="W424:Y424" si="230">SUM(W425:W426)</f>
        <v>61.373104868199938</v>
      </c>
      <c r="X424" s="123">
        <f t="shared" si="230"/>
        <v>53.520465761986323</v>
      </c>
      <c r="Y424" s="123">
        <f t="shared" si="230"/>
        <v>43.363514281423818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164.30443010044795</v>
      </c>
      <c r="D425" s="99">
        <v>143.62357992881741</v>
      </c>
      <c r="E425" s="99">
        <v>149.68961406808072</v>
      </c>
      <c r="F425" s="99">
        <v>148.47992261177771</v>
      </c>
      <c r="G425" s="99">
        <v>145.84229868199233</v>
      </c>
      <c r="H425" s="99">
        <v>151.89094851419708</v>
      </c>
      <c r="I425" s="99">
        <v>149.74665933365378</v>
      </c>
      <c r="J425" s="99">
        <v>137.04532394690082</v>
      </c>
      <c r="K425" s="99">
        <v>124.26585874422393</v>
      </c>
      <c r="L425" s="99">
        <v>143.58035190253582</v>
      </c>
      <c r="M425" s="99">
        <v>134.36375341806144</v>
      </c>
      <c r="N425" s="99">
        <v>120.35631924052294</v>
      </c>
      <c r="O425" s="99">
        <v>105.70720273474839</v>
      </c>
      <c r="P425" s="99">
        <v>74.806114014588019</v>
      </c>
      <c r="Q425" s="99">
        <v>97.032421391438362</v>
      </c>
      <c r="R425" s="99">
        <v>95.582308458694399</v>
      </c>
      <c r="S425" s="99">
        <v>91.992934871570625</v>
      </c>
      <c r="T425" s="99">
        <v>87.14667365412889</v>
      </c>
      <c r="U425" s="99">
        <v>76.381169128656865</v>
      </c>
      <c r="V425" s="99">
        <v>67.572069700167049</v>
      </c>
      <c r="W425" s="99">
        <v>60.624758833739236</v>
      </c>
      <c r="X425" s="99">
        <v>52.913209517799871</v>
      </c>
      <c r="Y425" s="99">
        <v>42.865189739388349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1.7525263006063698</v>
      </c>
      <c r="D426" s="99">
        <v>1.5066278946003435</v>
      </c>
      <c r="E426" s="99">
        <v>1.5754367548467301</v>
      </c>
      <c r="F426" s="99">
        <v>1.5588599519353168</v>
      </c>
      <c r="G426" s="99">
        <v>1.5353362771088275</v>
      </c>
      <c r="H426" s="99">
        <v>1.6043067011879664</v>
      </c>
      <c r="I426" s="99">
        <v>1.5864661824728876</v>
      </c>
      <c r="J426" s="99">
        <v>1.4447781881649207</v>
      </c>
      <c r="K426" s="99">
        <v>1.3087610911282186</v>
      </c>
      <c r="L426" s="99">
        <v>1.5668961980879954</v>
      </c>
      <c r="M426" s="99">
        <v>1.4597343391101467</v>
      </c>
      <c r="N426" s="99">
        <v>1.3331120508057905</v>
      </c>
      <c r="O426" s="99">
        <v>1.2092015361713415</v>
      </c>
      <c r="P426" s="99">
        <v>0.87504056305545408</v>
      </c>
      <c r="Q426" s="99">
        <v>1.1950564637985666</v>
      </c>
      <c r="R426" s="99">
        <v>1.1901942728946033</v>
      </c>
      <c r="S426" s="99">
        <v>1.1484882241851899</v>
      </c>
      <c r="T426" s="99">
        <v>1.0853386694140268</v>
      </c>
      <c r="U426" s="99">
        <v>0.93930022098004817</v>
      </c>
      <c r="V426" s="99">
        <v>0.83200452749162845</v>
      </c>
      <c r="W426" s="99">
        <v>0.7483460344607018</v>
      </c>
      <c r="X426" s="99">
        <v>0.60725624418645185</v>
      </c>
      <c r="Y426" s="99">
        <v>0.49832454203547211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2.6048854129704233E-2</v>
      </c>
      <c r="D427" s="123">
        <f t="shared" si="231"/>
        <v>8.4613693452196999E-3</v>
      </c>
      <c r="E427" s="123">
        <f t="shared" si="231"/>
        <v>2.7217777888705188E-2</v>
      </c>
      <c r="F427" s="123">
        <f t="shared" si="231"/>
        <v>4.1136716103065067E-2</v>
      </c>
      <c r="G427" s="123">
        <f t="shared" si="231"/>
        <v>4.0954143520101211E-2</v>
      </c>
      <c r="H427" s="123">
        <f t="shared" si="231"/>
        <v>6.397307076926774E-2</v>
      </c>
      <c r="I427" s="123">
        <f t="shared" si="231"/>
        <v>5.9460306660700575E-2</v>
      </c>
      <c r="J427" s="123">
        <f t="shared" si="231"/>
        <v>3.6863986884889101E-2</v>
      </c>
      <c r="K427" s="123">
        <f t="shared" si="231"/>
        <v>3.0297456612811441E-2</v>
      </c>
      <c r="L427" s="123">
        <f t="shared" si="231"/>
        <v>2.8373182344185732E-2</v>
      </c>
      <c r="M427" s="123">
        <f t="shared" si="231"/>
        <v>4.1865223371861264E-2</v>
      </c>
      <c r="N427" s="123">
        <f t="shared" si="231"/>
        <v>3.820536984863282E-2</v>
      </c>
      <c r="O427" s="123">
        <f t="shared" si="231"/>
        <v>3.1271669046038376E-2</v>
      </c>
      <c r="P427" s="123">
        <f t="shared" si="231"/>
        <v>2.5483826483890956E-2</v>
      </c>
      <c r="Q427" s="123">
        <f t="shared" si="231"/>
        <v>2.8854360926675326E-2</v>
      </c>
      <c r="R427" s="123">
        <f t="shared" si="231"/>
        <v>3.7633993765453795E-2</v>
      </c>
      <c r="S427" s="123">
        <f t="shared" si="231"/>
        <v>3.2470768502249357E-2</v>
      </c>
      <c r="T427" s="123">
        <f t="shared" si="231"/>
        <v>4.2230036967204718E-2</v>
      </c>
      <c r="U427" s="123">
        <f t="shared" si="231"/>
        <v>1.6294556507953639E-2</v>
      </c>
      <c r="V427" s="123">
        <f t="shared" si="231"/>
        <v>4.8717702984551282E-2</v>
      </c>
      <c r="W427" s="123">
        <f t="shared" si="231"/>
        <v>1.936080026090059E-2</v>
      </c>
      <c r="X427" s="123">
        <f t="shared" si="231"/>
        <v>3.9691147543042427E-2</v>
      </c>
      <c r="Y427" s="123">
        <f t="shared" si="231"/>
        <v>4.7908923700768963E-2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2.6048854129704233E-2</v>
      </c>
      <c r="D428" s="99">
        <f>RES_hhdet_in_fecs!D29</f>
        <v>8.4613693452196999E-3</v>
      </c>
      <c r="E428" s="99">
        <f>RES_hhdet_in_fecs!E29</f>
        <v>2.7217777888705188E-2</v>
      </c>
      <c r="F428" s="99">
        <f>RES_hhdet_in_fecs!F29</f>
        <v>4.1136716103065067E-2</v>
      </c>
      <c r="G428" s="99">
        <f>RES_hhdet_in_fecs!G29</f>
        <v>4.0954143520101211E-2</v>
      </c>
      <c r="H428" s="99">
        <f>RES_hhdet_in_fecs!H29</f>
        <v>6.397307076926774E-2</v>
      </c>
      <c r="I428" s="99">
        <f>RES_hhdet_in_fecs!I29</f>
        <v>5.9460306660700575E-2</v>
      </c>
      <c r="J428" s="99">
        <f>RES_hhdet_in_fecs!J29</f>
        <v>3.6863986884889101E-2</v>
      </c>
      <c r="K428" s="99">
        <f>RES_hhdet_in_fecs!K29</f>
        <v>3.0297456612811441E-2</v>
      </c>
      <c r="L428" s="99">
        <f>RES_hhdet_in_fecs!L29</f>
        <v>2.8373182344185732E-2</v>
      </c>
      <c r="M428" s="99">
        <f>RES_hhdet_in_fecs!M29</f>
        <v>4.1865223371861264E-2</v>
      </c>
      <c r="N428" s="99">
        <f>RES_hhdet_in_fecs!N29</f>
        <v>3.820536984863282E-2</v>
      </c>
      <c r="O428" s="99">
        <f>RES_hhdet_in_fecs!O29</f>
        <v>3.1271669046038376E-2</v>
      </c>
      <c r="P428" s="99">
        <f>RES_hhdet_in_fecs!P29</f>
        <v>2.5483826483890956E-2</v>
      </c>
      <c r="Q428" s="99">
        <f>RES_hhdet_in_fecs!Q29</f>
        <v>2.8854360926675326E-2</v>
      </c>
      <c r="R428" s="99">
        <f>RES_hhdet_in_fecs!R29</f>
        <v>3.7633993765453795E-2</v>
      </c>
      <c r="S428" s="99">
        <f>RES_hhdet_in_fecs!S29</f>
        <v>3.2470768502249357E-2</v>
      </c>
      <c r="T428" s="99">
        <f>RES_hhdet_in_fecs!T29</f>
        <v>4.2230036967204718E-2</v>
      </c>
      <c r="U428" s="99">
        <f>RES_hhdet_in_fecs!U29</f>
        <v>1.6294556507953639E-2</v>
      </c>
      <c r="V428" s="99">
        <f>RES_hhdet_in_fecs!V29</f>
        <v>4.8717702984551282E-2</v>
      </c>
      <c r="W428" s="99">
        <f>RES_hhdet_in_fecs!W29</f>
        <v>1.936080026090059E-2</v>
      </c>
      <c r="X428" s="99">
        <f>RES_hhdet_in_fecs!X29</f>
        <v>3.9691147543042427E-2</v>
      </c>
      <c r="Y428" s="99">
        <f>RES_hhdet_in_fecs!Y29</f>
        <v>4.7908923700768963E-2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10.359909708824629</v>
      </c>
      <c r="D429" s="123">
        <v>10.482640536987876</v>
      </c>
      <c r="E429" s="123">
        <v>10.179045356590759</v>
      </c>
      <c r="F429" s="123">
        <v>10.444376365960647</v>
      </c>
      <c r="G429" s="123">
        <v>10.4775795477976</v>
      </c>
      <c r="H429" s="123">
        <v>10.493928446108885</v>
      </c>
      <c r="I429" s="123">
        <v>9.6159079496457274</v>
      </c>
      <c r="J429" s="123">
        <v>9.8706468257297182</v>
      </c>
      <c r="K429" s="123">
        <v>9.2350561585380273</v>
      </c>
      <c r="L429" s="123">
        <v>11.07694527018451</v>
      </c>
      <c r="M429" s="123">
        <v>11.625817291284319</v>
      </c>
      <c r="N429" s="123">
        <v>11.491330601990432</v>
      </c>
      <c r="O429" s="123">
        <v>12.075434370228255</v>
      </c>
      <c r="P429" s="123">
        <v>11.305178958510472</v>
      </c>
      <c r="Q429" s="123">
        <v>12.063693960643933</v>
      </c>
      <c r="R429" s="123">
        <v>11.862265638709001</v>
      </c>
      <c r="S429" s="123">
        <v>10.813572997695701</v>
      </c>
      <c r="T429" s="123">
        <v>10.994704188012735</v>
      </c>
      <c r="U429" s="123">
        <v>10.977686843158333</v>
      </c>
      <c r="V429" s="123">
        <v>10.233860916694228</v>
      </c>
      <c r="W429" s="123">
        <v>10.632324258881127</v>
      </c>
      <c r="X429" s="123">
        <v>6.5553699590470265</v>
      </c>
      <c r="Y429" s="123">
        <v>6.4244238173941541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12.41877757511851</v>
      </c>
      <c r="D430" s="99">
        <v>11.402226425027031</v>
      </c>
      <c r="E430" s="99">
        <v>11.737631043270691</v>
      </c>
      <c r="F430" s="99">
        <v>11.942756865400176</v>
      </c>
      <c r="G430" s="99">
        <v>11.743587006117174</v>
      </c>
      <c r="H430" s="99">
        <v>12.196010416545027</v>
      </c>
      <c r="I430" s="99">
        <v>12.329195293373985</v>
      </c>
      <c r="J430" s="99">
        <v>11.612588686326484</v>
      </c>
      <c r="K430" s="99">
        <v>11.047314150888759</v>
      </c>
      <c r="L430" s="99">
        <v>12.147480764111087</v>
      </c>
      <c r="M430" s="99">
        <v>13.623367742063667</v>
      </c>
      <c r="N430" s="99">
        <v>13.340159362417777</v>
      </c>
      <c r="O430" s="99">
        <v>12.750193899784843</v>
      </c>
      <c r="P430" s="99">
        <v>10.784546984415451</v>
      </c>
      <c r="Q430" s="99">
        <v>12.580670272559013</v>
      </c>
      <c r="R430" s="99">
        <v>12.399576033387504</v>
      </c>
      <c r="S430" s="99">
        <v>11.571577097841038</v>
      </c>
      <c r="T430" s="99">
        <v>11.036354051627015</v>
      </c>
      <c r="U430" s="99">
        <v>11.208216644473241</v>
      </c>
      <c r="V430" s="99">
        <v>9.9083161444515877</v>
      </c>
      <c r="W430" s="99">
        <v>10.305106856448369</v>
      </c>
      <c r="X430" s="99">
        <v>7.4713967483097719</v>
      </c>
      <c r="Y430" s="99">
        <v>6.658943060999551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10.655209939041443</v>
      </c>
      <c r="T431" s="99">
        <v>0</v>
      </c>
      <c r="U431" s="99">
        <v>0</v>
      </c>
      <c r="V431" s="99">
        <v>0</v>
      </c>
      <c r="W431" s="99">
        <v>0</v>
      </c>
      <c r="X431" s="99">
        <v>6.9314341947778777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6.2734197666142517</v>
      </c>
      <c r="T432" s="102">
        <v>0</v>
      </c>
      <c r="U432" s="102">
        <v>0</v>
      </c>
      <c r="V432" s="102">
        <v>0</v>
      </c>
      <c r="W432" s="102">
        <v>0</v>
      </c>
      <c r="X432" s="102">
        <v>3.1291973375370494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4.3817901724271913</v>
      </c>
      <c r="T433" s="105">
        <v>0</v>
      </c>
      <c r="U433" s="105">
        <v>0</v>
      </c>
      <c r="V433" s="105">
        <v>0</v>
      </c>
      <c r="W433" s="105">
        <v>0</v>
      </c>
      <c r="X433" s="105">
        <v>3.8022368572408287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10.749626788442841</v>
      </c>
      <c r="D434" s="102">
        <v>10.875642175900389</v>
      </c>
      <c r="E434" s="102">
        <v>10.492785272422102</v>
      </c>
      <c r="F434" s="102">
        <v>10.665371189357232</v>
      </c>
      <c r="G434" s="102">
        <v>10.833012390284404</v>
      </c>
      <c r="H434" s="102">
        <v>10.787770696741665</v>
      </c>
      <c r="I434" s="102">
        <v>10.288645510983605</v>
      </c>
      <c r="J434" s="102">
        <v>10.558554558927836</v>
      </c>
      <c r="K434" s="102">
        <v>9.988003151082351</v>
      </c>
      <c r="L434" s="102">
        <v>11.651697155211892</v>
      </c>
      <c r="M434" s="102">
        <v>12.006781676126828</v>
      </c>
      <c r="N434" s="102">
        <v>11.849636946872245</v>
      </c>
      <c r="O434" s="102">
        <v>12.585732543074752</v>
      </c>
      <c r="P434" s="102">
        <v>11.847634642963035</v>
      </c>
      <c r="Q434" s="102">
        <v>12.5880620142705</v>
      </c>
      <c r="R434" s="102">
        <v>12.35699880707228</v>
      </c>
      <c r="S434" s="102">
        <v>11.195599008785939</v>
      </c>
      <c r="T434" s="102">
        <v>11.446847520694492</v>
      </c>
      <c r="U434" s="102">
        <v>11.391190166381021</v>
      </c>
      <c r="V434" s="102">
        <v>10.643052611453106</v>
      </c>
      <c r="W434" s="102">
        <v>11.014817236289623</v>
      </c>
      <c r="X434" s="102">
        <v>0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9.5224889465814258</v>
      </c>
      <c r="D435" s="105">
        <v>9.6572006745018175</v>
      </c>
      <c r="E435" s="105">
        <v>9.3010776772787498</v>
      </c>
      <c r="F435" s="105">
        <v>9.4515234753638868</v>
      </c>
      <c r="G435" s="105">
        <v>9.6300645148492272</v>
      </c>
      <c r="H435" s="105">
        <v>9.5972111105238707</v>
      </c>
      <c r="I435" s="105">
        <v>9.137411218719885</v>
      </c>
      <c r="J435" s="105">
        <v>9.3392129255669101</v>
      </c>
      <c r="K435" s="105">
        <v>8.7232475585813116</v>
      </c>
      <c r="L435" s="105">
        <v>10.401010602170272</v>
      </c>
      <c r="M435" s="105">
        <v>10.722148752240283</v>
      </c>
      <c r="N435" s="105">
        <v>10.580980404595897</v>
      </c>
      <c r="O435" s="105">
        <v>11.382071637251595</v>
      </c>
      <c r="P435" s="105">
        <v>10.725000644467057</v>
      </c>
      <c r="Q435" s="105">
        <v>11.511836957751779</v>
      </c>
      <c r="R435" s="105">
        <v>11.355407199861046</v>
      </c>
      <c r="S435" s="105">
        <v>10.285010635046415</v>
      </c>
      <c r="T435" s="105">
        <v>10.570407131232166</v>
      </c>
      <c r="U435" s="105">
        <v>10.580859706239691</v>
      </c>
      <c r="V435" s="105">
        <v>9.9222850593038157</v>
      </c>
      <c r="W435" s="105">
        <v>10.355797676948216</v>
      </c>
      <c r="X435" s="105">
        <v>6.3170118271702993</v>
      </c>
      <c r="Y435" s="105">
        <v>6.3772464768438004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6.0172680534983716</v>
      </c>
      <c r="D436" s="99">
        <v>6.1551013849422969</v>
      </c>
      <c r="E436" s="99">
        <v>5.8522796136081805</v>
      </c>
      <c r="F436" s="99">
        <v>5.9185993354547879</v>
      </c>
      <c r="G436" s="99">
        <v>6.10553994942439</v>
      </c>
      <c r="H436" s="99">
        <v>6.0872075382748783</v>
      </c>
      <c r="I436" s="99">
        <v>5.7126128157438707</v>
      </c>
      <c r="J436" s="99">
        <v>5.6758012059045146</v>
      </c>
      <c r="K436" s="99">
        <v>4.8796912926951803</v>
      </c>
      <c r="L436" s="99">
        <v>6.5576438853920873</v>
      </c>
      <c r="M436" s="99">
        <v>6.6890328715164369</v>
      </c>
      <c r="N436" s="99">
        <v>6.4525981742093528</v>
      </c>
      <c r="O436" s="99">
        <v>7.2259415950495454</v>
      </c>
      <c r="P436" s="99">
        <v>6.5251760220544472</v>
      </c>
      <c r="Q436" s="99">
        <v>7.1140418981108482</v>
      </c>
      <c r="R436" s="99">
        <v>6.9950095717322389</v>
      </c>
      <c r="S436" s="99">
        <v>6.0640922292275343</v>
      </c>
      <c r="T436" s="99">
        <v>6.250803193417747</v>
      </c>
      <c r="U436" s="99">
        <v>6.3279387716514517</v>
      </c>
      <c r="V436" s="99">
        <v>5.9048087221770729</v>
      </c>
      <c r="W436" s="99">
        <v>6.4662991234615284</v>
      </c>
      <c r="X436" s="99">
        <v>2.8062932889523129</v>
      </c>
      <c r="Y436" s="99">
        <v>3.4994797748802635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3.5052208930830533</v>
      </c>
      <c r="D437" s="99">
        <v>3.5020992895595198</v>
      </c>
      <c r="E437" s="99">
        <v>3.4487980636705702</v>
      </c>
      <c r="F437" s="99">
        <v>3.5329241399090971</v>
      </c>
      <c r="G437" s="99">
        <v>3.5245245654248354</v>
      </c>
      <c r="H437" s="99">
        <v>3.5100035722489911</v>
      </c>
      <c r="I437" s="99">
        <v>3.4247984029760152</v>
      </c>
      <c r="J437" s="99">
        <v>3.6634117196623945</v>
      </c>
      <c r="K437" s="99">
        <v>3.84355626588613</v>
      </c>
      <c r="L437" s="99">
        <v>3.8433667167781844</v>
      </c>
      <c r="M437" s="99">
        <v>4.0331158807238481</v>
      </c>
      <c r="N437" s="99">
        <v>4.1283822303865447</v>
      </c>
      <c r="O437" s="99">
        <v>4.15613004220205</v>
      </c>
      <c r="P437" s="99">
        <v>4.199824622412609</v>
      </c>
      <c r="Q437" s="99">
        <v>4.3977950596409299</v>
      </c>
      <c r="R437" s="99">
        <v>4.3603976281288102</v>
      </c>
      <c r="S437" s="99">
        <v>4.2209184058188818</v>
      </c>
      <c r="T437" s="99">
        <v>4.3196039378144162</v>
      </c>
      <c r="U437" s="99">
        <v>4.2529209345882419</v>
      </c>
      <c r="V437" s="99">
        <v>4.0174763371267455</v>
      </c>
      <c r="W437" s="99">
        <v>3.8894985534866886</v>
      </c>
      <c r="X437" s="99">
        <v>3.5107185382179877</v>
      </c>
      <c r="Y437" s="99">
        <v>2.8777667019635351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2.4258085558204101</v>
      </c>
      <c r="D438" s="123">
        <v>2.4602459438408051</v>
      </c>
      <c r="E438" s="123">
        <v>2.4400708040093195</v>
      </c>
      <c r="F438" s="123">
        <v>2.4375808180125129</v>
      </c>
      <c r="G438" s="123">
        <v>2.4694405086474887</v>
      </c>
      <c r="H438" s="123">
        <v>2.512649722367756</v>
      </c>
      <c r="I438" s="123">
        <v>2.5102302526110227</v>
      </c>
      <c r="J438" s="123">
        <v>2.5717931921069344</v>
      </c>
      <c r="K438" s="123">
        <v>2.5822476653109856</v>
      </c>
      <c r="L438" s="123">
        <v>2.8637976924508997</v>
      </c>
      <c r="M438" s="123">
        <v>2.8011682103395441</v>
      </c>
      <c r="N438" s="123">
        <v>2.7775221883716386</v>
      </c>
      <c r="O438" s="123">
        <v>2.9581074097256019</v>
      </c>
      <c r="P438" s="123">
        <v>2.9663199744372331</v>
      </c>
      <c r="Q438" s="123">
        <v>3.0960744222983547</v>
      </c>
      <c r="R438" s="123">
        <v>3.1439832807837176</v>
      </c>
      <c r="S438" s="123">
        <v>2.9211299866099263</v>
      </c>
      <c r="T438" s="123">
        <v>2.965528023775112</v>
      </c>
      <c r="U438" s="123">
        <v>2.9242931011467572</v>
      </c>
      <c r="V438" s="123">
        <v>2.9215509967680608</v>
      </c>
      <c r="W438" s="123">
        <v>3.2024118289169503</v>
      </c>
      <c r="X438" s="123">
        <v>1.9478717409081261</v>
      </c>
      <c r="Y438" s="123">
        <v>2.2088699626940986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2.4258085558204101</v>
      </c>
      <c r="D440" s="110">
        <v>2.4602459438408051</v>
      </c>
      <c r="E440" s="110">
        <v>2.4400708040093195</v>
      </c>
      <c r="F440" s="110">
        <v>2.4375808180125129</v>
      </c>
      <c r="G440" s="110">
        <v>2.4694405086474887</v>
      </c>
      <c r="H440" s="110">
        <v>2.512649722367756</v>
      </c>
      <c r="I440" s="110">
        <v>2.5102302526110227</v>
      </c>
      <c r="J440" s="110">
        <v>2.5717931921069344</v>
      </c>
      <c r="K440" s="110">
        <v>2.5822476653109856</v>
      </c>
      <c r="L440" s="110">
        <v>2.8637976924508997</v>
      </c>
      <c r="M440" s="110">
        <v>2.8011682103395441</v>
      </c>
      <c r="N440" s="110">
        <v>2.7775221883716386</v>
      </c>
      <c r="O440" s="110">
        <v>2.9581074097256019</v>
      </c>
      <c r="P440" s="110">
        <v>2.9663199744372331</v>
      </c>
      <c r="Q440" s="110">
        <v>3.0960744222983547</v>
      </c>
      <c r="R440" s="110">
        <v>3.1439832807837176</v>
      </c>
      <c r="S440" s="110">
        <v>2.9211299866099263</v>
      </c>
      <c r="T440" s="110">
        <v>2.965528023775112</v>
      </c>
      <c r="U440" s="110">
        <v>2.9242931011467572</v>
      </c>
      <c r="V440" s="110">
        <v>2.9215509967680608</v>
      </c>
      <c r="W440" s="110">
        <v>3.2024118289169503</v>
      </c>
      <c r="X440" s="110">
        <v>1.9478717409081261</v>
      </c>
      <c r="Y440" s="110">
        <v>2.2088699626940986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106.59057253031303</v>
      </c>
      <c r="D442" s="118">
        <f t="shared" si="232"/>
        <v>95.048687765604114</v>
      </c>
      <c r="E442" s="118">
        <f t="shared" si="232"/>
        <v>99.167969274647533</v>
      </c>
      <c r="F442" s="118">
        <f t="shared" si="232"/>
        <v>99.323820673138059</v>
      </c>
      <c r="G442" s="118">
        <f t="shared" si="232"/>
        <v>98.588754862422348</v>
      </c>
      <c r="H442" s="118">
        <f t="shared" si="232"/>
        <v>103.17420448345017</v>
      </c>
      <c r="I442" s="118">
        <f t="shared" si="232"/>
        <v>102.32020769249755</v>
      </c>
      <c r="J442" s="118">
        <f t="shared" si="232"/>
        <v>95.394186805720466</v>
      </c>
      <c r="K442" s="118">
        <f t="shared" si="232"/>
        <v>87.810746814147706</v>
      </c>
      <c r="L442" s="118">
        <f t="shared" si="232"/>
        <v>102.48579343854233</v>
      </c>
      <c r="M442" s="118">
        <f t="shared" si="232"/>
        <v>98.733328860291607</v>
      </c>
      <c r="N442" s="118">
        <f t="shared" si="232"/>
        <v>92.008230240319506</v>
      </c>
      <c r="O442" s="118">
        <f t="shared" si="232"/>
        <v>85.953195805167169</v>
      </c>
      <c r="P442" s="118">
        <f t="shared" si="232"/>
        <v>66.368260914319677</v>
      </c>
      <c r="Q442" s="118">
        <f t="shared" si="232"/>
        <v>86.100933615204497</v>
      </c>
      <c r="R442" s="118">
        <f t="shared" ref="R442:V442" si="233">R443+R446+R448+R457</f>
        <v>86.01433971353886</v>
      </c>
      <c r="S442" s="118">
        <f t="shared" si="233"/>
        <v>82.714272326017422</v>
      </c>
      <c r="T442" s="118">
        <f t="shared" si="233"/>
        <v>79.473778128887034</v>
      </c>
      <c r="U442" s="118">
        <f t="shared" si="233"/>
        <v>71.137326143379056</v>
      </c>
      <c r="V442" s="118">
        <f t="shared" si="233"/>
        <v>64.061026050945102</v>
      </c>
      <c r="W442" s="118">
        <f t="shared" ref="W442:Y442" si="234">W443+W446+W448+W457</f>
        <v>59.334666074709801</v>
      </c>
      <c r="X442" s="118">
        <f t="shared" si="234"/>
        <v>49.149682394753121</v>
      </c>
      <c r="Y442" s="118">
        <f t="shared" si="234"/>
        <v>41.592767591638626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96.658278027514854</v>
      </c>
      <c r="D443" s="123">
        <f t="shared" si="235"/>
        <v>85.099484326368355</v>
      </c>
      <c r="E443" s="123">
        <f t="shared" si="235"/>
        <v>89.393534529347619</v>
      </c>
      <c r="F443" s="123">
        <f t="shared" si="235"/>
        <v>89.352535729378985</v>
      </c>
      <c r="G443" s="123">
        <f t="shared" si="235"/>
        <v>88.472625108795896</v>
      </c>
      <c r="H443" s="123">
        <f t="shared" si="235"/>
        <v>92.906162820209289</v>
      </c>
      <c r="I443" s="123">
        <f t="shared" si="235"/>
        <v>92.381891988107938</v>
      </c>
      <c r="J443" s="123">
        <f t="shared" si="235"/>
        <v>85.31780678514761</v>
      </c>
      <c r="K443" s="123">
        <f t="shared" si="235"/>
        <v>78.147133184040712</v>
      </c>
      <c r="L443" s="123">
        <f t="shared" si="235"/>
        <v>91.35591638869009</v>
      </c>
      <c r="M443" s="123">
        <f t="shared" si="235"/>
        <v>87.191449868327567</v>
      </c>
      <c r="N443" s="123">
        <f t="shared" si="235"/>
        <v>80.519269927005155</v>
      </c>
      <c r="O443" s="123">
        <f t="shared" si="235"/>
        <v>73.696869659433162</v>
      </c>
      <c r="P443" s="123">
        <f t="shared" si="235"/>
        <v>54.570029675795027</v>
      </c>
      <c r="Q443" s="123">
        <f t="shared" si="235"/>
        <v>73.327020153013166</v>
      </c>
      <c r="R443" s="123">
        <f t="shared" ref="R443:V443" si="236">SUM(R444:R445)</f>
        <v>73.169627422061851</v>
      </c>
      <c r="S443" s="123">
        <f t="shared" si="236"/>
        <v>70.834280474047461</v>
      </c>
      <c r="T443" s="123">
        <f t="shared" si="236"/>
        <v>67.223005752128074</v>
      </c>
      <c r="U443" s="123">
        <f t="shared" si="236"/>
        <v>58.942980763505773</v>
      </c>
      <c r="V443" s="123">
        <f t="shared" si="236"/>
        <v>52.252373241988593</v>
      </c>
      <c r="W443" s="123">
        <f t="shared" ref="W443:Y443" si="237">SUM(W444:W445)</f>
        <v>47.028854034015566</v>
      </c>
      <c r="X443" s="123">
        <f t="shared" si="237"/>
        <v>41.105375013683513</v>
      </c>
      <c r="Y443" s="123">
        <f t="shared" si="237"/>
        <v>33.379117365607186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94.905751726908477</v>
      </c>
      <c r="D444" s="99">
        <v>83.592856431768013</v>
      </c>
      <c r="E444" s="99">
        <v>87.818097774500885</v>
      </c>
      <c r="F444" s="99">
        <v>87.793675777443667</v>
      </c>
      <c r="G444" s="99">
        <v>86.93728883168707</v>
      </c>
      <c r="H444" s="99">
        <v>91.301856119021323</v>
      </c>
      <c r="I444" s="99">
        <v>90.795425805635048</v>
      </c>
      <c r="J444" s="99">
        <v>83.873028596982692</v>
      </c>
      <c r="K444" s="99">
        <v>76.838372092912493</v>
      </c>
      <c r="L444" s="99">
        <v>89.789020190602102</v>
      </c>
      <c r="M444" s="99">
        <v>85.731715529217425</v>
      </c>
      <c r="N444" s="99">
        <v>79.18615787619936</v>
      </c>
      <c r="O444" s="99">
        <v>72.487668123261827</v>
      </c>
      <c r="P444" s="99">
        <v>53.69498911273957</v>
      </c>
      <c r="Q444" s="99">
        <v>72.131963689214601</v>
      </c>
      <c r="R444" s="99">
        <v>71.979433149167249</v>
      </c>
      <c r="S444" s="99">
        <v>69.685792249862274</v>
      </c>
      <c r="T444" s="99">
        <v>66.137667082714046</v>
      </c>
      <c r="U444" s="99">
        <v>58.003680542525721</v>
      </c>
      <c r="V444" s="99">
        <v>51.420368714496966</v>
      </c>
      <c r="W444" s="99">
        <v>46.280507999554864</v>
      </c>
      <c r="X444" s="99">
        <v>40.498118769497061</v>
      </c>
      <c r="Y444" s="99">
        <v>32.880792823571717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1.7525263006063698</v>
      </c>
      <c r="D445" s="99">
        <v>1.5066278946003435</v>
      </c>
      <c r="E445" s="99">
        <v>1.5754367548467301</v>
      </c>
      <c r="F445" s="99">
        <v>1.5588599519353168</v>
      </c>
      <c r="G445" s="99">
        <v>1.5353362771088275</v>
      </c>
      <c r="H445" s="99">
        <v>1.6043067011879664</v>
      </c>
      <c r="I445" s="99">
        <v>1.5864661824728876</v>
      </c>
      <c r="J445" s="99">
        <v>1.4447781881649207</v>
      </c>
      <c r="K445" s="99">
        <v>1.3087610911282186</v>
      </c>
      <c r="L445" s="99">
        <v>1.5668961980879954</v>
      </c>
      <c r="M445" s="99">
        <v>1.4597343391101467</v>
      </c>
      <c r="N445" s="99">
        <v>1.3331120508057905</v>
      </c>
      <c r="O445" s="99">
        <v>1.2092015361713415</v>
      </c>
      <c r="P445" s="99">
        <v>0.87504056305545408</v>
      </c>
      <c r="Q445" s="99">
        <v>1.1950564637985666</v>
      </c>
      <c r="R445" s="99">
        <v>1.1901942728946033</v>
      </c>
      <c r="S445" s="99">
        <v>1.1484882241851899</v>
      </c>
      <c r="T445" s="99">
        <v>1.0853386694140268</v>
      </c>
      <c r="U445" s="99">
        <v>0.93930022098004817</v>
      </c>
      <c r="V445" s="99">
        <v>0.83200452749162845</v>
      </c>
      <c r="W445" s="99">
        <v>0.7483460344607018</v>
      </c>
      <c r="X445" s="99">
        <v>0.60725624418645185</v>
      </c>
      <c r="Y445" s="99">
        <v>0.49832454203547211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7.8366837331788314E-2</v>
      </c>
      <c r="D446" s="123">
        <f t="shared" si="238"/>
        <v>2.6723280030653242E-2</v>
      </c>
      <c r="E446" s="123">
        <f t="shared" si="238"/>
        <v>9.0099762602029301E-2</v>
      </c>
      <c r="F446" s="123">
        <f t="shared" si="238"/>
        <v>0.14248144317272407</v>
      </c>
      <c r="G446" s="123">
        <f t="shared" si="238"/>
        <v>0.14821291657063923</v>
      </c>
      <c r="H446" s="123">
        <f t="shared" si="238"/>
        <v>0.24158507700545209</v>
      </c>
      <c r="I446" s="123">
        <f t="shared" si="238"/>
        <v>0.23402807297096082</v>
      </c>
      <c r="J446" s="123">
        <f t="shared" si="238"/>
        <v>0.15108246164993572</v>
      </c>
      <c r="K446" s="123">
        <f t="shared" si="238"/>
        <v>0.12920445475183301</v>
      </c>
      <c r="L446" s="123">
        <f t="shared" si="238"/>
        <v>0.12581877247309695</v>
      </c>
      <c r="M446" s="123">
        <f t="shared" si="238"/>
        <v>0.19379882133769785</v>
      </c>
      <c r="N446" s="123">
        <f t="shared" si="238"/>
        <v>0.18548098447501346</v>
      </c>
      <c r="O446" s="123">
        <f t="shared" si="238"/>
        <v>0.15983601378094267</v>
      </c>
      <c r="P446" s="123">
        <f t="shared" si="238"/>
        <v>0.13693136237878353</v>
      </c>
      <c r="Q446" s="123">
        <f t="shared" si="238"/>
        <v>0.16084546593181367</v>
      </c>
      <c r="R446" s="123">
        <f t="shared" si="238"/>
        <v>0.21142662965981682</v>
      </c>
      <c r="S446" s="123">
        <f t="shared" si="238"/>
        <v>0.18257701584489833</v>
      </c>
      <c r="T446" s="123">
        <f t="shared" si="238"/>
        <v>0.23767874899476335</v>
      </c>
      <c r="U446" s="123">
        <f t="shared" si="238"/>
        <v>9.1806298034337444E-2</v>
      </c>
      <c r="V446" s="123">
        <f t="shared" si="238"/>
        <v>0.27531601815884821</v>
      </c>
      <c r="W446" s="123">
        <f t="shared" si="238"/>
        <v>0.11049826850360545</v>
      </c>
      <c r="X446" s="123">
        <f t="shared" si="238"/>
        <v>0.22899207088511833</v>
      </c>
      <c r="Y446" s="123">
        <f t="shared" si="238"/>
        <v>0.27975299286635458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7.8366837331788314E-2</v>
      </c>
      <c r="D447" s="99">
        <f>RES_hhdet_in_tess!D29</f>
        <v>2.6723280030653242E-2</v>
      </c>
      <c r="E447" s="99">
        <f>RES_hhdet_in_tess!E29</f>
        <v>9.0099762602029301E-2</v>
      </c>
      <c r="F447" s="99">
        <f>RES_hhdet_in_tess!F29</f>
        <v>0.14248144317272407</v>
      </c>
      <c r="G447" s="99">
        <f>RES_hhdet_in_tess!G29</f>
        <v>0.14821291657063923</v>
      </c>
      <c r="H447" s="99">
        <f>RES_hhdet_in_tess!H29</f>
        <v>0.24158507700545209</v>
      </c>
      <c r="I447" s="99">
        <f>RES_hhdet_in_tess!I29</f>
        <v>0.23402807297096082</v>
      </c>
      <c r="J447" s="99">
        <f>RES_hhdet_in_tess!J29</f>
        <v>0.15108246164993572</v>
      </c>
      <c r="K447" s="99">
        <f>RES_hhdet_in_tess!K29</f>
        <v>0.12920445475183301</v>
      </c>
      <c r="L447" s="99">
        <f>RES_hhdet_in_tess!L29</f>
        <v>0.12581877247309695</v>
      </c>
      <c r="M447" s="99">
        <f>RES_hhdet_in_tess!M29</f>
        <v>0.19379882133769785</v>
      </c>
      <c r="N447" s="99">
        <f>RES_hhdet_in_tess!N29</f>
        <v>0.18548098447501346</v>
      </c>
      <c r="O447" s="99">
        <f>RES_hhdet_in_tess!O29</f>
        <v>0.15983601378094267</v>
      </c>
      <c r="P447" s="99">
        <f>RES_hhdet_in_tess!P29</f>
        <v>0.13693136237878353</v>
      </c>
      <c r="Q447" s="99">
        <f>RES_hhdet_in_tess!Q29</f>
        <v>0.16084546593181367</v>
      </c>
      <c r="R447" s="99">
        <f>RES_hhdet_in_tess!R29</f>
        <v>0.21142662965981682</v>
      </c>
      <c r="S447" s="99">
        <f>RES_hhdet_in_tess!S29</f>
        <v>0.18257701584489833</v>
      </c>
      <c r="T447" s="99">
        <f>RES_hhdet_in_tess!T29</f>
        <v>0.23767874899476335</v>
      </c>
      <c r="U447" s="99">
        <f>RES_hhdet_in_tess!U29</f>
        <v>9.1806298034337444E-2</v>
      </c>
      <c r="V447" s="99">
        <f>RES_hhdet_in_tess!V29</f>
        <v>0.27531601815884821</v>
      </c>
      <c r="W447" s="99">
        <f>RES_hhdet_in_tess!W29</f>
        <v>0.11049826850360545</v>
      </c>
      <c r="X447" s="99">
        <f>RES_hhdet_in_tess!X29</f>
        <v>0.22899207088511833</v>
      </c>
      <c r="Y447" s="99">
        <f>RES_hhdet_in_tess!Y29</f>
        <v>0.27975299286635458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7.9825119471475512</v>
      </c>
      <c r="D448" s="123">
        <v>8.0214348253870185</v>
      </c>
      <c r="E448" s="123">
        <v>7.7956984602597537</v>
      </c>
      <c r="F448" s="123">
        <v>7.9388973576353976</v>
      </c>
      <c r="G448" s="123">
        <v>8.0499370701605493</v>
      </c>
      <c r="H448" s="123">
        <v>8.071364014911822</v>
      </c>
      <c r="I448" s="123">
        <v>7.7473782357461598</v>
      </c>
      <c r="J448" s="123">
        <v>7.9163319332596416</v>
      </c>
      <c r="K448" s="123">
        <v>7.51282068818157</v>
      </c>
      <c r="L448" s="123">
        <v>8.7566601465702583</v>
      </c>
      <c r="M448" s="123">
        <v>9.1422933721252324</v>
      </c>
      <c r="N448" s="123">
        <v>9.1060757280883582</v>
      </c>
      <c r="O448" s="123">
        <v>9.7410707640653573</v>
      </c>
      <c r="P448" s="123">
        <v>9.279253069828016</v>
      </c>
      <c r="Q448" s="123">
        <v>10.099693085212742</v>
      </c>
      <c r="R448" s="123">
        <v>10.043528168649281</v>
      </c>
      <c r="S448" s="123">
        <v>9.2476382438576046</v>
      </c>
      <c r="T448" s="123">
        <v>9.4784455248594739</v>
      </c>
      <c r="U448" s="123">
        <v>9.5582425156074553</v>
      </c>
      <c r="V448" s="123">
        <v>8.9540754886659428</v>
      </c>
      <c r="W448" s="123">
        <v>9.3374402264743868</v>
      </c>
      <c r="X448" s="123">
        <v>6.0631377679362162</v>
      </c>
      <c r="Y448" s="123">
        <v>5.9329931581928133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8.2119409228267131</v>
      </c>
      <c r="D449" s="99">
        <v>7.5617910371683585</v>
      </c>
      <c r="E449" s="99">
        <v>7.8100762873448248</v>
      </c>
      <c r="F449" s="99">
        <v>7.9733037343418136</v>
      </c>
      <c r="G449" s="99">
        <v>7.8695326923597566</v>
      </c>
      <c r="H449" s="99">
        <v>8.2057366220286827</v>
      </c>
      <c r="I449" s="99">
        <v>8.3321101202729757</v>
      </c>
      <c r="J449" s="99">
        <v>7.8881019365204805</v>
      </c>
      <c r="K449" s="99">
        <v>7.5498174724324896</v>
      </c>
      <c r="L449" s="99">
        <v>8.3606170028164204</v>
      </c>
      <c r="M449" s="99">
        <v>9.5111552439369991</v>
      </c>
      <c r="N449" s="99">
        <v>9.5309283407360201</v>
      </c>
      <c r="O449" s="99">
        <v>9.4133282341944842</v>
      </c>
      <c r="P449" s="99">
        <v>8.2738153294589765</v>
      </c>
      <c r="Q449" s="99">
        <v>9.9791716767885195</v>
      </c>
      <c r="R449" s="99">
        <v>10.044868074354458</v>
      </c>
      <c r="S449" s="99">
        <v>9.5560103800479439</v>
      </c>
      <c r="T449" s="99">
        <v>9.2695483150277038</v>
      </c>
      <c r="U449" s="99">
        <v>9.5484250078797039</v>
      </c>
      <c r="V449" s="99">
        <v>8.534643926551972</v>
      </c>
      <c r="W449" s="99">
        <v>8.9362731101618476</v>
      </c>
      <c r="X449" s="99">
        <v>6.4979281472863661</v>
      </c>
      <c r="Y449" s="99">
        <v>5.799888876800031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9.5624897349223232</v>
      </c>
      <c r="T450" s="99">
        <v>0</v>
      </c>
      <c r="U450" s="99">
        <v>0</v>
      </c>
      <c r="V450" s="99">
        <v>0</v>
      </c>
      <c r="W450" s="99">
        <v>0</v>
      </c>
      <c r="X450" s="99">
        <v>6.5237225637247578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5.180699562495132</v>
      </c>
      <c r="T451" s="102">
        <v>0</v>
      </c>
      <c r="U451" s="102">
        <v>0</v>
      </c>
      <c r="V451" s="102">
        <v>0</v>
      </c>
      <c r="W451" s="102">
        <v>0</v>
      </c>
      <c r="X451" s="102">
        <v>2.7214857064839291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4.3817901724271913</v>
      </c>
      <c r="T452" s="105">
        <v>0</v>
      </c>
      <c r="U452" s="105">
        <v>0</v>
      </c>
      <c r="V452" s="105">
        <v>0</v>
      </c>
      <c r="W452" s="105">
        <v>0</v>
      </c>
      <c r="X452" s="105">
        <v>3.8022368572408287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7.9591876102503116</v>
      </c>
      <c r="D453" s="102">
        <v>8.064343306750434</v>
      </c>
      <c r="E453" s="102">
        <v>7.7929712139242495</v>
      </c>
      <c r="F453" s="102">
        <v>7.9340280862311117</v>
      </c>
      <c r="G453" s="102">
        <v>8.0728562504821895</v>
      </c>
      <c r="H453" s="102">
        <v>8.0541370379186308</v>
      </c>
      <c r="I453" s="102">
        <v>7.6969017704359155</v>
      </c>
      <c r="J453" s="102">
        <v>7.9166686961165356</v>
      </c>
      <c r="K453" s="102">
        <v>7.5084324754913405</v>
      </c>
      <c r="L453" s="102">
        <v>8.785336114548091</v>
      </c>
      <c r="M453" s="102">
        <v>9.104454218537116</v>
      </c>
      <c r="N453" s="102">
        <v>9.0689165876405369</v>
      </c>
      <c r="O453" s="102">
        <v>9.7677075639150654</v>
      </c>
      <c r="P453" s="102">
        <v>9.3602033496197539</v>
      </c>
      <c r="Q453" s="102">
        <v>10.11465246904006</v>
      </c>
      <c r="R453" s="102">
        <v>10.041576199927652</v>
      </c>
      <c r="S453" s="102">
        <v>9.1966208561091385</v>
      </c>
      <c r="T453" s="102">
        <v>9.5032668568903294</v>
      </c>
      <c r="U453" s="102">
        <v>9.5570528217119453</v>
      </c>
      <c r="V453" s="102">
        <v>9.0211557786536822</v>
      </c>
      <c r="W453" s="102">
        <v>9.4230208888297202</v>
      </c>
      <c r="X453" s="102">
        <v>0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7.960497925626135</v>
      </c>
      <c r="D454" s="105">
        <v>8.0661378863810747</v>
      </c>
      <c r="E454" s="105">
        <v>7.7952747503279234</v>
      </c>
      <c r="F454" s="105">
        <v>7.935802626267443</v>
      </c>
      <c r="G454" s="105">
        <v>8.0744267133707197</v>
      </c>
      <c r="H454" s="105">
        <v>8.0547056306942402</v>
      </c>
      <c r="I454" s="105">
        <v>7.6983852078061092</v>
      </c>
      <c r="J454" s="105">
        <v>7.9190546186396107</v>
      </c>
      <c r="K454" s="105">
        <v>7.5118403080747287</v>
      </c>
      <c r="L454" s="105">
        <v>8.7878057015239133</v>
      </c>
      <c r="M454" s="105">
        <v>9.1052488792024633</v>
      </c>
      <c r="N454" s="105">
        <v>9.0667676744158907</v>
      </c>
      <c r="O454" s="105">
        <v>9.7641376915629738</v>
      </c>
      <c r="P454" s="105">
        <v>9.355028703150321</v>
      </c>
      <c r="Q454" s="105">
        <v>10.114009467228694</v>
      </c>
      <c r="R454" s="105">
        <v>10.044700324150078</v>
      </c>
      <c r="S454" s="105">
        <v>9.2022648281869479</v>
      </c>
      <c r="T454" s="105">
        <v>9.509072104447867</v>
      </c>
      <c r="U454" s="105">
        <v>9.5619750553522778</v>
      </c>
      <c r="V454" s="105">
        <v>9.0224501233682854</v>
      </c>
      <c r="W454" s="105">
        <v>9.4213263093800297</v>
      </c>
      <c r="X454" s="105">
        <v>5.9480738334170082</v>
      </c>
      <c r="Y454" s="105">
        <v>5.9597692381231395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4.4552770325430817</v>
      </c>
      <c r="D455" s="99">
        <v>4.5640385968215549</v>
      </c>
      <c r="E455" s="99">
        <v>4.3464766866573523</v>
      </c>
      <c r="F455" s="99">
        <v>4.4028784863583459</v>
      </c>
      <c r="G455" s="99">
        <v>4.549902147945887</v>
      </c>
      <c r="H455" s="99">
        <v>4.5447020584452495</v>
      </c>
      <c r="I455" s="99">
        <v>4.273586804830094</v>
      </c>
      <c r="J455" s="99">
        <v>4.255642898977217</v>
      </c>
      <c r="K455" s="99">
        <v>3.6682840421885983</v>
      </c>
      <c r="L455" s="99">
        <v>4.9444389847457293</v>
      </c>
      <c r="M455" s="99">
        <v>5.0721329984786134</v>
      </c>
      <c r="N455" s="99">
        <v>4.9383854440293478</v>
      </c>
      <c r="O455" s="99">
        <v>5.6080076493609248</v>
      </c>
      <c r="P455" s="99">
        <v>5.1552040807377129</v>
      </c>
      <c r="Q455" s="99">
        <v>5.7162144075877661</v>
      </c>
      <c r="R455" s="99">
        <v>5.6843026960212679</v>
      </c>
      <c r="S455" s="99">
        <v>4.9813464223680661</v>
      </c>
      <c r="T455" s="99">
        <v>5.1894681666334517</v>
      </c>
      <c r="U455" s="99">
        <v>5.3090541207640358</v>
      </c>
      <c r="V455" s="99">
        <v>5.00497378624154</v>
      </c>
      <c r="W455" s="99">
        <v>5.5318277558933389</v>
      </c>
      <c r="X455" s="99">
        <v>2.4373552951990201</v>
      </c>
      <c r="Y455" s="99">
        <v>3.0820025361596048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3.5052208930830533</v>
      </c>
      <c r="D456" s="99">
        <v>3.5020992895595198</v>
      </c>
      <c r="E456" s="99">
        <v>3.4487980636705702</v>
      </c>
      <c r="F456" s="99">
        <v>3.5329241399090971</v>
      </c>
      <c r="G456" s="99">
        <v>3.5245245654248354</v>
      </c>
      <c r="H456" s="99">
        <v>3.5100035722489911</v>
      </c>
      <c r="I456" s="99">
        <v>3.4247984029760152</v>
      </c>
      <c r="J456" s="99">
        <v>3.6634117196623945</v>
      </c>
      <c r="K456" s="99">
        <v>3.84355626588613</v>
      </c>
      <c r="L456" s="99">
        <v>3.8433667167781844</v>
      </c>
      <c r="M456" s="99">
        <v>4.0331158807238481</v>
      </c>
      <c r="N456" s="99">
        <v>4.1283822303865447</v>
      </c>
      <c r="O456" s="99">
        <v>4.15613004220205</v>
      </c>
      <c r="P456" s="99">
        <v>4.199824622412609</v>
      </c>
      <c r="Q456" s="99">
        <v>4.3977950596409299</v>
      </c>
      <c r="R456" s="99">
        <v>4.3603976281288102</v>
      </c>
      <c r="S456" s="99">
        <v>4.2209184058188818</v>
      </c>
      <c r="T456" s="99">
        <v>4.3196039378144162</v>
      </c>
      <c r="U456" s="99">
        <v>4.2529209345882419</v>
      </c>
      <c r="V456" s="99">
        <v>4.0174763371267455</v>
      </c>
      <c r="W456" s="99">
        <v>3.8894985534866886</v>
      </c>
      <c r="X456" s="99">
        <v>3.5107185382179877</v>
      </c>
      <c r="Y456" s="99">
        <v>2.8777667019635351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1.8714157183188318</v>
      </c>
      <c r="D457" s="123">
        <v>1.9010453338180906</v>
      </c>
      <c r="E457" s="123">
        <v>1.8886365224381279</v>
      </c>
      <c r="F457" s="123">
        <v>1.8899061429509469</v>
      </c>
      <c r="G457" s="123">
        <v>1.9179797668952605</v>
      </c>
      <c r="H457" s="123">
        <v>1.9550925713236094</v>
      </c>
      <c r="I457" s="123">
        <v>1.9569093956724932</v>
      </c>
      <c r="J457" s="123">
        <v>2.0089656256632766</v>
      </c>
      <c r="K457" s="123">
        <v>2.021588487173601</v>
      </c>
      <c r="L457" s="123">
        <v>2.2473981308088868</v>
      </c>
      <c r="M457" s="123">
        <v>2.2057867985011108</v>
      </c>
      <c r="N457" s="123">
        <v>2.1974036007509898</v>
      </c>
      <c r="O457" s="123">
        <v>2.3554193678877047</v>
      </c>
      <c r="P457" s="123">
        <v>2.3820468063178581</v>
      </c>
      <c r="Q457" s="123">
        <v>2.5133749110467836</v>
      </c>
      <c r="R457" s="123">
        <v>2.589757493167915</v>
      </c>
      <c r="S457" s="123">
        <v>2.4497765922674586</v>
      </c>
      <c r="T457" s="123">
        <v>2.5346481029047196</v>
      </c>
      <c r="U457" s="123">
        <v>2.544296566231496</v>
      </c>
      <c r="V457" s="123">
        <v>2.5792613021317199</v>
      </c>
      <c r="W457" s="123">
        <v>2.8578735457162452</v>
      </c>
      <c r="X457" s="123">
        <v>1.7521775422482677</v>
      </c>
      <c r="Y457" s="123">
        <v>2.0009040749722691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1.8714157183188318</v>
      </c>
      <c r="D459" s="110">
        <v>1.9010453338180906</v>
      </c>
      <c r="E459" s="110">
        <v>1.8886365224381279</v>
      </c>
      <c r="F459" s="110">
        <v>1.8899061429509469</v>
      </c>
      <c r="G459" s="110">
        <v>1.9179797668952605</v>
      </c>
      <c r="H459" s="110">
        <v>1.9550925713236094</v>
      </c>
      <c r="I459" s="110">
        <v>1.9569093956724932</v>
      </c>
      <c r="J459" s="110">
        <v>2.0089656256632766</v>
      </c>
      <c r="K459" s="110">
        <v>2.021588487173601</v>
      </c>
      <c r="L459" s="110">
        <v>2.2473981308088868</v>
      </c>
      <c r="M459" s="110">
        <v>2.2057867985011108</v>
      </c>
      <c r="N459" s="110">
        <v>2.1974036007509898</v>
      </c>
      <c r="O459" s="110">
        <v>2.3554193678877047</v>
      </c>
      <c r="P459" s="110">
        <v>2.3820468063178581</v>
      </c>
      <c r="Q459" s="110">
        <v>2.5133749110467836</v>
      </c>
      <c r="R459" s="110">
        <v>2.589757493167915</v>
      </c>
      <c r="S459" s="110">
        <v>2.4497765922674586</v>
      </c>
      <c r="T459" s="110">
        <v>2.5346481029047196</v>
      </c>
      <c r="U459" s="110">
        <v>2.544296566231496</v>
      </c>
      <c r="V459" s="110">
        <v>2.5792613021317199</v>
      </c>
      <c r="W459" s="110">
        <v>2.8578735457162452</v>
      </c>
      <c r="X459" s="110">
        <v>1.7521775422482677</v>
      </c>
      <c r="Y459" s="110">
        <v>2.0009040749722691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37.577288797874523</v>
      </c>
      <c r="D461" s="118">
        <f t="shared" si="239"/>
        <v>32.850010328704954</v>
      </c>
      <c r="E461" s="118">
        <f t="shared" si="239"/>
        <v>34.293310152117094</v>
      </c>
      <c r="F461" s="118">
        <f t="shared" si="239"/>
        <v>34.028469016021191</v>
      </c>
      <c r="G461" s="118">
        <f t="shared" si="239"/>
        <v>33.438136298919972</v>
      </c>
      <c r="H461" s="118">
        <f t="shared" si="239"/>
        <v>34.814422962476968</v>
      </c>
      <c r="I461" s="118">
        <f t="shared" si="239"/>
        <v>34.234283356676137</v>
      </c>
      <c r="J461" s="118">
        <f t="shared" si="239"/>
        <v>31.298702495459644</v>
      </c>
      <c r="K461" s="118">
        <f t="shared" si="239"/>
        <v>28.362072892738762</v>
      </c>
      <c r="L461" s="118">
        <f t="shared" si="239"/>
        <v>32.80984291016626</v>
      </c>
      <c r="M461" s="118">
        <f t="shared" si="239"/>
        <v>30.807502265813138</v>
      </c>
      <c r="N461" s="118">
        <f t="shared" si="239"/>
        <v>27.589211391068986</v>
      </c>
      <c r="O461" s="118">
        <f t="shared" si="239"/>
        <v>24.21749837119183</v>
      </c>
      <c r="P461" s="118">
        <f t="shared" si="239"/>
        <v>17.170663842464272</v>
      </c>
      <c r="Q461" s="118">
        <f t="shared" si="239"/>
        <v>22.35083890372395</v>
      </c>
      <c r="R461" s="118">
        <f t="shared" ref="R461:V461" si="240">R462+R465+R467+R476</f>
        <v>22.048715837610885</v>
      </c>
      <c r="S461" s="118">
        <f t="shared" si="240"/>
        <v>21.248025360264304</v>
      </c>
      <c r="T461" s="118">
        <f t="shared" si="240"/>
        <v>20.091181703315169</v>
      </c>
      <c r="U461" s="118">
        <f t="shared" si="240"/>
        <v>17.696365179214819</v>
      </c>
      <c r="V461" s="118">
        <f t="shared" si="240"/>
        <v>15.662559092805569</v>
      </c>
      <c r="W461" s="118">
        <f t="shared" ref="W461:Y461" si="241">W462+W465+W467+W476</f>
        <v>14.179902933546369</v>
      </c>
      <c r="X461" s="118">
        <f t="shared" si="241"/>
        <v>12.369163532163761</v>
      </c>
      <c r="Y461" s="118">
        <f t="shared" si="241"/>
        <v>9.9905879087136089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37.323394341617771</v>
      </c>
      <c r="D462" s="123">
        <f t="shared" si="242"/>
        <v>32.625532416630165</v>
      </c>
      <c r="E462" s="123">
        <f t="shared" si="242"/>
        <v>34.003492731705208</v>
      </c>
      <c r="F462" s="123">
        <f t="shared" si="242"/>
        <v>33.728699220491436</v>
      </c>
      <c r="G462" s="123">
        <f t="shared" si="242"/>
        <v>33.129536568601381</v>
      </c>
      <c r="H462" s="123">
        <f t="shared" si="242"/>
        <v>34.503547864485022</v>
      </c>
      <c r="I462" s="123">
        <f t="shared" si="242"/>
        <v>34.016451134232803</v>
      </c>
      <c r="J462" s="123">
        <f t="shared" si="242"/>
        <v>31.131215787777997</v>
      </c>
      <c r="K462" s="123">
        <f t="shared" si="242"/>
        <v>28.228232472337915</v>
      </c>
      <c r="L462" s="123">
        <f t="shared" si="242"/>
        <v>32.615712738180044</v>
      </c>
      <c r="M462" s="123">
        <f t="shared" si="242"/>
        <v>30.522070226446843</v>
      </c>
      <c r="N462" s="123">
        <f t="shared" si="242"/>
        <v>27.340141478677193</v>
      </c>
      <c r="O462" s="123">
        <f t="shared" si="242"/>
        <v>24.012448173225451</v>
      </c>
      <c r="P462" s="123">
        <f t="shared" si="242"/>
        <v>16.992956859553818</v>
      </c>
      <c r="Q462" s="123">
        <f t="shared" si="242"/>
        <v>22.041884843279139</v>
      </c>
      <c r="R462" s="123">
        <f t="shared" ref="R462:V462" si="243">SUM(R463:R464)</f>
        <v>21.712477189477024</v>
      </c>
      <c r="S462" s="123">
        <f t="shared" si="243"/>
        <v>20.897115085425988</v>
      </c>
      <c r="T462" s="123">
        <f t="shared" si="243"/>
        <v>19.796238387271924</v>
      </c>
      <c r="U462" s="123">
        <f t="shared" si="243"/>
        <v>17.350746379265697</v>
      </c>
      <c r="V462" s="123">
        <f t="shared" si="243"/>
        <v>15.349671353089953</v>
      </c>
      <c r="W462" s="123">
        <f t="shared" ref="W462:Y462" si="244">SUM(W463:W464)</f>
        <v>13.77152021667221</v>
      </c>
      <c r="X462" s="123">
        <f t="shared" si="244"/>
        <v>12.019764674063421</v>
      </c>
      <c r="Y462" s="123">
        <f t="shared" si="244"/>
        <v>9.7372565011994592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37.323394341617771</v>
      </c>
      <c r="D463" s="99">
        <v>32.625532416630165</v>
      </c>
      <c r="E463" s="99">
        <v>34.003492731705208</v>
      </c>
      <c r="F463" s="99">
        <v>33.728699220491436</v>
      </c>
      <c r="G463" s="99">
        <v>33.129536568601381</v>
      </c>
      <c r="H463" s="99">
        <v>34.503547864485022</v>
      </c>
      <c r="I463" s="99">
        <v>34.016451134232803</v>
      </c>
      <c r="J463" s="99">
        <v>31.131215787777997</v>
      </c>
      <c r="K463" s="99">
        <v>28.228232472337915</v>
      </c>
      <c r="L463" s="99">
        <v>32.615712738180044</v>
      </c>
      <c r="M463" s="99">
        <v>30.522070226446843</v>
      </c>
      <c r="N463" s="99">
        <v>27.340141478677193</v>
      </c>
      <c r="O463" s="99">
        <v>24.012448173225451</v>
      </c>
      <c r="P463" s="99">
        <v>16.992956859553818</v>
      </c>
      <c r="Q463" s="99">
        <v>22.041884843279139</v>
      </c>
      <c r="R463" s="99">
        <v>21.712477189477024</v>
      </c>
      <c r="S463" s="99">
        <v>20.897115085425988</v>
      </c>
      <c r="T463" s="99">
        <v>19.796238387271924</v>
      </c>
      <c r="U463" s="99">
        <v>17.350746379265697</v>
      </c>
      <c r="V463" s="99">
        <v>15.349671353089953</v>
      </c>
      <c r="W463" s="99">
        <v>13.77152021667221</v>
      </c>
      <c r="X463" s="99">
        <v>12.019764674063421</v>
      </c>
      <c r="Y463" s="99">
        <v>9.7372565011994592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0.25389445625675294</v>
      </c>
      <c r="D467" s="123">
        <v>0.22447791207479217</v>
      </c>
      <c r="E467" s="123">
        <v>0.28981742041188813</v>
      </c>
      <c r="F467" s="123">
        <v>0.29976979552975735</v>
      </c>
      <c r="G467" s="123">
        <v>0.30859973031858867</v>
      </c>
      <c r="H467" s="123">
        <v>0.31087509799194901</v>
      </c>
      <c r="I467" s="123">
        <v>0.21783222244333164</v>
      </c>
      <c r="J467" s="123">
        <v>0.167486707681646</v>
      </c>
      <c r="K467" s="123">
        <v>0.13384042040084754</v>
      </c>
      <c r="L467" s="123">
        <v>0.19413017198621429</v>
      </c>
      <c r="M467" s="123">
        <v>0.28543203936629352</v>
      </c>
      <c r="N467" s="123">
        <v>0.24906991239179363</v>
      </c>
      <c r="O467" s="123">
        <v>0.20505019796638052</v>
      </c>
      <c r="P467" s="123">
        <v>0.17770698291045287</v>
      </c>
      <c r="Q467" s="123">
        <v>0.3089540604448115</v>
      </c>
      <c r="R467" s="123">
        <v>0.3362386481338604</v>
      </c>
      <c r="S467" s="123">
        <v>0.35091027483831644</v>
      </c>
      <c r="T467" s="123">
        <v>0.2949433160432462</v>
      </c>
      <c r="U467" s="123">
        <v>0.34561879994912331</v>
      </c>
      <c r="V467" s="123">
        <v>0.31288773971561584</v>
      </c>
      <c r="W467" s="123">
        <v>0.40838271687416033</v>
      </c>
      <c r="X467" s="123">
        <v>0.3493988581003391</v>
      </c>
      <c r="Y467" s="123">
        <v>0.25333140751414901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2.8210495139639211</v>
      </c>
      <c r="D468" s="99">
        <v>2.5901297547091402</v>
      </c>
      <c r="E468" s="99">
        <v>2.6663202677893709</v>
      </c>
      <c r="F468" s="99">
        <v>2.712916649544304</v>
      </c>
      <c r="G468" s="99">
        <v>2.6676732243095773</v>
      </c>
      <c r="H468" s="99">
        <v>2.770445726222369</v>
      </c>
      <c r="I468" s="99">
        <v>2.8007000028428353</v>
      </c>
      <c r="J468" s="99">
        <v>2.6379156459859248</v>
      </c>
      <c r="K468" s="99">
        <v>2.5095078825158912</v>
      </c>
      <c r="L468" s="99">
        <v>2.7594217303754749</v>
      </c>
      <c r="M468" s="99">
        <v>3.0946842162871828</v>
      </c>
      <c r="N468" s="99">
        <v>3.0303506007668224</v>
      </c>
      <c r="O468" s="99">
        <v>2.896334046275125</v>
      </c>
      <c r="P468" s="99">
        <v>2.4498176929798143</v>
      </c>
      <c r="Q468" s="99">
        <v>2.8578250591145062</v>
      </c>
      <c r="R468" s="99">
        <v>2.8166876917443058</v>
      </c>
      <c r="S468" s="99">
        <v>2.6285994535455708</v>
      </c>
      <c r="T468" s="99">
        <v>2.5070181863675929</v>
      </c>
      <c r="U468" s="99">
        <v>2.546058492958541</v>
      </c>
      <c r="V468" s="99">
        <v>2.2507730953736238</v>
      </c>
      <c r="W468" s="99">
        <v>2.3409080735108119</v>
      </c>
      <c r="X468" s="99">
        <v>1.6972024853460481</v>
      </c>
      <c r="Y468" s="99">
        <v>1.5126455057366577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1.4250700341840936</v>
      </c>
      <c r="T469" s="99">
        <v>0</v>
      </c>
      <c r="U469" s="99">
        <v>0</v>
      </c>
      <c r="V469" s="99">
        <v>0</v>
      </c>
      <c r="W469" s="99">
        <v>0</v>
      </c>
      <c r="X469" s="99">
        <v>0.71082846719491621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1.4250700341840936</v>
      </c>
      <c r="T470" s="102">
        <v>0</v>
      </c>
      <c r="U470" s="102">
        <v>0</v>
      </c>
      <c r="V470" s="102">
        <v>0</v>
      </c>
      <c r="W470" s="102">
        <v>0</v>
      </c>
      <c r="X470" s="102">
        <v>0.71082846719491621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425069</v>
      </c>
      <c r="C5" s="120">
        <v>417230</v>
      </c>
      <c r="D5" s="120">
        <v>395973</v>
      </c>
      <c r="E5" s="120">
        <v>371574</v>
      </c>
      <c r="F5" s="120">
        <v>346448</v>
      </c>
      <c r="G5" s="120">
        <v>320759</v>
      </c>
      <c r="H5" s="120">
        <v>293916</v>
      </c>
      <c r="I5" s="120">
        <v>270808</v>
      </c>
      <c r="J5" s="120">
        <v>252663</v>
      </c>
      <c r="K5" s="120">
        <v>238079</v>
      </c>
      <c r="L5" s="120">
        <v>223091</v>
      </c>
      <c r="M5" s="120">
        <v>208567</v>
      </c>
      <c r="N5" s="120">
        <v>189343</v>
      </c>
      <c r="O5" s="120">
        <v>171153</v>
      </c>
      <c r="P5" s="120">
        <v>149061</v>
      </c>
      <c r="Q5" s="120">
        <v>134016</v>
      </c>
      <c r="R5" s="120">
        <v>123554</v>
      </c>
      <c r="S5" s="120">
        <v>117898</v>
      </c>
      <c r="T5" s="120">
        <v>114152</v>
      </c>
      <c r="U5" s="120">
        <v>106705</v>
      </c>
      <c r="V5" s="120">
        <v>98409</v>
      </c>
      <c r="W5" s="120">
        <v>90182</v>
      </c>
      <c r="X5" s="120">
        <v>88869</v>
      </c>
      <c r="Y5" s="120">
        <v>88499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425069</v>
      </c>
      <c r="C7" s="52">
        <v>417230</v>
      </c>
      <c r="D7" s="52">
        <v>395973</v>
      </c>
      <c r="E7" s="52">
        <v>371574</v>
      </c>
      <c r="F7" s="52">
        <v>346448</v>
      </c>
      <c r="G7" s="52">
        <v>320759</v>
      </c>
      <c r="H7" s="52">
        <v>293916</v>
      </c>
      <c r="I7" s="52">
        <v>270808</v>
      </c>
      <c r="J7" s="52">
        <v>252663</v>
      </c>
      <c r="K7" s="52">
        <v>238079</v>
      </c>
      <c r="L7" s="52">
        <v>223091</v>
      </c>
      <c r="M7" s="52">
        <v>208567</v>
      </c>
      <c r="N7" s="52">
        <v>189343</v>
      </c>
      <c r="O7" s="52">
        <v>171153</v>
      </c>
      <c r="P7" s="52">
        <v>149061</v>
      </c>
      <c r="Q7" s="52">
        <v>134016</v>
      </c>
      <c r="R7" s="52">
        <v>123554</v>
      </c>
      <c r="S7" s="52">
        <v>117898</v>
      </c>
      <c r="T7" s="52">
        <v>114152</v>
      </c>
      <c r="U7" s="52">
        <v>106705</v>
      </c>
      <c r="V7" s="52">
        <v>98409</v>
      </c>
      <c r="W7" s="52">
        <v>90182</v>
      </c>
      <c r="X7" s="52">
        <v>88869</v>
      </c>
      <c r="Y7" s="52">
        <v>88499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1749</v>
      </c>
      <c r="C9" s="52">
        <v>2059</v>
      </c>
      <c r="D9" s="52">
        <v>2152</v>
      </c>
      <c r="E9" s="52">
        <v>2255</v>
      </c>
      <c r="F9" s="52">
        <v>2324</v>
      </c>
      <c r="G9" s="52">
        <v>2333</v>
      </c>
      <c r="H9" s="52">
        <v>2389</v>
      </c>
      <c r="I9" s="52">
        <v>2568</v>
      </c>
      <c r="J9" s="52">
        <v>2748</v>
      </c>
      <c r="K9" s="52">
        <v>2865</v>
      </c>
      <c r="L9" s="52">
        <v>3143</v>
      </c>
      <c r="M9" s="52">
        <v>3727</v>
      </c>
      <c r="N9" s="52">
        <v>4241</v>
      </c>
      <c r="O9" s="52">
        <v>4425</v>
      </c>
      <c r="P9" s="52">
        <v>4450</v>
      </c>
      <c r="Q9" s="52">
        <v>4197</v>
      </c>
      <c r="R9" s="52">
        <v>3707</v>
      </c>
      <c r="S9" s="52">
        <v>3103</v>
      </c>
      <c r="T9" s="52">
        <v>2559</v>
      </c>
      <c r="U9" s="52">
        <v>1989</v>
      </c>
      <c r="V9" s="52">
        <v>1582</v>
      </c>
      <c r="W9" s="52">
        <v>1176</v>
      </c>
      <c r="X9" s="52">
        <v>1369</v>
      </c>
      <c r="Y9" s="52">
        <v>2096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235658</v>
      </c>
      <c r="C11" s="52">
        <v>239542</v>
      </c>
      <c r="D11" s="52">
        <v>239418</v>
      </c>
      <c r="E11" s="52">
        <v>236859</v>
      </c>
      <c r="F11" s="52">
        <v>232860</v>
      </c>
      <c r="G11" s="52">
        <v>227214</v>
      </c>
      <c r="H11" s="52">
        <v>219514</v>
      </c>
      <c r="I11" s="52">
        <v>213710</v>
      </c>
      <c r="J11" s="52">
        <v>210939</v>
      </c>
      <c r="K11" s="52">
        <v>209870</v>
      </c>
      <c r="L11" s="52">
        <v>205416</v>
      </c>
      <c r="M11" s="52">
        <v>197827</v>
      </c>
      <c r="N11" s="52">
        <v>181804</v>
      </c>
      <c r="O11" s="52">
        <v>164979</v>
      </c>
      <c r="P11" s="52">
        <v>143629</v>
      </c>
      <c r="Q11" s="52">
        <v>129104</v>
      </c>
      <c r="R11" s="52">
        <v>119037</v>
      </c>
      <c r="S11" s="52">
        <v>113621</v>
      </c>
      <c r="T11" s="52">
        <v>109988</v>
      </c>
      <c r="U11" s="52">
        <v>102802</v>
      </c>
      <c r="V11" s="52">
        <v>94842</v>
      </c>
      <c r="W11" s="52">
        <v>86230</v>
      </c>
      <c r="X11" s="52">
        <v>83511</v>
      </c>
      <c r="Y11" s="52">
        <v>80183</v>
      </c>
      <c r="DA11" s="63" t="s">
        <v>1079</v>
      </c>
    </row>
    <row r="12" spans="1:105" ht="12" customHeight="1" x14ac:dyDescent="0.25">
      <c r="A12" s="97" t="s">
        <v>137</v>
      </c>
      <c r="B12" s="52">
        <v>785</v>
      </c>
      <c r="C12" s="52">
        <v>917</v>
      </c>
      <c r="D12" s="52">
        <v>958</v>
      </c>
      <c r="E12" s="52">
        <v>1009</v>
      </c>
      <c r="F12" s="52">
        <v>1024</v>
      </c>
      <c r="G12" s="52">
        <v>1065</v>
      </c>
      <c r="H12" s="52">
        <v>1067</v>
      </c>
      <c r="I12" s="52">
        <v>1181</v>
      </c>
      <c r="J12" s="52">
        <v>1279</v>
      </c>
      <c r="K12" s="52">
        <v>1509</v>
      </c>
      <c r="L12" s="52">
        <v>1483</v>
      </c>
      <c r="M12" s="52">
        <v>1470</v>
      </c>
      <c r="N12" s="52">
        <v>1286</v>
      </c>
      <c r="O12" s="52">
        <v>1123</v>
      </c>
      <c r="P12" s="52">
        <v>981</v>
      </c>
      <c r="Q12" s="52">
        <v>877</v>
      </c>
      <c r="R12" s="52">
        <v>781</v>
      </c>
      <c r="S12" s="52">
        <v>715</v>
      </c>
      <c r="T12" s="52">
        <v>728</v>
      </c>
      <c r="U12" s="52">
        <v>710</v>
      </c>
      <c r="V12" s="52">
        <v>644</v>
      </c>
      <c r="W12" s="52">
        <v>554</v>
      </c>
      <c r="X12" s="52">
        <v>929</v>
      </c>
      <c r="Y12" s="52">
        <v>822</v>
      </c>
      <c r="DA12" s="63" t="s">
        <v>1080</v>
      </c>
    </row>
    <row r="13" spans="1:105" ht="12" customHeight="1" x14ac:dyDescent="0.25">
      <c r="A13" s="97" t="s">
        <v>122</v>
      </c>
      <c r="B13" s="52">
        <v>132438</v>
      </c>
      <c r="C13" s="52">
        <v>120900</v>
      </c>
      <c r="D13" s="52">
        <v>105216</v>
      </c>
      <c r="E13" s="52">
        <v>88898</v>
      </c>
      <c r="F13" s="52">
        <v>73847</v>
      </c>
      <c r="G13" s="52">
        <v>58521</v>
      </c>
      <c r="H13" s="52">
        <v>43816</v>
      </c>
      <c r="I13" s="52">
        <v>32433</v>
      </c>
      <c r="J13" s="52">
        <v>23949</v>
      </c>
      <c r="K13" s="52">
        <v>15779</v>
      </c>
      <c r="L13" s="52">
        <v>9231</v>
      </c>
      <c r="M13" s="52">
        <v>5298</v>
      </c>
      <c r="N13" s="52">
        <v>3574</v>
      </c>
      <c r="O13" s="52">
        <v>2789</v>
      </c>
      <c r="P13" s="52">
        <v>2414</v>
      </c>
      <c r="Q13" s="52">
        <v>2192</v>
      </c>
      <c r="R13" s="52">
        <v>2030</v>
      </c>
      <c r="S13" s="52">
        <v>1939</v>
      </c>
      <c r="T13" s="52">
        <v>1862</v>
      </c>
      <c r="U13" s="52">
        <v>1695</v>
      </c>
      <c r="V13" s="52">
        <v>1539</v>
      </c>
      <c r="W13" s="52">
        <v>1773</v>
      </c>
      <c r="X13" s="52">
        <v>1467</v>
      </c>
      <c r="Y13" s="52">
        <v>1406</v>
      </c>
      <c r="DA13" s="63" t="s">
        <v>1081</v>
      </c>
    </row>
    <row r="14" spans="1:105" ht="12" customHeight="1" x14ac:dyDescent="0.25">
      <c r="A14" s="97" t="s">
        <v>121</v>
      </c>
      <c r="B14" s="52">
        <v>56188</v>
      </c>
      <c r="C14" s="52">
        <v>55871</v>
      </c>
      <c r="D14" s="52">
        <v>50381</v>
      </c>
      <c r="E14" s="52">
        <v>44808</v>
      </c>
      <c r="F14" s="52">
        <v>38717</v>
      </c>
      <c r="G14" s="52">
        <v>33959</v>
      </c>
      <c r="H14" s="52">
        <v>29519</v>
      </c>
      <c r="I14" s="52">
        <v>23484</v>
      </c>
      <c r="J14" s="52">
        <v>16496</v>
      </c>
      <c r="K14" s="52">
        <v>10921</v>
      </c>
      <c r="L14" s="52">
        <v>6961</v>
      </c>
      <c r="M14" s="52">
        <v>3972</v>
      </c>
      <c r="N14" s="52">
        <v>2679</v>
      </c>
      <c r="O14" s="52">
        <v>2262</v>
      </c>
      <c r="P14" s="52">
        <v>2037</v>
      </c>
      <c r="Q14" s="52">
        <v>1843</v>
      </c>
      <c r="R14" s="52">
        <v>1706</v>
      </c>
      <c r="S14" s="52">
        <v>1623</v>
      </c>
      <c r="T14" s="52">
        <v>1574</v>
      </c>
      <c r="U14" s="52">
        <v>1498</v>
      </c>
      <c r="V14" s="52">
        <v>1384</v>
      </c>
      <c r="W14" s="52">
        <v>1625</v>
      </c>
      <c r="X14" s="52">
        <v>2962</v>
      </c>
      <c r="Y14" s="52">
        <v>6088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1083</v>
      </c>
    </row>
    <row r="17" spans="1:105" ht="12" customHeight="1" x14ac:dyDescent="0.25">
      <c r="A17" s="109" t="s">
        <v>120</v>
      </c>
      <c r="B17" s="36">
        <v>425069</v>
      </c>
      <c r="C17" s="36">
        <v>417230</v>
      </c>
      <c r="D17" s="36">
        <v>395973</v>
      </c>
      <c r="E17" s="36">
        <v>371574</v>
      </c>
      <c r="F17" s="36">
        <v>346448</v>
      </c>
      <c r="G17" s="36">
        <v>320759</v>
      </c>
      <c r="H17" s="36">
        <v>293916</v>
      </c>
      <c r="I17" s="36">
        <v>270808</v>
      </c>
      <c r="J17" s="36">
        <v>252663</v>
      </c>
      <c r="K17" s="36">
        <v>238079</v>
      </c>
      <c r="L17" s="36">
        <v>223091</v>
      </c>
      <c r="M17" s="36">
        <v>208567</v>
      </c>
      <c r="N17" s="36">
        <v>189343</v>
      </c>
      <c r="O17" s="36">
        <v>171153</v>
      </c>
      <c r="P17" s="36">
        <v>149061</v>
      </c>
      <c r="Q17" s="36">
        <v>134016</v>
      </c>
      <c r="R17" s="36">
        <v>123554</v>
      </c>
      <c r="S17" s="36">
        <v>117898</v>
      </c>
      <c r="T17" s="36">
        <v>114152</v>
      </c>
      <c r="U17" s="36">
        <v>106705</v>
      </c>
      <c r="V17" s="36">
        <v>98409</v>
      </c>
      <c r="W17" s="36">
        <v>90182</v>
      </c>
      <c r="X17" s="36">
        <v>88869</v>
      </c>
      <c r="Y17" s="36">
        <v>88499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33209</v>
      </c>
      <c r="D21" s="52">
        <v>33214</v>
      </c>
      <c r="E21" s="52">
        <v>33256</v>
      </c>
      <c r="F21" s="52">
        <v>33347</v>
      </c>
      <c r="G21" s="52">
        <v>33512</v>
      </c>
      <c r="H21" s="52">
        <v>33751</v>
      </c>
      <c r="I21" s="52">
        <v>34082</v>
      </c>
      <c r="J21" s="52">
        <v>34518</v>
      </c>
      <c r="K21" s="52">
        <v>35068</v>
      </c>
      <c r="L21" s="52">
        <v>35766</v>
      </c>
      <c r="M21" s="52">
        <v>36632</v>
      </c>
      <c r="N21" s="52">
        <v>37704</v>
      </c>
      <c r="O21" s="52">
        <v>32358</v>
      </c>
      <c r="P21" s="52">
        <v>22092</v>
      </c>
      <c r="Q21" s="52">
        <v>15045</v>
      </c>
      <c r="R21" s="52">
        <v>10464</v>
      </c>
      <c r="S21" s="52">
        <v>8519</v>
      </c>
      <c r="T21" s="52">
        <v>6937</v>
      </c>
      <c r="U21" s="52">
        <v>7559</v>
      </c>
      <c r="V21" s="52">
        <v>8859</v>
      </c>
      <c r="W21" s="52">
        <v>10468</v>
      </c>
      <c r="X21" s="52">
        <v>12201</v>
      </c>
      <c r="Y21" s="52">
        <v>14026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273</v>
      </c>
      <c r="D23" s="52">
        <v>275</v>
      </c>
      <c r="E23" s="52">
        <v>282</v>
      </c>
      <c r="F23" s="52">
        <v>300</v>
      </c>
      <c r="G23" s="52">
        <v>334</v>
      </c>
      <c r="H23" s="52">
        <v>390</v>
      </c>
      <c r="I23" s="52">
        <v>299</v>
      </c>
      <c r="J23" s="52">
        <v>306</v>
      </c>
      <c r="K23" s="52">
        <v>441</v>
      </c>
      <c r="L23" s="52">
        <v>380</v>
      </c>
      <c r="M23" s="52">
        <v>390</v>
      </c>
      <c r="N23" s="52">
        <v>413</v>
      </c>
      <c r="O23" s="52">
        <v>750</v>
      </c>
      <c r="P23" s="52">
        <v>429</v>
      </c>
      <c r="Q23" s="52">
        <v>499</v>
      </c>
      <c r="R23" s="52">
        <v>589</v>
      </c>
      <c r="S23" s="52">
        <v>735</v>
      </c>
      <c r="T23" s="52">
        <v>761</v>
      </c>
      <c r="U23" s="52">
        <v>778</v>
      </c>
      <c r="V23" s="52">
        <v>650</v>
      </c>
      <c r="W23" s="52">
        <v>495</v>
      </c>
      <c r="X23" s="52">
        <v>272</v>
      </c>
      <c r="Y23" s="52">
        <v>199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18411</v>
      </c>
      <c r="D25" s="52">
        <v>18417</v>
      </c>
      <c r="E25" s="52">
        <v>18453</v>
      </c>
      <c r="F25" s="52">
        <v>18548</v>
      </c>
      <c r="G25" s="52">
        <v>18727</v>
      </c>
      <c r="H25" s="52">
        <v>19011</v>
      </c>
      <c r="I25" s="52">
        <v>21270</v>
      </c>
      <c r="J25" s="52">
        <v>32068</v>
      </c>
      <c r="K25" s="52">
        <v>32433</v>
      </c>
      <c r="L25" s="52">
        <v>33283</v>
      </c>
      <c r="M25" s="52">
        <v>34404</v>
      </c>
      <c r="N25" s="52">
        <v>43019</v>
      </c>
      <c r="O25" s="52">
        <v>41235</v>
      </c>
      <c r="P25" s="52">
        <v>39577</v>
      </c>
      <c r="Q25" s="52">
        <v>28247</v>
      </c>
      <c r="R25" s="52">
        <v>21287</v>
      </c>
      <c r="S25" s="52">
        <v>15196</v>
      </c>
      <c r="T25" s="52">
        <v>11368</v>
      </c>
      <c r="U25" s="52">
        <v>16725</v>
      </c>
      <c r="V25" s="52">
        <v>17708</v>
      </c>
      <c r="W25" s="52">
        <v>18691</v>
      </c>
      <c r="X25" s="52">
        <v>12366</v>
      </c>
      <c r="Y25" s="52">
        <v>14621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61</v>
      </c>
      <c r="D26" s="52">
        <v>62</v>
      </c>
      <c r="E26" s="52">
        <v>61</v>
      </c>
      <c r="F26" s="52">
        <v>62</v>
      </c>
      <c r="G26" s="52">
        <v>65</v>
      </c>
      <c r="H26" s="52">
        <v>65</v>
      </c>
      <c r="I26" s="52">
        <v>78</v>
      </c>
      <c r="J26" s="52">
        <v>133</v>
      </c>
      <c r="K26" s="52">
        <v>147</v>
      </c>
      <c r="L26" s="52">
        <v>163</v>
      </c>
      <c r="M26" s="52">
        <v>173</v>
      </c>
      <c r="N26" s="52">
        <v>204</v>
      </c>
      <c r="O26" s="52">
        <v>207</v>
      </c>
      <c r="P26" s="52">
        <v>142</v>
      </c>
      <c r="Q26" s="52">
        <v>104</v>
      </c>
      <c r="R26" s="52">
        <v>96</v>
      </c>
      <c r="S26" s="52">
        <v>109</v>
      </c>
      <c r="T26" s="52">
        <v>75</v>
      </c>
      <c r="U26" s="52">
        <v>72</v>
      </c>
      <c r="V26" s="52">
        <v>81</v>
      </c>
      <c r="W26" s="52">
        <v>90</v>
      </c>
      <c r="X26" s="52">
        <v>96</v>
      </c>
      <c r="Y26" s="52">
        <v>107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20693</v>
      </c>
      <c r="D27" s="52">
        <v>20711</v>
      </c>
      <c r="E27" s="52">
        <v>20829</v>
      </c>
      <c r="F27" s="52">
        <v>21111</v>
      </c>
      <c r="G27" s="52">
        <v>21614</v>
      </c>
      <c r="H27" s="52">
        <v>22410</v>
      </c>
      <c r="I27" s="52">
        <v>11383</v>
      </c>
      <c r="J27" s="52">
        <v>8484</v>
      </c>
      <c r="K27" s="52">
        <v>8170</v>
      </c>
      <c r="L27" s="52">
        <v>6548</v>
      </c>
      <c r="M27" s="52">
        <v>3933</v>
      </c>
      <c r="N27" s="52">
        <v>1724</v>
      </c>
      <c r="O27" s="52">
        <v>2206</v>
      </c>
      <c r="P27" s="52">
        <v>1371</v>
      </c>
      <c r="Q27" s="52">
        <v>222</v>
      </c>
      <c r="R27" s="52">
        <v>162</v>
      </c>
      <c r="S27" s="52">
        <v>91</v>
      </c>
      <c r="T27" s="52">
        <v>105</v>
      </c>
      <c r="U27" s="52">
        <v>281</v>
      </c>
      <c r="V27" s="52">
        <v>534</v>
      </c>
      <c r="W27" s="52">
        <v>734</v>
      </c>
      <c r="X27" s="52">
        <v>306</v>
      </c>
      <c r="Y27" s="52">
        <v>61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8779</v>
      </c>
      <c r="D28" s="52">
        <v>8797</v>
      </c>
      <c r="E28" s="52">
        <v>8900</v>
      </c>
      <c r="F28" s="52">
        <v>9147</v>
      </c>
      <c r="G28" s="52">
        <v>9562</v>
      </c>
      <c r="H28" s="52">
        <v>10201</v>
      </c>
      <c r="I28" s="52">
        <v>6036</v>
      </c>
      <c r="J28" s="52">
        <v>6988</v>
      </c>
      <c r="K28" s="52">
        <v>5575</v>
      </c>
      <c r="L28" s="52">
        <v>3960</v>
      </c>
      <c r="M28" s="52">
        <v>2989</v>
      </c>
      <c r="N28" s="52">
        <v>1293</v>
      </c>
      <c r="O28" s="52">
        <v>1656</v>
      </c>
      <c r="P28" s="52">
        <v>1025</v>
      </c>
      <c r="Q28" s="52">
        <v>194</v>
      </c>
      <c r="R28" s="52">
        <v>137</v>
      </c>
      <c r="S28" s="52">
        <v>83</v>
      </c>
      <c r="T28" s="52">
        <v>84</v>
      </c>
      <c r="U28" s="52">
        <v>238</v>
      </c>
      <c r="V28" s="52">
        <v>452</v>
      </c>
      <c r="W28" s="52">
        <v>622</v>
      </c>
      <c r="X28" s="52">
        <v>250</v>
      </c>
      <c r="Y28" s="52">
        <v>61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66417</v>
      </c>
      <c r="D31" s="36">
        <v>66532</v>
      </c>
      <c r="E31" s="36">
        <v>67306</v>
      </c>
      <c r="F31" s="36">
        <v>69292</v>
      </c>
      <c r="G31" s="36">
        <v>73005</v>
      </c>
      <c r="H31" s="36">
        <v>78951</v>
      </c>
      <c r="I31" s="36">
        <v>47868</v>
      </c>
      <c r="J31" s="36">
        <v>43941</v>
      </c>
      <c r="K31" s="36">
        <v>48685</v>
      </c>
      <c r="L31" s="36">
        <v>44579</v>
      </c>
      <c r="M31" s="36">
        <v>44677</v>
      </c>
      <c r="N31" s="36">
        <v>46230</v>
      </c>
      <c r="O31" s="36">
        <v>42387</v>
      </c>
      <c r="P31" s="36">
        <v>26802</v>
      </c>
      <c r="Q31" s="36">
        <v>25138</v>
      </c>
      <c r="R31" s="36">
        <v>25506</v>
      </c>
      <c r="S31" s="36">
        <v>28109</v>
      </c>
      <c r="T31" s="36">
        <v>25641</v>
      </c>
      <c r="U31" s="36">
        <v>23655</v>
      </c>
      <c r="V31" s="36">
        <v>19650</v>
      </c>
      <c r="W31" s="36">
        <v>16092</v>
      </c>
      <c r="X31" s="36">
        <v>12924</v>
      </c>
      <c r="Y31" s="36">
        <v>15284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25370</v>
      </c>
      <c r="D35" s="52">
        <v>11957</v>
      </c>
      <c r="E35" s="52">
        <v>8857</v>
      </c>
      <c r="F35" s="52">
        <v>8221</v>
      </c>
      <c r="G35" s="52">
        <v>7823</v>
      </c>
      <c r="H35" s="52">
        <v>6908</v>
      </c>
      <c r="I35" s="52">
        <v>10974</v>
      </c>
      <c r="J35" s="52">
        <v>16373</v>
      </c>
      <c r="K35" s="52">
        <v>20484</v>
      </c>
      <c r="L35" s="52">
        <v>20778</v>
      </c>
      <c r="M35" s="52">
        <v>22108</v>
      </c>
      <c r="N35" s="52">
        <v>18480</v>
      </c>
      <c r="O35" s="52">
        <v>14168</v>
      </c>
      <c r="P35" s="52">
        <v>0</v>
      </c>
      <c r="Q35" s="52">
        <v>0</v>
      </c>
      <c r="R35" s="52">
        <v>2</v>
      </c>
      <c r="S35" s="52">
        <v>2863</v>
      </c>
      <c r="T35" s="52">
        <v>3191</v>
      </c>
      <c r="U35" s="52">
        <v>112</v>
      </c>
      <c r="V35" s="52">
        <v>563</v>
      </c>
      <c r="W35" s="52">
        <v>2241</v>
      </c>
      <c r="X35" s="52">
        <v>10888</v>
      </c>
      <c r="Y35" s="52">
        <v>13656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583</v>
      </c>
      <c r="D37" s="52">
        <v>368</v>
      </c>
      <c r="E37" s="52">
        <v>385</v>
      </c>
      <c r="F37" s="52">
        <v>369</v>
      </c>
      <c r="G37" s="52">
        <v>343</v>
      </c>
      <c r="H37" s="52">
        <v>446</v>
      </c>
      <c r="I37" s="52">
        <v>478</v>
      </c>
      <c r="J37" s="52">
        <v>486</v>
      </c>
      <c r="K37" s="52">
        <v>558</v>
      </c>
      <c r="L37" s="52">
        <v>658</v>
      </c>
      <c r="M37" s="52">
        <v>974</v>
      </c>
      <c r="N37" s="52">
        <v>927</v>
      </c>
      <c r="O37" s="52">
        <v>934</v>
      </c>
      <c r="P37" s="52">
        <v>454</v>
      </c>
      <c r="Q37" s="52">
        <v>246</v>
      </c>
      <c r="R37" s="52">
        <v>99</v>
      </c>
      <c r="S37" s="52">
        <v>131</v>
      </c>
      <c r="T37" s="52">
        <v>217</v>
      </c>
      <c r="U37" s="52">
        <v>208</v>
      </c>
      <c r="V37" s="52">
        <v>243</v>
      </c>
      <c r="W37" s="52">
        <v>89</v>
      </c>
      <c r="X37" s="52">
        <v>465</v>
      </c>
      <c r="Y37" s="52">
        <v>926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22295</v>
      </c>
      <c r="D39" s="52">
        <v>18293</v>
      </c>
      <c r="E39" s="52">
        <v>15894</v>
      </c>
      <c r="F39" s="52">
        <v>14549</v>
      </c>
      <c r="G39" s="52">
        <v>13081</v>
      </c>
      <c r="H39" s="52">
        <v>11311</v>
      </c>
      <c r="I39" s="52">
        <v>15466</v>
      </c>
      <c r="J39" s="52">
        <v>29297</v>
      </c>
      <c r="K39" s="52">
        <v>31364</v>
      </c>
      <c r="L39" s="52">
        <v>28829</v>
      </c>
      <c r="M39" s="52">
        <v>26815</v>
      </c>
      <c r="N39" s="52">
        <v>26996</v>
      </c>
      <c r="O39" s="52">
        <v>24410</v>
      </c>
      <c r="P39" s="52">
        <v>18227</v>
      </c>
      <c r="Q39" s="52">
        <v>13722</v>
      </c>
      <c r="R39" s="52">
        <v>11220</v>
      </c>
      <c r="S39" s="52">
        <v>9780</v>
      </c>
      <c r="T39" s="52">
        <v>7735</v>
      </c>
      <c r="U39" s="52">
        <v>9539</v>
      </c>
      <c r="V39" s="52">
        <v>9748</v>
      </c>
      <c r="W39" s="52">
        <v>10079</v>
      </c>
      <c r="X39" s="52">
        <v>9647</v>
      </c>
      <c r="Y39" s="52">
        <v>11293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193</v>
      </c>
      <c r="D40" s="52">
        <v>103</v>
      </c>
      <c r="E40" s="52">
        <v>112</v>
      </c>
      <c r="F40" s="52">
        <v>77</v>
      </c>
      <c r="G40" s="52">
        <v>106</v>
      </c>
      <c r="H40" s="52">
        <v>67</v>
      </c>
      <c r="I40" s="52">
        <v>192</v>
      </c>
      <c r="J40" s="52">
        <v>231</v>
      </c>
      <c r="K40" s="52">
        <v>377</v>
      </c>
      <c r="L40" s="52">
        <v>137</v>
      </c>
      <c r="M40" s="52">
        <v>160</v>
      </c>
      <c r="N40" s="52">
        <v>20</v>
      </c>
      <c r="O40" s="52">
        <v>44</v>
      </c>
      <c r="P40" s="52">
        <v>0</v>
      </c>
      <c r="Q40" s="52">
        <v>0</v>
      </c>
      <c r="R40" s="52">
        <v>0</v>
      </c>
      <c r="S40" s="52">
        <v>43</v>
      </c>
      <c r="T40" s="52">
        <v>88</v>
      </c>
      <c r="U40" s="52">
        <v>54</v>
      </c>
      <c r="V40" s="52">
        <v>15</v>
      </c>
      <c r="W40" s="52">
        <v>0</v>
      </c>
      <c r="X40" s="52">
        <v>471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9155</v>
      </c>
      <c r="D41" s="52">
        <v>5027</v>
      </c>
      <c r="E41" s="52">
        <v>4511</v>
      </c>
      <c r="F41" s="52">
        <v>6060</v>
      </c>
      <c r="G41" s="52">
        <v>6288</v>
      </c>
      <c r="H41" s="52">
        <v>7705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1421</v>
      </c>
      <c r="P41" s="52">
        <v>996</v>
      </c>
      <c r="Q41" s="52">
        <v>0</v>
      </c>
      <c r="R41" s="52">
        <v>0</v>
      </c>
      <c r="S41" s="52">
        <v>0</v>
      </c>
      <c r="T41" s="52">
        <v>28</v>
      </c>
      <c r="U41" s="52">
        <v>114</v>
      </c>
      <c r="V41" s="52">
        <v>378</v>
      </c>
      <c r="W41" s="52">
        <v>968</v>
      </c>
      <c r="X41" s="52">
        <v>0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8462</v>
      </c>
      <c r="D42" s="52">
        <v>3307</v>
      </c>
      <c r="E42" s="52">
        <v>3327</v>
      </c>
      <c r="F42" s="52">
        <v>3056</v>
      </c>
      <c r="G42" s="52">
        <v>4804</v>
      </c>
      <c r="H42" s="52">
        <v>5761</v>
      </c>
      <c r="I42" s="52">
        <v>1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1239</v>
      </c>
      <c r="P42" s="52">
        <v>800</v>
      </c>
      <c r="Q42" s="52">
        <v>0</v>
      </c>
      <c r="R42" s="52">
        <v>0</v>
      </c>
      <c r="S42" s="52">
        <v>0</v>
      </c>
      <c r="T42" s="52">
        <v>35</v>
      </c>
      <c r="U42" s="52">
        <v>162</v>
      </c>
      <c r="V42" s="52">
        <v>338</v>
      </c>
      <c r="W42" s="52">
        <v>863</v>
      </c>
      <c r="X42" s="52">
        <v>1587</v>
      </c>
      <c r="Y42" s="52">
        <v>3187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58578</v>
      </c>
      <c r="D45" s="36">
        <v>45275</v>
      </c>
      <c r="E45" s="36">
        <v>42907</v>
      </c>
      <c r="F45" s="36">
        <v>44166</v>
      </c>
      <c r="G45" s="36">
        <v>47316</v>
      </c>
      <c r="H45" s="36">
        <v>52108</v>
      </c>
      <c r="I45" s="36">
        <v>24760</v>
      </c>
      <c r="J45" s="36">
        <v>25796</v>
      </c>
      <c r="K45" s="36">
        <v>34101</v>
      </c>
      <c r="L45" s="36">
        <v>29591</v>
      </c>
      <c r="M45" s="36">
        <v>30153</v>
      </c>
      <c r="N45" s="36">
        <v>27006</v>
      </c>
      <c r="O45" s="36">
        <v>24197</v>
      </c>
      <c r="P45" s="36">
        <v>4710</v>
      </c>
      <c r="Q45" s="36">
        <v>10093</v>
      </c>
      <c r="R45" s="36">
        <v>15044</v>
      </c>
      <c r="S45" s="36">
        <v>22453</v>
      </c>
      <c r="T45" s="36">
        <v>21895</v>
      </c>
      <c r="U45" s="36">
        <v>16208</v>
      </c>
      <c r="V45" s="36">
        <v>11354</v>
      </c>
      <c r="W45" s="36">
        <v>7865</v>
      </c>
      <c r="X45" s="36">
        <v>11611</v>
      </c>
      <c r="Y45" s="36">
        <v>14914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9078</v>
      </c>
      <c r="D49" s="52">
        <v>4336</v>
      </c>
      <c r="E49" s="52">
        <v>3212</v>
      </c>
      <c r="F49" s="52">
        <v>2818</v>
      </c>
      <c r="G49" s="52">
        <v>2601</v>
      </c>
      <c r="H49" s="52">
        <v>1942</v>
      </c>
      <c r="I49" s="52">
        <v>3389</v>
      </c>
      <c r="J49" s="52">
        <v>5257</v>
      </c>
      <c r="K49" s="52">
        <v>6355</v>
      </c>
      <c r="L49" s="52">
        <v>5904</v>
      </c>
      <c r="M49" s="52">
        <v>6143</v>
      </c>
      <c r="N49" s="52">
        <v>4818</v>
      </c>
      <c r="O49" s="52">
        <v>3946</v>
      </c>
      <c r="P49" s="52">
        <v>0</v>
      </c>
      <c r="Q49" s="52">
        <v>0</v>
      </c>
      <c r="R49" s="52">
        <v>0</v>
      </c>
      <c r="S49" s="52">
        <v>941</v>
      </c>
      <c r="T49" s="52">
        <v>1002</v>
      </c>
      <c r="U49" s="52">
        <v>38</v>
      </c>
      <c r="V49" s="52">
        <v>158</v>
      </c>
      <c r="W49" s="52">
        <v>755</v>
      </c>
      <c r="X49" s="52">
        <v>3940</v>
      </c>
      <c r="Y49" s="52">
        <v>4500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181</v>
      </c>
      <c r="D51" s="52">
        <v>43</v>
      </c>
      <c r="E51" s="52">
        <v>67</v>
      </c>
      <c r="F51" s="52">
        <v>93</v>
      </c>
      <c r="G51" s="52">
        <v>85</v>
      </c>
      <c r="H51" s="52">
        <v>103</v>
      </c>
      <c r="I51" s="52">
        <v>180</v>
      </c>
      <c r="J51" s="52">
        <v>198</v>
      </c>
      <c r="K51" s="52">
        <v>159</v>
      </c>
      <c r="L51" s="52">
        <v>157</v>
      </c>
      <c r="M51" s="52">
        <v>229</v>
      </c>
      <c r="N51" s="52">
        <v>175</v>
      </c>
      <c r="O51" s="52">
        <v>120</v>
      </c>
      <c r="P51" s="52">
        <v>0</v>
      </c>
      <c r="Q51" s="52">
        <v>0</v>
      </c>
      <c r="R51" s="52">
        <v>0</v>
      </c>
      <c r="S51" s="52">
        <v>34</v>
      </c>
      <c r="T51" s="52">
        <v>40</v>
      </c>
      <c r="U51" s="52">
        <v>1</v>
      </c>
      <c r="V51" s="52">
        <v>10</v>
      </c>
      <c r="W51" s="52">
        <v>19</v>
      </c>
      <c r="X51" s="52">
        <v>246</v>
      </c>
      <c r="Y51" s="52">
        <v>424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2750</v>
      </c>
      <c r="D53" s="52">
        <v>1307</v>
      </c>
      <c r="E53" s="52">
        <v>595</v>
      </c>
      <c r="F53" s="52">
        <v>444</v>
      </c>
      <c r="G53" s="52">
        <v>277</v>
      </c>
      <c r="H53" s="52">
        <v>158</v>
      </c>
      <c r="I53" s="52">
        <v>3347</v>
      </c>
      <c r="J53" s="52">
        <v>5216</v>
      </c>
      <c r="K53" s="52">
        <v>6279</v>
      </c>
      <c r="L53" s="52">
        <v>5876</v>
      </c>
      <c r="M53" s="52">
        <v>6106</v>
      </c>
      <c r="N53" s="52">
        <v>4814</v>
      </c>
      <c r="O53" s="52">
        <v>3242</v>
      </c>
      <c r="P53" s="52">
        <v>0</v>
      </c>
      <c r="Q53" s="52">
        <v>0</v>
      </c>
      <c r="R53" s="52">
        <v>0</v>
      </c>
      <c r="S53" s="52">
        <v>937</v>
      </c>
      <c r="T53" s="52">
        <v>970</v>
      </c>
      <c r="U53" s="52">
        <v>34</v>
      </c>
      <c r="V53" s="52">
        <v>127</v>
      </c>
      <c r="W53" s="52">
        <v>493</v>
      </c>
      <c r="X53" s="52">
        <v>3207</v>
      </c>
      <c r="Y53" s="52">
        <v>3450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24</v>
      </c>
      <c r="D54" s="52">
        <v>7</v>
      </c>
      <c r="E54" s="52">
        <v>4</v>
      </c>
      <c r="F54" s="52">
        <v>2</v>
      </c>
      <c r="G54" s="52">
        <v>2</v>
      </c>
      <c r="H54" s="52">
        <v>1</v>
      </c>
      <c r="I54" s="52">
        <v>42</v>
      </c>
      <c r="J54" s="52">
        <v>41</v>
      </c>
      <c r="K54" s="52">
        <v>76</v>
      </c>
      <c r="L54" s="52">
        <v>28</v>
      </c>
      <c r="M54" s="52">
        <v>37</v>
      </c>
      <c r="N54" s="52">
        <v>4</v>
      </c>
      <c r="O54" s="52">
        <v>6</v>
      </c>
      <c r="P54" s="52">
        <v>0</v>
      </c>
      <c r="Q54" s="52">
        <v>0</v>
      </c>
      <c r="R54" s="52">
        <v>0</v>
      </c>
      <c r="S54" s="52">
        <v>4</v>
      </c>
      <c r="T54" s="52">
        <v>12</v>
      </c>
      <c r="U54" s="52">
        <v>0</v>
      </c>
      <c r="V54" s="52">
        <v>0</v>
      </c>
      <c r="W54" s="52">
        <v>0</v>
      </c>
      <c r="X54" s="52">
        <v>158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3276</v>
      </c>
      <c r="D55" s="52">
        <v>1823</v>
      </c>
      <c r="E55" s="52">
        <v>1504</v>
      </c>
      <c r="F55" s="52">
        <v>1577</v>
      </c>
      <c r="G55" s="52">
        <v>1316</v>
      </c>
      <c r="H55" s="52">
        <v>1020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372</v>
      </c>
      <c r="P55" s="52">
        <v>0</v>
      </c>
      <c r="Q55" s="52">
        <v>0</v>
      </c>
      <c r="R55" s="52">
        <v>0</v>
      </c>
      <c r="S55" s="52">
        <v>0</v>
      </c>
      <c r="T55" s="52">
        <v>10</v>
      </c>
      <c r="U55" s="52">
        <v>2</v>
      </c>
      <c r="V55" s="52">
        <v>16</v>
      </c>
      <c r="W55" s="52">
        <v>138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3028</v>
      </c>
      <c r="D56" s="52">
        <v>1199</v>
      </c>
      <c r="E56" s="52">
        <v>1109</v>
      </c>
      <c r="F56" s="52">
        <v>795</v>
      </c>
      <c r="G56" s="52">
        <v>1006</v>
      </c>
      <c r="H56" s="52">
        <v>763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326</v>
      </c>
      <c r="P56" s="52">
        <v>0</v>
      </c>
      <c r="Q56" s="52">
        <v>0</v>
      </c>
      <c r="R56" s="52">
        <v>0</v>
      </c>
      <c r="S56" s="52">
        <v>0</v>
      </c>
      <c r="T56" s="52">
        <v>10</v>
      </c>
      <c r="U56" s="52">
        <v>2</v>
      </c>
      <c r="V56" s="52">
        <v>15</v>
      </c>
      <c r="W56" s="52">
        <v>124</v>
      </c>
      <c r="X56" s="52">
        <v>575</v>
      </c>
      <c r="Y56" s="52">
        <v>1050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9078</v>
      </c>
      <c r="D59" s="36">
        <v>4336</v>
      </c>
      <c r="E59" s="36">
        <v>3212</v>
      </c>
      <c r="F59" s="36">
        <v>2818</v>
      </c>
      <c r="G59" s="36">
        <v>2601</v>
      </c>
      <c r="H59" s="36">
        <v>1942</v>
      </c>
      <c r="I59" s="36">
        <v>3389</v>
      </c>
      <c r="J59" s="36">
        <v>5257</v>
      </c>
      <c r="K59" s="36">
        <v>6355</v>
      </c>
      <c r="L59" s="36">
        <v>5904</v>
      </c>
      <c r="M59" s="36">
        <v>6143</v>
      </c>
      <c r="N59" s="36">
        <v>4818</v>
      </c>
      <c r="O59" s="36">
        <v>3946</v>
      </c>
      <c r="P59" s="36">
        <v>0</v>
      </c>
      <c r="Q59" s="36">
        <v>0</v>
      </c>
      <c r="R59" s="36">
        <v>0</v>
      </c>
      <c r="S59" s="36">
        <v>941</v>
      </c>
      <c r="T59" s="36">
        <v>1002</v>
      </c>
      <c r="U59" s="36">
        <v>38</v>
      </c>
      <c r="V59" s="36">
        <v>158</v>
      </c>
      <c r="W59" s="36">
        <v>755</v>
      </c>
      <c r="X59" s="36">
        <v>3940</v>
      </c>
      <c r="Y59" s="36">
        <v>4500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16292</v>
      </c>
      <c r="D63" s="52">
        <v>7621</v>
      </c>
      <c r="E63" s="52">
        <v>5645</v>
      </c>
      <c r="F63" s="52">
        <v>5403</v>
      </c>
      <c r="G63" s="52">
        <v>5222</v>
      </c>
      <c r="H63" s="52">
        <v>4966</v>
      </c>
      <c r="I63" s="52">
        <v>7585</v>
      </c>
      <c r="J63" s="52">
        <v>11116</v>
      </c>
      <c r="K63" s="52">
        <v>14129</v>
      </c>
      <c r="L63" s="52">
        <v>14874</v>
      </c>
      <c r="M63" s="52">
        <v>15965</v>
      </c>
      <c r="N63" s="52">
        <v>13662</v>
      </c>
      <c r="O63" s="52">
        <v>10222</v>
      </c>
      <c r="P63" s="52">
        <v>0</v>
      </c>
      <c r="Q63" s="52">
        <v>0</v>
      </c>
      <c r="R63" s="52">
        <v>2</v>
      </c>
      <c r="S63" s="52">
        <v>1922</v>
      </c>
      <c r="T63" s="52">
        <v>2189</v>
      </c>
      <c r="U63" s="52">
        <v>74</v>
      </c>
      <c r="V63" s="52">
        <v>405</v>
      </c>
      <c r="W63" s="52">
        <v>1486</v>
      </c>
      <c r="X63" s="52">
        <v>6948</v>
      </c>
      <c r="Y63" s="52">
        <v>9156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402</v>
      </c>
      <c r="D65" s="52">
        <v>325</v>
      </c>
      <c r="E65" s="52">
        <v>318</v>
      </c>
      <c r="F65" s="52">
        <v>276</v>
      </c>
      <c r="G65" s="52">
        <v>258</v>
      </c>
      <c r="H65" s="52">
        <v>343</v>
      </c>
      <c r="I65" s="52">
        <v>298</v>
      </c>
      <c r="J65" s="52">
        <v>288</v>
      </c>
      <c r="K65" s="52">
        <v>399</v>
      </c>
      <c r="L65" s="52">
        <v>501</v>
      </c>
      <c r="M65" s="52">
        <v>745</v>
      </c>
      <c r="N65" s="52">
        <v>752</v>
      </c>
      <c r="O65" s="52">
        <v>814</v>
      </c>
      <c r="P65" s="52">
        <v>454</v>
      </c>
      <c r="Q65" s="52">
        <v>246</v>
      </c>
      <c r="R65" s="52">
        <v>99</v>
      </c>
      <c r="S65" s="52">
        <v>97</v>
      </c>
      <c r="T65" s="52">
        <v>177</v>
      </c>
      <c r="U65" s="52">
        <v>207</v>
      </c>
      <c r="V65" s="52">
        <v>233</v>
      </c>
      <c r="W65" s="52">
        <v>70</v>
      </c>
      <c r="X65" s="52">
        <v>219</v>
      </c>
      <c r="Y65" s="52">
        <v>502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19545</v>
      </c>
      <c r="D67" s="52">
        <f t="shared" si="0"/>
        <v>16986</v>
      </c>
      <c r="E67" s="52">
        <f t="shared" si="0"/>
        <v>15299</v>
      </c>
      <c r="F67" s="52">
        <f t="shared" si="0"/>
        <v>14105</v>
      </c>
      <c r="G67" s="52">
        <f t="shared" si="0"/>
        <v>12804</v>
      </c>
      <c r="H67" s="52">
        <f t="shared" si="0"/>
        <v>11153</v>
      </c>
      <c r="I67" s="52">
        <f t="shared" si="0"/>
        <v>12119</v>
      </c>
      <c r="J67" s="52">
        <f t="shared" si="0"/>
        <v>24081</v>
      </c>
      <c r="K67" s="52">
        <f t="shared" si="0"/>
        <v>25085</v>
      </c>
      <c r="L67" s="52">
        <f t="shared" si="0"/>
        <v>22953</v>
      </c>
      <c r="M67" s="52">
        <f t="shared" si="0"/>
        <v>20709</v>
      </c>
      <c r="N67" s="52">
        <f t="shared" si="0"/>
        <v>22182</v>
      </c>
      <c r="O67" s="52">
        <f t="shared" si="0"/>
        <v>21168</v>
      </c>
      <c r="P67" s="52">
        <f t="shared" si="0"/>
        <v>18227</v>
      </c>
      <c r="Q67" s="52">
        <f t="shared" si="0"/>
        <v>13722</v>
      </c>
      <c r="R67" s="52">
        <f t="shared" ref="R67:V67" si="1">R39-R53</f>
        <v>11220</v>
      </c>
      <c r="S67" s="52">
        <f t="shared" si="1"/>
        <v>8843</v>
      </c>
      <c r="T67" s="52">
        <f t="shared" si="1"/>
        <v>6765</v>
      </c>
      <c r="U67" s="52">
        <f t="shared" si="1"/>
        <v>9505</v>
      </c>
      <c r="V67" s="52">
        <f t="shared" si="1"/>
        <v>9621</v>
      </c>
      <c r="W67" s="52">
        <f t="shared" ref="W67:Y67" si="2">W39-W53</f>
        <v>9586</v>
      </c>
      <c r="X67" s="52">
        <f t="shared" si="2"/>
        <v>6440</v>
      </c>
      <c r="Y67" s="52">
        <f t="shared" si="2"/>
        <v>7843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169</v>
      </c>
      <c r="D68" s="52">
        <f t="shared" si="3"/>
        <v>96</v>
      </c>
      <c r="E68" s="52">
        <f t="shared" si="3"/>
        <v>108</v>
      </c>
      <c r="F68" s="52">
        <f t="shared" si="3"/>
        <v>75</v>
      </c>
      <c r="G68" s="52">
        <f t="shared" si="3"/>
        <v>104</v>
      </c>
      <c r="H68" s="52">
        <f t="shared" si="3"/>
        <v>66</v>
      </c>
      <c r="I68" s="52">
        <f t="shared" si="3"/>
        <v>150</v>
      </c>
      <c r="J68" s="52">
        <f t="shared" si="3"/>
        <v>190</v>
      </c>
      <c r="K68" s="52">
        <f t="shared" si="3"/>
        <v>301</v>
      </c>
      <c r="L68" s="52">
        <f t="shared" si="3"/>
        <v>109</v>
      </c>
      <c r="M68" s="52">
        <f t="shared" si="3"/>
        <v>123</v>
      </c>
      <c r="N68" s="52">
        <f t="shared" si="3"/>
        <v>16</v>
      </c>
      <c r="O68" s="52">
        <f t="shared" si="3"/>
        <v>38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39</v>
      </c>
      <c r="T68" s="52">
        <f t="shared" si="4"/>
        <v>76</v>
      </c>
      <c r="U68" s="52">
        <f t="shared" si="4"/>
        <v>54</v>
      </c>
      <c r="V68" s="52">
        <f t="shared" si="4"/>
        <v>15</v>
      </c>
      <c r="W68" s="52">
        <f t="shared" ref="W68:Y68" si="5">W40-W54</f>
        <v>0</v>
      </c>
      <c r="X68" s="52">
        <f t="shared" si="5"/>
        <v>313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5879</v>
      </c>
      <c r="D69" s="52">
        <f t="shared" si="6"/>
        <v>3204</v>
      </c>
      <c r="E69" s="52">
        <f t="shared" si="6"/>
        <v>3007</v>
      </c>
      <c r="F69" s="52">
        <f t="shared" si="6"/>
        <v>4483</v>
      </c>
      <c r="G69" s="52">
        <f t="shared" si="6"/>
        <v>4972</v>
      </c>
      <c r="H69" s="52">
        <f t="shared" si="6"/>
        <v>6685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1049</v>
      </c>
      <c r="P69" s="52">
        <f t="shared" si="6"/>
        <v>996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18</v>
      </c>
      <c r="U69" s="52">
        <f t="shared" si="7"/>
        <v>112</v>
      </c>
      <c r="V69" s="52">
        <f t="shared" si="7"/>
        <v>362</v>
      </c>
      <c r="W69" s="52">
        <f t="shared" ref="W69:Y69" si="8">W41-W55</f>
        <v>830</v>
      </c>
      <c r="X69" s="52">
        <f t="shared" si="8"/>
        <v>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5434</v>
      </c>
      <c r="D70" s="52">
        <f t="shared" si="9"/>
        <v>2108</v>
      </c>
      <c r="E70" s="52">
        <f t="shared" si="9"/>
        <v>2218</v>
      </c>
      <c r="F70" s="52">
        <f t="shared" si="9"/>
        <v>2261</v>
      </c>
      <c r="G70" s="52">
        <f t="shared" si="9"/>
        <v>3798</v>
      </c>
      <c r="H70" s="52">
        <f t="shared" si="9"/>
        <v>4998</v>
      </c>
      <c r="I70" s="52">
        <f t="shared" si="9"/>
        <v>1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913</v>
      </c>
      <c r="P70" s="52">
        <f t="shared" si="9"/>
        <v>800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25</v>
      </c>
      <c r="U70" s="52">
        <f t="shared" si="10"/>
        <v>160</v>
      </c>
      <c r="V70" s="52">
        <f t="shared" si="10"/>
        <v>323</v>
      </c>
      <c r="W70" s="52">
        <f t="shared" ref="W70:Y70" si="11">W42-W56</f>
        <v>739</v>
      </c>
      <c r="X70" s="52">
        <f t="shared" si="11"/>
        <v>1012</v>
      </c>
      <c r="Y70" s="52">
        <f t="shared" si="11"/>
        <v>2137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49500</v>
      </c>
      <c r="D73" s="36">
        <v>40939</v>
      </c>
      <c r="E73" s="36">
        <v>39695</v>
      </c>
      <c r="F73" s="36">
        <v>41348</v>
      </c>
      <c r="G73" s="36">
        <v>44715</v>
      </c>
      <c r="H73" s="36">
        <v>50166</v>
      </c>
      <c r="I73" s="36">
        <v>21371</v>
      </c>
      <c r="J73" s="36">
        <v>20539</v>
      </c>
      <c r="K73" s="36">
        <v>27746</v>
      </c>
      <c r="L73" s="36">
        <v>23687</v>
      </c>
      <c r="M73" s="36">
        <v>24010</v>
      </c>
      <c r="N73" s="36">
        <v>22188</v>
      </c>
      <c r="O73" s="36">
        <v>20251</v>
      </c>
      <c r="P73" s="36">
        <v>4710</v>
      </c>
      <c r="Q73" s="36">
        <v>10093</v>
      </c>
      <c r="R73" s="36">
        <v>15044</v>
      </c>
      <c r="S73" s="36">
        <v>21512</v>
      </c>
      <c r="T73" s="36">
        <v>20893</v>
      </c>
      <c r="U73" s="36">
        <v>16170</v>
      </c>
      <c r="V73" s="36">
        <v>11196</v>
      </c>
      <c r="W73" s="36">
        <v>7110</v>
      </c>
      <c r="X73" s="36">
        <v>7671</v>
      </c>
      <c r="Y73" s="36">
        <v>10414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2881</v>
      </c>
      <c r="K79" s="52">
        <f>RES_hhdet_numvin!K45</f>
        <v>6760</v>
      </c>
      <c r="L79" s="52">
        <f>RES_hhdet_numvin!L45</f>
        <v>9632</v>
      </c>
      <c r="M79" s="52">
        <f>RES_hhdet_numvin!M45</f>
        <v>12781</v>
      </c>
      <c r="N79" s="52">
        <f>RES_hhdet_numvin!N45</f>
        <v>12475</v>
      </c>
      <c r="O79" s="52">
        <f>RES_hhdet_numvin!O45</f>
        <v>10709</v>
      </c>
      <c r="P79" s="52">
        <f>RES_hhdet_numvin!P45</f>
        <v>0</v>
      </c>
      <c r="Q79" s="52">
        <f>RES_hhdet_numvin!Q45</f>
        <v>0</v>
      </c>
      <c r="R79" s="52">
        <f>RES_hhdet_numvin!R45</f>
        <v>2</v>
      </c>
      <c r="S79" s="52">
        <f>RES_hhdet_numvin!S45</f>
        <v>2712</v>
      </c>
      <c r="T79" s="52">
        <f>RES_hhdet_numvin!T45</f>
        <v>3095</v>
      </c>
      <c r="U79" s="52">
        <f>RES_hhdet_numvin!U45</f>
        <v>110</v>
      </c>
      <c r="V79" s="52">
        <f>RES_hhdet_numvin!V45</f>
        <v>561</v>
      </c>
      <c r="W79" s="52">
        <f>RES_hhdet_numvin!W45</f>
        <v>2239</v>
      </c>
      <c r="X79" s="52">
        <f>RES_hhdet_numvin!X45</f>
        <v>10886</v>
      </c>
      <c r="Y79" s="52">
        <f>RES_hhdet_numvin!Y45</f>
        <v>13656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22</v>
      </c>
      <c r="S82" s="138">
        <f>RES_hhdet_numvin!S48</f>
        <v>62</v>
      </c>
      <c r="T82" s="138">
        <f>RES_hhdet_numvin!T48</f>
        <v>149</v>
      </c>
      <c r="U82" s="138">
        <f>RES_hhdet_numvin!U48</f>
        <v>174</v>
      </c>
      <c r="V82" s="138">
        <f>RES_hhdet_numvin!V48</f>
        <v>216</v>
      </c>
      <c r="W82" s="138">
        <f>RES_hhdet_numvin!W48</f>
        <v>85</v>
      </c>
      <c r="X82" s="138">
        <f>RES_hhdet_numvin!X48</f>
        <v>462</v>
      </c>
      <c r="Y82" s="138">
        <f>RES_hhdet_numvin!Y48</f>
        <v>926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1412</v>
      </c>
      <c r="K84" s="138">
        <f>RES_hhdet_numvin!K50</f>
        <v>2764</v>
      </c>
      <c r="L84" s="138">
        <f>RES_hhdet_numvin!L50</f>
        <v>3421</v>
      </c>
      <c r="M84" s="138">
        <f>RES_hhdet_numvin!M50</f>
        <v>4038</v>
      </c>
      <c r="N84" s="138">
        <f>RES_hhdet_numvin!N50</f>
        <v>4933</v>
      </c>
      <c r="O84" s="138">
        <f>RES_hhdet_numvin!O50</f>
        <v>4767</v>
      </c>
      <c r="P84" s="138">
        <f>RES_hhdet_numvin!P50</f>
        <v>3633</v>
      </c>
      <c r="Q84" s="138">
        <f>RES_hhdet_numvin!Q50</f>
        <v>3506</v>
      </c>
      <c r="R84" s="138">
        <f>RES_hhdet_numvin!R50</f>
        <v>3527</v>
      </c>
      <c r="S84" s="138">
        <f>RES_hhdet_numvin!S50</f>
        <v>4070</v>
      </c>
      <c r="T84" s="138">
        <f>RES_hhdet_numvin!T50</f>
        <v>3783</v>
      </c>
      <c r="U84" s="138">
        <f>RES_hhdet_numvin!U50</f>
        <v>5156</v>
      </c>
      <c r="V84" s="138">
        <f>RES_hhdet_numvin!V50</f>
        <v>6464</v>
      </c>
      <c r="W84" s="138">
        <f>RES_hhdet_numvin!W50</f>
        <v>8311</v>
      </c>
      <c r="X84" s="138">
        <f>RES_hhdet_numvin!X50</f>
        <v>9105</v>
      </c>
      <c r="Y84" s="138">
        <f>RES_hhdet_numvin!Y50</f>
        <v>11293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12</v>
      </c>
      <c r="K85" s="138">
        <f>RES_hhdet_numvin!K51</f>
        <v>60</v>
      </c>
      <c r="L85" s="138">
        <f>RES_hhdet_numvin!L51</f>
        <v>35</v>
      </c>
      <c r="M85" s="138">
        <f>RES_hhdet_numvin!M51</f>
        <v>55</v>
      </c>
      <c r="N85" s="138">
        <f>RES_hhdet_numvin!N51</f>
        <v>12</v>
      </c>
      <c r="O85" s="138">
        <f>RES_hhdet_numvin!O51</f>
        <v>26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36</v>
      </c>
      <c r="T85" s="138">
        <f>RES_hhdet_numvin!T51</f>
        <v>68</v>
      </c>
      <c r="U85" s="138">
        <f>RES_hhdet_numvin!U51</f>
        <v>41</v>
      </c>
      <c r="V85" s="138">
        <f>RES_hhdet_numvin!V51</f>
        <v>15</v>
      </c>
      <c r="W85" s="138">
        <f>RES_hhdet_numvin!W51</f>
        <v>0</v>
      </c>
      <c r="X85" s="138">
        <f>RES_hhdet_numvin!X51</f>
        <v>462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23</v>
      </c>
      <c r="U88" s="138">
        <f>RES_hhdet_numvin!U54</f>
        <v>94</v>
      </c>
      <c r="V88" s="138">
        <f>RES_hhdet_numvin!V54</f>
        <v>349</v>
      </c>
      <c r="W88" s="138">
        <f>RES_hhdet_numvin!W54</f>
        <v>940</v>
      </c>
      <c r="X88" s="138">
        <f>RES_hhdet_numvin!X54</f>
        <v>0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30</v>
      </c>
      <c r="U89" s="138">
        <f>RES_hhdet_numvin!U55</f>
        <v>137</v>
      </c>
      <c r="V89" s="138">
        <f>RES_hhdet_numvin!V55</f>
        <v>310</v>
      </c>
      <c r="W89" s="138">
        <f>RES_hhdet_numvin!W55</f>
        <v>839</v>
      </c>
      <c r="X89" s="138">
        <f>RES_hhdet_numvin!X55</f>
        <v>1585</v>
      </c>
      <c r="Y89" s="138">
        <f>RES_hhdet_numvin!Y55</f>
        <v>3187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4405</v>
      </c>
      <c r="S94" s="39">
        <f>RES_hhdet_numvin!S60</f>
        <v>11601</v>
      </c>
      <c r="T94" s="39">
        <f>RES_hhdet_numvin!T60</f>
        <v>15429</v>
      </c>
      <c r="U94" s="39">
        <f>RES_hhdet_numvin!U60</f>
        <v>13023</v>
      </c>
      <c r="V94" s="39">
        <f>RES_hhdet_numvin!V60</f>
        <v>10020</v>
      </c>
      <c r="W94" s="39">
        <f>RES_hhdet_numvin!W60</f>
        <v>7520</v>
      </c>
      <c r="X94" s="39">
        <f>RES_hhdet_numvin!X60</f>
        <v>11587</v>
      </c>
      <c r="Y94" s="39">
        <f>RES_hhdet_numvin!Y60</f>
        <v>14914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797.10843306704271</v>
      </c>
      <c r="C98" s="117">
        <f t="shared" si="12"/>
        <v>823.88906302374562</v>
      </c>
      <c r="D98" s="117">
        <f t="shared" si="12"/>
        <v>762.54258874677453</v>
      </c>
      <c r="E98" s="117">
        <f t="shared" si="12"/>
        <v>710.88430984174204</v>
      </c>
      <c r="F98" s="117">
        <f t="shared" si="12"/>
        <v>663.00258729963161</v>
      </c>
      <c r="G98" s="117">
        <f t="shared" si="12"/>
        <v>629.11325295504082</v>
      </c>
      <c r="H98" s="117">
        <f t="shared" si="12"/>
        <v>563.15546720058398</v>
      </c>
      <c r="I98" s="117">
        <f t="shared" si="12"/>
        <v>511.98448718323129</v>
      </c>
      <c r="J98" s="117">
        <f t="shared" si="12"/>
        <v>480.93368579273255</v>
      </c>
      <c r="K98" s="117">
        <f t="shared" si="12"/>
        <v>454.506607677224</v>
      </c>
      <c r="L98" s="117">
        <f t="shared" si="12"/>
        <v>472.94590015875053</v>
      </c>
      <c r="M98" s="117">
        <f t="shared" si="12"/>
        <v>392.97075078955288</v>
      </c>
      <c r="N98" s="117">
        <f t="shared" si="12"/>
        <v>336.39894465398373</v>
      </c>
      <c r="O98" s="117">
        <f t="shared" si="12"/>
        <v>313.88524344834616</v>
      </c>
      <c r="P98" s="117">
        <f t="shared" si="12"/>
        <v>228.27525858405727</v>
      </c>
      <c r="Q98" s="117">
        <f t="shared" si="12"/>
        <v>229.58208314493876</v>
      </c>
      <c r="R98" s="117">
        <f t="shared" ref="R98:V98" si="13">R99+R102+R104+R113</f>
        <v>220.04645127934126</v>
      </c>
      <c r="S98" s="117">
        <f t="shared" si="13"/>
        <v>203.54560244616346</v>
      </c>
      <c r="T98" s="117">
        <f t="shared" si="13"/>
        <v>206.60420719488164</v>
      </c>
      <c r="U98" s="117">
        <f t="shared" si="13"/>
        <v>187.75804364911195</v>
      </c>
      <c r="V98" s="117">
        <f t="shared" si="13"/>
        <v>160.77260448496199</v>
      </c>
      <c r="W98" s="117">
        <f t="shared" ref="W98:Y98" si="14">W99+W102+W104+W113</f>
        <v>141.78228383652237</v>
      </c>
      <c r="X98" s="117">
        <f t="shared" si="14"/>
        <v>144.69648953444621</v>
      </c>
      <c r="Y98" s="117">
        <f t="shared" si="14"/>
        <v>131.27235375426383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731.47571146550968</v>
      </c>
      <c r="C99" s="122">
        <f t="shared" si="15"/>
        <v>761.69599205126337</v>
      </c>
      <c r="D99" s="122">
        <f t="shared" si="15"/>
        <v>702.40648504187186</v>
      </c>
      <c r="E99" s="122">
        <f t="shared" si="15"/>
        <v>655.87200205024101</v>
      </c>
      <c r="F99" s="122">
        <f t="shared" si="15"/>
        <v>609.86663635217781</v>
      </c>
      <c r="G99" s="122">
        <f t="shared" si="15"/>
        <v>578.84436031513667</v>
      </c>
      <c r="H99" s="122">
        <f t="shared" si="15"/>
        <v>517.08663869544012</v>
      </c>
      <c r="I99" s="122">
        <f t="shared" si="15"/>
        <v>471.93166146895794</v>
      </c>
      <c r="J99" s="122">
        <f t="shared" si="15"/>
        <v>441.81138557146966</v>
      </c>
      <c r="K99" s="122">
        <f t="shared" si="15"/>
        <v>417.62778140993134</v>
      </c>
      <c r="L99" s="122">
        <f t="shared" si="15"/>
        <v>432.4791577066602</v>
      </c>
      <c r="M99" s="122">
        <f t="shared" si="15"/>
        <v>353.69216506931673</v>
      </c>
      <c r="N99" s="122">
        <f t="shared" si="15"/>
        <v>302.02226754973555</v>
      </c>
      <c r="O99" s="122">
        <f t="shared" si="15"/>
        <v>280.65104657406937</v>
      </c>
      <c r="P99" s="122">
        <f t="shared" si="15"/>
        <v>202.10259193700509</v>
      </c>
      <c r="Q99" s="122">
        <f t="shared" si="15"/>
        <v>205.46328904801507</v>
      </c>
      <c r="R99" s="122">
        <f t="shared" ref="R99:V99" si="16">SUM(R100:R101)</f>
        <v>197.67398326182902</v>
      </c>
      <c r="S99" s="122">
        <f t="shared" si="16"/>
        <v>183.20266809527197</v>
      </c>
      <c r="T99" s="122">
        <f t="shared" si="16"/>
        <v>186.46597052629519</v>
      </c>
      <c r="U99" s="122">
        <f t="shared" si="16"/>
        <v>168.93985257193356</v>
      </c>
      <c r="V99" s="122">
        <f t="shared" si="16"/>
        <v>144.08718306307972</v>
      </c>
      <c r="W99" s="122">
        <f t="shared" ref="W99:Y99" si="17">SUM(W100:W101)</f>
        <v>127.74222160559849</v>
      </c>
      <c r="X99" s="122">
        <f t="shared" si="17"/>
        <v>134.67843367959668</v>
      </c>
      <c r="Y99" s="122">
        <f t="shared" si="17"/>
        <v>122.65005410952467</v>
      </c>
      <c r="DA99" s="130" t="s">
        <v>1611</v>
      </c>
    </row>
    <row r="100" spans="1:105" ht="12" customHeight="1" x14ac:dyDescent="0.25">
      <c r="A100" s="97" t="s">
        <v>211</v>
      </c>
      <c r="B100" s="98">
        <v>724.86423338796101</v>
      </c>
      <c r="C100" s="98">
        <v>754.77143150345148</v>
      </c>
      <c r="D100" s="98">
        <v>696.14987251206514</v>
      </c>
      <c r="E100" s="98">
        <v>650.03677708446992</v>
      </c>
      <c r="F100" s="98">
        <v>604.47489145003442</v>
      </c>
      <c r="G100" s="98">
        <v>573.73113595683662</v>
      </c>
      <c r="H100" s="98">
        <v>512.51837278010885</v>
      </c>
      <c r="I100" s="98">
        <v>467.75207848132601</v>
      </c>
      <c r="J100" s="98">
        <v>437.90574976610731</v>
      </c>
      <c r="K100" s="98">
        <v>413.91512905277631</v>
      </c>
      <c r="L100" s="98">
        <v>428.45978692763856</v>
      </c>
      <c r="M100" s="98">
        <v>350.39827060235541</v>
      </c>
      <c r="N100" s="98">
        <v>299.14701076494754</v>
      </c>
      <c r="O100" s="98">
        <v>277.90392383610191</v>
      </c>
      <c r="P100" s="98">
        <v>200.16456618769615</v>
      </c>
      <c r="Q100" s="98">
        <v>203.45676396153149</v>
      </c>
      <c r="R100" s="98">
        <v>195.74075706493568</v>
      </c>
      <c r="S100" s="98">
        <v>181.39891971853979</v>
      </c>
      <c r="T100" s="98">
        <v>184.62125961164983</v>
      </c>
      <c r="U100" s="98">
        <v>167.28237973741642</v>
      </c>
      <c r="V100" s="98">
        <v>142.66625163455168</v>
      </c>
      <c r="W100" s="98">
        <v>126.47165116038957</v>
      </c>
      <c r="X100" s="98">
        <v>133.40678667300082</v>
      </c>
      <c r="Y100" s="98">
        <v>121.44594884835591</v>
      </c>
      <c r="DA100" s="63" t="s">
        <v>1612</v>
      </c>
    </row>
    <row r="101" spans="1:105" ht="12" customHeight="1" x14ac:dyDescent="0.25">
      <c r="A101" s="97" t="s">
        <v>53</v>
      </c>
      <c r="B101" s="98">
        <v>6.6114780775487194</v>
      </c>
      <c r="C101" s="98">
        <v>6.9245605478118808</v>
      </c>
      <c r="D101" s="98">
        <v>6.2566125298067412</v>
      </c>
      <c r="E101" s="98">
        <v>5.8352249657711228</v>
      </c>
      <c r="F101" s="98">
        <v>5.3917449021433574</v>
      </c>
      <c r="G101" s="98">
        <v>5.1132243583000285</v>
      </c>
      <c r="H101" s="98">
        <v>4.5682659153313203</v>
      </c>
      <c r="I101" s="98">
        <v>4.1795829876319477</v>
      </c>
      <c r="J101" s="98">
        <v>3.9056358053623716</v>
      </c>
      <c r="K101" s="98">
        <v>3.7126523571550223</v>
      </c>
      <c r="L101" s="98">
        <v>4.0193707790216209</v>
      </c>
      <c r="M101" s="98">
        <v>3.2938944669613046</v>
      </c>
      <c r="N101" s="98">
        <v>2.8752567847880135</v>
      </c>
      <c r="O101" s="98">
        <v>2.7471227379674721</v>
      </c>
      <c r="P101" s="98">
        <v>1.9380257493089277</v>
      </c>
      <c r="Q101" s="98">
        <v>2.0065250864835824</v>
      </c>
      <c r="R101" s="98">
        <v>1.9332261968933386</v>
      </c>
      <c r="S101" s="98">
        <v>1.8037483767321789</v>
      </c>
      <c r="T101" s="98">
        <v>1.8447109146453622</v>
      </c>
      <c r="U101" s="98">
        <v>1.6574728345171248</v>
      </c>
      <c r="V101" s="98">
        <v>1.4209314285280445</v>
      </c>
      <c r="W101" s="98">
        <v>1.2705704452089113</v>
      </c>
      <c r="X101" s="98">
        <v>1.2716470065958612</v>
      </c>
      <c r="Y101" s="98">
        <v>1.2041052611687675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2.7180398128808774E-2</v>
      </c>
      <c r="C102" s="122">
        <f t="shared" si="18"/>
        <v>3.173889369788141E-2</v>
      </c>
      <c r="D102" s="122">
        <f t="shared" si="18"/>
        <v>3.2589441826240878E-2</v>
      </c>
      <c r="E102" s="122">
        <f t="shared" si="18"/>
        <v>3.3864695009923486E-2</v>
      </c>
      <c r="F102" s="122">
        <f t="shared" si="18"/>
        <v>3.4645713126804839E-2</v>
      </c>
      <c r="G102" s="122">
        <f t="shared" si="18"/>
        <v>3.4211330043618732E-2</v>
      </c>
      <c r="H102" s="122">
        <f t="shared" si="18"/>
        <v>3.3995442114661593E-2</v>
      </c>
      <c r="I102" s="122">
        <f t="shared" si="18"/>
        <v>3.576885012884546E-2</v>
      </c>
      <c r="J102" s="122">
        <f t="shared" si="18"/>
        <v>3.7854746693725475E-2</v>
      </c>
      <c r="K102" s="122">
        <f t="shared" si="18"/>
        <v>3.8562730724436237E-2</v>
      </c>
      <c r="L102" s="122">
        <f t="shared" si="18"/>
        <v>4.2202506728594491E-2</v>
      </c>
      <c r="M102" s="122">
        <f t="shared" si="18"/>
        <v>4.7739139149788175E-2</v>
      </c>
      <c r="N102" s="122">
        <f t="shared" si="18"/>
        <v>5.3535667920954481E-2</v>
      </c>
      <c r="O102" s="122">
        <f t="shared" si="18"/>
        <v>5.468217297881213E-2</v>
      </c>
      <c r="P102" s="122">
        <f t="shared" si="18"/>
        <v>5.6033413323007299E-2</v>
      </c>
      <c r="Q102" s="122">
        <f t="shared" si="18"/>
        <v>5.2835069225328553E-2</v>
      </c>
      <c r="R102" s="122">
        <f t="shared" si="18"/>
        <v>4.8418240085008439E-2</v>
      </c>
      <c r="S102" s="122">
        <f t="shared" si="18"/>
        <v>4.025513279709949E-2</v>
      </c>
      <c r="T102" s="122">
        <f t="shared" si="18"/>
        <v>3.8383747737500237E-2</v>
      </c>
      <c r="U102" s="122">
        <f t="shared" si="18"/>
        <v>2.5099080751646304E-2</v>
      </c>
      <c r="V102" s="122">
        <f t="shared" si="18"/>
        <v>1.9026203280657333E-2</v>
      </c>
      <c r="W102" s="122">
        <f t="shared" si="18"/>
        <v>1.3965019531952998E-2</v>
      </c>
      <c r="X102" s="122">
        <f t="shared" si="18"/>
        <v>1.3444712079135619E-2</v>
      </c>
      <c r="Y102" s="122">
        <f t="shared" si="18"/>
        <v>1.6117472108147308E-2</v>
      </c>
      <c r="DA102" s="130" t="s">
        <v>1614</v>
      </c>
    </row>
    <row r="103" spans="1:105" ht="12" customHeight="1" x14ac:dyDescent="0.25">
      <c r="A103" s="97" t="s">
        <v>53</v>
      </c>
      <c r="B103" s="98">
        <v>2.7180398128808774E-2</v>
      </c>
      <c r="C103" s="98">
        <v>3.173889369788141E-2</v>
      </c>
      <c r="D103" s="98">
        <v>3.2589441826240878E-2</v>
      </c>
      <c r="E103" s="98">
        <v>3.3864695009923486E-2</v>
      </c>
      <c r="F103" s="98">
        <v>3.4645713126804839E-2</v>
      </c>
      <c r="G103" s="98">
        <v>3.4211330043618732E-2</v>
      </c>
      <c r="H103" s="98">
        <v>3.3995442114661593E-2</v>
      </c>
      <c r="I103" s="98">
        <v>3.576885012884546E-2</v>
      </c>
      <c r="J103" s="98">
        <v>3.7854746693725475E-2</v>
      </c>
      <c r="K103" s="98">
        <v>3.8562730724436237E-2</v>
      </c>
      <c r="L103" s="98">
        <v>4.2202506728594491E-2</v>
      </c>
      <c r="M103" s="98">
        <v>4.7739139149788175E-2</v>
      </c>
      <c r="N103" s="98">
        <v>5.3535667920954481E-2</v>
      </c>
      <c r="O103" s="98">
        <v>5.468217297881213E-2</v>
      </c>
      <c r="P103" s="98">
        <v>5.6033413323007299E-2</v>
      </c>
      <c r="Q103" s="98">
        <v>5.2835069225328553E-2</v>
      </c>
      <c r="R103" s="98">
        <v>4.8418240085008439E-2</v>
      </c>
      <c r="S103" s="98">
        <v>4.025513279709949E-2</v>
      </c>
      <c r="T103" s="98">
        <v>3.8383747737500237E-2</v>
      </c>
      <c r="U103" s="98">
        <v>2.5099080751646304E-2</v>
      </c>
      <c r="V103" s="98">
        <v>1.9026203280657333E-2</v>
      </c>
      <c r="W103" s="98">
        <v>1.3965019531952998E-2</v>
      </c>
      <c r="X103" s="98">
        <v>1.3444712079135619E-2</v>
      </c>
      <c r="Y103" s="98">
        <v>1.6117472108147308E-2</v>
      </c>
      <c r="DA103" s="63" t="s">
        <v>1615</v>
      </c>
    </row>
    <row r="104" spans="1:105" ht="12" customHeight="1" x14ac:dyDescent="0.25">
      <c r="A104" s="121" t="s">
        <v>55</v>
      </c>
      <c r="B104" s="122">
        <v>55.042871476080848</v>
      </c>
      <c r="C104" s="122">
        <v>52.00247310732297</v>
      </c>
      <c r="D104" s="122">
        <v>50.325153113449474</v>
      </c>
      <c r="E104" s="122">
        <v>45.869805027720354</v>
      </c>
      <c r="F104" s="122">
        <v>44.574219084444003</v>
      </c>
      <c r="G104" s="122">
        <v>42.233357880667633</v>
      </c>
      <c r="H104" s="122">
        <v>38.491981664092677</v>
      </c>
      <c r="I104" s="122">
        <v>33.151184902602395</v>
      </c>
      <c r="J104" s="122">
        <v>32.545200893162459</v>
      </c>
      <c r="K104" s="122">
        <v>30.647130088338976</v>
      </c>
      <c r="L104" s="122">
        <v>33.960557316479431</v>
      </c>
      <c r="M104" s="122">
        <v>33.322469473874754</v>
      </c>
      <c r="N104" s="122">
        <v>28.991801248665372</v>
      </c>
      <c r="O104" s="122">
        <v>28.03039324200568</v>
      </c>
      <c r="P104" s="122">
        <v>21.568978740757544</v>
      </c>
      <c r="Q104" s="122">
        <v>19.915497521001672</v>
      </c>
      <c r="R104" s="122">
        <v>18.407774294487261</v>
      </c>
      <c r="S104" s="122">
        <v>16.702661284013544</v>
      </c>
      <c r="T104" s="122">
        <v>16.65212310514325</v>
      </c>
      <c r="U104" s="122">
        <v>15.612617072219791</v>
      </c>
      <c r="V104" s="122">
        <v>13.609575426021575</v>
      </c>
      <c r="W104" s="122">
        <v>11.170623880547007</v>
      </c>
      <c r="X104" s="122">
        <v>8.2455956696451995</v>
      </c>
      <c r="Y104" s="122">
        <v>6.6872847504981774</v>
      </c>
      <c r="DA104" s="130" t="s">
        <v>1616</v>
      </c>
    </row>
    <row r="105" spans="1:105" ht="12" customHeight="1" x14ac:dyDescent="0.25">
      <c r="A105" s="97" t="s">
        <v>138</v>
      </c>
      <c r="B105" s="98">
        <v>33.640526588970154</v>
      </c>
      <c r="C105" s="98">
        <v>33.295271568650776</v>
      </c>
      <c r="D105" s="98">
        <v>33.613481756021976</v>
      </c>
      <c r="E105" s="98">
        <v>31.977862725071148</v>
      </c>
      <c r="F105" s="98">
        <v>32.597411256674597</v>
      </c>
      <c r="G105" s="98">
        <v>32.218867686067476</v>
      </c>
      <c r="H105" s="98">
        <v>30.518690970161963</v>
      </c>
      <c r="I105" s="98">
        <v>27.394590441880208</v>
      </c>
      <c r="J105" s="98">
        <v>28.225726477690554</v>
      </c>
      <c r="K105" s="98">
        <v>27.874806894429909</v>
      </c>
      <c r="L105" s="98">
        <v>31.890994357126527</v>
      </c>
      <c r="M105" s="98">
        <v>32.007627056733178</v>
      </c>
      <c r="N105" s="98">
        <v>28.071679363577296</v>
      </c>
      <c r="O105" s="98">
        <v>27.225095238859012</v>
      </c>
      <c r="P105" s="98">
        <v>20.9095093137696</v>
      </c>
      <c r="Q105" s="98">
        <v>19.28880036954493</v>
      </c>
      <c r="R105" s="98">
        <v>17.829711102938191</v>
      </c>
      <c r="S105" s="98">
        <v>16.183139723098016</v>
      </c>
      <c r="T105" s="98">
        <v>16.138961509815047</v>
      </c>
      <c r="U105" s="98">
        <v>15.126961300207627</v>
      </c>
      <c r="V105" s="98">
        <v>13.178296799332694</v>
      </c>
      <c r="W105" s="98">
        <v>10.721665022994603</v>
      </c>
      <c r="X105" s="98">
        <v>7.8596105879130214</v>
      </c>
      <c r="Y105" s="98">
        <v>6.1165718558285835</v>
      </c>
      <c r="DA105" s="63" t="s">
        <v>1617</v>
      </c>
    </row>
    <row r="106" spans="1:105" ht="12" customHeight="1" x14ac:dyDescent="0.25">
      <c r="A106" s="97" t="s">
        <v>137</v>
      </c>
      <c r="B106" s="98">
        <v>9.1557905943091128E-2</v>
      </c>
      <c r="C106" s="98">
        <v>0.10335233790465506</v>
      </c>
      <c r="D106" s="98">
        <v>0.1094270109205166</v>
      </c>
      <c r="E106" s="98">
        <v>0.11038403945500372</v>
      </c>
      <c r="F106" s="98">
        <v>0.11610582886703033</v>
      </c>
      <c r="G106" s="98">
        <v>0.12286069655359161</v>
      </c>
      <c r="H106" s="98">
        <v>0.12085025829244951</v>
      </c>
      <c r="I106" s="98">
        <v>0.1226937422190105</v>
      </c>
      <c r="J106" s="98">
        <v>0.13793030371435133</v>
      </c>
      <c r="K106" s="98">
        <v>0.15821558149993109</v>
      </c>
      <c r="L106" s="98">
        <v>0.18955740496625262</v>
      </c>
      <c r="M106" s="98">
        <v>0.19664502967370209</v>
      </c>
      <c r="N106" s="98">
        <v>0.16552230846740892</v>
      </c>
      <c r="O106" s="98">
        <v>0.15894913807713884</v>
      </c>
      <c r="P106" s="98">
        <v>0.12304643239927435</v>
      </c>
      <c r="Q106" s="98">
        <v>0.11531594830847991</v>
      </c>
      <c r="R106" s="98">
        <v>0.1045455433828591</v>
      </c>
      <c r="S106" s="98">
        <v>9.077986873923645E-2</v>
      </c>
      <c r="T106" s="98">
        <v>9.4927448336619646E-2</v>
      </c>
      <c r="U106" s="98">
        <v>9.3575410451732538E-2</v>
      </c>
      <c r="V106" s="98">
        <v>8.1053723542597364E-2</v>
      </c>
      <c r="W106" s="98">
        <v>6.4068316367145106E-2</v>
      </c>
      <c r="X106" s="98">
        <v>7.3143210845514686E-2</v>
      </c>
      <c r="Y106" s="98">
        <v>5.4629067900822885E-2</v>
      </c>
      <c r="DA106" s="63" t="s">
        <v>1618</v>
      </c>
    </row>
    <row r="107" spans="1:105" ht="12" customHeight="1" x14ac:dyDescent="0.25">
      <c r="A107" s="100" t="s">
        <v>211</v>
      </c>
      <c r="B107" s="101">
        <v>6.3941656774905223E-2</v>
      </c>
      <c r="C107" s="101">
        <v>7.1044133400788204E-2</v>
      </c>
      <c r="D107" s="101">
        <v>7.5682705257448663E-2</v>
      </c>
      <c r="E107" s="101">
        <v>7.5471970338351249E-2</v>
      </c>
      <c r="F107" s="101">
        <v>7.9030053394133215E-2</v>
      </c>
      <c r="G107" s="101">
        <v>8.43901662105246E-2</v>
      </c>
      <c r="H107" s="101">
        <v>8.2970643538215996E-2</v>
      </c>
      <c r="I107" s="101">
        <v>8.299573715496783E-2</v>
      </c>
      <c r="J107" s="101">
        <v>9.0879732126173243E-2</v>
      </c>
      <c r="K107" s="101">
        <v>9.6908420807647264E-2</v>
      </c>
      <c r="L107" s="101">
        <v>0.12875439881218928</v>
      </c>
      <c r="M107" s="101">
        <v>0.1321934845057075</v>
      </c>
      <c r="N107" s="101">
        <v>0.10925484138050157</v>
      </c>
      <c r="O107" s="101">
        <v>0.10872813054186137</v>
      </c>
      <c r="P107" s="101">
        <v>8.1642469299466461E-2</v>
      </c>
      <c r="Q107" s="101">
        <v>7.7909443644076135E-2</v>
      </c>
      <c r="R107" s="101">
        <v>7.0632434017852547E-2</v>
      </c>
      <c r="S107" s="101">
        <v>5.9041160253713837E-2</v>
      </c>
      <c r="T107" s="101">
        <v>6.1446978276982853E-2</v>
      </c>
      <c r="U107" s="101">
        <v>6.09943020148693E-2</v>
      </c>
      <c r="V107" s="101">
        <v>5.2614076863669187E-2</v>
      </c>
      <c r="W107" s="101">
        <v>4.3399207845204416E-2</v>
      </c>
      <c r="X107" s="101">
        <v>3.5666367632923086E-2</v>
      </c>
      <c r="Y107" s="101">
        <v>3.1718332788756548E-2</v>
      </c>
      <c r="DA107" s="131" t="s">
        <v>1619</v>
      </c>
    </row>
    <row r="108" spans="1:105" ht="12" customHeight="1" x14ac:dyDescent="0.25">
      <c r="A108" s="103" t="s">
        <v>52</v>
      </c>
      <c r="B108" s="104">
        <v>2.7616249168185898E-2</v>
      </c>
      <c r="C108" s="104">
        <v>3.2308204503866858E-2</v>
      </c>
      <c r="D108" s="104">
        <v>3.3744305663067936E-2</v>
      </c>
      <c r="E108" s="104">
        <v>3.4912069116652469E-2</v>
      </c>
      <c r="F108" s="104">
        <v>3.7075775472897116E-2</v>
      </c>
      <c r="G108" s="104">
        <v>3.8470530343067001E-2</v>
      </c>
      <c r="H108" s="104">
        <v>3.7879614754233515E-2</v>
      </c>
      <c r="I108" s="104">
        <v>3.9698005064042675E-2</v>
      </c>
      <c r="J108" s="104">
        <v>4.7050571588178089E-2</v>
      </c>
      <c r="K108" s="104">
        <v>6.1307160692283834E-2</v>
      </c>
      <c r="L108" s="104">
        <v>6.0803006154063338E-2</v>
      </c>
      <c r="M108" s="104">
        <v>6.4451545167994589E-2</v>
      </c>
      <c r="N108" s="104">
        <v>5.6267467086907358E-2</v>
      </c>
      <c r="O108" s="104">
        <v>5.0221007535277487E-2</v>
      </c>
      <c r="P108" s="104">
        <v>4.1403963099807886E-2</v>
      </c>
      <c r="Q108" s="104">
        <v>3.7406504664403768E-2</v>
      </c>
      <c r="R108" s="104">
        <v>3.3913109365006557E-2</v>
      </c>
      <c r="S108" s="104">
        <v>3.1738708485522613E-2</v>
      </c>
      <c r="T108" s="104">
        <v>3.3480470059636794E-2</v>
      </c>
      <c r="U108" s="104">
        <v>3.2581108436863238E-2</v>
      </c>
      <c r="V108" s="104">
        <v>2.8439646678928173E-2</v>
      </c>
      <c r="W108" s="104">
        <v>2.0669108521940691E-2</v>
      </c>
      <c r="X108" s="104">
        <v>3.74768432125916E-2</v>
      </c>
      <c r="Y108" s="104">
        <v>2.2910735112066337E-2</v>
      </c>
      <c r="DA108" s="132" t="s">
        <v>1620</v>
      </c>
    </row>
    <row r="109" spans="1:105" ht="12" customHeight="1" x14ac:dyDescent="0.25">
      <c r="A109" s="106" t="s">
        <v>122</v>
      </c>
      <c r="B109" s="101">
        <v>15.521304649279772</v>
      </c>
      <c r="C109" s="101">
        <v>13.244698661113176</v>
      </c>
      <c r="D109" s="101">
        <v>11.690364083511691</v>
      </c>
      <c r="E109" s="101">
        <v>9.5620335222033273</v>
      </c>
      <c r="F109" s="101">
        <v>8.1280997877513226</v>
      </c>
      <c r="G109" s="101">
        <v>6.547996168228674</v>
      </c>
      <c r="H109" s="101">
        <v>4.9196917020729902</v>
      </c>
      <c r="I109" s="101">
        <v>3.4316043765648501</v>
      </c>
      <c r="J109" s="101">
        <v>2.6011779588890405</v>
      </c>
      <c r="K109" s="101">
        <v>1.6315813686883731</v>
      </c>
      <c r="L109" s="101">
        <v>1.1253922157972265</v>
      </c>
      <c r="M109" s="101">
        <v>0.67136337099220778</v>
      </c>
      <c r="N109" s="101">
        <v>0.45378832709228423</v>
      </c>
      <c r="O109" s="101">
        <v>0.3741778312716405</v>
      </c>
      <c r="P109" s="101">
        <v>0.30464021353523907</v>
      </c>
      <c r="Q109" s="101">
        <v>0.29034797039373539</v>
      </c>
      <c r="R109" s="101">
        <v>0.26882115435787163</v>
      </c>
      <c r="S109" s="101">
        <v>0.24440246798926465</v>
      </c>
      <c r="T109" s="101">
        <v>0.23731117562371662</v>
      </c>
      <c r="U109" s="101">
        <v>0.21795500641968485</v>
      </c>
      <c r="V109" s="101">
        <v>0.19252748394405325</v>
      </c>
      <c r="W109" s="101">
        <v>0.20737577992389192</v>
      </c>
      <c r="X109" s="101">
        <v>0.11134010823481236</v>
      </c>
      <c r="Y109" s="101">
        <v>0.1057015672018726</v>
      </c>
      <c r="DA109" s="131" t="s">
        <v>1621</v>
      </c>
    </row>
    <row r="110" spans="1:105" ht="12" customHeight="1" x14ac:dyDescent="0.25">
      <c r="A110" s="107" t="s">
        <v>121</v>
      </c>
      <c r="B110" s="104">
        <v>5.7894823318878341</v>
      </c>
      <c r="C110" s="104">
        <v>5.3591505396543644</v>
      </c>
      <c r="D110" s="104">
        <v>4.9118802629952896</v>
      </c>
      <c r="E110" s="104">
        <v>4.2195247409908676</v>
      </c>
      <c r="F110" s="104">
        <v>3.7326022111510508</v>
      </c>
      <c r="G110" s="104">
        <v>3.3436333298178877</v>
      </c>
      <c r="H110" s="104">
        <v>2.9327487335652744</v>
      </c>
      <c r="I110" s="104">
        <v>2.2022963419383279</v>
      </c>
      <c r="J110" s="104">
        <v>1.5803661528685107</v>
      </c>
      <c r="K110" s="104">
        <v>0.98252624372076269</v>
      </c>
      <c r="L110" s="104">
        <v>0.75461333858941904</v>
      </c>
      <c r="M110" s="104">
        <v>0.44683401647566412</v>
      </c>
      <c r="N110" s="104">
        <v>0.30081124952838367</v>
      </c>
      <c r="O110" s="104">
        <v>0.27217103379788632</v>
      </c>
      <c r="P110" s="104">
        <v>0.23178278105342906</v>
      </c>
      <c r="Q110" s="104">
        <v>0.22103323275452669</v>
      </c>
      <c r="R110" s="104">
        <v>0.20469649380833674</v>
      </c>
      <c r="S110" s="104">
        <v>0.184339224187029</v>
      </c>
      <c r="T110" s="104">
        <v>0.180922971367867</v>
      </c>
      <c r="U110" s="104">
        <v>0.1741253551407469</v>
      </c>
      <c r="V110" s="104">
        <v>0.15769741920223018</v>
      </c>
      <c r="W110" s="104">
        <v>0.17751476126136684</v>
      </c>
      <c r="X110" s="104">
        <v>0.20150176265185116</v>
      </c>
      <c r="Y110" s="104">
        <v>0.41038225956689833</v>
      </c>
      <c r="DA110" s="132" t="s">
        <v>1622</v>
      </c>
    </row>
    <row r="111" spans="1:105" ht="12" customHeight="1" x14ac:dyDescent="0.25">
      <c r="A111" s="108" t="s">
        <v>53</v>
      </c>
      <c r="B111" s="98">
        <v>3.7593563015227449</v>
      </c>
      <c r="C111" s="98">
        <v>3.4182692020901966</v>
      </c>
      <c r="D111" s="98">
        <v>3.1584071193160592</v>
      </c>
      <c r="E111" s="98">
        <v>2.6774376883008437</v>
      </c>
      <c r="F111" s="98">
        <v>2.3552152972187996</v>
      </c>
      <c r="G111" s="98">
        <v>2.1320662055994357</v>
      </c>
      <c r="H111" s="98">
        <v>1.865824402777573</v>
      </c>
      <c r="I111" s="98">
        <v>1.3798891987127027</v>
      </c>
      <c r="J111" s="98">
        <v>0.96299488548584411</v>
      </c>
      <c r="K111" s="98">
        <v>0.55160093954814404</v>
      </c>
      <c r="L111" s="98">
        <v>0.47762564120575324</v>
      </c>
      <c r="M111" s="98">
        <v>0.28040816096709503</v>
      </c>
      <c r="N111" s="98">
        <v>0.18522592417837214</v>
      </c>
      <c r="O111" s="98">
        <v>0.17390912266674996</v>
      </c>
      <c r="P111" s="98">
        <v>0.1416160945984016</v>
      </c>
      <c r="Q111" s="98">
        <v>0.13799741504132026</v>
      </c>
      <c r="R111" s="98">
        <v>0.12791432321105534</v>
      </c>
      <c r="S111" s="98">
        <v>0.11084030519771387</v>
      </c>
      <c r="T111" s="98">
        <v>0.10952300609807579</v>
      </c>
      <c r="U111" s="98">
        <v>0.10668388669309689</v>
      </c>
      <c r="V111" s="98">
        <v>9.5769806800476642E-2</v>
      </c>
      <c r="W111" s="98">
        <v>0.11151690646867692</v>
      </c>
      <c r="X111" s="98">
        <v>8.9995347113649704E-2</v>
      </c>
      <c r="Y111" s="98">
        <v>0.22633745690954271</v>
      </c>
      <c r="DA111" s="63" t="s">
        <v>1623</v>
      </c>
    </row>
    <row r="112" spans="1:105" ht="12" customHeight="1" x14ac:dyDescent="0.25">
      <c r="A112" s="108" t="s">
        <v>52</v>
      </c>
      <c r="B112" s="98">
        <v>2.0301260303650897</v>
      </c>
      <c r="C112" s="98">
        <v>1.940881337564168</v>
      </c>
      <c r="D112" s="98">
        <v>1.7534731436792299</v>
      </c>
      <c r="E112" s="98">
        <v>1.5420870526900239</v>
      </c>
      <c r="F112" s="98">
        <v>1.3773869139322512</v>
      </c>
      <c r="G112" s="98">
        <v>1.211567124218452</v>
      </c>
      <c r="H112" s="98">
        <v>1.0669243307877014</v>
      </c>
      <c r="I112" s="98">
        <v>0.82240714322562503</v>
      </c>
      <c r="J112" s="98">
        <v>0.61737126738266657</v>
      </c>
      <c r="K112" s="98">
        <v>0.43092530417261865</v>
      </c>
      <c r="L112" s="98">
        <v>0.2769876973836658</v>
      </c>
      <c r="M112" s="98">
        <v>0.16642585550856906</v>
      </c>
      <c r="N112" s="98">
        <v>0.11558532535001155</v>
      </c>
      <c r="O112" s="98">
        <v>9.8261911131136331E-2</v>
      </c>
      <c r="P112" s="98">
        <v>9.0166686455027456E-2</v>
      </c>
      <c r="Q112" s="98">
        <v>8.3035817713206422E-2</v>
      </c>
      <c r="R112" s="98">
        <v>7.6782170597281402E-2</v>
      </c>
      <c r="S112" s="98">
        <v>7.3498918989315126E-2</v>
      </c>
      <c r="T112" s="98">
        <v>7.1399965269791227E-2</v>
      </c>
      <c r="U112" s="98">
        <v>6.7441468447650005E-2</v>
      </c>
      <c r="V112" s="98">
        <v>6.1927612401753533E-2</v>
      </c>
      <c r="W112" s="98">
        <v>6.5997854792689936E-2</v>
      </c>
      <c r="X112" s="98">
        <v>0.11150641553820145</v>
      </c>
      <c r="Y112" s="98">
        <v>0.18404480265735562</v>
      </c>
      <c r="DA112" s="63" t="s">
        <v>1624</v>
      </c>
    </row>
    <row r="113" spans="1:105" ht="12" customHeight="1" x14ac:dyDescent="0.25">
      <c r="A113" s="121" t="s">
        <v>54</v>
      </c>
      <c r="B113" s="122">
        <v>10.562669727323415</v>
      </c>
      <c r="C113" s="122">
        <v>10.158858971461322</v>
      </c>
      <c r="D113" s="122">
        <v>9.778361149627024</v>
      </c>
      <c r="E113" s="122">
        <v>9.1086380687708424</v>
      </c>
      <c r="F113" s="122">
        <v>8.5270861498829973</v>
      </c>
      <c r="G113" s="122">
        <v>8.0013234291928761</v>
      </c>
      <c r="H113" s="122">
        <v>7.5428513989364792</v>
      </c>
      <c r="I113" s="122">
        <v>6.8658719615421733</v>
      </c>
      <c r="J113" s="122">
        <v>6.5392445814067059</v>
      </c>
      <c r="K113" s="122">
        <v>6.1931334482292142</v>
      </c>
      <c r="L113" s="122">
        <v>6.4639826288823325</v>
      </c>
      <c r="M113" s="122">
        <v>5.9083771072115923</v>
      </c>
      <c r="N113" s="122">
        <v>5.3313401876618638</v>
      </c>
      <c r="O113" s="122">
        <v>5.149121459292286</v>
      </c>
      <c r="P113" s="122">
        <v>4.5476544929716054</v>
      </c>
      <c r="Q113" s="122">
        <v>4.1504615066967032</v>
      </c>
      <c r="R113" s="122">
        <v>3.9162754829399704</v>
      </c>
      <c r="S113" s="122">
        <v>3.6000179340808662</v>
      </c>
      <c r="T113" s="122">
        <v>3.4477298157056846</v>
      </c>
      <c r="U113" s="122">
        <v>3.1804749242069468</v>
      </c>
      <c r="V113" s="122">
        <v>3.0568197925800606</v>
      </c>
      <c r="W113" s="122">
        <v>2.855473330844903</v>
      </c>
      <c r="X113" s="122">
        <v>1.759015473125179</v>
      </c>
      <c r="Y113" s="122">
        <v>1.9188974221328392</v>
      </c>
      <c r="DA113" s="130" t="s">
        <v>1625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1626</v>
      </c>
    </row>
    <row r="115" spans="1:105" ht="12" customHeight="1" x14ac:dyDescent="0.25">
      <c r="A115" s="109" t="s">
        <v>120</v>
      </c>
      <c r="B115" s="33">
        <v>10.562669727323415</v>
      </c>
      <c r="C115" s="33">
        <v>10.158858971461322</v>
      </c>
      <c r="D115" s="33">
        <v>9.778361149627024</v>
      </c>
      <c r="E115" s="33">
        <v>9.1086380687708424</v>
      </c>
      <c r="F115" s="33">
        <v>8.5270861498829973</v>
      </c>
      <c r="G115" s="33">
        <v>8.0013234291928761</v>
      </c>
      <c r="H115" s="33">
        <v>7.5428513989364792</v>
      </c>
      <c r="I115" s="33">
        <v>6.8658719615421733</v>
      </c>
      <c r="J115" s="33">
        <v>6.5392445814067059</v>
      </c>
      <c r="K115" s="33">
        <v>6.1931334482292142</v>
      </c>
      <c r="L115" s="33">
        <v>6.4639826288823325</v>
      </c>
      <c r="M115" s="33">
        <v>5.9083771072115923</v>
      </c>
      <c r="N115" s="33">
        <v>5.3313401876618638</v>
      </c>
      <c r="O115" s="33">
        <v>5.149121459292286</v>
      </c>
      <c r="P115" s="33">
        <v>4.5476544929716054</v>
      </c>
      <c r="Q115" s="33">
        <v>4.1504615066967032</v>
      </c>
      <c r="R115" s="33">
        <v>3.9162754829399704</v>
      </c>
      <c r="S115" s="33">
        <v>3.6000179340808662</v>
      </c>
      <c r="T115" s="33">
        <v>3.4477298157056846</v>
      </c>
      <c r="U115" s="33">
        <v>3.1804749242069468</v>
      </c>
      <c r="V115" s="33">
        <v>3.0568197925800606</v>
      </c>
      <c r="W115" s="33">
        <v>2.855473330844903</v>
      </c>
      <c r="X115" s="33">
        <v>1.759015473125179</v>
      </c>
      <c r="Y115" s="33">
        <v>1.9188974221328392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407.82337453128645</v>
      </c>
      <c r="C117" s="117">
        <f t="shared" si="19"/>
        <v>422.91049382010812</v>
      </c>
      <c r="D117" s="117">
        <f t="shared" si="19"/>
        <v>392.90001074775643</v>
      </c>
      <c r="E117" s="117">
        <f t="shared" si="19"/>
        <v>367.16626952840909</v>
      </c>
      <c r="F117" s="117">
        <f t="shared" si="19"/>
        <v>343.71869633644957</v>
      </c>
      <c r="G117" s="117">
        <f t="shared" si="19"/>
        <v>327.35406350518315</v>
      </c>
      <c r="H117" s="117">
        <f t="shared" si="19"/>
        <v>294.53776713278921</v>
      </c>
      <c r="I117" s="117">
        <f t="shared" si="19"/>
        <v>269.44408109141614</v>
      </c>
      <c r="J117" s="117">
        <f t="shared" si="19"/>
        <v>255.98399502260401</v>
      </c>
      <c r="K117" s="117">
        <f t="shared" si="19"/>
        <v>245.54054282796042</v>
      </c>
      <c r="L117" s="117">
        <f t="shared" si="19"/>
        <v>260.47801978375935</v>
      </c>
      <c r="M117" s="117">
        <f t="shared" si="19"/>
        <v>222.21310906160286</v>
      </c>
      <c r="N117" s="117">
        <f t="shared" si="19"/>
        <v>196.29902247844794</v>
      </c>
      <c r="O117" s="117">
        <f t="shared" si="19"/>
        <v>189.6958407854174</v>
      </c>
      <c r="P117" s="117">
        <f t="shared" si="19"/>
        <v>138.75397666958656</v>
      </c>
      <c r="Q117" s="117">
        <f t="shared" si="19"/>
        <v>139.81929205968069</v>
      </c>
      <c r="R117" s="117">
        <f t="shared" ref="R117:V117" si="20">R118+R121+R123+R132</f>
        <v>134.56343298340622</v>
      </c>
      <c r="S117" s="117">
        <f t="shared" si="20"/>
        <v>125.76707149932439</v>
      </c>
      <c r="T117" s="117">
        <f t="shared" si="20"/>
        <v>128.81578314820331</v>
      </c>
      <c r="U117" s="117">
        <f t="shared" si="20"/>
        <v>117.78998655843601</v>
      </c>
      <c r="V117" s="117">
        <f t="shared" si="20"/>
        <v>101.68810521476648</v>
      </c>
      <c r="W117" s="117">
        <f t="shared" ref="W117:Y117" si="21">W118+W121+W123+W132</f>
        <v>90.551595194270845</v>
      </c>
      <c r="X117" s="117">
        <f t="shared" si="21"/>
        <v>93.858842297578335</v>
      </c>
      <c r="Y117" s="117">
        <f t="shared" si="21"/>
        <v>87.600381706079943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364.49652650652905</v>
      </c>
      <c r="C118" s="122">
        <f t="shared" si="22"/>
        <v>381.91500944503906</v>
      </c>
      <c r="D118" s="122">
        <f t="shared" si="22"/>
        <v>353.39482417965252</v>
      </c>
      <c r="E118" s="122">
        <f t="shared" si="22"/>
        <v>331.10271349161212</v>
      </c>
      <c r="F118" s="122">
        <f t="shared" si="22"/>
        <v>309.05026356880296</v>
      </c>
      <c r="G118" s="122">
        <f t="shared" si="22"/>
        <v>294.64579746719289</v>
      </c>
      <c r="H118" s="122">
        <f t="shared" si="22"/>
        <v>264.55044825375791</v>
      </c>
      <c r="I118" s="122">
        <f t="shared" si="22"/>
        <v>243.38229732504672</v>
      </c>
      <c r="J118" s="122">
        <f t="shared" si="22"/>
        <v>230.63767417356948</v>
      </c>
      <c r="K118" s="122">
        <f t="shared" si="22"/>
        <v>221.68533293614871</v>
      </c>
      <c r="L118" s="122">
        <f t="shared" si="22"/>
        <v>234.34436899617904</v>
      </c>
      <c r="M118" s="122">
        <f t="shared" si="22"/>
        <v>196.74774141621896</v>
      </c>
      <c r="N118" s="122">
        <f t="shared" si="22"/>
        <v>173.66400448024024</v>
      </c>
      <c r="O118" s="122">
        <f t="shared" si="22"/>
        <v>167.42812533920454</v>
      </c>
      <c r="P118" s="122">
        <f t="shared" si="22"/>
        <v>120.86082304911486</v>
      </c>
      <c r="Q118" s="122">
        <f t="shared" si="22"/>
        <v>123.11761821398605</v>
      </c>
      <c r="R118" s="122">
        <f t="shared" ref="R118:V118" si="23">SUM(R119:R120)</f>
        <v>118.84903479264315</v>
      </c>
      <c r="S118" s="122">
        <f t="shared" si="23"/>
        <v>111.24817454066728</v>
      </c>
      <c r="T118" s="122">
        <f t="shared" si="23"/>
        <v>114.25651358498999</v>
      </c>
      <c r="U118" s="122">
        <f t="shared" si="23"/>
        <v>104.00975877450739</v>
      </c>
      <c r="V118" s="122">
        <f t="shared" si="23"/>
        <v>89.238744383475023</v>
      </c>
      <c r="W118" s="122">
        <f t="shared" ref="W118:Y118" si="24">SUM(W119:W120)</f>
        <v>79.84738243548739</v>
      </c>
      <c r="X118" s="122">
        <f t="shared" si="24"/>
        <v>86.078204368535836</v>
      </c>
      <c r="Y118" s="122">
        <f t="shared" si="24"/>
        <v>80.654207133624254</v>
      </c>
      <c r="DA118" s="130" t="s">
        <v>1779</v>
      </c>
    </row>
    <row r="119" spans="1:105" ht="12" customHeight="1" x14ac:dyDescent="0.25">
      <c r="A119" s="97" t="s">
        <v>211</v>
      </c>
      <c r="B119" s="98">
        <v>357.88504842898033</v>
      </c>
      <c r="C119" s="98">
        <v>374.99044889722717</v>
      </c>
      <c r="D119" s="98">
        <v>347.1382116498458</v>
      </c>
      <c r="E119" s="98">
        <v>325.26748852584097</v>
      </c>
      <c r="F119" s="98">
        <v>303.65851866665963</v>
      </c>
      <c r="G119" s="98">
        <v>289.53257310889285</v>
      </c>
      <c r="H119" s="98">
        <v>259.98218233842658</v>
      </c>
      <c r="I119" s="98">
        <v>239.20271433741476</v>
      </c>
      <c r="J119" s="98">
        <v>226.7320383682071</v>
      </c>
      <c r="K119" s="98">
        <v>217.97268057899367</v>
      </c>
      <c r="L119" s="98">
        <v>230.32499821715743</v>
      </c>
      <c r="M119" s="98">
        <v>193.45384694925767</v>
      </c>
      <c r="N119" s="98">
        <v>170.78874769545223</v>
      </c>
      <c r="O119" s="98">
        <v>164.68100260123708</v>
      </c>
      <c r="P119" s="98">
        <v>118.92279729980592</v>
      </c>
      <c r="Q119" s="98">
        <v>121.11109312750247</v>
      </c>
      <c r="R119" s="98">
        <v>116.91580859574981</v>
      </c>
      <c r="S119" s="98">
        <v>109.44442616393511</v>
      </c>
      <c r="T119" s="98">
        <v>112.41180267034463</v>
      </c>
      <c r="U119" s="98">
        <v>102.35228593999027</v>
      </c>
      <c r="V119" s="98">
        <v>87.817812954946973</v>
      </c>
      <c r="W119" s="98">
        <v>78.576811990278472</v>
      </c>
      <c r="X119" s="98">
        <v>84.80655736193998</v>
      </c>
      <c r="Y119" s="98">
        <v>79.450101872455491</v>
      </c>
      <c r="DA119" s="63" t="s">
        <v>1780</v>
      </c>
    </row>
    <row r="120" spans="1:105" ht="12" customHeight="1" x14ac:dyDescent="0.25">
      <c r="A120" s="97" t="s">
        <v>53</v>
      </c>
      <c r="B120" s="98">
        <v>6.6114780775487194</v>
      </c>
      <c r="C120" s="98">
        <v>6.9245605478118808</v>
      </c>
      <c r="D120" s="98">
        <v>6.2566125298067412</v>
      </c>
      <c r="E120" s="98">
        <v>5.8352249657711228</v>
      </c>
      <c r="F120" s="98">
        <v>5.3917449021433574</v>
      </c>
      <c r="G120" s="98">
        <v>5.1132243583000285</v>
      </c>
      <c r="H120" s="98">
        <v>4.5682659153313203</v>
      </c>
      <c r="I120" s="98">
        <v>4.1795829876319477</v>
      </c>
      <c r="J120" s="98">
        <v>3.9056358053623716</v>
      </c>
      <c r="K120" s="98">
        <v>3.7126523571550223</v>
      </c>
      <c r="L120" s="98">
        <v>4.0193707790216209</v>
      </c>
      <c r="M120" s="98">
        <v>3.2938944669613046</v>
      </c>
      <c r="N120" s="98">
        <v>2.8752567847880135</v>
      </c>
      <c r="O120" s="98">
        <v>2.7471227379674721</v>
      </c>
      <c r="P120" s="98">
        <v>1.9380257493089277</v>
      </c>
      <c r="Q120" s="98">
        <v>2.0065250864835824</v>
      </c>
      <c r="R120" s="98">
        <v>1.9332261968933386</v>
      </c>
      <c r="S120" s="98">
        <v>1.8037483767321789</v>
      </c>
      <c r="T120" s="98">
        <v>1.8447109146453622</v>
      </c>
      <c r="U120" s="98">
        <v>1.6574728345171248</v>
      </c>
      <c r="V120" s="98">
        <v>1.4209314285280445</v>
      </c>
      <c r="W120" s="98">
        <v>1.2705704452089113</v>
      </c>
      <c r="X120" s="98">
        <v>1.2716470065958612</v>
      </c>
      <c r="Y120" s="98">
        <v>1.2041052611687675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6.138752559514115E-2</v>
      </c>
      <c r="C121" s="122">
        <f t="shared" si="25"/>
        <v>7.717545522911208E-2</v>
      </c>
      <c r="D121" s="122">
        <f t="shared" si="25"/>
        <v>8.3325288493967795E-2</v>
      </c>
      <c r="E121" s="122">
        <f t="shared" si="25"/>
        <v>9.1603495520681102E-2</v>
      </c>
      <c r="F121" s="122">
        <f t="shared" si="25"/>
        <v>9.9348685350118357E-2</v>
      </c>
      <c r="G121" s="122">
        <f t="shared" si="25"/>
        <v>0.10436129081643586</v>
      </c>
      <c r="H121" s="122">
        <f t="shared" si="25"/>
        <v>0.11207476929548414</v>
      </c>
      <c r="I121" s="122">
        <f t="shared" si="25"/>
        <v>0.12456335745876577</v>
      </c>
      <c r="J121" s="122">
        <f t="shared" si="25"/>
        <v>0.13694887241178547</v>
      </c>
      <c r="K121" s="122">
        <f t="shared" si="25"/>
        <v>0.14681298680871735</v>
      </c>
      <c r="L121" s="122">
        <f t="shared" si="25"/>
        <v>0.16809385371138941</v>
      </c>
      <c r="M121" s="122">
        <f t="shared" si="25"/>
        <v>0.19990634303670191</v>
      </c>
      <c r="N121" s="122">
        <f t="shared" si="25"/>
        <v>0.23394543585732139</v>
      </c>
      <c r="O121" s="122">
        <f t="shared" si="25"/>
        <v>0.25041769217323129</v>
      </c>
      <c r="P121" s="122">
        <f t="shared" si="25"/>
        <v>0.26373215454010851</v>
      </c>
      <c r="Q121" s="122">
        <f t="shared" si="25"/>
        <v>0.25434926117230633</v>
      </c>
      <c r="R121" s="122">
        <f t="shared" si="25"/>
        <v>0.23747874123463614</v>
      </c>
      <c r="S121" s="122">
        <f t="shared" si="25"/>
        <v>0.20168150821043559</v>
      </c>
      <c r="T121" s="122">
        <f t="shared" si="25"/>
        <v>0.19757815823078853</v>
      </c>
      <c r="U121" s="122">
        <f t="shared" si="25"/>
        <v>0.13332138187610762</v>
      </c>
      <c r="V121" s="122">
        <f t="shared" si="25"/>
        <v>0.10420614829763097</v>
      </c>
      <c r="W121" s="122">
        <f t="shared" si="25"/>
        <v>7.8191732860211013E-2</v>
      </c>
      <c r="X121" s="122">
        <f t="shared" si="25"/>
        <v>7.6276012908954111E-2</v>
      </c>
      <c r="Y121" s="122">
        <f t="shared" si="25"/>
        <v>9.2478252394683547E-2</v>
      </c>
      <c r="DA121" s="130" t="s">
        <v>1782</v>
      </c>
    </row>
    <row r="122" spans="1:105" ht="12" customHeight="1" x14ac:dyDescent="0.25">
      <c r="A122" s="97" t="s">
        <v>53</v>
      </c>
      <c r="B122" s="98">
        <v>6.138752559514115E-2</v>
      </c>
      <c r="C122" s="98">
        <v>7.717545522911208E-2</v>
      </c>
      <c r="D122" s="98">
        <v>8.3325288493967795E-2</v>
      </c>
      <c r="E122" s="98">
        <v>9.1603495520681102E-2</v>
      </c>
      <c r="F122" s="98">
        <v>9.9348685350118357E-2</v>
      </c>
      <c r="G122" s="98">
        <v>0.10436129081643586</v>
      </c>
      <c r="H122" s="98">
        <v>0.11207476929548414</v>
      </c>
      <c r="I122" s="98">
        <v>0.12456335745876577</v>
      </c>
      <c r="J122" s="98">
        <v>0.13694887241178547</v>
      </c>
      <c r="K122" s="98">
        <v>0.14681298680871735</v>
      </c>
      <c r="L122" s="98">
        <v>0.16809385371138941</v>
      </c>
      <c r="M122" s="98">
        <v>0.19990634303670191</v>
      </c>
      <c r="N122" s="98">
        <v>0.23394543585732139</v>
      </c>
      <c r="O122" s="98">
        <v>0.25041769217323129</v>
      </c>
      <c r="P122" s="98">
        <v>0.26373215454010851</v>
      </c>
      <c r="Q122" s="98">
        <v>0.25434926117230633</v>
      </c>
      <c r="R122" s="98">
        <v>0.23747874123463614</v>
      </c>
      <c r="S122" s="98">
        <v>0.20168150821043559</v>
      </c>
      <c r="T122" s="98">
        <v>0.19757815823078853</v>
      </c>
      <c r="U122" s="98">
        <v>0.13332138187610762</v>
      </c>
      <c r="V122" s="98">
        <v>0.10420614829763097</v>
      </c>
      <c r="W122" s="98">
        <v>7.8191732860211013E-2</v>
      </c>
      <c r="X122" s="98">
        <v>7.6276012908954111E-2</v>
      </c>
      <c r="Y122" s="98">
        <v>9.2478252394683547E-2</v>
      </c>
      <c r="DA122" s="63" t="s">
        <v>1783</v>
      </c>
    </row>
    <row r="123" spans="1:105" ht="12" customHeight="1" x14ac:dyDescent="0.25">
      <c r="A123" s="121" t="s">
        <v>55</v>
      </c>
      <c r="B123" s="122">
        <v>35.253793789764202</v>
      </c>
      <c r="C123" s="122">
        <v>33.1946948199109</v>
      </c>
      <c r="D123" s="122">
        <v>31.970912091995189</v>
      </c>
      <c r="E123" s="122">
        <v>29.013313385765962</v>
      </c>
      <c r="F123" s="122">
        <v>28.034034249650311</v>
      </c>
      <c r="G123" s="122">
        <v>26.447404244698898</v>
      </c>
      <c r="H123" s="122">
        <v>24.04190050807409</v>
      </c>
      <c r="I123" s="122">
        <v>20.612910220344553</v>
      </c>
      <c r="J123" s="122">
        <v>20.132452034692058</v>
      </c>
      <c r="K123" s="122">
        <v>18.890645654763212</v>
      </c>
      <c r="L123" s="122">
        <v>20.927273919351876</v>
      </c>
      <c r="M123" s="122">
        <v>20.649254767867273</v>
      </c>
      <c r="N123" s="122">
        <v>18.223167623536277</v>
      </c>
      <c r="O123" s="122">
        <v>17.96677303591531</v>
      </c>
      <c r="P123" s="122">
        <v>14.047203550558734</v>
      </c>
      <c r="Q123" s="122">
        <v>13.167391931877718</v>
      </c>
      <c r="R123" s="122">
        <v>12.361263218066405</v>
      </c>
      <c r="S123" s="122">
        <v>11.417208761852338</v>
      </c>
      <c r="T123" s="122">
        <v>11.540587767631393</v>
      </c>
      <c r="U123" s="122">
        <v>11.002543719245699</v>
      </c>
      <c r="V123" s="122">
        <v>9.7664972357101245</v>
      </c>
      <c r="W123" s="122">
        <v>8.1891524409110001</v>
      </c>
      <c r="X123" s="122">
        <v>6.1876456471094636</v>
      </c>
      <c r="Y123" s="122">
        <v>5.1776525072393813</v>
      </c>
      <c r="DA123" s="130" t="s">
        <v>1784</v>
      </c>
    </row>
    <row r="124" spans="1:105" ht="12" customHeight="1" x14ac:dyDescent="0.25">
      <c r="A124" s="97" t="s">
        <v>138</v>
      </c>
      <c r="B124" s="98">
        <v>19.307127249441926</v>
      </c>
      <c r="C124" s="98">
        <v>19.176379503573539</v>
      </c>
      <c r="D124" s="98">
        <v>19.42136395181933</v>
      </c>
      <c r="E124" s="98">
        <v>18.534608193552916</v>
      </c>
      <c r="F124" s="98">
        <v>18.955991232743678</v>
      </c>
      <c r="G124" s="98">
        <v>18.800588917048461</v>
      </c>
      <c r="H124" s="98">
        <v>17.872492326620797</v>
      </c>
      <c r="I124" s="98">
        <v>16.122769570463923</v>
      </c>
      <c r="J124" s="98">
        <v>16.759394235894266</v>
      </c>
      <c r="K124" s="98">
        <v>16.71204911488741</v>
      </c>
      <c r="L124" s="98">
        <v>19.314921514737836</v>
      </c>
      <c r="M124" s="98">
        <v>19.626591317139749</v>
      </c>
      <c r="N124" s="98">
        <v>17.506702231839675</v>
      </c>
      <c r="O124" s="98">
        <v>17.332998292583113</v>
      </c>
      <c r="P124" s="98">
        <v>13.515801327738673</v>
      </c>
      <c r="Q124" s="98">
        <v>12.663167590704967</v>
      </c>
      <c r="R124" s="98">
        <v>11.895842238813428</v>
      </c>
      <c r="S124" s="98">
        <v>10.996388380594231</v>
      </c>
      <c r="T124" s="98">
        <v>11.123908758571895</v>
      </c>
      <c r="U124" s="98">
        <v>10.606136180755087</v>
      </c>
      <c r="V124" s="98">
        <v>9.4088832339918369</v>
      </c>
      <c r="W124" s="98">
        <v>7.8047359850541254</v>
      </c>
      <c r="X124" s="98">
        <v>5.8393667935894831</v>
      </c>
      <c r="Y124" s="98">
        <v>4.6589837479596783</v>
      </c>
      <c r="DA124" s="63" t="s">
        <v>1785</v>
      </c>
    </row>
    <row r="125" spans="1:105" ht="12" customHeight="1" x14ac:dyDescent="0.25">
      <c r="A125" s="97" t="s">
        <v>137</v>
      </c>
      <c r="B125" s="98">
        <v>6.4313941774995609E-2</v>
      </c>
      <c r="C125" s="98">
        <v>7.3408871402648415E-2</v>
      </c>
      <c r="D125" s="98">
        <v>7.771084186737176E-2</v>
      </c>
      <c r="E125" s="98">
        <v>7.895453438411254E-2</v>
      </c>
      <c r="F125" s="98">
        <v>8.3357531545194985E-2</v>
      </c>
      <c r="G125" s="98">
        <v>8.8120790440296026E-2</v>
      </c>
      <c r="H125" s="98">
        <v>8.6871920840657618E-2</v>
      </c>
      <c r="I125" s="98">
        <v>8.9076496938637603E-2</v>
      </c>
      <c r="J125" s="98">
        <v>0.1015891229035229</v>
      </c>
      <c r="K125" s="98">
        <v>0.12010859622098388</v>
      </c>
      <c r="L125" s="98">
        <v>0.13939775050865771</v>
      </c>
      <c r="M125" s="98">
        <v>0.14581910285060262</v>
      </c>
      <c r="N125" s="98">
        <v>0.12388067744451463</v>
      </c>
      <c r="O125" s="98">
        <v>0.11807481827626455</v>
      </c>
      <c r="P125" s="98">
        <v>9.2386671891709793E-2</v>
      </c>
      <c r="Q125" s="98">
        <v>8.6093122413391218E-2</v>
      </c>
      <c r="R125" s="98">
        <v>7.8113820908901677E-2</v>
      </c>
      <c r="S125" s="98">
        <v>6.9248258973942683E-2</v>
      </c>
      <c r="T125" s="98">
        <v>7.3646513333936625E-2</v>
      </c>
      <c r="U125" s="98">
        <v>7.326516631102073E-2</v>
      </c>
      <c r="V125" s="98">
        <v>6.3900937045961212E-2</v>
      </c>
      <c r="W125" s="98">
        <v>5.0162940882143806E-2</v>
      </c>
      <c r="X125" s="98">
        <v>6.4518845059244295E-2</v>
      </c>
      <c r="Y125" s="98">
        <v>4.7464721039326072E-2</v>
      </c>
      <c r="DA125" s="63" t="s">
        <v>1786</v>
      </c>
    </row>
    <row r="126" spans="1:105" ht="12" customHeight="1" x14ac:dyDescent="0.25">
      <c r="A126" s="100" t="s">
        <v>211</v>
      </c>
      <c r="B126" s="101">
        <v>3.6697692606809718E-2</v>
      </c>
      <c r="C126" s="101">
        <v>4.1100666898781557E-2</v>
      </c>
      <c r="D126" s="101">
        <v>4.3966536204303817E-2</v>
      </c>
      <c r="E126" s="101">
        <v>4.4042465267460078E-2</v>
      </c>
      <c r="F126" s="101">
        <v>4.6281756072297869E-2</v>
      </c>
      <c r="G126" s="101">
        <v>4.9650260097229018E-2</v>
      </c>
      <c r="H126" s="101">
        <v>4.899230608642411E-2</v>
      </c>
      <c r="I126" s="101">
        <v>4.9378491874594928E-2</v>
      </c>
      <c r="J126" s="101">
        <v>5.453855131534481E-2</v>
      </c>
      <c r="K126" s="101">
        <v>5.8801435528700055E-2</v>
      </c>
      <c r="L126" s="101">
        <v>7.8594744354594376E-2</v>
      </c>
      <c r="M126" s="101">
        <v>8.1367557682608019E-2</v>
      </c>
      <c r="N126" s="101">
        <v>6.761321035760727E-2</v>
      </c>
      <c r="O126" s="101">
        <v>6.7853810740987064E-2</v>
      </c>
      <c r="P126" s="101">
        <v>5.0982708791901914E-2</v>
      </c>
      <c r="Q126" s="101">
        <v>4.868661774898745E-2</v>
      </c>
      <c r="R126" s="101">
        <v>4.420071154389512E-2</v>
      </c>
      <c r="S126" s="101">
        <v>3.7509550488420071E-2</v>
      </c>
      <c r="T126" s="101">
        <v>4.0166043274299838E-2</v>
      </c>
      <c r="U126" s="101">
        <v>4.0684057874157485E-2</v>
      </c>
      <c r="V126" s="101">
        <v>3.5461290367033042E-2</v>
      </c>
      <c r="W126" s="101">
        <v>2.9493832360203115E-2</v>
      </c>
      <c r="X126" s="101">
        <v>2.7042001846652695E-2</v>
      </c>
      <c r="Y126" s="101">
        <v>2.4553985927259731E-2</v>
      </c>
      <c r="DA126" s="131" t="s">
        <v>1787</v>
      </c>
    </row>
    <row r="127" spans="1:105" ht="12" customHeight="1" x14ac:dyDescent="0.25">
      <c r="A127" s="103" t="s">
        <v>52</v>
      </c>
      <c r="B127" s="104">
        <v>2.7616249168185898E-2</v>
      </c>
      <c r="C127" s="104">
        <v>3.2308204503866858E-2</v>
      </c>
      <c r="D127" s="104">
        <v>3.3744305663067936E-2</v>
      </c>
      <c r="E127" s="104">
        <v>3.4912069116652469E-2</v>
      </c>
      <c r="F127" s="104">
        <v>3.7075775472897116E-2</v>
      </c>
      <c r="G127" s="104">
        <v>3.8470530343067001E-2</v>
      </c>
      <c r="H127" s="104">
        <v>3.7879614754233515E-2</v>
      </c>
      <c r="I127" s="104">
        <v>3.9698005064042675E-2</v>
      </c>
      <c r="J127" s="104">
        <v>4.7050571588178089E-2</v>
      </c>
      <c r="K127" s="104">
        <v>6.1307160692283834E-2</v>
      </c>
      <c r="L127" s="104">
        <v>6.0803006154063338E-2</v>
      </c>
      <c r="M127" s="104">
        <v>6.4451545167994589E-2</v>
      </c>
      <c r="N127" s="104">
        <v>5.6267467086907358E-2</v>
      </c>
      <c r="O127" s="104">
        <v>5.0221007535277487E-2</v>
      </c>
      <c r="P127" s="104">
        <v>4.1403963099807886E-2</v>
      </c>
      <c r="Q127" s="104">
        <v>3.7406504664403768E-2</v>
      </c>
      <c r="R127" s="104">
        <v>3.3913109365006557E-2</v>
      </c>
      <c r="S127" s="104">
        <v>3.1738708485522613E-2</v>
      </c>
      <c r="T127" s="104">
        <v>3.3480470059636794E-2</v>
      </c>
      <c r="U127" s="104">
        <v>3.2581108436863238E-2</v>
      </c>
      <c r="V127" s="104">
        <v>2.8439646678928173E-2</v>
      </c>
      <c r="W127" s="104">
        <v>2.0669108521940691E-2</v>
      </c>
      <c r="X127" s="104">
        <v>3.74768432125916E-2</v>
      </c>
      <c r="Y127" s="104">
        <v>2.2910735112066337E-2</v>
      </c>
      <c r="DA127" s="132" t="s">
        <v>1788</v>
      </c>
    </row>
    <row r="128" spans="1:105" ht="12" customHeight="1" x14ac:dyDescent="0.25">
      <c r="A128" s="106" t="s">
        <v>122</v>
      </c>
      <c r="B128" s="101">
        <v>11.151310070967973</v>
      </c>
      <c r="C128" s="101">
        <v>9.5370867003774755</v>
      </c>
      <c r="D128" s="101">
        <v>8.4331864813118873</v>
      </c>
      <c r="E128" s="101">
        <v>6.9141907489231151</v>
      </c>
      <c r="F128" s="101">
        <v>5.9007411332896114</v>
      </c>
      <c r="G128" s="101">
        <v>4.7830833104369104</v>
      </c>
      <c r="H128" s="101">
        <v>3.6341736769774178</v>
      </c>
      <c r="I128" s="101">
        <v>2.5524277541686633</v>
      </c>
      <c r="J128" s="101">
        <v>1.936921221088219</v>
      </c>
      <c r="K128" s="101">
        <v>1.2162882083773765</v>
      </c>
      <c r="L128" s="101">
        <v>0.83962605298750081</v>
      </c>
      <c r="M128" s="101">
        <v>0.50111776843935252</v>
      </c>
      <c r="N128" s="101">
        <v>0.33873581339045244</v>
      </c>
      <c r="O128" s="101">
        <v>0.28484987455746313</v>
      </c>
      <c r="P128" s="101">
        <v>0.23817098819273538</v>
      </c>
      <c r="Q128" s="101">
        <v>0.22716619308601393</v>
      </c>
      <c r="R128" s="101">
        <v>0.21043019443782132</v>
      </c>
      <c r="S128" s="101">
        <v>0.19133293922089403</v>
      </c>
      <c r="T128" s="101">
        <v>0.18585433129666004</v>
      </c>
      <c r="U128" s="101">
        <v>0.17151161089547748</v>
      </c>
      <c r="V128" s="101">
        <v>0.15463600552685522</v>
      </c>
      <c r="W128" s="101">
        <v>0.17439040738632064</v>
      </c>
      <c r="X128" s="101">
        <v>9.4839026815321026E-2</v>
      </c>
      <c r="Y128" s="101">
        <v>9.0052726507794389E-2</v>
      </c>
      <c r="DA128" s="131" t="s">
        <v>1789</v>
      </c>
    </row>
    <row r="129" spans="1:105" ht="12" customHeight="1" x14ac:dyDescent="0.25">
      <c r="A129" s="107" t="s">
        <v>121</v>
      </c>
      <c r="B129" s="104">
        <v>4.7310425275793087</v>
      </c>
      <c r="C129" s="104">
        <v>4.407819744557238</v>
      </c>
      <c r="D129" s="104">
        <v>4.0386508169965989</v>
      </c>
      <c r="E129" s="104">
        <v>3.4855599089058158</v>
      </c>
      <c r="F129" s="104">
        <v>3.0939443520718264</v>
      </c>
      <c r="G129" s="104">
        <v>2.7756112267732282</v>
      </c>
      <c r="H129" s="104">
        <v>2.448362583635217</v>
      </c>
      <c r="I129" s="104">
        <v>1.8486363987733303</v>
      </c>
      <c r="J129" s="104">
        <v>1.3345474548060476</v>
      </c>
      <c r="K129" s="104">
        <v>0.84219973527743852</v>
      </c>
      <c r="L129" s="104">
        <v>0.63332860111788292</v>
      </c>
      <c r="M129" s="104">
        <v>0.37572657943756882</v>
      </c>
      <c r="N129" s="104">
        <v>0.2538489008616347</v>
      </c>
      <c r="O129" s="104">
        <v>0.23085005049846713</v>
      </c>
      <c r="P129" s="104">
        <v>0.20084456273561674</v>
      </c>
      <c r="Q129" s="104">
        <v>0.19096502567334642</v>
      </c>
      <c r="R129" s="104">
        <v>0.1768769639062549</v>
      </c>
      <c r="S129" s="104">
        <v>0.16023918306326967</v>
      </c>
      <c r="T129" s="104">
        <v>0.15717816442889998</v>
      </c>
      <c r="U129" s="104">
        <v>0.15163076128411324</v>
      </c>
      <c r="V129" s="104">
        <v>0.13907705914547064</v>
      </c>
      <c r="W129" s="104">
        <v>0.15986310758841121</v>
      </c>
      <c r="X129" s="104">
        <v>0.18892098164541529</v>
      </c>
      <c r="Y129" s="104">
        <v>0.38115131173258332</v>
      </c>
      <c r="DA129" s="132" t="s">
        <v>1790</v>
      </c>
    </row>
    <row r="130" spans="1:105" ht="12" customHeight="1" x14ac:dyDescent="0.25">
      <c r="A130" s="108" t="s">
        <v>53</v>
      </c>
      <c r="B130" s="98">
        <v>2.7009164972142194</v>
      </c>
      <c r="C130" s="98">
        <v>2.4669384069930702</v>
      </c>
      <c r="D130" s="98">
        <v>2.2851776733173685</v>
      </c>
      <c r="E130" s="98">
        <v>1.9434728562157921</v>
      </c>
      <c r="F130" s="98">
        <v>1.716557438139575</v>
      </c>
      <c r="G130" s="98">
        <v>1.5640441025547764</v>
      </c>
      <c r="H130" s="98">
        <v>1.3814382528475153</v>
      </c>
      <c r="I130" s="98">
        <v>1.0262292555477053</v>
      </c>
      <c r="J130" s="98">
        <v>0.71717618742338107</v>
      </c>
      <c r="K130" s="98">
        <v>0.41127443110481987</v>
      </c>
      <c r="L130" s="98">
        <v>0.35634090373421706</v>
      </c>
      <c r="M130" s="98">
        <v>0.20930072392899973</v>
      </c>
      <c r="N130" s="98">
        <v>0.13826357551162316</v>
      </c>
      <c r="O130" s="98">
        <v>0.1325881393673308</v>
      </c>
      <c r="P130" s="98">
        <v>0.11067787628058928</v>
      </c>
      <c r="Q130" s="98">
        <v>0.10792920796013999</v>
      </c>
      <c r="R130" s="98">
        <v>0.1000947933089735</v>
      </c>
      <c r="S130" s="98">
        <v>8.6740264073954562E-2</v>
      </c>
      <c r="T130" s="98">
        <v>8.5778199159108739E-2</v>
      </c>
      <c r="U130" s="98">
        <v>8.4189292836463231E-2</v>
      </c>
      <c r="V130" s="98">
        <v>7.7149446743717098E-2</v>
      </c>
      <c r="W130" s="98">
        <v>9.3865252795721263E-2</v>
      </c>
      <c r="X130" s="98">
        <v>7.7414566107213839E-2</v>
      </c>
      <c r="Y130" s="98">
        <v>0.19710650907522767</v>
      </c>
      <c r="DA130" s="63" t="s">
        <v>1791</v>
      </c>
    </row>
    <row r="131" spans="1:105" ht="12" customHeight="1" x14ac:dyDescent="0.25">
      <c r="A131" s="108" t="s">
        <v>52</v>
      </c>
      <c r="B131" s="98">
        <v>2.0301260303650897</v>
      </c>
      <c r="C131" s="98">
        <v>1.940881337564168</v>
      </c>
      <c r="D131" s="98">
        <v>1.7534731436792299</v>
      </c>
      <c r="E131" s="98">
        <v>1.5420870526900239</v>
      </c>
      <c r="F131" s="98">
        <v>1.3773869139322512</v>
      </c>
      <c r="G131" s="98">
        <v>1.211567124218452</v>
      </c>
      <c r="H131" s="98">
        <v>1.0669243307877014</v>
      </c>
      <c r="I131" s="98">
        <v>0.82240714322562503</v>
      </c>
      <c r="J131" s="98">
        <v>0.61737126738266657</v>
      </c>
      <c r="K131" s="98">
        <v>0.43092530417261865</v>
      </c>
      <c r="L131" s="98">
        <v>0.2769876973836658</v>
      </c>
      <c r="M131" s="98">
        <v>0.16642585550856906</v>
      </c>
      <c r="N131" s="98">
        <v>0.11558532535001155</v>
      </c>
      <c r="O131" s="98">
        <v>9.8261911131136331E-2</v>
      </c>
      <c r="P131" s="98">
        <v>9.0166686455027456E-2</v>
      </c>
      <c r="Q131" s="98">
        <v>8.3035817713206422E-2</v>
      </c>
      <c r="R131" s="98">
        <v>7.6782170597281402E-2</v>
      </c>
      <c r="S131" s="98">
        <v>7.3498918989315126E-2</v>
      </c>
      <c r="T131" s="98">
        <v>7.1399965269791227E-2</v>
      </c>
      <c r="U131" s="98">
        <v>6.7441468447650005E-2</v>
      </c>
      <c r="V131" s="98">
        <v>6.1927612401753533E-2</v>
      </c>
      <c r="W131" s="98">
        <v>6.5997854792689936E-2</v>
      </c>
      <c r="X131" s="98">
        <v>0.11150641553820145</v>
      </c>
      <c r="Y131" s="98">
        <v>0.18404480265735562</v>
      </c>
      <c r="DA131" s="63" t="s">
        <v>1792</v>
      </c>
    </row>
    <row r="132" spans="1:105" ht="12" customHeight="1" x14ac:dyDescent="0.25">
      <c r="A132" s="121" t="s">
        <v>54</v>
      </c>
      <c r="B132" s="122">
        <v>8.0116667093980567</v>
      </c>
      <c r="C132" s="122">
        <v>7.7236140999290193</v>
      </c>
      <c r="D132" s="122">
        <v>7.4509491876147793</v>
      </c>
      <c r="E132" s="122">
        <v>6.9586391555102756</v>
      </c>
      <c r="F132" s="122">
        <v>6.5350498326462043</v>
      </c>
      <c r="G132" s="122">
        <v>6.1565005024749659</v>
      </c>
      <c r="H132" s="122">
        <v>5.8333436016617259</v>
      </c>
      <c r="I132" s="122">
        <v>5.3243101885661259</v>
      </c>
      <c r="J132" s="122">
        <v>5.076919941930691</v>
      </c>
      <c r="K132" s="122">
        <v>4.8177512502397697</v>
      </c>
      <c r="L132" s="122">
        <v>5.0382830145170541</v>
      </c>
      <c r="M132" s="122">
        <v>4.6162065344799537</v>
      </c>
      <c r="N132" s="122">
        <v>4.1779049388140894</v>
      </c>
      <c r="O132" s="122">
        <v>4.0505247181242998</v>
      </c>
      <c r="P132" s="122">
        <v>3.5822179153728619</v>
      </c>
      <c r="Q132" s="122">
        <v>3.2799326526446086</v>
      </c>
      <c r="R132" s="122">
        <v>3.1156562314620326</v>
      </c>
      <c r="S132" s="122">
        <v>2.900006688594329</v>
      </c>
      <c r="T132" s="122">
        <v>2.8211036373511384</v>
      </c>
      <c r="U132" s="122">
        <v>2.6443626828068245</v>
      </c>
      <c r="V132" s="122">
        <v>2.5786574472836992</v>
      </c>
      <c r="W132" s="122">
        <v>2.4368685850122556</v>
      </c>
      <c r="X132" s="122">
        <v>1.5167162690240812</v>
      </c>
      <c r="Y132" s="122">
        <v>1.6760438128216126</v>
      </c>
      <c r="DA132" s="130" t="s">
        <v>1793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1794</v>
      </c>
    </row>
    <row r="134" spans="1:105" ht="12" customHeight="1" x14ac:dyDescent="0.25">
      <c r="A134" s="109" t="s">
        <v>120</v>
      </c>
      <c r="B134" s="33">
        <v>8.0116667093980567</v>
      </c>
      <c r="C134" s="33">
        <v>7.7236140999290193</v>
      </c>
      <c r="D134" s="33">
        <v>7.4509491876147793</v>
      </c>
      <c r="E134" s="33">
        <v>6.9586391555102756</v>
      </c>
      <c r="F134" s="33">
        <v>6.5350498326462043</v>
      </c>
      <c r="G134" s="33">
        <v>6.1565005024749659</v>
      </c>
      <c r="H134" s="33">
        <v>5.8333436016617259</v>
      </c>
      <c r="I134" s="33">
        <v>5.3243101885661259</v>
      </c>
      <c r="J134" s="33">
        <v>5.076919941930691</v>
      </c>
      <c r="K134" s="33">
        <v>4.8177512502397697</v>
      </c>
      <c r="L134" s="33">
        <v>5.0382830145170541</v>
      </c>
      <c r="M134" s="33">
        <v>4.6162065344799537</v>
      </c>
      <c r="N134" s="33">
        <v>4.1779049388140894</v>
      </c>
      <c r="O134" s="33">
        <v>4.0505247181242998</v>
      </c>
      <c r="P134" s="33">
        <v>3.5822179153728619</v>
      </c>
      <c r="Q134" s="33">
        <v>3.2799326526446086</v>
      </c>
      <c r="R134" s="33">
        <v>3.1156562314620326</v>
      </c>
      <c r="S134" s="33">
        <v>2.900006688594329</v>
      </c>
      <c r="T134" s="33">
        <v>2.8211036373511384</v>
      </c>
      <c r="U134" s="33">
        <v>2.6443626828068245</v>
      </c>
      <c r="V134" s="33">
        <v>2.5786574472836992</v>
      </c>
      <c r="W134" s="33">
        <v>2.4368685850122556</v>
      </c>
      <c r="X134" s="33">
        <v>1.5167162690240812</v>
      </c>
      <c r="Y134" s="33">
        <v>1.6760438128216126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0.51162847815083334</v>
      </c>
      <c r="C136" s="119">
        <f t="shared" si="26"/>
        <v>0.51330999863985238</v>
      </c>
      <c r="D136" s="119">
        <f t="shared" si="26"/>
        <v>0.51524992380226364</v>
      </c>
      <c r="E136" s="119">
        <f t="shared" si="26"/>
        <v>0.51649229620801185</v>
      </c>
      <c r="F136" s="119">
        <f t="shared" si="26"/>
        <v>0.51842738312137582</v>
      </c>
      <c r="G136" s="119">
        <f t="shared" si="26"/>
        <v>0.52034202421829656</v>
      </c>
      <c r="H136" s="119">
        <f t="shared" si="26"/>
        <v>0.52301324285622386</v>
      </c>
      <c r="I136" s="119">
        <f t="shared" si="26"/>
        <v>0.52627391617626551</v>
      </c>
      <c r="J136" s="119">
        <f t="shared" si="26"/>
        <v>0.53226463977182326</v>
      </c>
      <c r="K136" s="119">
        <f t="shared" si="26"/>
        <v>0.54023536441594577</v>
      </c>
      <c r="L136" s="119">
        <f t="shared" si="26"/>
        <v>0.55075648123036158</v>
      </c>
      <c r="M136" s="119">
        <f t="shared" si="26"/>
        <v>0.56546984378642562</v>
      </c>
      <c r="N136" s="119">
        <f t="shared" si="26"/>
        <v>0.58353043491369738</v>
      </c>
      <c r="O136" s="119">
        <f t="shared" si="26"/>
        <v>0.60434775047535572</v>
      </c>
      <c r="P136" s="119">
        <f t="shared" si="26"/>
        <v>0.60783624791511737</v>
      </c>
      <c r="Q136" s="119">
        <f t="shared" si="26"/>
        <v>0.60901656673012494</v>
      </c>
      <c r="R136" s="119">
        <f t="shared" ref="R136:V136" si="27">IF(R117=0,"",R117/R98)</f>
        <v>0.61152284983947613</v>
      </c>
      <c r="S136" s="119">
        <f t="shared" si="27"/>
        <v>0.61788154589382005</v>
      </c>
      <c r="T136" s="119">
        <f t="shared" si="27"/>
        <v>0.62349060988238458</v>
      </c>
      <c r="U136" s="119">
        <f t="shared" si="27"/>
        <v>0.62734988216305443</v>
      </c>
      <c r="V136" s="119">
        <f t="shared" si="27"/>
        <v>0.63249647252108787</v>
      </c>
      <c r="W136" s="119">
        <f t="shared" ref="W136:Y136" si="28">IF(W117=0,"",W117/W98)</f>
        <v>0.63866650151212501</v>
      </c>
      <c r="X136" s="119">
        <f t="shared" si="28"/>
        <v>0.64866012022520037</v>
      </c>
      <c r="Y136" s="119">
        <f t="shared" si="28"/>
        <v>0.66731782588483235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0.49830297957024605</v>
      </c>
      <c r="C137" s="124">
        <f t="shared" si="29"/>
        <v>0.50140083895746113</v>
      </c>
      <c r="D137" s="124">
        <f t="shared" si="29"/>
        <v>0.50312010453403766</v>
      </c>
      <c r="E137" s="124">
        <f t="shared" si="29"/>
        <v>0.50482824767118062</v>
      </c>
      <c r="F137" s="124">
        <f t="shared" si="29"/>
        <v>0.50675056667690321</v>
      </c>
      <c r="G137" s="124">
        <f t="shared" si="29"/>
        <v>0.50902421733327541</v>
      </c>
      <c r="H137" s="124">
        <f t="shared" si="29"/>
        <v>0.51161725803086555</v>
      </c>
      <c r="I137" s="124">
        <f t="shared" si="29"/>
        <v>0.51571512826133104</v>
      </c>
      <c r="J137" s="124">
        <f t="shared" si="29"/>
        <v>0.52202745720381705</v>
      </c>
      <c r="K137" s="124">
        <f t="shared" si="29"/>
        <v>0.53082036876887939</v>
      </c>
      <c r="L137" s="124">
        <f t="shared" si="29"/>
        <v>0.54186280383742558</v>
      </c>
      <c r="M137" s="124">
        <f t="shared" si="29"/>
        <v>0.55626830573886266</v>
      </c>
      <c r="N137" s="124">
        <f t="shared" si="29"/>
        <v>0.57500397533318337</v>
      </c>
      <c r="O137" s="124">
        <f t="shared" si="29"/>
        <v>0.59657046493506283</v>
      </c>
      <c r="P137" s="124">
        <f t="shared" si="29"/>
        <v>0.59801718469195531</v>
      </c>
      <c r="Q137" s="124">
        <f t="shared" si="29"/>
        <v>0.59921954323049154</v>
      </c>
      <c r="R137" s="124">
        <f t="shared" ref="R137:V137" si="30">IF(R118=0,"",R118/R99)</f>
        <v>0.60123761777604134</v>
      </c>
      <c r="S137" s="124">
        <f t="shared" si="30"/>
        <v>0.60724101726954227</v>
      </c>
      <c r="T137" s="124">
        <f t="shared" si="30"/>
        <v>0.61274726569413196</v>
      </c>
      <c r="U137" s="124">
        <f t="shared" si="30"/>
        <v>0.61566147472646027</v>
      </c>
      <c r="V137" s="124">
        <f t="shared" si="30"/>
        <v>0.61933853161948016</v>
      </c>
      <c r="W137" s="124">
        <f t="shared" ref="W137:Y137" si="31">IF(W118=0,"",W118/W99)</f>
        <v>0.62506649275299564</v>
      </c>
      <c r="X137" s="124">
        <f t="shared" si="31"/>
        <v>0.63913873971327895</v>
      </c>
      <c r="Y137" s="124">
        <f t="shared" si="31"/>
        <v>0.65759618060666525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0.49372700699585148</v>
      </c>
      <c r="C138" s="111">
        <f t="shared" si="32"/>
        <v>0.49682650037544829</v>
      </c>
      <c r="D138" s="111">
        <f t="shared" si="32"/>
        <v>0.49865442106193802</v>
      </c>
      <c r="E138" s="111">
        <f t="shared" si="32"/>
        <v>0.50038320906199074</v>
      </c>
      <c r="F138" s="111">
        <f t="shared" si="32"/>
        <v>0.50235092137281911</v>
      </c>
      <c r="G138" s="111">
        <f t="shared" si="32"/>
        <v>0.50464852779172709</v>
      </c>
      <c r="H138" s="111">
        <f t="shared" si="32"/>
        <v>0.50726412192440462</v>
      </c>
      <c r="I138" s="111">
        <f t="shared" si="32"/>
        <v>0.51138781705480851</v>
      </c>
      <c r="J138" s="111">
        <f t="shared" si="32"/>
        <v>0.5177644698415319</v>
      </c>
      <c r="K138" s="111">
        <f t="shared" si="32"/>
        <v>0.52661201603771535</v>
      </c>
      <c r="L138" s="111">
        <f t="shared" si="32"/>
        <v>0.53756503000842037</v>
      </c>
      <c r="M138" s="111">
        <f t="shared" si="32"/>
        <v>0.55209703694227441</v>
      </c>
      <c r="N138" s="111">
        <f t="shared" si="32"/>
        <v>0.57091911852546695</v>
      </c>
      <c r="O138" s="111">
        <f t="shared" si="32"/>
        <v>0.59258250235559906</v>
      </c>
      <c r="P138" s="111">
        <f t="shared" si="32"/>
        <v>0.59412512196734624</v>
      </c>
      <c r="Q138" s="111">
        <f t="shared" si="32"/>
        <v>0.59526697844462673</v>
      </c>
      <c r="R138" s="111">
        <f t="shared" ref="R138:V138" si="33">IF(R119=0,"",R119/R100)</f>
        <v>0.59729925616341506</v>
      </c>
      <c r="S138" s="111">
        <f t="shared" si="33"/>
        <v>0.60333560053031221</v>
      </c>
      <c r="T138" s="111">
        <f t="shared" si="33"/>
        <v>0.60887788820638777</v>
      </c>
      <c r="U138" s="111">
        <f t="shared" si="33"/>
        <v>0.61185335897691628</v>
      </c>
      <c r="V138" s="111">
        <f t="shared" si="33"/>
        <v>0.61554720859911327</v>
      </c>
      <c r="W138" s="111">
        <f t="shared" ref="W138:Y138" si="34">IF(W119=0,"",W119/W100)</f>
        <v>0.62129980331029655</v>
      </c>
      <c r="X138" s="111">
        <f t="shared" si="34"/>
        <v>0.63569897361978311</v>
      </c>
      <c r="Y138" s="111">
        <f t="shared" si="34"/>
        <v>0.65420133504544686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2.431573575428799</v>
      </c>
      <c r="D140" s="124">
        <f t="shared" si="38"/>
        <v>2.5568185223373368</v>
      </c>
      <c r="E140" s="124">
        <f t="shared" si="38"/>
        <v>2.7049851030354244</v>
      </c>
      <c r="F140" s="124">
        <f t="shared" si="38"/>
        <v>2.8675606989672224</v>
      </c>
      <c r="G140" s="124">
        <f t="shared" si="38"/>
        <v>3.0504891415615059</v>
      </c>
      <c r="H140" s="124">
        <f t="shared" si="38"/>
        <v>3.2967586924586105</v>
      </c>
      <c r="I140" s="124">
        <f t="shared" si="38"/>
        <v>3.4824535038187543</v>
      </c>
      <c r="J140" s="124">
        <f t="shared" si="38"/>
        <v>3.6177463692944247</v>
      </c>
      <c r="K140" s="124">
        <f t="shared" si="38"/>
        <v>3.8071211257787207</v>
      </c>
      <c r="L140" s="124">
        <f t="shared" si="38"/>
        <v>3.9830300790520741</v>
      </c>
      <c r="M140" s="124">
        <f t="shared" si="38"/>
        <v>4.1874727235752616</v>
      </c>
      <c r="N140" s="124">
        <f t="shared" si="38"/>
        <v>4.3698985170548781</v>
      </c>
      <c r="O140" s="124">
        <f t="shared" si="38"/>
        <v>4.5795124540910512</v>
      </c>
      <c r="P140" s="124">
        <f t="shared" si="38"/>
        <v>4.7066944328344205</v>
      </c>
      <c r="Q140" s="124">
        <f t="shared" si="38"/>
        <v>4.814023429922452</v>
      </c>
      <c r="R140" s="124">
        <f t="shared" ref="R140:V140" si="39">IF(R121=0,"",R121/R102)</f>
        <v>4.9047371572715592</v>
      </c>
      <c r="S140" s="124">
        <f t="shared" si="39"/>
        <v>5.0100818006733139</v>
      </c>
      <c r="T140" s="124">
        <f t="shared" si="39"/>
        <v>5.1474431205100428</v>
      </c>
      <c r="U140" s="124">
        <f t="shared" si="39"/>
        <v>5.3118033761998547</v>
      </c>
      <c r="V140" s="124">
        <f t="shared" si="39"/>
        <v>5.4769807071056782</v>
      </c>
      <c r="W140" s="124">
        <f t="shared" ref="W140:Y140" si="40">IF(W121=0,"",W121/W102)</f>
        <v>5.5991137485559932</v>
      </c>
      <c r="X140" s="124">
        <f t="shared" si="40"/>
        <v>5.6733095108317118</v>
      </c>
      <c r="Y140" s="124">
        <f t="shared" si="40"/>
        <v>5.7377640720678658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2.431573575428799</v>
      </c>
      <c r="D141" s="111">
        <f t="shared" si="41"/>
        <v>2.5568185223373368</v>
      </c>
      <c r="E141" s="111">
        <f t="shared" si="41"/>
        <v>2.7049851030354244</v>
      </c>
      <c r="F141" s="111">
        <f t="shared" si="41"/>
        <v>2.8675606989672224</v>
      </c>
      <c r="G141" s="111">
        <f t="shared" si="41"/>
        <v>3.0504891415615059</v>
      </c>
      <c r="H141" s="111">
        <f t="shared" si="41"/>
        <v>3.2967586924586105</v>
      </c>
      <c r="I141" s="111">
        <f t="shared" si="41"/>
        <v>3.4824535038187543</v>
      </c>
      <c r="J141" s="111">
        <f t="shared" si="41"/>
        <v>3.6177463692944247</v>
      </c>
      <c r="K141" s="111">
        <f t="shared" si="41"/>
        <v>3.8071211257787207</v>
      </c>
      <c r="L141" s="111">
        <f t="shared" si="41"/>
        <v>3.9830300790520741</v>
      </c>
      <c r="M141" s="111">
        <f t="shared" si="41"/>
        <v>4.1874727235752616</v>
      </c>
      <c r="N141" s="111">
        <f t="shared" si="41"/>
        <v>4.3698985170548781</v>
      </c>
      <c r="O141" s="111">
        <f t="shared" si="41"/>
        <v>4.5795124540910512</v>
      </c>
      <c r="P141" s="111">
        <f t="shared" si="41"/>
        <v>4.7066944328344205</v>
      </c>
      <c r="Q141" s="111">
        <f t="shared" si="41"/>
        <v>4.814023429922452</v>
      </c>
      <c r="R141" s="111">
        <f t="shared" ref="R141:V141" si="42">IF(R122=0,"",R122/R103)</f>
        <v>4.9047371572715592</v>
      </c>
      <c r="S141" s="111">
        <f t="shared" si="42"/>
        <v>5.0100818006733139</v>
      </c>
      <c r="T141" s="111">
        <f t="shared" si="42"/>
        <v>5.1474431205100428</v>
      </c>
      <c r="U141" s="111">
        <f t="shared" si="42"/>
        <v>5.3118033761998547</v>
      </c>
      <c r="V141" s="111">
        <f t="shared" si="42"/>
        <v>5.4769807071056782</v>
      </c>
      <c r="W141" s="111">
        <f t="shared" ref="W141:Y141" si="43">IF(W122=0,"",W122/W103)</f>
        <v>5.5991137485559932</v>
      </c>
      <c r="X141" s="111">
        <f t="shared" si="43"/>
        <v>5.6733095108317118</v>
      </c>
      <c r="Y141" s="111">
        <f t="shared" si="43"/>
        <v>5.7377640720678658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0.640478827582313</v>
      </c>
      <c r="C142" s="124">
        <f t="shared" si="44"/>
        <v>0.63832915698842863</v>
      </c>
      <c r="D142" s="124">
        <f t="shared" si="44"/>
        <v>0.63528693136655179</v>
      </c>
      <c r="E142" s="124">
        <f t="shared" si="44"/>
        <v>0.63251442573676597</v>
      </c>
      <c r="F142" s="124">
        <f t="shared" si="44"/>
        <v>0.62892934134282874</v>
      </c>
      <c r="G142" s="124">
        <f t="shared" si="44"/>
        <v>0.62622073100195585</v>
      </c>
      <c r="H142" s="124">
        <f t="shared" si="44"/>
        <v>0.62459503171024378</v>
      </c>
      <c r="I142" s="124">
        <f t="shared" si="44"/>
        <v>0.62178502158836624</v>
      </c>
      <c r="J142" s="124">
        <f t="shared" si="44"/>
        <v>0.61859971615421061</v>
      </c>
      <c r="K142" s="124">
        <f t="shared" si="44"/>
        <v>0.6163919949539084</v>
      </c>
      <c r="L142" s="124">
        <f t="shared" si="44"/>
        <v>0.61622292367966747</v>
      </c>
      <c r="M142" s="124">
        <f t="shared" si="44"/>
        <v>0.6196796064006167</v>
      </c>
      <c r="N142" s="124">
        <f t="shared" si="44"/>
        <v>0.628562794951389</v>
      </c>
      <c r="O142" s="124">
        <f t="shared" si="44"/>
        <v>0.6409747048782295</v>
      </c>
      <c r="P142" s="124">
        <f t="shared" si="44"/>
        <v>0.65126883008209457</v>
      </c>
      <c r="Q142" s="124">
        <f t="shared" si="44"/>
        <v>0.66116309261127859</v>
      </c>
      <c r="R142" s="124">
        <f t="shared" ref="R142:V142" si="45">IF(R123=0,"",R123/R104)</f>
        <v>0.67152405393021042</v>
      </c>
      <c r="S142" s="124">
        <f t="shared" si="45"/>
        <v>0.6835562649396465</v>
      </c>
      <c r="T142" s="124">
        <f t="shared" si="45"/>
        <v>0.69304002227000805</v>
      </c>
      <c r="U142" s="124">
        <f t="shared" si="45"/>
        <v>0.70472129485728585</v>
      </c>
      <c r="V142" s="124">
        <f t="shared" si="45"/>
        <v>0.71761953844912263</v>
      </c>
      <c r="W142" s="124">
        <f t="shared" ref="W142:Y142" si="46">IF(W123=0,"",W123/W104)</f>
        <v>0.73309714197538545</v>
      </c>
      <c r="X142" s="124">
        <f t="shared" si="46"/>
        <v>0.7504182711612043</v>
      </c>
      <c r="Y142" s="124">
        <f t="shared" si="46"/>
        <v>0.77425333306670785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0.57392464408604793</v>
      </c>
      <c r="C143" s="111">
        <f t="shared" si="47"/>
        <v>0.57594903420547838</v>
      </c>
      <c r="D143" s="111">
        <f t="shared" si="47"/>
        <v>0.57778495226368276</v>
      </c>
      <c r="E143" s="111">
        <f t="shared" si="47"/>
        <v>0.57960747261015322</v>
      </c>
      <c r="F143" s="111">
        <f t="shared" si="47"/>
        <v>0.58151830166766005</v>
      </c>
      <c r="G143" s="111">
        <f t="shared" si="47"/>
        <v>0.58352730146312592</v>
      </c>
      <c r="H143" s="111">
        <f t="shared" si="47"/>
        <v>0.58562447334633982</v>
      </c>
      <c r="I143" s="111">
        <f t="shared" si="47"/>
        <v>0.58853844172883896</v>
      </c>
      <c r="J143" s="111">
        <f t="shared" si="47"/>
        <v>0.59376307813160423</v>
      </c>
      <c r="K143" s="111">
        <f t="shared" si="47"/>
        <v>0.5995395475986921</v>
      </c>
      <c r="L143" s="111">
        <f t="shared" si="47"/>
        <v>0.60565441448587587</v>
      </c>
      <c r="M143" s="111">
        <f t="shared" si="47"/>
        <v>0.6131848288019548</v>
      </c>
      <c r="N143" s="111">
        <f t="shared" si="47"/>
        <v>0.62364285389189911</v>
      </c>
      <c r="O143" s="111">
        <f t="shared" si="47"/>
        <v>0.6366551940594618</v>
      </c>
      <c r="P143" s="111">
        <f t="shared" si="47"/>
        <v>0.6463949547987754</v>
      </c>
      <c r="Q143" s="111">
        <f t="shared" si="47"/>
        <v>0.65650363672687662</v>
      </c>
      <c r="R143" s="111">
        <f t="shared" ref="R143:V143" si="48">IF(R124=0,"",R124/R105)</f>
        <v>0.66719209134314517</v>
      </c>
      <c r="S143" s="111">
        <f t="shared" si="48"/>
        <v>0.67949659761629622</v>
      </c>
      <c r="T143" s="111">
        <f t="shared" si="48"/>
        <v>0.68925802641060863</v>
      </c>
      <c r="U143" s="111">
        <f t="shared" si="48"/>
        <v>0.70114122527764455</v>
      </c>
      <c r="V143" s="111">
        <f t="shared" si="48"/>
        <v>0.71396807776163251</v>
      </c>
      <c r="W143" s="111">
        <f t="shared" ref="W143:Y143" si="49">IF(W124=0,"",W124/W105)</f>
        <v>0.72794066670758861</v>
      </c>
      <c r="X143" s="111">
        <f t="shared" si="49"/>
        <v>0.74295879271291254</v>
      </c>
      <c r="Y143" s="111">
        <f t="shared" si="49"/>
        <v>0.76169852292670359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0.70244006907465406</v>
      </c>
      <c r="C144" s="111">
        <f t="shared" si="50"/>
        <v>0.71027780204033519</v>
      </c>
      <c r="D144" s="111">
        <f t="shared" si="50"/>
        <v>0.71016142370751412</v>
      </c>
      <c r="E144" s="111">
        <f t="shared" si="50"/>
        <v>0.71527129079469043</v>
      </c>
      <c r="F144" s="111">
        <f t="shared" si="50"/>
        <v>0.71794441638808515</v>
      </c>
      <c r="G144" s="111">
        <f t="shared" si="50"/>
        <v>0.71724150124655939</v>
      </c>
      <c r="H144" s="111">
        <f t="shared" si="50"/>
        <v>0.71883934770278601</v>
      </c>
      <c r="I144" s="111">
        <f t="shared" si="50"/>
        <v>0.72600684702920282</v>
      </c>
      <c r="J144" s="111">
        <f t="shared" si="50"/>
        <v>0.73652504321247847</v>
      </c>
      <c r="K144" s="111">
        <f t="shared" si="50"/>
        <v>0.75914518078635762</v>
      </c>
      <c r="L144" s="111">
        <f t="shared" si="50"/>
        <v>0.73538541284353964</v>
      </c>
      <c r="M144" s="111">
        <f t="shared" si="50"/>
        <v>0.74153464795201707</v>
      </c>
      <c r="N144" s="111">
        <f t="shared" si="50"/>
        <v>0.7484228476000655</v>
      </c>
      <c r="O144" s="111">
        <f t="shared" si="50"/>
        <v>0.74284654641513204</v>
      </c>
      <c r="P144" s="111">
        <f t="shared" si="50"/>
        <v>0.7508277167429247</v>
      </c>
      <c r="Q144" s="111">
        <f t="shared" si="50"/>
        <v>0.74658469774783309</v>
      </c>
      <c r="R144" s="111">
        <f t="shared" ref="R144:V144" si="51">IF(R125=0,"",R125/R106)</f>
        <v>0.74717504334774865</v>
      </c>
      <c r="S144" s="111">
        <f t="shared" si="51"/>
        <v>0.76281514762768676</v>
      </c>
      <c r="T144" s="111">
        <f t="shared" si="51"/>
        <v>0.77581895041338012</v>
      </c>
      <c r="U144" s="111">
        <f t="shared" si="51"/>
        <v>0.78295319205478553</v>
      </c>
      <c r="V144" s="111">
        <f t="shared" si="51"/>
        <v>0.78837756309095908</v>
      </c>
      <c r="W144" s="111">
        <f t="shared" ref="W144:Y144" si="52">IF(W125=0,"",W125/W106)</f>
        <v>0.78296018572868065</v>
      </c>
      <c r="X144" s="111">
        <f t="shared" si="52"/>
        <v>0.88208931920577205</v>
      </c>
      <c r="Y144" s="111">
        <f t="shared" si="52"/>
        <v>0.86885467505132197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0.57392464408604793</v>
      </c>
      <c r="C145" s="112">
        <f t="shared" si="53"/>
        <v>0.57852302408865142</v>
      </c>
      <c r="D145" s="112">
        <f t="shared" si="53"/>
        <v>0.58093240793578327</v>
      </c>
      <c r="E145" s="112">
        <f t="shared" si="53"/>
        <v>0.58356055990073707</v>
      </c>
      <c r="F145" s="112">
        <f t="shared" si="53"/>
        <v>0.58562222957745835</v>
      </c>
      <c r="G145" s="112">
        <f t="shared" si="53"/>
        <v>0.58834177400917309</v>
      </c>
      <c r="H145" s="112">
        <f t="shared" si="53"/>
        <v>0.59047759541431566</v>
      </c>
      <c r="I145" s="112">
        <f t="shared" si="53"/>
        <v>0.59495214534207319</v>
      </c>
      <c r="J145" s="112">
        <f t="shared" si="53"/>
        <v>0.60011787050192877</v>
      </c>
      <c r="K145" s="112">
        <f t="shared" si="53"/>
        <v>0.6067732302171609</v>
      </c>
      <c r="L145" s="112">
        <f t="shared" si="53"/>
        <v>0.61042376089409189</v>
      </c>
      <c r="M145" s="112">
        <f t="shared" si="53"/>
        <v>0.61551866937205169</v>
      </c>
      <c r="N145" s="112">
        <f t="shared" si="53"/>
        <v>0.61885779616969938</v>
      </c>
      <c r="O145" s="112">
        <f t="shared" si="53"/>
        <v>0.62406858650864694</v>
      </c>
      <c r="P145" s="112">
        <f t="shared" si="53"/>
        <v>0.62446309168940206</v>
      </c>
      <c r="Q145" s="112">
        <f t="shared" si="53"/>
        <v>0.62491291776397317</v>
      </c>
      <c r="R145" s="112">
        <f t="shared" ref="R145:V145" si="54">IF(R126=0,"",R126/R107)</f>
        <v>0.6257849125335716</v>
      </c>
      <c r="S145" s="112">
        <f t="shared" si="54"/>
        <v>0.63531187949614565</v>
      </c>
      <c r="T145" s="112">
        <f t="shared" si="54"/>
        <v>0.65366995091678015</v>
      </c>
      <c r="U145" s="112">
        <f t="shared" si="54"/>
        <v>0.66701407394152079</v>
      </c>
      <c r="V145" s="112">
        <f t="shared" si="54"/>
        <v>0.67398864488145371</v>
      </c>
      <c r="W145" s="112">
        <f t="shared" ref="W145:Y145" si="55">IF(W126=0,"",W126/W107)</f>
        <v>0.67959379501582684</v>
      </c>
      <c r="X145" s="112">
        <f t="shared" si="55"/>
        <v>0.75819332444974386</v>
      </c>
      <c r="Y145" s="112">
        <f t="shared" si="55"/>
        <v>0.77412599491873602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0.71845185201525075</v>
      </c>
      <c r="C147" s="112">
        <f t="shared" si="59"/>
        <v>0.72006822838322793</v>
      </c>
      <c r="D147" s="112">
        <f t="shared" si="59"/>
        <v>0.72137928477404845</v>
      </c>
      <c r="E147" s="112">
        <f t="shared" si="59"/>
        <v>0.72308790100642906</v>
      </c>
      <c r="F147" s="112">
        <f t="shared" si="59"/>
        <v>0.72596809677235519</v>
      </c>
      <c r="G147" s="112">
        <f t="shared" si="59"/>
        <v>0.73046519691699852</v>
      </c>
      <c r="H147" s="112">
        <f t="shared" si="59"/>
        <v>0.73869947489719756</v>
      </c>
      <c r="I147" s="112">
        <f t="shared" si="59"/>
        <v>0.74380012206527379</v>
      </c>
      <c r="J147" s="112">
        <f t="shared" si="59"/>
        <v>0.74463233646477434</v>
      </c>
      <c r="K147" s="112">
        <f t="shared" si="59"/>
        <v>0.74546586012755811</v>
      </c>
      <c r="L147" s="112">
        <f t="shared" si="59"/>
        <v>0.74607416081397959</v>
      </c>
      <c r="M147" s="112">
        <f t="shared" si="59"/>
        <v>0.74641809501574485</v>
      </c>
      <c r="N147" s="112">
        <f t="shared" si="59"/>
        <v>0.74646215684072847</v>
      </c>
      <c r="O147" s="112">
        <f t="shared" si="59"/>
        <v>0.76126870902373611</v>
      </c>
      <c r="P147" s="112">
        <f t="shared" si="59"/>
        <v>0.7818107315145546</v>
      </c>
      <c r="Q147" s="112">
        <f t="shared" si="59"/>
        <v>0.78239290868111855</v>
      </c>
      <c r="R147" s="112">
        <f t="shared" ref="R147:V147" si="60">IF(R128=0,"",R128/R109)</f>
        <v>0.78278882084437229</v>
      </c>
      <c r="S147" s="112">
        <f t="shared" si="60"/>
        <v>0.78286009464232709</v>
      </c>
      <c r="T147" s="112">
        <f t="shared" si="60"/>
        <v>0.7831672099225232</v>
      </c>
      <c r="U147" s="112">
        <f t="shared" si="60"/>
        <v>0.78691292167532068</v>
      </c>
      <c r="V147" s="112">
        <f t="shared" si="60"/>
        <v>0.80318925048535428</v>
      </c>
      <c r="W147" s="112">
        <f t="shared" ref="W147:Y147" si="61">IF(W128=0,"",W128/W109)</f>
        <v>0.84093912727090359</v>
      </c>
      <c r="X147" s="112">
        <f t="shared" si="61"/>
        <v>0.85179571242475238</v>
      </c>
      <c r="Y147" s="112">
        <f t="shared" si="61"/>
        <v>0.8519526142484577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0.81717885233386844</v>
      </c>
      <c r="C148" s="113">
        <f t="shared" si="62"/>
        <v>0.82248477850027291</v>
      </c>
      <c r="D148" s="113">
        <f t="shared" si="62"/>
        <v>0.82222094203367435</v>
      </c>
      <c r="E148" s="113">
        <f t="shared" si="62"/>
        <v>0.82605509455723791</v>
      </c>
      <c r="F148" s="113">
        <f t="shared" si="62"/>
        <v>0.82889742250828369</v>
      </c>
      <c r="G148" s="113">
        <f t="shared" si="62"/>
        <v>0.83011830335008741</v>
      </c>
      <c r="H148" s="113">
        <f t="shared" si="62"/>
        <v>0.83483544144567734</v>
      </c>
      <c r="I148" s="113">
        <f t="shared" si="62"/>
        <v>0.83941309966771882</v>
      </c>
      <c r="J148" s="113">
        <f t="shared" si="62"/>
        <v>0.84445459198409223</v>
      </c>
      <c r="K148" s="113">
        <f t="shared" si="62"/>
        <v>0.85717785215393649</v>
      </c>
      <c r="L148" s="113">
        <f t="shared" si="62"/>
        <v>0.83927565115897529</v>
      </c>
      <c r="M148" s="113">
        <f t="shared" si="62"/>
        <v>0.84086386797732082</v>
      </c>
      <c r="N148" s="113">
        <f t="shared" si="62"/>
        <v>0.843881009302753</v>
      </c>
      <c r="O148" s="113">
        <f t="shared" si="62"/>
        <v>0.84818008469591932</v>
      </c>
      <c r="P148" s="113">
        <f t="shared" si="62"/>
        <v>0.86652063549672986</v>
      </c>
      <c r="Q148" s="113">
        <f t="shared" si="62"/>
        <v>0.86396522049436264</v>
      </c>
      <c r="R148" s="113">
        <f t="shared" ref="R148:V148" si="63">IF(R129=0,"",R129/R110)</f>
        <v>0.86409376445827124</v>
      </c>
      <c r="S148" s="113">
        <f t="shared" si="63"/>
        <v>0.8692625444744867</v>
      </c>
      <c r="T148" s="113">
        <f t="shared" si="63"/>
        <v>0.86875736806971193</v>
      </c>
      <c r="U148" s="113">
        <f t="shared" si="63"/>
        <v>0.87081379481781329</v>
      </c>
      <c r="V148" s="113">
        <f t="shared" si="63"/>
        <v>0.88192349531807546</v>
      </c>
      <c r="W148" s="113">
        <f t="shared" ref="W148:Y148" si="64">IF(W129=0,"",W129/W110)</f>
        <v>0.90056233325314328</v>
      </c>
      <c r="X148" s="113">
        <f t="shared" si="64"/>
        <v>0.93756490841138407</v>
      </c>
      <c r="Y148" s="113">
        <f t="shared" si="64"/>
        <v>0.92877141457049284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0.71845185201525075</v>
      </c>
      <c r="C149" s="111">
        <f t="shared" si="65"/>
        <v>0.72169225451424113</v>
      </c>
      <c r="D149" s="111">
        <f t="shared" si="65"/>
        <v>0.72352220185351368</v>
      </c>
      <c r="E149" s="111">
        <f t="shared" si="65"/>
        <v>0.72587043377624205</v>
      </c>
      <c r="F149" s="111">
        <f t="shared" si="65"/>
        <v>0.72883249364361902</v>
      </c>
      <c r="G149" s="111">
        <f t="shared" si="65"/>
        <v>0.73358139557164526</v>
      </c>
      <c r="H149" s="111">
        <f t="shared" si="65"/>
        <v>0.74039028045245159</v>
      </c>
      <c r="I149" s="111">
        <f t="shared" si="65"/>
        <v>0.7437041006662517</v>
      </c>
      <c r="J149" s="111">
        <f t="shared" si="65"/>
        <v>0.74473519873530358</v>
      </c>
      <c r="K149" s="111">
        <f t="shared" si="65"/>
        <v>0.74560139698406658</v>
      </c>
      <c r="L149" s="111">
        <f t="shared" si="65"/>
        <v>0.74606736530024631</v>
      </c>
      <c r="M149" s="111">
        <f t="shared" si="65"/>
        <v>0.74641452376830242</v>
      </c>
      <c r="N149" s="111">
        <f t="shared" si="65"/>
        <v>0.74645909380630571</v>
      </c>
      <c r="O149" s="111">
        <f t="shared" si="65"/>
        <v>0.76239898939286976</v>
      </c>
      <c r="P149" s="111">
        <f t="shared" si="65"/>
        <v>0.78153458894945749</v>
      </c>
      <c r="Q149" s="111">
        <f t="shared" si="65"/>
        <v>0.78211036002249024</v>
      </c>
      <c r="R149" s="111">
        <f t="shared" ref="R149:V149" si="66">IF(R130=0,"",R130/R111)</f>
        <v>0.78251434863803071</v>
      </c>
      <c r="S149" s="111">
        <f t="shared" si="66"/>
        <v>0.7825696971803684</v>
      </c>
      <c r="T149" s="111">
        <f t="shared" si="66"/>
        <v>0.78319799843967008</v>
      </c>
      <c r="U149" s="111">
        <f t="shared" si="66"/>
        <v>0.7891472221916227</v>
      </c>
      <c r="V149" s="111">
        <f t="shared" si="66"/>
        <v>0.80557170700414449</v>
      </c>
      <c r="W149" s="111">
        <f t="shared" ref="W149:Y149" si="67">IF(W130=0,"",W130/W111)</f>
        <v>0.84171320536125449</v>
      </c>
      <c r="X149" s="111">
        <f t="shared" si="67"/>
        <v>0.86020631721606278</v>
      </c>
      <c r="Y149" s="111">
        <f t="shared" si="67"/>
        <v>0.87085236251462617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0.75848880218923742</v>
      </c>
      <c r="C151" s="124">
        <f t="shared" si="71"/>
        <v>0.76028362256297766</v>
      </c>
      <c r="D151" s="124">
        <f t="shared" si="71"/>
        <v>0.76198343194748752</v>
      </c>
      <c r="E151" s="124">
        <f t="shared" si="71"/>
        <v>0.76396044095418791</v>
      </c>
      <c r="F151" s="124">
        <f t="shared" si="71"/>
        <v>0.76638721806931365</v>
      </c>
      <c r="G151" s="124">
        <f t="shared" si="71"/>
        <v>0.76943527617105656</v>
      </c>
      <c r="H151" s="124">
        <f t="shared" si="71"/>
        <v>0.77336053610763311</v>
      </c>
      <c r="I151" s="124">
        <f t="shared" si="71"/>
        <v>0.77547472752029145</v>
      </c>
      <c r="J151" s="124">
        <f t="shared" si="71"/>
        <v>0.77637713022175359</v>
      </c>
      <c r="K151" s="124">
        <f t="shared" si="71"/>
        <v>0.7779182041713143</v>
      </c>
      <c r="L151" s="124">
        <f t="shared" si="71"/>
        <v>0.77943944217996886</v>
      </c>
      <c r="M151" s="124">
        <f t="shared" si="71"/>
        <v>0.78129856146885868</v>
      </c>
      <c r="N151" s="124">
        <f t="shared" si="71"/>
        <v>0.78365003765523544</v>
      </c>
      <c r="O151" s="124">
        <f t="shared" si="71"/>
        <v>0.78664384791595465</v>
      </c>
      <c r="P151" s="124">
        <f t="shared" si="71"/>
        <v>0.78770670043407554</v>
      </c>
      <c r="Q151" s="124">
        <f t="shared" si="71"/>
        <v>0.79025733580530499</v>
      </c>
      <c r="R151" s="124">
        <f t="shared" ref="R151:V151" si="72">IF(R132=0,"",R132/R113)</f>
        <v>0.79556615591380508</v>
      </c>
      <c r="S151" s="124">
        <f t="shared" si="72"/>
        <v>0.80555340048180635</v>
      </c>
      <c r="T151" s="124">
        <f t="shared" si="72"/>
        <v>0.81824962747949903</v>
      </c>
      <c r="U151" s="124">
        <f t="shared" si="72"/>
        <v>0.83143641934740231</v>
      </c>
      <c r="V151" s="124">
        <f t="shared" si="72"/>
        <v>0.84357522597274992</v>
      </c>
      <c r="W151" s="124">
        <f t="shared" ref="W151:Y151" si="73">IF(W132=0,"",W132/W113)</f>
        <v>0.85340267712856321</v>
      </c>
      <c r="X151" s="124">
        <f t="shared" si="73"/>
        <v>0.86225294330662505</v>
      </c>
      <c r="Y151" s="124">
        <f t="shared" si="73"/>
        <v>0.87344106750568418</v>
      </c>
      <c r="DA151" s="130" t="s">
        <v>1961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0.75848880218923742</v>
      </c>
      <c r="C153" s="45">
        <f t="shared" si="77"/>
        <v>0.76028362256297766</v>
      </c>
      <c r="D153" s="45">
        <f t="shared" si="77"/>
        <v>0.76198343194748752</v>
      </c>
      <c r="E153" s="45">
        <f t="shared" si="77"/>
        <v>0.76396044095418791</v>
      </c>
      <c r="F153" s="45">
        <f t="shared" si="77"/>
        <v>0.76638721806931365</v>
      </c>
      <c r="G153" s="45">
        <f t="shared" si="77"/>
        <v>0.76943527617105656</v>
      </c>
      <c r="H153" s="45">
        <f t="shared" si="77"/>
        <v>0.77336053610763311</v>
      </c>
      <c r="I153" s="45">
        <f t="shared" si="77"/>
        <v>0.77547472752029145</v>
      </c>
      <c r="J153" s="45">
        <f t="shared" si="77"/>
        <v>0.77637713022175359</v>
      </c>
      <c r="K153" s="45">
        <f t="shared" si="77"/>
        <v>0.7779182041713143</v>
      </c>
      <c r="L153" s="45">
        <f t="shared" si="77"/>
        <v>0.77943944217996886</v>
      </c>
      <c r="M153" s="45">
        <f t="shared" si="77"/>
        <v>0.78129856146885868</v>
      </c>
      <c r="N153" s="45">
        <f t="shared" si="77"/>
        <v>0.78365003765523544</v>
      </c>
      <c r="O153" s="45">
        <f t="shared" si="77"/>
        <v>0.78664384791595465</v>
      </c>
      <c r="P153" s="45">
        <f t="shared" si="77"/>
        <v>0.78770670043407554</v>
      </c>
      <c r="Q153" s="45">
        <f t="shared" si="77"/>
        <v>0.79025733580530499</v>
      </c>
      <c r="R153" s="45">
        <f t="shared" ref="R153:V153" si="78">IF(R134=0,"",R134/R115)</f>
        <v>0.79556615591380508</v>
      </c>
      <c r="S153" s="45">
        <f t="shared" si="78"/>
        <v>0.80555340048180635</v>
      </c>
      <c r="T153" s="45">
        <f t="shared" si="78"/>
        <v>0.81824962747949903</v>
      </c>
      <c r="U153" s="45">
        <f t="shared" si="78"/>
        <v>0.83143641934740231</v>
      </c>
      <c r="V153" s="45">
        <f t="shared" si="78"/>
        <v>0.84357522597274992</v>
      </c>
      <c r="W153" s="45">
        <f t="shared" ref="W153:Y153" si="79">IF(W134=0,"",W134/W115)</f>
        <v>0.85340267712856321</v>
      </c>
      <c r="X153" s="45">
        <f t="shared" si="79"/>
        <v>0.86225294330662505</v>
      </c>
      <c r="Y153" s="45">
        <f t="shared" si="79"/>
        <v>0.87344106750568418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2346.8231016</v>
      </c>
      <c r="C155" s="117">
        <f t="shared" si="80"/>
        <v>2438.6732128799995</v>
      </c>
      <c r="D155" s="117">
        <f t="shared" si="80"/>
        <v>2258.3043305999995</v>
      </c>
      <c r="E155" s="117">
        <f t="shared" si="80"/>
        <v>2109.5733376799999</v>
      </c>
      <c r="F155" s="117">
        <f t="shared" si="80"/>
        <v>1970.5560652799998</v>
      </c>
      <c r="G155" s="117">
        <f t="shared" si="80"/>
        <v>1875.3920740800006</v>
      </c>
      <c r="H155" s="117">
        <f t="shared" si="80"/>
        <v>1679.4827006399996</v>
      </c>
      <c r="I155" s="117">
        <f t="shared" si="80"/>
        <v>1530.9229568400001</v>
      </c>
      <c r="J155" s="117">
        <f t="shared" si="80"/>
        <v>1436.3683973999996</v>
      </c>
      <c r="K155" s="117">
        <f t="shared" si="80"/>
        <v>1359.6101946000003</v>
      </c>
      <c r="L155" s="117">
        <f t="shared" si="80"/>
        <v>1418.8989157200008</v>
      </c>
      <c r="M155" s="117">
        <f t="shared" si="80"/>
        <v>1181.6288953200005</v>
      </c>
      <c r="N155" s="117">
        <f t="shared" si="80"/>
        <v>991.99740635999979</v>
      </c>
      <c r="O155" s="117">
        <f t="shared" si="80"/>
        <v>935.85124763999943</v>
      </c>
      <c r="P155" s="117">
        <f t="shared" si="80"/>
        <v>681.14008727999988</v>
      </c>
      <c r="Q155" s="117">
        <f t="shared" si="80"/>
        <v>686.10920831999988</v>
      </c>
      <c r="R155" s="117">
        <f t="shared" ref="R155:V155" si="81">R156+R159+R161+R170</f>
        <v>658.58647572000029</v>
      </c>
      <c r="S155" s="117">
        <f t="shared" si="81"/>
        <v>609.06234851999977</v>
      </c>
      <c r="T155" s="117">
        <f t="shared" si="81"/>
        <v>618.91062263999959</v>
      </c>
      <c r="U155" s="117">
        <f t="shared" si="81"/>
        <v>562.16154744000028</v>
      </c>
      <c r="V155" s="117">
        <f t="shared" si="81"/>
        <v>480.66381792000004</v>
      </c>
      <c r="W155" s="117">
        <f t="shared" ref="W155:Y155" si="82">W156+W159+W161+W170</f>
        <v>423.03558563999951</v>
      </c>
      <c r="X155" s="117">
        <f t="shared" si="82"/>
        <v>435.95175311999975</v>
      </c>
      <c r="Y155" s="117">
        <f t="shared" si="82"/>
        <v>393.65848043999972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2242.5498504944558</v>
      </c>
      <c r="C156" s="122">
        <f t="shared" si="83"/>
        <v>2335.4304223860763</v>
      </c>
      <c r="D156" s="122">
        <f t="shared" si="83"/>
        <v>2154.0616385227031</v>
      </c>
      <c r="E156" s="122">
        <f t="shared" si="83"/>
        <v>2010.4385472917897</v>
      </c>
      <c r="F156" s="122">
        <f t="shared" si="83"/>
        <v>1869.4956793017036</v>
      </c>
      <c r="G156" s="122">
        <f t="shared" si="83"/>
        <v>1775.4286489642204</v>
      </c>
      <c r="H156" s="122">
        <f t="shared" si="83"/>
        <v>1584.8535983488057</v>
      </c>
      <c r="I156" s="122">
        <f t="shared" si="83"/>
        <v>1445.9804130429029</v>
      </c>
      <c r="J156" s="122">
        <f t="shared" si="83"/>
        <v>1349.128740699578</v>
      </c>
      <c r="K156" s="122">
        <f t="shared" si="83"/>
        <v>1273.5460137180432</v>
      </c>
      <c r="L156" s="122">
        <f t="shared" si="83"/>
        <v>1320.2348421385684</v>
      </c>
      <c r="M156" s="122">
        <f t="shared" si="83"/>
        <v>1082.3516167399923</v>
      </c>
      <c r="N156" s="122">
        <f t="shared" si="83"/>
        <v>906.59249648378932</v>
      </c>
      <c r="O156" s="122">
        <f t="shared" si="83"/>
        <v>852.04643340186044</v>
      </c>
      <c r="P156" s="122">
        <f t="shared" si="83"/>
        <v>616.48919292909079</v>
      </c>
      <c r="Q156" s="122">
        <f t="shared" si="83"/>
        <v>626.47600310785776</v>
      </c>
      <c r="R156" s="122">
        <f t="shared" ref="R156:V156" si="84">SUM(R157:R158)</f>
        <v>603.40550103409862</v>
      </c>
      <c r="S156" s="122">
        <f t="shared" si="84"/>
        <v>559.00949613365674</v>
      </c>
      <c r="T156" s="122">
        <f t="shared" si="84"/>
        <v>568.98271894682102</v>
      </c>
      <c r="U156" s="122">
        <f t="shared" si="84"/>
        <v>515.36991630772252</v>
      </c>
      <c r="V156" s="122">
        <f t="shared" si="84"/>
        <v>439.8701303769484</v>
      </c>
      <c r="W156" s="122">
        <f t="shared" ref="W156:Y156" si="85">SUM(W157:W158)</f>
        <v>389.85200762763498</v>
      </c>
      <c r="X156" s="122">
        <f t="shared" si="85"/>
        <v>411.59287440477891</v>
      </c>
      <c r="Y156" s="122">
        <f t="shared" si="85"/>
        <v>374.68954742842448</v>
      </c>
      <c r="DA156" s="130" t="s">
        <v>2115</v>
      </c>
    </row>
    <row r="157" spans="1:105" ht="12" customHeight="1" x14ac:dyDescent="0.25">
      <c r="A157" s="97" t="s">
        <v>211</v>
      </c>
      <c r="B157" s="98">
        <v>2242.5498504944558</v>
      </c>
      <c r="C157" s="98">
        <v>2335.4304223860763</v>
      </c>
      <c r="D157" s="98">
        <v>2154.0616385227031</v>
      </c>
      <c r="E157" s="98">
        <v>2010.4385472917897</v>
      </c>
      <c r="F157" s="98">
        <v>1869.4956793017036</v>
      </c>
      <c r="G157" s="98">
        <v>1775.4286489642204</v>
      </c>
      <c r="H157" s="98">
        <v>1584.8535983488057</v>
      </c>
      <c r="I157" s="98">
        <v>1445.9804130429029</v>
      </c>
      <c r="J157" s="98">
        <v>1349.128740699578</v>
      </c>
      <c r="K157" s="98">
        <v>1273.5460137180432</v>
      </c>
      <c r="L157" s="98">
        <v>1320.2348421385684</v>
      </c>
      <c r="M157" s="98">
        <v>1082.3516167399923</v>
      </c>
      <c r="N157" s="98">
        <v>906.59249648378932</v>
      </c>
      <c r="O157" s="98">
        <v>852.04643340186044</v>
      </c>
      <c r="P157" s="98">
        <v>616.48919292909079</v>
      </c>
      <c r="Q157" s="98">
        <v>626.47600310785776</v>
      </c>
      <c r="R157" s="98">
        <v>603.40550103409862</v>
      </c>
      <c r="S157" s="98">
        <v>559.00949613365674</v>
      </c>
      <c r="T157" s="98">
        <v>568.98271894682102</v>
      </c>
      <c r="U157" s="98">
        <v>515.36991630772252</v>
      </c>
      <c r="V157" s="98">
        <v>439.8701303769484</v>
      </c>
      <c r="W157" s="98">
        <v>389.85200762763498</v>
      </c>
      <c r="X157" s="98">
        <v>411.59287440477891</v>
      </c>
      <c r="Y157" s="98">
        <v>374.68954742842448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104.27325110554428</v>
      </c>
      <c r="C161" s="122">
        <v>103.24279049392335</v>
      </c>
      <c r="D161" s="122">
        <v>104.24269207729644</v>
      </c>
      <c r="E161" s="122">
        <v>99.134790388210121</v>
      </c>
      <c r="F161" s="122">
        <v>101.06038597829622</v>
      </c>
      <c r="G161" s="122">
        <v>99.963425115780254</v>
      </c>
      <c r="H161" s="122">
        <v>94.629102291194044</v>
      </c>
      <c r="I161" s="122">
        <v>84.942543797097116</v>
      </c>
      <c r="J161" s="122">
        <v>87.239656700421506</v>
      </c>
      <c r="K161" s="122">
        <v>86.064180881957029</v>
      </c>
      <c r="L161" s="122">
        <v>98.664073581432405</v>
      </c>
      <c r="M161" s="122">
        <v>99.277278580008158</v>
      </c>
      <c r="N161" s="122">
        <v>85.404909876210453</v>
      </c>
      <c r="O161" s="122">
        <v>83.80481423813896</v>
      </c>
      <c r="P161" s="122">
        <v>64.650894350909098</v>
      </c>
      <c r="Q161" s="122">
        <v>59.633205212142158</v>
      </c>
      <c r="R161" s="122">
        <v>55.180974685901703</v>
      </c>
      <c r="S161" s="122">
        <v>50.052852386343027</v>
      </c>
      <c r="T161" s="122">
        <v>49.927903693178514</v>
      </c>
      <c r="U161" s="122">
        <v>46.791631132277814</v>
      </c>
      <c r="V161" s="122">
        <v>40.793687543051618</v>
      </c>
      <c r="W161" s="122">
        <v>33.183578012364535</v>
      </c>
      <c r="X161" s="122">
        <v>24.35887871522084</v>
      </c>
      <c r="Y161" s="122">
        <v>18.968933011575221</v>
      </c>
      <c r="DA161" s="130" t="s">
        <v>2120</v>
      </c>
    </row>
    <row r="162" spans="1:105" ht="12" customHeight="1" x14ac:dyDescent="0.25">
      <c r="A162" s="97" t="s">
        <v>138</v>
      </c>
      <c r="B162" s="98">
        <v>104.07543150535415</v>
      </c>
      <c r="C162" s="98">
        <v>103.02296416829553</v>
      </c>
      <c r="D162" s="98">
        <v>104.00851087791416</v>
      </c>
      <c r="E162" s="98">
        <v>98.901370120684902</v>
      </c>
      <c r="F162" s="98">
        <v>100.81596500160207</v>
      </c>
      <c r="G162" s="98">
        <v>99.702277150486125</v>
      </c>
      <c r="H162" s="98">
        <v>94.372533297861054</v>
      </c>
      <c r="I162" s="98">
        <v>84.685975807743048</v>
      </c>
      <c r="J162" s="98">
        <v>86.959668464085297</v>
      </c>
      <c r="K162" s="98">
        <v>85.766010256259619</v>
      </c>
      <c r="L162" s="98">
        <v>98.26733613120544</v>
      </c>
      <c r="M162" s="98">
        <v>98.868943711713058</v>
      </c>
      <c r="N162" s="98">
        <v>85.073803042995536</v>
      </c>
      <c r="O162" s="98">
        <v>83.471456527460205</v>
      </c>
      <c r="P162" s="98">
        <v>64.399442753027529</v>
      </c>
      <c r="Q162" s="98">
        <v>59.393309541395489</v>
      </c>
      <c r="R162" s="98">
        <v>54.963237716468903</v>
      </c>
      <c r="S162" s="98">
        <v>49.870907701690079</v>
      </c>
      <c r="T162" s="98">
        <v>49.738530763730154</v>
      </c>
      <c r="U162" s="98">
        <v>46.603717567358458</v>
      </c>
      <c r="V162" s="98">
        <v>40.631467252096137</v>
      </c>
      <c r="W162" s="98">
        <v>33.049798875675279</v>
      </c>
      <c r="X162" s="98">
        <v>24.248839165212075</v>
      </c>
      <c r="Y162" s="98">
        <v>18.871074434401574</v>
      </c>
      <c r="DA162" s="63" t="s">
        <v>2121</v>
      </c>
    </row>
    <row r="163" spans="1:105" ht="12" customHeight="1" x14ac:dyDescent="0.25">
      <c r="A163" s="97" t="s">
        <v>137</v>
      </c>
      <c r="B163" s="98">
        <v>0.19781960019012998</v>
      </c>
      <c r="C163" s="98">
        <v>0.21982632562782264</v>
      </c>
      <c r="D163" s="98">
        <v>0.23418119938227128</v>
      </c>
      <c r="E163" s="98">
        <v>0.23342026752521255</v>
      </c>
      <c r="F163" s="98">
        <v>0.24442097669416202</v>
      </c>
      <c r="G163" s="98">
        <v>0.26114796529412992</v>
      </c>
      <c r="H163" s="98">
        <v>0.25656899333299599</v>
      </c>
      <c r="I163" s="98">
        <v>0.25656798935406921</v>
      </c>
      <c r="J163" s="98">
        <v>0.27998823633621228</v>
      </c>
      <c r="K163" s="98">
        <v>0.29817062569740838</v>
      </c>
      <c r="L163" s="98">
        <v>0.39673745022695794</v>
      </c>
      <c r="M163" s="98">
        <v>0.40833486829510585</v>
      </c>
      <c r="N163" s="98">
        <v>0.33110683321491319</v>
      </c>
      <c r="O163" s="98">
        <v>0.33335771067875086</v>
      </c>
      <c r="P163" s="98">
        <v>0.2514515978815634</v>
      </c>
      <c r="Q163" s="98">
        <v>0.23989567074666607</v>
      </c>
      <c r="R163" s="98">
        <v>0.21773696943279588</v>
      </c>
      <c r="S163" s="98">
        <v>0.18194468465294744</v>
      </c>
      <c r="T163" s="98">
        <v>0.18937292944835801</v>
      </c>
      <c r="U163" s="98">
        <v>0.18791356491935468</v>
      </c>
      <c r="V163" s="98">
        <v>0.16222029095548177</v>
      </c>
      <c r="W163" s="98">
        <v>0.13377913668925828</v>
      </c>
      <c r="X163" s="98">
        <v>0.11003955000876549</v>
      </c>
      <c r="Y163" s="98">
        <v>9.785857717364474E-2</v>
      </c>
      <c r="DA163" s="63" t="s">
        <v>2122</v>
      </c>
    </row>
    <row r="164" spans="1:105" ht="12" customHeight="1" x14ac:dyDescent="0.25">
      <c r="A164" s="100" t="s">
        <v>211</v>
      </c>
      <c r="B164" s="101">
        <v>0.19781960019012998</v>
      </c>
      <c r="C164" s="101">
        <v>0.21982632562782264</v>
      </c>
      <c r="D164" s="101">
        <v>0.23418119938227128</v>
      </c>
      <c r="E164" s="101">
        <v>0.23342026752521255</v>
      </c>
      <c r="F164" s="101">
        <v>0.24442097669416202</v>
      </c>
      <c r="G164" s="101">
        <v>0.26114796529412992</v>
      </c>
      <c r="H164" s="101">
        <v>0.25656899333299599</v>
      </c>
      <c r="I164" s="101">
        <v>0.25656798935406921</v>
      </c>
      <c r="J164" s="101">
        <v>0.27998823633621228</v>
      </c>
      <c r="K164" s="101">
        <v>0.29817062569740838</v>
      </c>
      <c r="L164" s="101">
        <v>0.39673745022695794</v>
      </c>
      <c r="M164" s="101">
        <v>0.40833486829510585</v>
      </c>
      <c r="N164" s="101">
        <v>0.33110683321491319</v>
      </c>
      <c r="O164" s="101">
        <v>0.33335771067875086</v>
      </c>
      <c r="P164" s="101">
        <v>0.2514515978815634</v>
      </c>
      <c r="Q164" s="101">
        <v>0.23989567074666607</v>
      </c>
      <c r="R164" s="101">
        <v>0.21773696943279588</v>
      </c>
      <c r="S164" s="101">
        <v>0.18194468465294744</v>
      </c>
      <c r="T164" s="101">
        <v>0.18937292944835801</v>
      </c>
      <c r="U164" s="101">
        <v>0.18791356491935468</v>
      </c>
      <c r="V164" s="101">
        <v>0.16222029095548177</v>
      </c>
      <c r="W164" s="101">
        <v>0.13377913668925828</v>
      </c>
      <c r="X164" s="101">
        <v>0.11003955000876549</v>
      </c>
      <c r="Y164" s="101">
        <v>9.785857717364474E-2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2129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21809.097056171369</v>
      </c>
      <c r="C174" s="117">
        <f t="shared" si="87"/>
        <v>22965.342384215332</v>
      </c>
      <c r="D174" s="117">
        <f t="shared" si="87"/>
        <v>22396.401540319643</v>
      </c>
      <c r="E174" s="117">
        <f t="shared" si="87"/>
        <v>22250.169612135029</v>
      </c>
      <c r="F174" s="117">
        <f t="shared" si="87"/>
        <v>22256.500514636296</v>
      </c>
      <c r="G174" s="117">
        <f t="shared" si="87"/>
        <v>22810.231768608595</v>
      </c>
      <c r="H174" s="117">
        <f t="shared" si="87"/>
        <v>22283.57110039192</v>
      </c>
      <c r="I174" s="117">
        <f t="shared" si="87"/>
        <v>21987.45822110492</v>
      </c>
      <c r="J174" s="117">
        <f t="shared" si="87"/>
        <v>22137.229296610425</v>
      </c>
      <c r="K174" s="117">
        <f t="shared" si="87"/>
        <v>22202.343958459645</v>
      </c>
      <c r="L174" s="117">
        <f t="shared" si="87"/>
        <v>24655.234047300284</v>
      </c>
      <c r="M174" s="117">
        <f t="shared" si="87"/>
        <v>21912.621995246129</v>
      </c>
      <c r="N174" s="117">
        <f t="shared" si="87"/>
        <v>20662.605569394334</v>
      </c>
      <c r="O174" s="117">
        <f t="shared" si="87"/>
        <v>21328.784078013621</v>
      </c>
      <c r="P174" s="117">
        <f t="shared" si="87"/>
        <v>17810.435038894047</v>
      </c>
      <c r="Q174" s="117">
        <f t="shared" si="87"/>
        <v>19923.28995773369</v>
      </c>
      <c r="R174" s="117">
        <f t="shared" ref="R174:V174" si="88">R175+R178+R180+R189</f>
        <v>20712.726648904441</v>
      </c>
      <c r="S174" s="117">
        <f t="shared" si="88"/>
        <v>20078.67272090181</v>
      </c>
      <c r="T174" s="117">
        <f t="shared" si="88"/>
        <v>21049.18818484541</v>
      </c>
      <c r="U174" s="117">
        <f t="shared" si="88"/>
        <v>20464.139896341989</v>
      </c>
      <c r="V174" s="117">
        <f t="shared" si="88"/>
        <v>19000.146228089994</v>
      </c>
      <c r="W174" s="117">
        <f t="shared" ref="W174:Y174" si="89">W175+W178+W180+W189</f>
        <v>18284.44657491245</v>
      </c>
      <c r="X174" s="117">
        <f t="shared" si="89"/>
        <v>18935.963871379325</v>
      </c>
      <c r="Y174" s="117">
        <f t="shared" si="89"/>
        <v>17251.013843795845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20013.368475103754</v>
      </c>
      <c r="C175" s="122">
        <f t="shared" si="90"/>
        <v>21231.753199808725</v>
      </c>
      <c r="D175" s="122">
        <f t="shared" si="90"/>
        <v>20630.162715733069</v>
      </c>
      <c r="E175" s="122">
        <f t="shared" si="90"/>
        <v>20528.323789727761</v>
      </c>
      <c r="F175" s="122">
        <f t="shared" si="90"/>
        <v>20472.766420287684</v>
      </c>
      <c r="G175" s="122">
        <f t="shared" si="90"/>
        <v>20987.594768860858</v>
      </c>
      <c r="H175" s="122">
        <f t="shared" si="90"/>
        <v>20460.66770107095</v>
      </c>
      <c r="I175" s="122">
        <f t="shared" si="90"/>
        <v>20267.367370550284</v>
      </c>
      <c r="J175" s="122">
        <f t="shared" si="90"/>
        <v>20336.441877901365</v>
      </c>
      <c r="K175" s="122">
        <f t="shared" si="90"/>
        <v>20400.837947897551</v>
      </c>
      <c r="L175" s="122">
        <f t="shared" si="90"/>
        <v>22545.654482379196</v>
      </c>
      <c r="M175" s="122">
        <f t="shared" si="90"/>
        <v>19722.390789320234</v>
      </c>
      <c r="N175" s="122">
        <f t="shared" si="90"/>
        <v>18551.089671144033</v>
      </c>
      <c r="O175" s="122">
        <f t="shared" si="90"/>
        <v>19070.490564912252</v>
      </c>
      <c r="P175" s="122">
        <f t="shared" si="90"/>
        <v>15768.397798400447</v>
      </c>
      <c r="Q175" s="122">
        <f t="shared" si="90"/>
        <v>17830.244535192927</v>
      </c>
      <c r="R175" s="122">
        <f t="shared" ref="R175:V175" si="91">SUM(R176:R177)</f>
        <v>18606.831226306487</v>
      </c>
      <c r="S175" s="122">
        <f t="shared" si="91"/>
        <v>18071.95228034414</v>
      </c>
      <c r="T175" s="122">
        <f t="shared" si="91"/>
        <v>18997.470366010348</v>
      </c>
      <c r="U175" s="122">
        <f t="shared" si="91"/>
        <v>18413.106090732275</v>
      </c>
      <c r="V175" s="122">
        <f t="shared" si="91"/>
        <v>17028.258990779472</v>
      </c>
      <c r="W175" s="122">
        <f t="shared" ref="W175:Y175" si="92">SUM(W176:W177)</f>
        <v>16473.820022544522</v>
      </c>
      <c r="X175" s="122">
        <f t="shared" si="92"/>
        <v>17624.933145345502</v>
      </c>
      <c r="Y175" s="122">
        <f t="shared" si="92"/>
        <v>16117.923697372535</v>
      </c>
      <c r="DA175" s="130" t="s">
        <v>2283</v>
      </c>
    </row>
    <row r="176" spans="1:105" ht="12" customHeight="1" x14ac:dyDescent="0.25">
      <c r="A176" s="97" t="s">
        <v>211</v>
      </c>
      <c r="B176" s="98">
        <v>19832.476690377294</v>
      </c>
      <c r="C176" s="98">
        <v>21038.73582528855</v>
      </c>
      <c r="D176" s="98">
        <v>20446.401692325784</v>
      </c>
      <c r="E176" s="98">
        <v>20345.685428723176</v>
      </c>
      <c r="F176" s="98">
        <v>20291.769580323456</v>
      </c>
      <c r="G176" s="98">
        <v>20802.200752521396</v>
      </c>
      <c r="H176" s="98">
        <v>20279.905399613039</v>
      </c>
      <c r="I176" s="98">
        <v>20087.87285729307</v>
      </c>
      <c r="J176" s="98">
        <v>20156.666665795263</v>
      </c>
      <c r="K176" s="98">
        <v>20219.477362068003</v>
      </c>
      <c r="L176" s="98">
        <v>22336.119888155219</v>
      </c>
      <c r="M176" s="98">
        <v>19538.718431513102</v>
      </c>
      <c r="N176" s="98">
        <v>18374.483002785106</v>
      </c>
      <c r="O176" s="98">
        <v>18883.821108679749</v>
      </c>
      <c r="P176" s="98">
        <v>15617.189638892172</v>
      </c>
      <c r="Q176" s="98">
        <v>17656.11691792481</v>
      </c>
      <c r="R176" s="98">
        <v>18424.858803965893</v>
      </c>
      <c r="S176" s="98">
        <v>17894.022259297173</v>
      </c>
      <c r="T176" s="98">
        <v>18809.528079083044</v>
      </c>
      <c r="U176" s="98">
        <v>18232.454677345515</v>
      </c>
      <c r="V176" s="98">
        <v>16860.332962532248</v>
      </c>
      <c r="W176" s="98">
        <v>16309.965436509841</v>
      </c>
      <c r="X176" s="98">
        <v>17458.516794461506</v>
      </c>
      <c r="Y176" s="98">
        <v>15959.687511795379</v>
      </c>
      <c r="DA176" s="63" t="s">
        <v>2284</v>
      </c>
    </row>
    <row r="177" spans="1:105" ht="12" customHeight="1" x14ac:dyDescent="0.25">
      <c r="A177" s="97" t="s">
        <v>53</v>
      </c>
      <c r="B177" s="98">
        <v>180.89178472645995</v>
      </c>
      <c r="C177" s="98">
        <v>193.01737452017395</v>
      </c>
      <c r="D177" s="98">
        <v>183.76102340728383</v>
      </c>
      <c r="E177" s="98">
        <v>182.63836100458633</v>
      </c>
      <c r="F177" s="98">
        <v>180.99683996422911</v>
      </c>
      <c r="G177" s="98">
        <v>185.3940163394615</v>
      </c>
      <c r="H177" s="98">
        <v>180.76230145791061</v>
      </c>
      <c r="I177" s="98">
        <v>179.49451325721378</v>
      </c>
      <c r="J177" s="98">
        <v>179.77521210610334</v>
      </c>
      <c r="K177" s="98">
        <v>181.3605858295478</v>
      </c>
      <c r="L177" s="98">
        <v>209.5345942239779</v>
      </c>
      <c r="M177" s="98">
        <v>183.67235780713139</v>
      </c>
      <c r="N177" s="98">
        <v>176.60666835892849</v>
      </c>
      <c r="O177" s="98">
        <v>186.66945623250368</v>
      </c>
      <c r="P177" s="98">
        <v>151.20815950827398</v>
      </c>
      <c r="Q177" s="98">
        <v>174.12761726811769</v>
      </c>
      <c r="R177" s="98">
        <v>181.97242234059217</v>
      </c>
      <c r="S177" s="98">
        <v>177.93002104696637</v>
      </c>
      <c r="T177" s="98">
        <v>187.9422869273036</v>
      </c>
      <c r="U177" s="98">
        <v>180.6514133867594</v>
      </c>
      <c r="V177" s="98">
        <v>167.92602824722493</v>
      </c>
      <c r="W177" s="98">
        <v>163.8545860346814</v>
      </c>
      <c r="X177" s="98">
        <v>166.41635088399627</v>
      </c>
      <c r="Y177" s="98">
        <v>158.23618557715642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0.74366286470677956</v>
      </c>
      <c r="C178" s="122">
        <f t="shared" si="93"/>
        <v>0.88469988664851706</v>
      </c>
      <c r="D178" s="122">
        <f t="shared" si="93"/>
        <v>0.95717437410929895</v>
      </c>
      <c r="E178" s="122">
        <f t="shared" si="93"/>
        <v>1.0599406927433301</v>
      </c>
      <c r="F178" s="122">
        <f t="shared" si="93"/>
        <v>1.1630306529832479</v>
      </c>
      <c r="G178" s="122">
        <f t="shared" si="93"/>
        <v>1.2404258911122863</v>
      </c>
      <c r="H178" s="122">
        <f t="shared" si="93"/>
        <v>1.3451700206641162</v>
      </c>
      <c r="I178" s="122">
        <f t="shared" si="93"/>
        <v>1.5361131391926111</v>
      </c>
      <c r="J178" s="122">
        <f t="shared" si="93"/>
        <v>1.742442320593151</v>
      </c>
      <c r="K178" s="122">
        <f t="shared" si="93"/>
        <v>1.8837636176445356</v>
      </c>
      <c r="L178" s="122">
        <f t="shared" si="93"/>
        <v>2.2000670275966039</v>
      </c>
      <c r="M178" s="122">
        <f t="shared" si="93"/>
        <v>2.6620040002111383</v>
      </c>
      <c r="N178" s="122">
        <f t="shared" si="93"/>
        <v>3.2883170643789348</v>
      </c>
      <c r="O178" s="122">
        <f t="shared" si="93"/>
        <v>3.7157027439985577</v>
      </c>
      <c r="P178" s="122">
        <f t="shared" si="93"/>
        <v>4.371824937083308</v>
      </c>
      <c r="Q178" s="122">
        <f t="shared" si="93"/>
        <v>4.5850633886295</v>
      </c>
      <c r="R178" s="122">
        <f t="shared" si="93"/>
        <v>4.5575548520375566</v>
      </c>
      <c r="S178" s="122">
        <f t="shared" si="93"/>
        <v>3.970951113931255</v>
      </c>
      <c r="T178" s="122">
        <f t="shared" si="93"/>
        <v>3.910601532930897</v>
      </c>
      <c r="U178" s="122">
        <f t="shared" si="93"/>
        <v>2.7356010415786192</v>
      </c>
      <c r="V178" s="122">
        <f t="shared" si="93"/>
        <v>2.2485214172895236</v>
      </c>
      <c r="W178" s="122">
        <f t="shared" si="93"/>
        <v>1.8009489383315225</v>
      </c>
      <c r="X178" s="122">
        <f t="shared" si="93"/>
        <v>1.7594661972155339</v>
      </c>
      <c r="Y178" s="122">
        <f t="shared" si="93"/>
        <v>2.1180600980548161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0.74366286470677956</v>
      </c>
      <c r="C179" s="98">
        <f>RES_hhdet_fech!C48</f>
        <v>0.88469988664851706</v>
      </c>
      <c r="D179" s="98">
        <f>RES_hhdet_fech!D48</f>
        <v>0.95717437410929895</v>
      </c>
      <c r="E179" s="98">
        <f>RES_hhdet_fech!E48</f>
        <v>1.0599406927433301</v>
      </c>
      <c r="F179" s="98">
        <f>RES_hhdet_fech!F48</f>
        <v>1.1630306529832479</v>
      </c>
      <c r="G179" s="98">
        <f>RES_hhdet_fech!G48</f>
        <v>1.2404258911122863</v>
      </c>
      <c r="H179" s="98">
        <f>RES_hhdet_fech!H48</f>
        <v>1.3451700206641162</v>
      </c>
      <c r="I179" s="98">
        <f>RES_hhdet_fech!I48</f>
        <v>1.5361131391926111</v>
      </c>
      <c r="J179" s="98">
        <f>RES_hhdet_fech!J48</f>
        <v>1.742442320593151</v>
      </c>
      <c r="K179" s="98">
        <f>RES_hhdet_fech!K48</f>
        <v>1.8837636176445356</v>
      </c>
      <c r="L179" s="98">
        <f>RES_hhdet_fech!L48</f>
        <v>2.2000670275966039</v>
      </c>
      <c r="M179" s="98">
        <f>RES_hhdet_fech!M48</f>
        <v>2.6620040002111383</v>
      </c>
      <c r="N179" s="98">
        <f>RES_hhdet_fech!N48</f>
        <v>3.2883170643789348</v>
      </c>
      <c r="O179" s="98">
        <f>RES_hhdet_fech!O48</f>
        <v>3.7157027439985577</v>
      </c>
      <c r="P179" s="98">
        <f>RES_hhdet_fech!P48</f>
        <v>4.371824937083308</v>
      </c>
      <c r="Q179" s="98">
        <f>RES_hhdet_fech!Q48</f>
        <v>4.5850633886295</v>
      </c>
      <c r="R179" s="98">
        <f>RES_hhdet_fech!R48</f>
        <v>4.5575548520375566</v>
      </c>
      <c r="S179" s="98">
        <f>RES_hhdet_fech!S48</f>
        <v>3.970951113931255</v>
      </c>
      <c r="T179" s="98">
        <f>RES_hhdet_fech!T48</f>
        <v>3.910601532930897</v>
      </c>
      <c r="U179" s="98">
        <f>RES_hhdet_fech!U48</f>
        <v>2.7356010415786192</v>
      </c>
      <c r="V179" s="98">
        <f>RES_hhdet_fech!V48</f>
        <v>2.2485214172895236</v>
      </c>
      <c r="W179" s="98">
        <f>RES_hhdet_fech!W48</f>
        <v>1.8009489383315225</v>
      </c>
      <c r="X179" s="98">
        <f>RES_hhdet_fech!X48</f>
        <v>1.7594661972155339</v>
      </c>
      <c r="Y179" s="98">
        <f>RES_hhdet_fech!Y48</f>
        <v>2.1180600980548161</v>
      </c>
      <c r="DA179" s="63" t="s">
        <v>2287</v>
      </c>
    </row>
    <row r="180" spans="1:105" ht="12" customHeight="1" x14ac:dyDescent="0.25">
      <c r="A180" s="121" t="s">
        <v>55</v>
      </c>
      <c r="B180" s="122">
        <v>1505.9874873651579</v>
      </c>
      <c r="C180" s="122">
        <v>1449.5332604035334</v>
      </c>
      <c r="D180" s="122">
        <v>1478.0844418922943</v>
      </c>
      <c r="E180" s="122">
        <v>1435.692035697836</v>
      </c>
      <c r="F180" s="122">
        <v>1496.3231652429333</v>
      </c>
      <c r="G180" s="122">
        <v>1531.2865801182961</v>
      </c>
      <c r="H180" s="122">
        <v>1523.0941723260994</v>
      </c>
      <c r="I180" s="122">
        <v>1423.696051879065</v>
      </c>
      <c r="J180" s="122">
        <v>1498.0455642000586</v>
      </c>
      <c r="K180" s="122">
        <v>1497.0918179569903</v>
      </c>
      <c r="L180" s="122">
        <v>1770.404371268477</v>
      </c>
      <c r="M180" s="122">
        <v>1858.1094803164613</v>
      </c>
      <c r="N180" s="122">
        <v>1780.7610977008831</v>
      </c>
      <c r="O180" s="122">
        <v>1904.6903846530652</v>
      </c>
      <c r="P180" s="122">
        <v>1682.8494559610513</v>
      </c>
      <c r="Q180" s="122">
        <v>1728.2804752361617</v>
      </c>
      <c r="R180" s="122">
        <v>1732.7032313392269</v>
      </c>
      <c r="S180" s="122">
        <v>1647.6271924297062</v>
      </c>
      <c r="T180" s="122">
        <v>1696.5466370524914</v>
      </c>
      <c r="U180" s="122">
        <v>1701.6516241030522</v>
      </c>
      <c r="V180" s="122">
        <v>1608.3829955047904</v>
      </c>
      <c r="W180" s="122">
        <v>1440.5796692329034</v>
      </c>
      <c r="X180" s="122">
        <v>1079.0745663614273</v>
      </c>
      <c r="Y180" s="122">
        <v>878.80226497806541</v>
      </c>
      <c r="DA180" s="130" t="s">
        <v>2288</v>
      </c>
    </row>
    <row r="181" spans="1:105" ht="12" customHeight="1" x14ac:dyDescent="0.25">
      <c r="A181" s="97" t="s">
        <v>138</v>
      </c>
      <c r="B181" s="98">
        <v>1660.1996292496879</v>
      </c>
      <c r="C181" s="98">
        <v>1616.5182237077779</v>
      </c>
      <c r="D181" s="98">
        <v>1632.8128746482537</v>
      </c>
      <c r="E181" s="98">
        <v>1570.1431800884807</v>
      </c>
      <c r="F181" s="98">
        <v>1628.0507296879052</v>
      </c>
      <c r="G181" s="98">
        <v>1649.1300324318252</v>
      </c>
      <c r="H181" s="98">
        <v>1616.9008627376097</v>
      </c>
      <c r="I181" s="98">
        <v>1490.8010240001254</v>
      </c>
      <c r="J181" s="98">
        <v>1556.2091359850058</v>
      </c>
      <c r="K181" s="98">
        <v>1544.6895896613134</v>
      </c>
      <c r="L181" s="98">
        <v>1805.566578910024</v>
      </c>
      <c r="M181" s="98">
        <v>1881.6880540563566</v>
      </c>
      <c r="N181" s="98">
        <v>1795.7450386042328</v>
      </c>
      <c r="O181" s="98">
        <v>1919.2009748387993</v>
      </c>
      <c r="P181" s="98">
        <v>1693.0953590092563</v>
      </c>
      <c r="Q181" s="98">
        <v>1737.5817038806506</v>
      </c>
      <c r="R181" s="98">
        <v>1741.9755212847365</v>
      </c>
      <c r="S181" s="98">
        <v>1656.4712067278929</v>
      </c>
      <c r="T181" s="98">
        <v>1706.5145503068427</v>
      </c>
      <c r="U181" s="98">
        <v>1711.3145651000439</v>
      </c>
      <c r="V181" s="98">
        <v>1615.988610280669</v>
      </c>
      <c r="W181" s="98">
        <v>1446.0508432961524</v>
      </c>
      <c r="X181" s="98">
        <v>1094.5536652348605</v>
      </c>
      <c r="Y181" s="98">
        <v>887.16723848305037</v>
      </c>
      <c r="DA181" s="63" t="s">
        <v>2289</v>
      </c>
    </row>
    <row r="182" spans="1:105" ht="12" customHeight="1" x14ac:dyDescent="0.25">
      <c r="A182" s="97" t="s">
        <v>137</v>
      </c>
      <c r="B182" s="98">
        <v>1356.4566192587895</v>
      </c>
      <c r="C182" s="98">
        <v>1310.7826497613287</v>
      </c>
      <c r="D182" s="98">
        <v>1328.4302056425972</v>
      </c>
      <c r="E182" s="98">
        <v>1272.3155390105978</v>
      </c>
      <c r="F182" s="98">
        <v>1318.6628805894168</v>
      </c>
      <c r="G182" s="98">
        <v>1341.6618787964978</v>
      </c>
      <c r="H182" s="98">
        <v>1317.2338368708415</v>
      </c>
      <c r="I182" s="98">
        <v>1208.2372751965218</v>
      </c>
      <c r="J182" s="98">
        <v>1254.2059673165802</v>
      </c>
      <c r="K182" s="98">
        <v>1219.3818507913841</v>
      </c>
      <c r="L182" s="98">
        <v>1486.5493052983936</v>
      </c>
      <c r="M182" s="98">
        <v>1555.7698606157521</v>
      </c>
      <c r="N182" s="98">
        <v>1496.9085905722907</v>
      </c>
      <c r="O182" s="98">
        <v>1646.1072803536285</v>
      </c>
      <c r="P182" s="98">
        <v>1458.7461863440985</v>
      </c>
      <c r="Q182" s="98">
        <v>1529.2183338969455</v>
      </c>
      <c r="R182" s="98">
        <v>1556.8049546000655</v>
      </c>
      <c r="S182" s="98">
        <v>1476.6012215906571</v>
      </c>
      <c r="T182" s="98">
        <v>1516.4920661468223</v>
      </c>
      <c r="U182" s="98">
        <v>1532.7915824699287</v>
      </c>
      <c r="V182" s="98">
        <v>1463.7496968950422</v>
      </c>
      <c r="W182" s="98">
        <v>1344.9720565882628</v>
      </c>
      <c r="X182" s="98">
        <v>915.66796785073814</v>
      </c>
      <c r="Y182" s="98">
        <v>772.91491446054772</v>
      </c>
      <c r="DA182" s="63" t="s">
        <v>2290</v>
      </c>
    </row>
    <row r="183" spans="1:105" ht="12" customHeight="1" x14ac:dyDescent="0.25">
      <c r="A183" s="100" t="s">
        <v>211</v>
      </c>
      <c r="B183" s="101">
        <v>947.31397234668498</v>
      </c>
      <c r="C183" s="101">
        <v>901.02864934696493</v>
      </c>
      <c r="D183" s="101">
        <v>918.77856173708551</v>
      </c>
      <c r="E183" s="101">
        <v>869.90982659566396</v>
      </c>
      <c r="F183" s="101">
        <v>897.57765720094665</v>
      </c>
      <c r="G183" s="101">
        <v>921.55646293746577</v>
      </c>
      <c r="H183" s="101">
        <v>904.35668636312278</v>
      </c>
      <c r="I183" s="101">
        <v>817.30772490455183</v>
      </c>
      <c r="J183" s="101">
        <v>826.37317015433541</v>
      </c>
      <c r="K183" s="101">
        <v>746.88199734455782</v>
      </c>
      <c r="L183" s="101">
        <v>1009.7192570369259</v>
      </c>
      <c r="M183" s="101">
        <v>1045.8572957832505</v>
      </c>
      <c r="N183" s="101">
        <v>988.05117049396063</v>
      </c>
      <c r="O183" s="101">
        <v>1126.0090455938091</v>
      </c>
      <c r="P183" s="101">
        <v>967.89186335656973</v>
      </c>
      <c r="Q183" s="101">
        <v>1033.1662823039971</v>
      </c>
      <c r="R183" s="101">
        <v>1051.7992415206468</v>
      </c>
      <c r="S183" s="101">
        <v>960.34782342754124</v>
      </c>
      <c r="T183" s="101">
        <v>981.63235901278938</v>
      </c>
      <c r="U183" s="101">
        <v>999.10384849708441</v>
      </c>
      <c r="V183" s="101">
        <v>950.15794087651034</v>
      </c>
      <c r="W183" s="101">
        <v>911.07001306810002</v>
      </c>
      <c r="X183" s="101">
        <v>446.50145917211569</v>
      </c>
      <c r="Y183" s="101">
        <v>448.76424614749226</v>
      </c>
      <c r="DA183" s="131" t="s">
        <v>2291</v>
      </c>
    </row>
    <row r="184" spans="1:105" ht="12" customHeight="1" x14ac:dyDescent="0.25">
      <c r="A184" s="103" t="s">
        <v>52</v>
      </c>
      <c r="B184" s="104">
        <v>409.14264691210445</v>
      </c>
      <c r="C184" s="104">
        <v>409.7540004143637</v>
      </c>
      <c r="D184" s="104">
        <v>409.65164390551161</v>
      </c>
      <c r="E184" s="104">
        <v>402.40571241493376</v>
      </c>
      <c r="F184" s="104">
        <v>421.08522338847013</v>
      </c>
      <c r="G184" s="104">
        <v>420.10541585903212</v>
      </c>
      <c r="H184" s="104">
        <v>412.87715050771862</v>
      </c>
      <c r="I184" s="104">
        <v>390.9295502919698</v>
      </c>
      <c r="J184" s="104">
        <v>427.8327971622449</v>
      </c>
      <c r="K184" s="104">
        <v>472.49985344682631</v>
      </c>
      <c r="L184" s="104">
        <v>476.83004826146765</v>
      </c>
      <c r="M184" s="104">
        <v>509.91256483250146</v>
      </c>
      <c r="N184" s="104">
        <v>508.85742007833022</v>
      </c>
      <c r="O184" s="104">
        <v>520.09823475981943</v>
      </c>
      <c r="P184" s="104">
        <v>490.85432298752875</v>
      </c>
      <c r="Q184" s="104">
        <v>496.05205159294849</v>
      </c>
      <c r="R184" s="104">
        <v>505.00571307941902</v>
      </c>
      <c r="S184" s="104">
        <v>516.25339816311612</v>
      </c>
      <c r="T184" s="104">
        <v>534.85970713403276</v>
      </c>
      <c r="U184" s="104">
        <v>533.68773397284428</v>
      </c>
      <c r="V184" s="104">
        <v>513.59175601853212</v>
      </c>
      <c r="W184" s="104">
        <v>433.90204352016286</v>
      </c>
      <c r="X184" s="104">
        <v>469.16650867862251</v>
      </c>
      <c r="Y184" s="104">
        <v>324.15066831305535</v>
      </c>
      <c r="DA184" s="132" t="s">
        <v>2292</v>
      </c>
    </row>
    <row r="185" spans="1:105" ht="12" customHeight="1" x14ac:dyDescent="0.25">
      <c r="A185" s="106" t="s">
        <v>122</v>
      </c>
      <c r="B185" s="101">
        <v>1362.9983318316779</v>
      </c>
      <c r="C185" s="101">
        <v>1274.0764717017887</v>
      </c>
      <c r="D185" s="101">
        <v>1292.1887763385889</v>
      </c>
      <c r="E185" s="101">
        <v>1250.9443391665134</v>
      </c>
      <c r="F185" s="101">
        <v>1280.0763813228414</v>
      </c>
      <c r="G185" s="101">
        <v>1301.2968923377844</v>
      </c>
      <c r="H185" s="101">
        <v>1305.8246872172008</v>
      </c>
      <c r="I185" s="101">
        <v>1230.5231985770422</v>
      </c>
      <c r="J185" s="101">
        <v>1263.1717258290344</v>
      </c>
      <c r="K185" s="101">
        <v>1202.5661523446211</v>
      </c>
      <c r="L185" s="101">
        <v>1417.8649625957908</v>
      </c>
      <c r="M185" s="101">
        <v>1473.7553802641328</v>
      </c>
      <c r="N185" s="101">
        <v>1476.6531180982836</v>
      </c>
      <c r="O185" s="101">
        <v>1560.3041153421223</v>
      </c>
      <c r="P185" s="101">
        <v>1467.6742681917276</v>
      </c>
      <c r="Q185" s="101">
        <v>1540.4867224813609</v>
      </c>
      <c r="R185" s="101">
        <v>1540.0936084640625</v>
      </c>
      <c r="S185" s="101">
        <v>1465.9106254332892</v>
      </c>
      <c r="T185" s="101">
        <v>1482.2389755659635</v>
      </c>
      <c r="U185" s="101">
        <v>1495.4670941952415</v>
      </c>
      <c r="V185" s="101">
        <v>1454.9022990703959</v>
      </c>
      <c r="W185" s="101">
        <v>1360.2821886716654</v>
      </c>
      <c r="X185" s="101">
        <v>882.67584101626971</v>
      </c>
      <c r="Y185" s="101">
        <v>874.33088659870441</v>
      </c>
      <c r="DA185" s="131" t="s">
        <v>2293</v>
      </c>
    </row>
    <row r="186" spans="1:105" ht="12" customHeight="1" x14ac:dyDescent="0.25">
      <c r="A186" s="107" t="s">
        <v>121</v>
      </c>
      <c r="B186" s="104">
        <v>1198.3284601668595</v>
      </c>
      <c r="C186" s="104">
        <v>1115.5504783551442</v>
      </c>
      <c r="D186" s="104">
        <v>1133.8633107448288</v>
      </c>
      <c r="E186" s="104">
        <v>1095.1855190529322</v>
      </c>
      <c r="F186" s="104">
        <v>1121.2171324143587</v>
      </c>
      <c r="G186" s="104">
        <v>1145.1001391614016</v>
      </c>
      <c r="H186" s="104">
        <v>1155.4547163306395</v>
      </c>
      <c r="I186" s="104">
        <v>1090.6449692021272</v>
      </c>
      <c r="J186" s="104">
        <v>1114.1887947296786</v>
      </c>
      <c r="K186" s="104">
        <v>1046.3126283740016</v>
      </c>
      <c r="L186" s="104">
        <v>1260.7603976145588</v>
      </c>
      <c r="M186" s="104">
        <v>1308.3282003051295</v>
      </c>
      <c r="N186" s="104">
        <v>1305.8733975420314</v>
      </c>
      <c r="O186" s="104">
        <v>1399.358586679672</v>
      </c>
      <c r="P186" s="104">
        <v>1323.3351711592438</v>
      </c>
      <c r="Q186" s="104">
        <v>1394.8000525963894</v>
      </c>
      <c r="R186" s="104">
        <v>1395.4397555632802</v>
      </c>
      <c r="S186" s="104">
        <v>1320.9274043716248</v>
      </c>
      <c r="T186" s="104">
        <v>1336.8069612505039</v>
      </c>
      <c r="U186" s="104">
        <v>1351.8543927148776</v>
      </c>
      <c r="V186" s="104">
        <v>1325.159671475388</v>
      </c>
      <c r="W186" s="104">
        <v>1270.4594913659671</v>
      </c>
      <c r="X186" s="104">
        <v>791.17673856888223</v>
      </c>
      <c r="Y186" s="104">
        <v>783.95953987566156</v>
      </c>
      <c r="DA186" s="132" t="s">
        <v>2294</v>
      </c>
    </row>
    <row r="187" spans="1:105" ht="12" customHeight="1" x14ac:dyDescent="0.25">
      <c r="A187" s="108" t="s">
        <v>53</v>
      </c>
      <c r="B187" s="98">
        <v>778.12546783493849</v>
      </c>
      <c r="C187" s="98">
        <v>711.54034866583709</v>
      </c>
      <c r="D187" s="98">
        <v>729.0898314373627</v>
      </c>
      <c r="E187" s="98">
        <v>694.93394739642054</v>
      </c>
      <c r="F187" s="98">
        <v>707.47097932832196</v>
      </c>
      <c r="G187" s="98">
        <v>730.17256017908176</v>
      </c>
      <c r="H187" s="98">
        <v>735.10409581297381</v>
      </c>
      <c r="I187" s="98">
        <v>683.36362549091859</v>
      </c>
      <c r="J187" s="98">
        <v>678.93007506064305</v>
      </c>
      <c r="K187" s="98">
        <v>587.41131095549076</v>
      </c>
      <c r="L187" s="98">
        <v>797.98681327724603</v>
      </c>
      <c r="M187" s="98">
        <v>821.03396577223452</v>
      </c>
      <c r="N187" s="98">
        <v>804.0976103749415</v>
      </c>
      <c r="O187" s="98">
        <v>894.14814173930245</v>
      </c>
      <c r="P187" s="98">
        <v>808.53960735366252</v>
      </c>
      <c r="Q187" s="98">
        <v>870.8138561750161</v>
      </c>
      <c r="R187" s="98">
        <v>872.00678718908182</v>
      </c>
      <c r="S187" s="98">
        <v>794.25308037548507</v>
      </c>
      <c r="T187" s="98">
        <v>809.24559143622696</v>
      </c>
      <c r="U187" s="98">
        <v>828.26008160261472</v>
      </c>
      <c r="V187" s="98">
        <v>804.77084760805155</v>
      </c>
      <c r="W187" s="98">
        <v>798.1179213727462</v>
      </c>
      <c r="X187" s="98">
        <v>353.35782813360765</v>
      </c>
      <c r="Y187" s="98">
        <v>432.37592376116658</v>
      </c>
      <c r="DA187" s="63" t="s">
        <v>2295</v>
      </c>
    </row>
    <row r="188" spans="1:105" ht="12" customHeight="1" x14ac:dyDescent="0.25">
      <c r="A188" s="108" t="s">
        <v>52</v>
      </c>
      <c r="B188" s="98">
        <v>420.20299233192128</v>
      </c>
      <c r="C188" s="98">
        <v>404.01012968930701</v>
      </c>
      <c r="D188" s="98">
        <v>404.773479307466</v>
      </c>
      <c r="E188" s="98">
        <v>400.25157165651171</v>
      </c>
      <c r="F188" s="98">
        <v>413.74615308603666</v>
      </c>
      <c r="G188" s="98">
        <v>414.9275789823198</v>
      </c>
      <c r="H188" s="98">
        <v>420.3506205176655</v>
      </c>
      <c r="I188" s="98">
        <v>407.28134371120848</v>
      </c>
      <c r="J188" s="98">
        <v>435.25871966903566</v>
      </c>
      <c r="K188" s="98">
        <v>458.90131741851064</v>
      </c>
      <c r="L188" s="98">
        <v>462.77358433731268</v>
      </c>
      <c r="M188" s="98">
        <v>487.29423453289479</v>
      </c>
      <c r="N188" s="98">
        <v>501.77578716709007</v>
      </c>
      <c r="O188" s="98">
        <v>505.21044494036937</v>
      </c>
      <c r="P188" s="98">
        <v>514.79556380558131</v>
      </c>
      <c r="Q188" s="98">
        <v>523.98619642137317</v>
      </c>
      <c r="R188" s="98">
        <v>523.43296837419859</v>
      </c>
      <c r="S188" s="98">
        <v>526.67432399613983</v>
      </c>
      <c r="T188" s="98">
        <v>527.56136981427699</v>
      </c>
      <c r="U188" s="98">
        <v>523.59431111226274</v>
      </c>
      <c r="V188" s="98">
        <v>520.38882386733644</v>
      </c>
      <c r="W188" s="98">
        <v>472.3415699932209</v>
      </c>
      <c r="X188" s="98">
        <v>437.81891043527446</v>
      </c>
      <c r="Y188" s="98">
        <v>351.58361611449504</v>
      </c>
      <c r="DA188" s="63" t="s">
        <v>2296</v>
      </c>
    </row>
    <row r="189" spans="1:105" ht="12" customHeight="1" x14ac:dyDescent="0.25">
      <c r="A189" s="121" t="s">
        <v>54</v>
      </c>
      <c r="B189" s="122">
        <v>288.99743083774945</v>
      </c>
      <c r="C189" s="122">
        <v>283.17122411642305</v>
      </c>
      <c r="D189" s="122">
        <v>287.19720832016901</v>
      </c>
      <c r="E189" s="122">
        <v>285.09384601668819</v>
      </c>
      <c r="F189" s="122">
        <v>286.24789845269493</v>
      </c>
      <c r="G189" s="122">
        <v>290.10999373833045</v>
      </c>
      <c r="H189" s="122">
        <v>298.46405697420778</v>
      </c>
      <c r="I189" s="122">
        <v>294.858685536378</v>
      </c>
      <c r="J189" s="122">
        <v>300.99941218840905</v>
      </c>
      <c r="K189" s="122">
        <v>302.53042898746111</v>
      </c>
      <c r="L189" s="122">
        <v>336.97512662501634</v>
      </c>
      <c r="M189" s="122">
        <v>329.45972160922298</v>
      </c>
      <c r="N189" s="122">
        <v>327.46648348503766</v>
      </c>
      <c r="O189" s="122">
        <v>349.88742570430719</v>
      </c>
      <c r="P189" s="122">
        <v>354.8159595954661</v>
      </c>
      <c r="Q189" s="122">
        <v>360.17988391597021</v>
      </c>
      <c r="R189" s="122">
        <v>368.63463640668743</v>
      </c>
      <c r="S189" s="122">
        <v>355.12229701403311</v>
      </c>
      <c r="T189" s="122">
        <v>351.26058024964181</v>
      </c>
      <c r="U189" s="122">
        <v>346.64658046508396</v>
      </c>
      <c r="V189" s="122">
        <v>361.25572038844115</v>
      </c>
      <c r="W189" s="122">
        <v>368.24593419669361</v>
      </c>
      <c r="X189" s="122">
        <v>230.19669347518067</v>
      </c>
      <c r="Y189" s="122">
        <v>252.16982134718944</v>
      </c>
      <c r="DA189" s="130" t="s">
        <v>2297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2298</v>
      </c>
    </row>
    <row r="191" spans="1:105" ht="12" customHeight="1" x14ac:dyDescent="0.25">
      <c r="A191" s="109" t="s">
        <v>120</v>
      </c>
      <c r="B191" s="33">
        <v>288.99743083774945</v>
      </c>
      <c r="C191" s="33">
        <v>283.17122411642305</v>
      </c>
      <c r="D191" s="33">
        <v>287.19720832016901</v>
      </c>
      <c r="E191" s="33">
        <v>285.09384601668819</v>
      </c>
      <c r="F191" s="33">
        <v>286.24789845269493</v>
      </c>
      <c r="G191" s="33">
        <v>290.10999373833045</v>
      </c>
      <c r="H191" s="33">
        <v>298.46405697420778</v>
      </c>
      <c r="I191" s="33">
        <v>294.858685536378</v>
      </c>
      <c r="J191" s="33">
        <v>300.99941218840905</v>
      </c>
      <c r="K191" s="33">
        <v>302.53042898746111</v>
      </c>
      <c r="L191" s="33">
        <v>336.97512662501634</v>
      </c>
      <c r="M191" s="33">
        <v>329.45972160922298</v>
      </c>
      <c r="N191" s="33">
        <v>327.46648348503766</v>
      </c>
      <c r="O191" s="33">
        <v>349.88742570430719</v>
      </c>
      <c r="P191" s="33">
        <v>354.8159595954661</v>
      </c>
      <c r="Q191" s="33">
        <v>360.17988391597021</v>
      </c>
      <c r="R191" s="33">
        <v>368.63463640668743</v>
      </c>
      <c r="S191" s="33">
        <v>355.12229701403311</v>
      </c>
      <c r="T191" s="33">
        <v>351.26058024964181</v>
      </c>
      <c r="U191" s="33">
        <v>346.64658046508396</v>
      </c>
      <c r="V191" s="33">
        <v>361.25572038844115</v>
      </c>
      <c r="W191" s="33">
        <v>368.24593419669361</v>
      </c>
      <c r="X191" s="33">
        <v>230.19669347518067</v>
      </c>
      <c r="Y191" s="33">
        <v>252.16982134718944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11158.155136692774</v>
      </c>
      <c r="C193" s="117">
        <f t="shared" si="94"/>
        <v>11788.339868005312</v>
      </c>
      <c r="D193" s="117">
        <f t="shared" si="94"/>
        <v>11539.744187094595</v>
      </c>
      <c r="E193" s="117">
        <f t="shared" si="94"/>
        <v>11492.041193989346</v>
      </c>
      <c r="F193" s="117">
        <f t="shared" si="94"/>
        <v>11538.379319242453</v>
      </c>
      <c r="G193" s="117">
        <f t="shared" si="94"/>
        <v>11869.122171366291</v>
      </c>
      <c r="H193" s="117">
        <f t="shared" si="94"/>
        <v>11654.60278363321</v>
      </c>
      <c r="I193" s="117">
        <f t="shared" si="94"/>
        <v>11571.425744782908</v>
      </c>
      <c r="J193" s="117">
        <f t="shared" si="94"/>
        <v>11782.8643771066</v>
      </c>
      <c r="K193" s="117">
        <f t="shared" si="94"/>
        <v>11994.491379286621</v>
      </c>
      <c r="L193" s="117">
        <f t="shared" si="94"/>
        <v>13579.029947802117</v>
      </c>
      <c r="M193" s="117">
        <f t="shared" si="94"/>
        <v>12390.926936602827</v>
      </c>
      <c r="N193" s="117">
        <f t="shared" si="94"/>
        <v>12057.259214358859</v>
      </c>
      <c r="O193" s="117">
        <f t="shared" si="94"/>
        <v>12890.002677922119</v>
      </c>
      <c r="P193" s="117">
        <f t="shared" si="94"/>
        <v>10825.828007777298</v>
      </c>
      <c r="Q193" s="117">
        <f t="shared" si="94"/>
        <v>12133.613648027742</v>
      </c>
      <c r="R193" s="117">
        <f t="shared" ref="R193:V193" si="95">R194+R197+R199+R208</f>
        <v>12666.305628284104</v>
      </c>
      <c r="S193" s="117">
        <f t="shared" si="95"/>
        <v>12406.241340286881</v>
      </c>
      <c r="T193" s="117">
        <f t="shared" si="95"/>
        <v>13123.971178898351</v>
      </c>
      <c r="U193" s="117">
        <f t="shared" si="95"/>
        <v>12838.175752538406</v>
      </c>
      <c r="V193" s="117">
        <f t="shared" si="95"/>
        <v>12017.525466651769</v>
      </c>
      <c r="W193" s="117">
        <f t="shared" ref="W193:Y193" si="96">W194+W197+W199+W208</f>
        <v>11677.663526084694</v>
      </c>
      <c r="X193" s="117">
        <f t="shared" si="96"/>
        <v>12283.004601388966</v>
      </c>
      <c r="Y193" s="117">
        <f t="shared" si="96"/>
        <v>11511.909052550984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9972.7211423814315</v>
      </c>
      <c r="C194" s="122">
        <f t="shared" si="97"/>
        <v>10645.61886692185</v>
      </c>
      <c r="D194" s="122">
        <f t="shared" si="97"/>
        <v>10379.449622093827</v>
      </c>
      <c r="E194" s="122">
        <f t="shared" si="97"/>
        <v>10363.277726394874</v>
      </c>
      <c r="F194" s="122">
        <f t="shared" si="97"/>
        <v>10374.585984924661</v>
      </c>
      <c r="G194" s="122">
        <f t="shared" si="97"/>
        <v>10683.194000927342</v>
      </c>
      <c r="H194" s="122">
        <f t="shared" si="97"/>
        <v>10468.03070670261</v>
      </c>
      <c r="I194" s="122">
        <f t="shared" si="97"/>
        <v>10452.187963022854</v>
      </c>
      <c r="J194" s="122">
        <f t="shared" si="97"/>
        <v>10616.181042094066</v>
      </c>
      <c r="K194" s="122">
        <f t="shared" si="97"/>
        <v>10829.180322697128</v>
      </c>
      <c r="L194" s="122">
        <f t="shared" si="97"/>
        <v>12216.651552171816</v>
      </c>
      <c r="M194" s="122">
        <f t="shared" si="97"/>
        <v>10970.940909494919</v>
      </c>
      <c r="N194" s="122">
        <f t="shared" si="97"/>
        <v>10666.950307670175</v>
      </c>
      <c r="O194" s="122">
        <f t="shared" si="97"/>
        <v>11376.891422849432</v>
      </c>
      <c r="P194" s="122">
        <f t="shared" si="97"/>
        <v>9429.7728585022633</v>
      </c>
      <c r="Q194" s="122">
        <f t="shared" si="97"/>
        <v>10684.230986066272</v>
      </c>
      <c r="R194" s="122">
        <f t="shared" ref="R194:V194" si="98">SUM(R195:R196)</f>
        <v>11187.126880865368</v>
      </c>
      <c r="S194" s="122">
        <f t="shared" si="98"/>
        <v>10974.030686762801</v>
      </c>
      <c r="T194" s="122">
        <f t="shared" si="98"/>
        <v>11640.648021878143</v>
      </c>
      <c r="U194" s="122">
        <f t="shared" si="98"/>
        <v>11336.240050114997</v>
      </c>
      <c r="V194" s="122">
        <f t="shared" si="98"/>
        <v>10546.256919385569</v>
      </c>
      <c r="W194" s="122">
        <f t="shared" ref="W194:Y194" si="99">SUM(W195:W196)</f>
        <v>10297.232903735981</v>
      </c>
      <c r="X194" s="122">
        <f t="shared" si="99"/>
        <v>11264.777558046921</v>
      </c>
      <c r="Y194" s="122">
        <f t="shared" si="99"/>
        <v>10599.085062701839</v>
      </c>
      <c r="DA194" s="130" t="s">
        <v>2451</v>
      </c>
    </row>
    <row r="195" spans="1:105" ht="12" customHeight="1" x14ac:dyDescent="0.25">
      <c r="A195" s="97" t="s">
        <v>211</v>
      </c>
      <c r="B195" s="98">
        <v>9791.8293576549713</v>
      </c>
      <c r="C195" s="98">
        <v>10452.601492401676</v>
      </c>
      <c r="D195" s="98">
        <v>10195.688598686544</v>
      </c>
      <c r="E195" s="98">
        <v>10180.639365390287</v>
      </c>
      <c r="F195" s="98">
        <v>10193.589144960431</v>
      </c>
      <c r="G195" s="98">
        <v>10497.79998458788</v>
      </c>
      <c r="H195" s="98">
        <v>10287.268405244698</v>
      </c>
      <c r="I195" s="98">
        <v>10272.69344976564</v>
      </c>
      <c r="J195" s="98">
        <v>10436.405829987962</v>
      </c>
      <c r="K195" s="98">
        <v>10647.819736867579</v>
      </c>
      <c r="L195" s="98">
        <v>12007.116957947837</v>
      </c>
      <c r="M195" s="98">
        <v>10787.268551687788</v>
      </c>
      <c r="N195" s="98">
        <v>10490.343639311246</v>
      </c>
      <c r="O195" s="98">
        <v>11190.221966616929</v>
      </c>
      <c r="P195" s="98">
        <v>9278.5646989939887</v>
      </c>
      <c r="Q195" s="98">
        <v>10510.103368798154</v>
      </c>
      <c r="R195" s="98">
        <v>11005.154458524776</v>
      </c>
      <c r="S195" s="98">
        <v>10796.100665715834</v>
      </c>
      <c r="T195" s="98">
        <v>11452.70573495084</v>
      </c>
      <c r="U195" s="98">
        <v>11155.588636728238</v>
      </c>
      <c r="V195" s="98">
        <v>10378.330891138345</v>
      </c>
      <c r="W195" s="98">
        <v>10133.378317701299</v>
      </c>
      <c r="X195" s="98">
        <v>11098.361207162925</v>
      </c>
      <c r="Y195" s="98">
        <v>10440.848877124683</v>
      </c>
      <c r="DA195" s="63" t="s">
        <v>2452</v>
      </c>
    </row>
    <row r="196" spans="1:105" ht="12" customHeight="1" x14ac:dyDescent="0.25">
      <c r="A196" s="97" t="s">
        <v>53</v>
      </c>
      <c r="B196" s="98">
        <v>180.89178472645995</v>
      </c>
      <c r="C196" s="98">
        <v>193.01737452017395</v>
      </c>
      <c r="D196" s="98">
        <v>183.76102340728383</v>
      </c>
      <c r="E196" s="98">
        <v>182.63836100458633</v>
      </c>
      <c r="F196" s="98">
        <v>180.99683996422911</v>
      </c>
      <c r="G196" s="98">
        <v>185.3940163394615</v>
      </c>
      <c r="H196" s="98">
        <v>180.76230145791061</v>
      </c>
      <c r="I196" s="98">
        <v>179.49451325721378</v>
      </c>
      <c r="J196" s="98">
        <v>179.77521210610334</v>
      </c>
      <c r="K196" s="98">
        <v>181.3605858295478</v>
      </c>
      <c r="L196" s="98">
        <v>209.5345942239779</v>
      </c>
      <c r="M196" s="98">
        <v>183.67235780713139</v>
      </c>
      <c r="N196" s="98">
        <v>176.60666835892849</v>
      </c>
      <c r="O196" s="98">
        <v>186.66945623250368</v>
      </c>
      <c r="P196" s="98">
        <v>151.20815950827398</v>
      </c>
      <c r="Q196" s="98">
        <v>174.12761726811769</v>
      </c>
      <c r="R196" s="98">
        <v>181.97242234059217</v>
      </c>
      <c r="S196" s="98">
        <v>177.93002104696637</v>
      </c>
      <c r="T196" s="98">
        <v>187.9422869273036</v>
      </c>
      <c r="U196" s="98">
        <v>180.6514133867594</v>
      </c>
      <c r="V196" s="98">
        <v>167.92602824722493</v>
      </c>
      <c r="W196" s="98">
        <v>163.8545860346814</v>
      </c>
      <c r="X196" s="98">
        <v>166.41635088399627</v>
      </c>
      <c r="Y196" s="98">
        <v>158.23618557715642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1.6795788981823927</v>
      </c>
      <c r="C197" s="122">
        <f t="shared" si="100"/>
        <v>2.1512128665593879</v>
      </c>
      <c r="D197" s="122">
        <f t="shared" si="100"/>
        <v>2.4473211688293026</v>
      </c>
      <c r="E197" s="122">
        <f t="shared" si="100"/>
        <v>2.8671237839717558</v>
      </c>
      <c r="F197" s="122">
        <f t="shared" si="100"/>
        <v>3.3350609921889474</v>
      </c>
      <c r="G197" s="122">
        <f t="shared" si="100"/>
        <v>3.7839057117497843</v>
      </c>
      <c r="H197" s="122">
        <f t="shared" si="100"/>
        <v>4.4347009584591532</v>
      </c>
      <c r="I197" s="122">
        <f t="shared" si="100"/>
        <v>5.3494425838433353</v>
      </c>
      <c r="J197" s="122">
        <f t="shared" si="100"/>
        <v>6.303714379030823</v>
      </c>
      <c r="K197" s="122">
        <f t="shared" si="100"/>
        <v>7.1717162647078601</v>
      </c>
      <c r="L197" s="122">
        <f t="shared" si="100"/>
        <v>8.7629331468479634</v>
      </c>
      <c r="M197" s="122">
        <f t="shared" si="100"/>
        <v>11.147069140932379</v>
      </c>
      <c r="N197" s="122">
        <f t="shared" si="100"/>
        <v>14.369611863235756</v>
      </c>
      <c r="O197" s="122">
        <f t="shared" si="100"/>
        <v>17.016106991841685</v>
      </c>
      <c r="P197" s="122">
        <f t="shared" si="100"/>
        <v>20.576844092696696</v>
      </c>
      <c r="Q197" s="122">
        <f t="shared" si="100"/>
        <v>22.072602580542046</v>
      </c>
      <c r="R197" s="122">
        <f t="shared" si="100"/>
        <v>22.353608629091884</v>
      </c>
      <c r="S197" s="122">
        <f t="shared" si="100"/>
        <v>19.894789907270404</v>
      </c>
      <c r="T197" s="122">
        <f t="shared" si="100"/>
        <v>20.129598957741177</v>
      </c>
      <c r="U197" s="122">
        <f t="shared" si="100"/>
        <v>14.530974848593145</v>
      </c>
      <c r="V197" s="122">
        <f t="shared" si="100"/>
        <v>12.315108422008638</v>
      </c>
      <c r="W197" s="122">
        <f t="shared" si="100"/>
        <v>10.083717961059348</v>
      </c>
      <c r="X197" s="122">
        <f t="shared" si="100"/>
        <v>9.9819963106497926</v>
      </c>
      <c r="Y197" s="122">
        <f t="shared" si="100"/>
        <v>12.152929133099468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1.6795788981823927</v>
      </c>
      <c r="C198" s="98">
        <f>RES_hhdet_tesh!C48</f>
        <v>2.1512128665593879</v>
      </c>
      <c r="D198" s="98">
        <f>RES_hhdet_tesh!D48</f>
        <v>2.4473211688293026</v>
      </c>
      <c r="E198" s="98">
        <f>RES_hhdet_tesh!E48</f>
        <v>2.8671237839717558</v>
      </c>
      <c r="F198" s="98">
        <f>RES_hhdet_tesh!F48</f>
        <v>3.3350609921889474</v>
      </c>
      <c r="G198" s="98">
        <f>RES_hhdet_tesh!G48</f>
        <v>3.7839057117497843</v>
      </c>
      <c r="H198" s="98">
        <f>RES_hhdet_tesh!H48</f>
        <v>4.4347009584591532</v>
      </c>
      <c r="I198" s="98">
        <f>RES_hhdet_tesh!I48</f>
        <v>5.3494425838433353</v>
      </c>
      <c r="J198" s="98">
        <f>RES_hhdet_tesh!J48</f>
        <v>6.303714379030823</v>
      </c>
      <c r="K198" s="98">
        <f>RES_hhdet_tesh!K48</f>
        <v>7.1717162647078601</v>
      </c>
      <c r="L198" s="98">
        <f>RES_hhdet_tesh!L48</f>
        <v>8.7629331468479634</v>
      </c>
      <c r="M198" s="98">
        <f>RES_hhdet_tesh!M48</f>
        <v>11.147069140932379</v>
      </c>
      <c r="N198" s="98">
        <f>RES_hhdet_tesh!N48</f>
        <v>14.369611863235756</v>
      </c>
      <c r="O198" s="98">
        <f>RES_hhdet_tesh!O48</f>
        <v>17.016106991841685</v>
      </c>
      <c r="P198" s="98">
        <f>RES_hhdet_tesh!P48</f>
        <v>20.576844092696696</v>
      </c>
      <c r="Q198" s="98">
        <f>RES_hhdet_tesh!Q48</f>
        <v>22.072602580542046</v>
      </c>
      <c r="R198" s="98">
        <f>RES_hhdet_tesh!R48</f>
        <v>22.353608629091884</v>
      </c>
      <c r="S198" s="98">
        <f>RES_hhdet_tesh!S48</f>
        <v>19.894789907270404</v>
      </c>
      <c r="T198" s="98">
        <f>RES_hhdet_tesh!T48</f>
        <v>20.129598957741177</v>
      </c>
      <c r="U198" s="98">
        <f>RES_hhdet_tesh!U48</f>
        <v>14.530974848593145</v>
      </c>
      <c r="V198" s="98">
        <f>RES_hhdet_tesh!V48</f>
        <v>12.315108422008638</v>
      </c>
      <c r="W198" s="98">
        <f>RES_hhdet_tesh!W48</f>
        <v>10.083717961059348</v>
      </c>
      <c r="X198" s="98">
        <f>RES_hhdet_tesh!X48</f>
        <v>9.9819963106497926</v>
      </c>
      <c r="Y198" s="98">
        <f>RES_hhdet_tesh!Y48</f>
        <v>12.152929133099468</v>
      </c>
      <c r="DA198" s="63" t="s">
        <v>2455</v>
      </c>
    </row>
    <row r="199" spans="1:105" ht="12" customHeight="1" x14ac:dyDescent="0.25">
      <c r="A199" s="121" t="s">
        <v>55</v>
      </c>
      <c r="B199" s="122">
        <v>964.55310026126983</v>
      </c>
      <c r="C199" s="122">
        <v>925.27934414007575</v>
      </c>
      <c r="D199" s="122">
        <v>939.00772939039791</v>
      </c>
      <c r="E199" s="122">
        <v>908.09592349426543</v>
      </c>
      <c r="F199" s="122">
        <v>941.08154275225456</v>
      </c>
      <c r="G199" s="122">
        <v>958.92340157516446</v>
      </c>
      <c r="H199" s="122">
        <v>951.31705286170757</v>
      </c>
      <c r="I199" s="122">
        <v>885.23288035289636</v>
      </c>
      <c r="J199" s="122">
        <v>926.69056080023051</v>
      </c>
      <c r="K199" s="122">
        <v>922.79541229968265</v>
      </c>
      <c r="L199" s="122">
        <v>1090.9637577583244</v>
      </c>
      <c r="M199" s="122">
        <v>1151.4325514117591</v>
      </c>
      <c r="N199" s="122">
        <v>1119.3201727115706</v>
      </c>
      <c r="O199" s="122">
        <v>1220.8583571873999</v>
      </c>
      <c r="P199" s="122">
        <v>1095.987396388043</v>
      </c>
      <c r="Q199" s="122">
        <v>1142.6752639068311</v>
      </c>
      <c r="R199" s="122">
        <v>1163.5518981668931</v>
      </c>
      <c r="S199" s="122">
        <v>1126.2458896702462</v>
      </c>
      <c r="T199" s="122">
        <v>1175.7747191249659</v>
      </c>
      <c r="U199" s="122">
        <v>1199.1901359339063</v>
      </c>
      <c r="V199" s="122">
        <v>1154.207062883565</v>
      </c>
      <c r="W199" s="122">
        <v>1056.0848383024875</v>
      </c>
      <c r="X199" s="122">
        <v>809.75727054296851</v>
      </c>
      <c r="Y199" s="122">
        <v>680.41558276583919</v>
      </c>
      <c r="DA199" s="130" t="s">
        <v>2456</v>
      </c>
    </row>
    <row r="200" spans="1:105" ht="12" customHeight="1" x14ac:dyDescent="0.25">
      <c r="A200" s="97" t="s">
        <v>138</v>
      </c>
      <c r="B200" s="98">
        <v>952.82948132891568</v>
      </c>
      <c r="C200" s="98">
        <v>931.03210972005013</v>
      </c>
      <c r="D200" s="98">
        <v>943.41470883416787</v>
      </c>
      <c r="E200" s="98">
        <v>910.06672024715306</v>
      </c>
      <c r="F200" s="98">
        <v>946.74129535690531</v>
      </c>
      <c r="G200" s="98">
        <v>962.3123975867403</v>
      </c>
      <c r="H200" s="98">
        <v>946.89671619395506</v>
      </c>
      <c r="I200" s="98">
        <v>877.39371159279131</v>
      </c>
      <c r="J200" s="98">
        <v>924.01952679898125</v>
      </c>
      <c r="K200" s="98">
        <v>926.1024977659531</v>
      </c>
      <c r="L200" s="98">
        <v>1093.5493691650165</v>
      </c>
      <c r="M200" s="98">
        <v>1153.8225672852304</v>
      </c>
      <c r="N200" s="98">
        <v>1119.9035607373623</v>
      </c>
      <c r="O200" s="98">
        <v>1221.8692690751043</v>
      </c>
      <c r="P200" s="98">
        <v>1094.4082980568044</v>
      </c>
      <c r="Q200" s="98">
        <v>1140.7287077077301</v>
      </c>
      <c r="R200" s="98">
        <v>1162.2322911145288</v>
      </c>
      <c r="S200" s="98">
        <v>1125.5665490209637</v>
      </c>
      <c r="T200" s="98">
        <v>1176.2288509854816</v>
      </c>
      <c r="U200" s="98">
        <v>1199.873191009724</v>
      </c>
      <c r="V200" s="98">
        <v>1153.7642817667811</v>
      </c>
      <c r="W200" s="98">
        <v>1052.6392149620722</v>
      </c>
      <c r="X200" s="98">
        <v>813.20826968238543</v>
      </c>
      <c r="Y200" s="98">
        <v>675.753975141502</v>
      </c>
      <c r="DA200" s="63" t="s">
        <v>2457</v>
      </c>
    </row>
    <row r="201" spans="1:105" ht="12" customHeight="1" x14ac:dyDescent="0.25">
      <c r="A201" s="97" t="s">
        <v>137</v>
      </c>
      <c r="B201" s="98">
        <v>952.82948132891568</v>
      </c>
      <c r="C201" s="98">
        <v>931.01981942508291</v>
      </c>
      <c r="D201" s="98">
        <v>943.39988613521245</v>
      </c>
      <c r="E201" s="98">
        <v>910.05077788625249</v>
      </c>
      <c r="F201" s="98">
        <v>946.72665221739999</v>
      </c>
      <c r="G201" s="98">
        <v>962.2955801132797</v>
      </c>
      <c r="H201" s="98">
        <v>946.8795120682737</v>
      </c>
      <c r="I201" s="98">
        <v>877.18853462858203</v>
      </c>
      <c r="J201" s="98">
        <v>923.7541042751925</v>
      </c>
      <c r="K201" s="98">
        <v>925.68785556662851</v>
      </c>
      <c r="L201" s="98">
        <v>1093.1866745891364</v>
      </c>
      <c r="M201" s="98">
        <v>1153.6572558860603</v>
      </c>
      <c r="N201" s="98">
        <v>1120.3205899531144</v>
      </c>
      <c r="O201" s="98">
        <v>1222.8051082394986</v>
      </c>
      <c r="P201" s="98">
        <v>1095.2670684001885</v>
      </c>
      <c r="Q201" s="98">
        <v>1141.6910076028962</v>
      </c>
      <c r="R201" s="98">
        <v>1163.205809437294</v>
      </c>
      <c r="S201" s="98">
        <v>1126.3737788348999</v>
      </c>
      <c r="T201" s="98">
        <v>1176.5232830682457</v>
      </c>
      <c r="U201" s="98">
        <v>1200.1040622495368</v>
      </c>
      <c r="V201" s="98">
        <v>1153.9874190132437</v>
      </c>
      <c r="W201" s="98">
        <v>1053.0595712262318</v>
      </c>
      <c r="X201" s="98">
        <v>807.70093437999049</v>
      </c>
      <c r="Y201" s="98">
        <v>671.55073684593947</v>
      </c>
      <c r="DA201" s="63" t="s">
        <v>2458</v>
      </c>
    </row>
    <row r="202" spans="1:105" ht="12" customHeight="1" x14ac:dyDescent="0.25">
      <c r="A202" s="100" t="s">
        <v>211</v>
      </c>
      <c r="B202" s="101">
        <v>543.68683441681151</v>
      </c>
      <c r="C202" s="101">
        <v>521.26581901071916</v>
      </c>
      <c r="D202" s="101">
        <v>533.74824222970085</v>
      </c>
      <c r="E202" s="101">
        <v>507.64506547131884</v>
      </c>
      <c r="F202" s="101">
        <v>525.64142882892997</v>
      </c>
      <c r="G202" s="101">
        <v>542.19016425424741</v>
      </c>
      <c r="H202" s="101">
        <v>534.00236156055519</v>
      </c>
      <c r="I202" s="101">
        <v>486.25898433661217</v>
      </c>
      <c r="J202" s="101">
        <v>495.92130711294772</v>
      </c>
      <c r="K202" s="101">
        <v>453.18800211980232</v>
      </c>
      <c r="L202" s="101">
        <v>616.35662632766866</v>
      </c>
      <c r="M202" s="101">
        <v>643.74469105355877</v>
      </c>
      <c r="N202" s="101">
        <v>611.46316987478417</v>
      </c>
      <c r="O202" s="101">
        <v>702.70687347967907</v>
      </c>
      <c r="P202" s="101">
        <v>604.41274541265966</v>
      </c>
      <c r="Q202" s="101">
        <v>645.63895600994772</v>
      </c>
      <c r="R202" s="101">
        <v>658.20009635787483</v>
      </c>
      <c r="S202" s="101">
        <v>610.12038067178389</v>
      </c>
      <c r="T202" s="101">
        <v>641.6635759342131</v>
      </c>
      <c r="U202" s="101">
        <v>666.4163282766923</v>
      </c>
      <c r="V202" s="101">
        <v>640.39566299471164</v>
      </c>
      <c r="W202" s="101">
        <v>619.157527706069</v>
      </c>
      <c r="X202" s="101">
        <v>338.53442570136804</v>
      </c>
      <c r="Y202" s="101">
        <v>347.40006853288406</v>
      </c>
      <c r="DA202" s="131" t="s">
        <v>2459</v>
      </c>
    </row>
    <row r="203" spans="1:105" ht="12" customHeight="1" x14ac:dyDescent="0.25">
      <c r="A203" s="103" t="s">
        <v>52</v>
      </c>
      <c r="B203" s="104">
        <v>409.14264691210445</v>
      </c>
      <c r="C203" s="104">
        <v>409.7540004143637</v>
      </c>
      <c r="D203" s="104">
        <v>409.65164390551161</v>
      </c>
      <c r="E203" s="104">
        <v>402.40571241493376</v>
      </c>
      <c r="F203" s="104">
        <v>421.08522338847013</v>
      </c>
      <c r="G203" s="104">
        <v>420.10541585903212</v>
      </c>
      <c r="H203" s="104">
        <v>412.87715050771862</v>
      </c>
      <c r="I203" s="104">
        <v>390.9295502919698</v>
      </c>
      <c r="J203" s="104">
        <v>427.8327971622449</v>
      </c>
      <c r="K203" s="104">
        <v>472.49985344682631</v>
      </c>
      <c r="L203" s="104">
        <v>476.83004826146765</v>
      </c>
      <c r="M203" s="104">
        <v>509.91256483250146</v>
      </c>
      <c r="N203" s="104">
        <v>508.85742007833022</v>
      </c>
      <c r="O203" s="104">
        <v>520.09823475981943</v>
      </c>
      <c r="P203" s="104">
        <v>490.85432298752875</v>
      </c>
      <c r="Q203" s="104">
        <v>496.05205159294849</v>
      </c>
      <c r="R203" s="104">
        <v>505.00571307941902</v>
      </c>
      <c r="S203" s="104">
        <v>516.25339816311612</v>
      </c>
      <c r="T203" s="104">
        <v>534.85970713403276</v>
      </c>
      <c r="U203" s="104">
        <v>533.68773397284428</v>
      </c>
      <c r="V203" s="104">
        <v>513.59175601853212</v>
      </c>
      <c r="W203" s="104">
        <v>433.90204352016286</v>
      </c>
      <c r="X203" s="104">
        <v>469.16650867862251</v>
      </c>
      <c r="Y203" s="104">
        <v>324.15066831305535</v>
      </c>
      <c r="DA203" s="132" t="s">
        <v>2460</v>
      </c>
    </row>
    <row r="204" spans="1:105" ht="12" customHeight="1" x14ac:dyDescent="0.25">
      <c r="A204" s="106" t="s">
        <v>122</v>
      </c>
      <c r="B204" s="101">
        <v>979.24867579816623</v>
      </c>
      <c r="C204" s="101">
        <v>917.42198780306069</v>
      </c>
      <c r="D204" s="101">
        <v>932.15821526818388</v>
      </c>
      <c r="E204" s="101">
        <v>904.54271648378847</v>
      </c>
      <c r="F204" s="101">
        <v>929.29461427218689</v>
      </c>
      <c r="G204" s="101">
        <v>950.55209070899787</v>
      </c>
      <c r="H204" s="101">
        <v>964.61201075514339</v>
      </c>
      <c r="I204" s="101">
        <v>915.26330530575513</v>
      </c>
      <c r="J204" s="101">
        <v>940.59851356031504</v>
      </c>
      <c r="K204" s="101">
        <v>896.47201111787115</v>
      </c>
      <c r="L204" s="101">
        <v>1057.8324121161993</v>
      </c>
      <c r="M204" s="101">
        <v>1100.0376834559588</v>
      </c>
      <c r="N204" s="101">
        <v>1102.2656714412317</v>
      </c>
      <c r="O204" s="101">
        <v>1187.81069957092</v>
      </c>
      <c r="P204" s="101">
        <v>1147.4434932400632</v>
      </c>
      <c r="Q204" s="101">
        <v>1205.2658875868349</v>
      </c>
      <c r="R204" s="101">
        <v>1205.5680597595381</v>
      </c>
      <c r="S204" s="101">
        <v>1147.6029309638977</v>
      </c>
      <c r="T204" s="101">
        <v>1160.8409629324149</v>
      </c>
      <c r="U204" s="101">
        <v>1176.8023803624797</v>
      </c>
      <c r="V204" s="101">
        <v>1168.5618871197701</v>
      </c>
      <c r="W204" s="101">
        <v>1143.9145165837051</v>
      </c>
      <c r="X204" s="101">
        <v>751.85949683857098</v>
      </c>
      <c r="Y204" s="101">
        <v>744.88848455593791</v>
      </c>
      <c r="DA204" s="131" t="s">
        <v>2461</v>
      </c>
    </row>
    <row r="205" spans="1:105" ht="12" customHeight="1" x14ac:dyDescent="0.25">
      <c r="A205" s="107" t="s">
        <v>121</v>
      </c>
      <c r="B205" s="104">
        <v>979.24867579816612</v>
      </c>
      <c r="C205" s="104">
        <v>917.52328809580433</v>
      </c>
      <c r="D205" s="104">
        <v>932.28615949803384</v>
      </c>
      <c r="E205" s="104">
        <v>904.68357749898757</v>
      </c>
      <c r="F205" s="104">
        <v>929.37399113039078</v>
      </c>
      <c r="G205" s="104">
        <v>950.56858468661164</v>
      </c>
      <c r="H205" s="104">
        <v>964.6145481783791</v>
      </c>
      <c r="I205" s="104">
        <v>915.50167423496134</v>
      </c>
      <c r="J205" s="104">
        <v>940.88184404669823</v>
      </c>
      <c r="K205" s="104">
        <v>896.87601147116663</v>
      </c>
      <c r="L205" s="104">
        <v>1058.1255036634072</v>
      </c>
      <c r="M205" s="104">
        <v>1100.1259110923781</v>
      </c>
      <c r="N205" s="104">
        <v>1102.0017607393847</v>
      </c>
      <c r="O205" s="104">
        <v>1186.9080845699261</v>
      </c>
      <c r="P205" s="104">
        <v>1146.6972334880818</v>
      </c>
      <c r="Q205" s="104">
        <v>1205.0587349869879</v>
      </c>
      <c r="R205" s="104">
        <v>1205.7907914594048</v>
      </c>
      <c r="S205" s="104">
        <v>1148.2327165901579</v>
      </c>
      <c r="T205" s="104">
        <v>1161.3608972732573</v>
      </c>
      <c r="U205" s="104">
        <v>1177.2134537611728</v>
      </c>
      <c r="V205" s="104">
        <v>1168.6894493221268</v>
      </c>
      <c r="W205" s="104">
        <v>1144.1279638481367</v>
      </c>
      <c r="X205" s="104">
        <v>741.77954643355145</v>
      </c>
      <c r="Y205" s="104">
        <v>728.11921081635091</v>
      </c>
      <c r="DA205" s="132" t="s">
        <v>2462</v>
      </c>
    </row>
    <row r="206" spans="1:105" ht="12" customHeight="1" x14ac:dyDescent="0.25">
      <c r="A206" s="108" t="s">
        <v>53</v>
      </c>
      <c r="B206" s="98">
        <v>559.04568346624501</v>
      </c>
      <c r="C206" s="98">
        <v>513.51315840649715</v>
      </c>
      <c r="D206" s="98">
        <v>527.51268019056783</v>
      </c>
      <c r="E206" s="98">
        <v>504.43200584247597</v>
      </c>
      <c r="F206" s="98">
        <v>515.62783804435412</v>
      </c>
      <c r="G206" s="98">
        <v>535.64100570429196</v>
      </c>
      <c r="H206" s="98">
        <v>544.26392766071353</v>
      </c>
      <c r="I206" s="98">
        <v>508.22033052375292</v>
      </c>
      <c r="J206" s="98">
        <v>505.62312437766263</v>
      </c>
      <c r="K206" s="98">
        <v>437.97469405265588</v>
      </c>
      <c r="L206" s="98">
        <v>595.3519193260945</v>
      </c>
      <c r="M206" s="98">
        <v>612.83167655948307</v>
      </c>
      <c r="N206" s="98">
        <v>600.22597357229472</v>
      </c>
      <c r="O206" s="98">
        <v>681.69763962955665</v>
      </c>
      <c r="P206" s="98">
        <v>631.90166968250037</v>
      </c>
      <c r="Q206" s="98">
        <v>681.07253856561488</v>
      </c>
      <c r="R206" s="98">
        <v>682.35782308520618</v>
      </c>
      <c r="S206" s="98">
        <v>621.55839259401819</v>
      </c>
      <c r="T206" s="98">
        <v>633.79952745898015</v>
      </c>
      <c r="U206" s="98">
        <v>653.61914264891016</v>
      </c>
      <c r="V206" s="98">
        <v>648.30062545479041</v>
      </c>
      <c r="W206" s="98">
        <v>671.78639385491579</v>
      </c>
      <c r="X206" s="98">
        <v>303.96063599827716</v>
      </c>
      <c r="Y206" s="98">
        <v>376.53559470185576</v>
      </c>
      <c r="DA206" s="63" t="s">
        <v>2463</v>
      </c>
    </row>
    <row r="207" spans="1:105" ht="12" customHeight="1" x14ac:dyDescent="0.25">
      <c r="A207" s="108" t="s">
        <v>52</v>
      </c>
      <c r="B207" s="98">
        <v>420.20299233192128</v>
      </c>
      <c r="C207" s="98">
        <v>404.01012968930701</v>
      </c>
      <c r="D207" s="98">
        <v>404.773479307466</v>
      </c>
      <c r="E207" s="98">
        <v>400.25157165651171</v>
      </c>
      <c r="F207" s="98">
        <v>413.74615308603666</v>
      </c>
      <c r="G207" s="98">
        <v>414.9275789823198</v>
      </c>
      <c r="H207" s="98">
        <v>420.3506205176655</v>
      </c>
      <c r="I207" s="98">
        <v>407.28134371120848</v>
      </c>
      <c r="J207" s="98">
        <v>435.25871966903566</v>
      </c>
      <c r="K207" s="98">
        <v>458.90131741851064</v>
      </c>
      <c r="L207" s="98">
        <v>462.77358433731268</v>
      </c>
      <c r="M207" s="98">
        <v>487.29423453289479</v>
      </c>
      <c r="N207" s="98">
        <v>501.77578716709007</v>
      </c>
      <c r="O207" s="98">
        <v>505.21044494036937</v>
      </c>
      <c r="P207" s="98">
        <v>514.79556380558131</v>
      </c>
      <c r="Q207" s="98">
        <v>523.98619642137317</v>
      </c>
      <c r="R207" s="98">
        <v>523.43296837419859</v>
      </c>
      <c r="S207" s="98">
        <v>526.67432399613983</v>
      </c>
      <c r="T207" s="98">
        <v>527.56136981427699</v>
      </c>
      <c r="U207" s="98">
        <v>523.59431111226274</v>
      </c>
      <c r="V207" s="98">
        <v>520.38882386733644</v>
      </c>
      <c r="W207" s="98">
        <v>472.3415699932209</v>
      </c>
      <c r="X207" s="98">
        <v>437.81891043527446</v>
      </c>
      <c r="Y207" s="98">
        <v>351.58361611449504</v>
      </c>
      <c r="DA207" s="63" t="s">
        <v>2464</v>
      </c>
    </row>
    <row r="208" spans="1:105" ht="12" customHeight="1" x14ac:dyDescent="0.25">
      <c r="A208" s="121" t="s">
        <v>54</v>
      </c>
      <c r="B208" s="122">
        <v>219.20131515189161</v>
      </c>
      <c r="C208" s="122">
        <v>215.29044407682693</v>
      </c>
      <c r="D208" s="122">
        <v>218.83951444153993</v>
      </c>
      <c r="E208" s="122">
        <v>217.80042031623447</v>
      </c>
      <c r="F208" s="122">
        <v>219.37673057334825</v>
      </c>
      <c r="G208" s="122">
        <v>223.2208631520358</v>
      </c>
      <c r="H208" s="122">
        <v>230.82032311043247</v>
      </c>
      <c r="I208" s="122">
        <v>228.65545882331409</v>
      </c>
      <c r="J208" s="122">
        <v>233.68905983327173</v>
      </c>
      <c r="K208" s="122">
        <v>235.34392802510311</v>
      </c>
      <c r="L208" s="122">
        <v>262.6517047251271</v>
      </c>
      <c r="M208" s="122">
        <v>257.40640655521656</v>
      </c>
      <c r="N208" s="122">
        <v>256.61912211387727</v>
      </c>
      <c r="O208" s="122">
        <v>275.23679089344392</v>
      </c>
      <c r="P208" s="122">
        <v>279.49090879429485</v>
      </c>
      <c r="Q208" s="122">
        <v>284.63479547409861</v>
      </c>
      <c r="R208" s="122">
        <v>293.27324062275153</v>
      </c>
      <c r="S208" s="122">
        <v>286.0699739465644</v>
      </c>
      <c r="T208" s="122">
        <v>287.41883893750213</v>
      </c>
      <c r="U208" s="122">
        <v>288.21459164091067</v>
      </c>
      <c r="V208" s="122">
        <v>304.7463759606278</v>
      </c>
      <c r="W208" s="122">
        <v>314.26206608516702</v>
      </c>
      <c r="X208" s="122">
        <v>198.48777648842753</v>
      </c>
      <c r="Y208" s="122">
        <v>220.25547795020685</v>
      </c>
      <c r="DA208" s="130" t="s">
        <v>2465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2466</v>
      </c>
    </row>
    <row r="210" spans="1:105" ht="12" customHeight="1" x14ac:dyDescent="0.25">
      <c r="A210" s="109" t="s">
        <v>120</v>
      </c>
      <c r="B210" s="33">
        <v>219.20131515189161</v>
      </c>
      <c r="C210" s="33">
        <v>215.29044407682693</v>
      </c>
      <c r="D210" s="33">
        <v>218.83951444153993</v>
      </c>
      <c r="E210" s="33">
        <v>217.80042031623447</v>
      </c>
      <c r="F210" s="33">
        <v>219.37673057334825</v>
      </c>
      <c r="G210" s="33">
        <v>223.2208631520358</v>
      </c>
      <c r="H210" s="33">
        <v>230.82032311043247</v>
      </c>
      <c r="I210" s="33">
        <v>228.65545882331409</v>
      </c>
      <c r="J210" s="33">
        <v>233.68905983327173</v>
      </c>
      <c r="K210" s="33">
        <v>235.34392802510311</v>
      </c>
      <c r="L210" s="33">
        <v>262.6517047251271</v>
      </c>
      <c r="M210" s="33">
        <v>257.40640655521656</v>
      </c>
      <c r="N210" s="33">
        <v>256.61912211387727</v>
      </c>
      <c r="O210" s="33">
        <v>275.23679089344392</v>
      </c>
      <c r="P210" s="33">
        <v>279.49090879429485</v>
      </c>
      <c r="Q210" s="33">
        <v>284.63479547409861</v>
      </c>
      <c r="R210" s="33">
        <v>293.27324062275153</v>
      </c>
      <c r="S210" s="33">
        <v>286.0699739465644</v>
      </c>
      <c r="T210" s="33">
        <v>287.41883893750213</v>
      </c>
      <c r="U210" s="33">
        <v>288.21459164091067</v>
      </c>
      <c r="V210" s="33">
        <v>304.7463759606278</v>
      </c>
      <c r="W210" s="33">
        <v>314.26206608516702</v>
      </c>
      <c r="X210" s="33">
        <v>198.48777648842753</v>
      </c>
      <c r="Y210" s="33">
        <v>220.25547795020685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5521.0403525074753</v>
      </c>
      <c r="C212" s="117">
        <f t="shared" si="101"/>
        <v>5844.9133880114086</v>
      </c>
      <c r="D212" s="117">
        <f t="shared" si="101"/>
        <v>5703.1775666522708</v>
      </c>
      <c r="E212" s="117">
        <f t="shared" si="101"/>
        <v>5677.3976049992725</v>
      </c>
      <c r="F212" s="117">
        <f t="shared" si="101"/>
        <v>5687.8840844224815</v>
      </c>
      <c r="G212" s="117">
        <f t="shared" si="101"/>
        <v>5846.7325128211551</v>
      </c>
      <c r="H212" s="117">
        <f t="shared" si="101"/>
        <v>5714.1588094557619</v>
      </c>
      <c r="I212" s="117">
        <f t="shared" si="101"/>
        <v>5653.1673984520403</v>
      </c>
      <c r="J212" s="117">
        <f t="shared" si="101"/>
        <v>5684.9178447180611</v>
      </c>
      <c r="K212" s="117">
        <f t="shared" si="101"/>
        <v>5710.752290626222</v>
      </c>
      <c r="L212" s="117">
        <f t="shared" si="101"/>
        <v>6360.1799970415695</v>
      </c>
      <c r="M212" s="117">
        <f t="shared" si="101"/>
        <v>5665.4643127628078</v>
      </c>
      <c r="N212" s="117">
        <f t="shared" si="101"/>
        <v>5239.1554288249354</v>
      </c>
      <c r="O212" s="117">
        <f t="shared" si="101"/>
        <v>5467.9219624546431</v>
      </c>
      <c r="P212" s="117">
        <f t="shared" si="101"/>
        <v>4569.5392307847105</v>
      </c>
      <c r="Q212" s="117">
        <f t="shared" si="101"/>
        <v>5119.6066762177652</v>
      </c>
      <c r="R212" s="117">
        <f t="shared" ref="R212:V212" si="102">R213+R216+R218+R227</f>
        <v>5330.3533331175058</v>
      </c>
      <c r="S212" s="117">
        <f t="shared" si="102"/>
        <v>5166.0108612529457</v>
      </c>
      <c r="T212" s="117">
        <f t="shared" si="102"/>
        <v>5421.8114675169909</v>
      </c>
      <c r="U212" s="117">
        <f t="shared" si="102"/>
        <v>5268.3711863549061</v>
      </c>
      <c r="V212" s="117">
        <f t="shared" si="102"/>
        <v>4884.3481584001465</v>
      </c>
      <c r="W212" s="117">
        <f t="shared" ref="W212:Y212" si="103">W213+W216+W218+W227</f>
        <v>4690.9093349005298</v>
      </c>
      <c r="X212" s="117">
        <f t="shared" si="103"/>
        <v>4905.554840495558</v>
      </c>
      <c r="Y212" s="117">
        <f t="shared" si="103"/>
        <v>4448.1686848438931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5275.7313530143474</v>
      </c>
      <c r="C213" s="122">
        <f t="shared" si="104"/>
        <v>5597.4652407211288</v>
      </c>
      <c r="D213" s="122">
        <f t="shared" si="104"/>
        <v>5439.9204958992232</v>
      </c>
      <c r="E213" s="122">
        <f t="shared" si="104"/>
        <v>5410.6007075085708</v>
      </c>
      <c r="F213" s="122">
        <f t="shared" si="104"/>
        <v>5396.1797421307201</v>
      </c>
      <c r="G213" s="122">
        <f t="shared" si="104"/>
        <v>5535.0859959166246</v>
      </c>
      <c r="H213" s="122">
        <f t="shared" si="104"/>
        <v>5392.1991261067978</v>
      </c>
      <c r="I213" s="122">
        <f t="shared" si="104"/>
        <v>5339.5040509988739</v>
      </c>
      <c r="J213" s="122">
        <f t="shared" si="104"/>
        <v>5339.6371478988931</v>
      </c>
      <c r="K213" s="122">
        <f t="shared" si="104"/>
        <v>5349.2580770166342</v>
      </c>
      <c r="L213" s="122">
        <f t="shared" si="104"/>
        <v>5917.9206787300627</v>
      </c>
      <c r="M213" s="122">
        <f t="shared" si="104"/>
        <v>5189.4672538800114</v>
      </c>
      <c r="N213" s="122">
        <f t="shared" si="104"/>
        <v>4788.0961877850741</v>
      </c>
      <c r="O213" s="122">
        <f t="shared" si="104"/>
        <v>4978.2734360593186</v>
      </c>
      <c r="P213" s="122">
        <f t="shared" si="104"/>
        <v>4135.8181746338123</v>
      </c>
      <c r="Q213" s="122">
        <f t="shared" si="104"/>
        <v>4674.6358875646029</v>
      </c>
      <c r="R213" s="122">
        <f t="shared" ref="R213:V213" si="105">SUM(R214:R215)</f>
        <v>4883.7391022071206</v>
      </c>
      <c r="S213" s="122">
        <f t="shared" si="105"/>
        <v>4741.4671676674479</v>
      </c>
      <c r="T213" s="122">
        <f t="shared" si="105"/>
        <v>4984.4305745569154</v>
      </c>
      <c r="U213" s="122">
        <f t="shared" si="105"/>
        <v>4829.8572354409116</v>
      </c>
      <c r="V213" s="122">
        <f t="shared" si="105"/>
        <v>4469.8160775635197</v>
      </c>
      <c r="W213" s="122">
        <f t="shared" ref="W213:Y213" si="106">SUM(W214:W215)</f>
        <v>4322.9470141229403</v>
      </c>
      <c r="X213" s="122">
        <f t="shared" si="106"/>
        <v>4631.4561253618122</v>
      </c>
      <c r="Y213" s="122">
        <f t="shared" si="106"/>
        <v>4233.8280367961725</v>
      </c>
      <c r="DA213" s="130" t="s">
        <v>2619</v>
      </c>
    </row>
    <row r="214" spans="1:105" ht="12" customHeight="1" x14ac:dyDescent="0.25">
      <c r="A214" s="97" t="s">
        <v>211</v>
      </c>
      <c r="B214" s="98">
        <v>5275.7313530143474</v>
      </c>
      <c r="C214" s="98">
        <v>5597.4652407211288</v>
      </c>
      <c r="D214" s="98">
        <v>5439.9204958992232</v>
      </c>
      <c r="E214" s="98">
        <v>5410.6007075085708</v>
      </c>
      <c r="F214" s="98">
        <v>5396.1797421307201</v>
      </c>
      <c r="G214" s="98">
        <v>5535.0859959166246</v>
      </c>
      <c r="H214" s="98">
        <v>5392.1991261067978</v>
      </c>
      <c r="I214" s="98">
        <v>5339.5040509988739</v>
      </c>
      <c r="J214" s="98">
        <v>5339.6371478988931</v>
      </c>
      <c r="K214" s="98">
        <v>5349.2580770166342</v>
      </c>
      <c r="L214" s="98">
        <v>5917.9206787300627</v>
      </c>
      <c r="M214" s="98">
        <v>5189.4672538800114</v>
      </c>
      <c r="N214" s="98">
        <v>4788.0961877850741</v>
      </c>
      <c r="O214" s="98">
        <v>4978.2734360593186</v>
      </c>
      <c r="P214" s="98">
        <v>4135.8181746338123</v>
      </c>
      <c r="Q214" s="98">
        <v>4674.6358875646029</v>
      </c>
      <c r="R214" s="98">
        <v>4883.7391022071206</v>
      </c>
      <c r="S214" s="98">
        <v>4741.4671676674479</v>
      </c>
      <c r="T214" s="98">
        <v>4984.4305745569154</v>
      </c>
      <c r="U214" s="98">
        <v>4829.8572354409116</v>
      </c>
      <c r="V214" s="98">
        <v>4469.8160775635197</v>
      </c>
      <c r="W214" s="98">
        <v>4322.9470141229403</v>
      </c>
      <c r="X214" s="98">
        <v>4631.4561253618122</v>
      </c>
      <c r="Y214" s="98">
        <v>4233.8280367961725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245.30899949312763</v>
      </c>
      <c r="C218" s="122">
        <v>247.44814729027959</v>
      </c>
      <c r="D218" s="122">
        <v>263.2570707530474</v>
      </c>
      <c r="E218" s="122">
        <v>266.79689749070201</v>
      </c>
      <c r="F218" s="122">
        <v>291.70434229176158</v>
      </c>
      <c r="G218" s="122">
        <v>311.64651690453036</v>
      </c>
      <c r="H218" s="122">
        <v>321.95968334896384</v>
      </c>
      <c r="I218" s="122">
        <v>313.66334745316652</v>
      </c>
      <c r="J218" s="122">
        <v>345.28069681916827</v>
      </c>
      <c r="K218" s="122">
        <v>361.49421360958769</v>
      </c>
      <c r="L218" s="122">
        <v>442.25931831150695</v>
      </c>
      <c r="M218" s="122">
        <v>475.99705888279624</v>
      </c>
      <c r="N218" s="122">
        <v>451.05924103986126</v>
      </c>
      <c r="O218" s="122">
        <v>489.64852639532444</v>
      </c>
      <c r="P218" s="122">
        <v>433.72105615089862</v>
      </c>
      <c r="Q218" s="122">
        <v>444.970788653162</v>
      </c>
      <c r="R218" s="122">
        <v>446.61423091038495</v>
      </c>
      <c r="S218" s="122">
        <v>424.54369358549786</v>
      </c>
      <c r="T218" s="122">
        <v>437.38089296007524</v>
      </c>
      <c r="U218" s="122">
        <v>438.51395091399479</v>
      </c>
      <c r="V218" s="122">
        <v>414.5320808366269</v>
      </c>
      <c r="W218" s="122">
        <v>367.96232077758907</v>
      </c>
      <c r="X218" s="122">
        <v>274.0987151337456</v>
      </c>
      <c r="Y218" s="122">
        <v>214.34064804772055</v>
      </c>
      <c r="DA218" s="130" t="s">
        <v>2624</v>
      </c>
    </row>
    <row r="219" spans="1:105" ht="12" customHeight="1" x14ac:dyDescent="0.25">
      <c r="A219" s="97" t="s">
        <v>138</v>
      </c>
      <c r="B219" s="98">
        <v>441.63759136271273</v>
      </c>
      <c r="C219" s="98">
        <v>430.08309260294868</v>
      </c>
      <c r="D219" s="98">
        <v>434.42226932776214</v>
      </c>
      <c r="E219" s="98">
        <v>417.55377722900505</v>
      </c>
      <c r="F219" s="98">
        <v>432.94668471013512</v>
      </c>
      <c r="G219" s="98">
        <v>438.80340626231714</v>
      </c>
      <c r="H219" s="98">
        <v>429.91578349381388</v>
      </c>
      <c r="I219" s="98">
        <v>396.26585469909242</v>
      </c>
      <c r="J219" s="98">
        <v>412.25031153122609</v>
      </c>
      <c r="K219" s="98">
        <v>408.66255423004537</v>
      </c>
      <c r="L219" s="98">
        <v>478.38209356235853</v>
      </c>
      <c r="M219" s="98">
        <v>499.77477145037363</v>
      </c>
      <c r="N219" s="98">
        <v>467.94241624494259</v>
      </c>
      <c r="O219" s="98">
        <v>505.95200921002191</v>
      </c>
      <c r="P219" s="98">
        <v>448.37353705050879</v>
      </c>
      <c r="Q219" s="98">
        <v>460.04236539065778</v>
      </c>
      <c r="R219" s="98">
        <v>461.73238334693332</v>
      </c>
      <c r="S219" s="98">
        <v>438.92333020911695</v>
      </c>
      <c r="T219" s="98">
        <v>452.21779433874747</v>
      </c>
      <c r="U219" s="98">
        <v>453.33473636075615</v>
      </c>
      <c r="V219" s="98">
        <v>428.41217237190421</v>
      </c>
      <c r="W219" s="98">
        <v>383.27494927142851</v>
      </c>
      <c r="X219" s="98">
        <v>290.36700752250692</v>
      </c>
      <c r="Y219" s="98">
        <v>235.35006715141085</v>
      </c>
      <c r="DA219" s="63" t="s">
        <v>2625</v>
      </c>
    </row>
    <row r="220" spans="1:105" ht="12" customHeight="1" x14ac:dyDescent="0.25">
      <c r="A220" s="97" t="s">
        <v>137</v>
      </c>
      <c r="B220" s="98">
        <v>251.99949068806367</v>
      </c>
      <c r="C220" s="98">
        <v>239.72336491583712</v>
      </c>
      <c r="D220" s="98">
        <v>244.4480160566506</v>
      </c>
      <c r="E220" s="98">
        <v>231.33822351359024</v>
      </c>
      <c r="F220" s="98">
        <v>238.69236005289258</v>
      </c>
      <c r="G220" s="98">
        <v>245.20935708369007</v>
      </c>
      <c r="H220" s="98">
        <v>240.4582880346729</v>
      </c>
      <c r="I220" s="98">
        <v>217.24639234044812</v>
      </c>
      <c r="J220" s="98">
        <v>218.91183450837551</v>
      </c>
      <c r="K220" s="98">
        <v>197.59484804334554</v>
      </c>
      <c r="L220" s="98">
        <v>267.52356724676866</v>
      </c>
      <c r="M220" s="98">
        <v>277.77882196945978</v>
      </c>
      <c r="N220" s="98">
        <v>257.47032131797295</v>
      </c>
      <c r="O220" s="98">
        <v>296.84569072016996</v>
      </c>
      <c r="P220" s="98">
        <v>256.32171037875986</v>
      </c>
      <c r="Q220" s="98">
        <v>273.54124372481874</v>
      </c>
      <c r="R220" s="98">
        <v>278.79253448501396</v>
      </c>
      <c r="S220" s="98">
        <v>254.46809042370271</v>
      </c>
      <c r="T220" s="98">
        <v>260.12765034115114</v>
      </c>
      <c r="U220" s="98">
        <v>264.66699284416154</v>
      </c>
      <c r="V220" s="98">
        <v>251.89486173211452</v>
      </c>
      <c r="W220" s="98">
        <v>241.47858608169363</v>
      </c>
      <c r="X220" s="98">
        <v>118.44946179630301</v>
      </c>
      <c r="Y220" s="98">
        <v>119.04936395820528</v>
      </c>
      <c r="DA220" s="63" t="s">
        <v>2626</v>
      </c>
    </row>
    <row r="221" spans="1:105" ht="12" customHeight="1" x14ac:dyDescent="0.25">
      <c r="A221" s="100" t="s">
        <v>211</v>
      </c>
      <c r="B221" s="101">
        <v>251.99949068806367</v>
      </c>
      <c r="C221" s="101">
        <v>239.72336491583712</v>
      </c>
      <c r="D221" s="101">
        <v>244.4480160566506</v>
      </c>
      <c r="E221" s="101">
        <v>231.33822351359024</v>
      </c>
      <c r="F221" s="101">
        <v>238.69236005289258</v>
      </c>
      <c r="G221" s="101">
        <v>245.20935708369007</v>
      </c>
      <c r="H221" s="101">
        <v>240.4582880346729</v>
      </c>
      <c r="I221" s="101">
        <v>217.24639234044812</v>
      </c>
      <c r="J221" s="101">
        <v>218.91183450837551</v>
      </c>
      <c r="K221" s="101">
        <v>197.59484804334554</v>
      </c>
      <c r="L221" s="101">
        <v>267.52356724676866</v>
      </c>
      <c r="M221" s="101">
        <v>277.77882196945978</v>
      </c>
      <c r="N221" s="101">
        <v>257.47032131797295</v>
      </c>
      <c r="O221" s="101">
        <v>296.84569072016996</v>
      </c>
      <c r="P221" s="101">
        <v>256.32171037875986</v>
      </c>
      <c r="Q221" s="101">
        <v>273.54124372481874</v>
      </c>
      <c r="R221" s="101">
        <v>278.79253448501396</v>
      </c>
      <c r="S221" s="101">
        <v>254.46809042370271</v>
      </c>
      <c r="T221" s="101">
        <v>260.12765034115114</v>
      </c>
      <c r="U221" s="101">
        <v>264.66699284416154</v>
      </c>
      <c r="V221" s="101">
        <v>251.89486173211452</v>
      </c>
      <c r="W221" s="101">
        <v>241.47858608169363</v>
      </c>
      <c r="X221" s="101">
        <v>118.44946179630301</v>
      </c>
      <c r="Y221" s="101">
        <v>119.04936395820528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2633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200.23097724887802</v>
      </c>
      <c r="C231" s="118">
        <f t="shared" si="108"/>
        <v>210.46699171117362</v>
      </c>
      <c r="D231" s="118">
        <f t="shared" si="108"/>
        <v>204.88341363314152</v>
      </c>
      <c r="E231" s="118">
        <f t="shared" si="108"/>
        <v>203.17925770105614</v>
      </c>
      <c r="F231" s="118">
        <f t="shared" si="108"/>
        <v>202.87120554877038</v>
      </c>
      <c r="G231" s="118">
        <f t="shared" si="108"/>
        <v>207.54425481555398</v>
      </c>
      <c r="H231" s="118">
        <f t="shared" si="108"/>
        <v>202.38731829002046</v>
      </c>
      <c r="I231" s="118">
        <f t="shared" si="108"/>
        <v>199.33842360475515</v>
      </c>
      <c r="J231" s="118">
        <f t="shared" si="108"/>
        <v>200.33495966568927</v>
      </c>
      <c r="K231" s="118">
        <f t="shared" si="108"/>
        <v>200.56252708878878</v>
      </c>
      <c r="L231" s="118">
        <f t="shared" si="108"/>
        <v>222.31951350135517</v>
      </c>
      <c r="M231" s="118">
        <f t="shared" si="108"/>
        <v>197.2333212893441</v>
      </c>
      <c r="N231" s="118">
        <f t="shared" si="108"/>
        <v>185.64784878162027</v>
      </c>
      <c r="O231" s="118">
        <f t="shared" si="108"/>
        <v>191.28954330057064</v>
      </c>
      <c r="P231" s="118">
        <f t="shared" si="108"/>
        <v>159.44883651650892</v>
      </c>
      <c r="Q231" s="118">
        <f t="shared" si="108"/>
        <v>178.20474023017616</v>
      </c>
      <c r="R231" s="118">
        <f t="shared" ref="R231:V231" si="109">R232+R235+R237+R246</f>
        <v>185.10032751478496</v>
      </c>
      <c r="S231" s="118">
        <f t="shared" si="109"/>
        <v>179.11394041839262</v>
      </c>
      <c r="T231" s="118">
        <f t="shared" si="109"/>
        <v>187.60417277045818</v>
      </c>
      <c r="U231" s="118">
        <f t="shared" si="109"/>
        <v>182.22742561301862</v>
      </c>
      <c r="V231" s="118">
        <f t="shared" si="109"/>
        <v>168.89018869413329</v>
      </c>
      <c r="W231" s="118">
        <f t="shared" ref="W231:Y231" si="110">W232+W235+W237+W246</f>
        <v>162.52841399922178</v>
      </c>
      <c r="X231" s="118">
        <f t="shared" si="110"/>
        <v>168.17019423960323</v>
      </c>
      <c r="Y231" s="118">
        <f t="shared" si="110"/>
        <v>153.20616202305368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183.74425669667781</v>
      </c>
      <c r="C232" s="123">
        <f t="shared" si="111"/>
        <v>194.57942973187281</v>
      </c>
      <c r="D232" s="123">
        <f t="shared" si="111"/>
        <v>188.72577156634725</v>
      </c>
      <c r="E232" s="123">
        <f t="shared" si="111"/>
        <v>187.45608065697772</v>
      </c>
      <c r="F232" s="123">
        <f t="shared" si="111"/>
        <v>186.61221254755819</v>
      </c>
      <c r="G232" s="123">
        <f t="shared" si="111"/>
        <v>190.96056370056556</v>
      </c>
      <c r="H232" s="123">
        <f t="shared" si="111"/>
        <v>185.83106126872798</v>
      </c>
      <c r="I232" s="123">
        <f t="shared" si="111"/>
        <v>183.74406998922871</v>
      </c>
      <c r="J232" s="123">
        <f t="shared" si="111"/>
        <v>184.03840014327429</v>
      </c>
      <c r="K232" s="123">
        <f t="shared" si="111"/>
        <v>184.28881298364783</v>
      </c>
      <c r="L232" s="123">
        <f t="shared" si="111"/>
        <v>203.29715493579081</v>
      </c>
      <c r="M232" s="123">
        <f t="shared" si="111"/>
        <v>177.51926903078518</v>
      </c>
      <c r="N232" s="123">
        <f t="shared" si="111"/>
        <v>166.67645706328872</v>
      </c>
      <c r="O232" s="123">
        <f t="shared" si="111"/>
        <v>171.03578981984083</v>
      </c>
      <c r="P232" s="123">
        <f t="shared" si="111"/>
        <v>141.16739300268975</v>
      </c>
      <c r="Q232" s="123">
        <f t="shared" si="111"/>
        <v>159.48340371371137</v>
      </c>
      <c r="R232" s="123">
        <f t="shared" ref="R232:V232" si="112">SUM(R233:R234)</f>
        <v>166.28088674089798</v>
      </c>
      <c r="S232" s="123">
        <f t="shared" si="112"/>
        <v>161.21277680949279</v>
      </c>
      <c r="T232" s="123">
        <f t="shared" si="112"/>
        <v>169.31791770062696</v>
      </c>
      <c r="U232" s="123">
        <f t="shared" si="112"/>
        <v>163.96354488630698</v>
      </c>
      <c r="V232" s="123">
        <f t="shared" si="112"/>
        <v>151.36230214026199</v>
      </c>
      <c r="W232" s="123">
        <f t="shared" ref="W232:Y232" si="113">SUM(W233:W234)</f>
        <v>146.4339557559513</v>
      </c>
      <c r="X232" s="123">
        <f t="shared" si="113"/>
        <v>156.526937347651</v>
      </c>
      <c r="Y232" s="123">
        <f t="shared" si="113"/>
        <v>143.1431944704488</v>
      </c>
      <c r="DA232" s="130" t="s">
        <v>2787</v>
      </c>
    </row>
    <row r="233" spans="1:105" ht="12" customHeight="1" x14ac:dyDescent="0.25">
      <c r="A233" s="97" t="s">
        <v>211</v>
      </c>
      <c r="B233" s="99">
        <v>182.08347547594298</v>
      </c>
      <c r="C233" s="99">
        <v>192.81051266181112</v>
      </c>
      <c r="D233" s="99">
        <v>187.04471643342225</v>
      </c>
      <c r="E233" s="99">
        <v>185.78830341017368</v>
      </c>
      <c r="F233" s="99">
        <v>184.96240030057382</v>
      </c>
      <c r="G233" s="99">
        <v>189.27371266990707</v>
      </c>
      <c r="H233" s="99">
        <v>184.1893137554959</v>
      </c>
      <c r="I233" s="99">
        <v>182.11677169223628</v>
      </c>
      <c r="J233" s="99">
        <v>182.41149103989875</v>
      </c>
      <c r="K233" s="99">
        <v>182.65051130359402</v>
      </c>
      <c r="L233" s="99">
        <v>201.4077537254754</v>
      </c>
      <c r="M233" s="99">
        <v>175.86605248886681</v>
      </c>
      <c r="N233" s="99">
        <v>165.08969454434057</v>
      </c>
      <c r="O233" s="99">
        <v>169.36162429309192</v>
      </c>
      <c r="P233" s="99">
        <v>139.81369417092364</v>
      </c>
      <c r="Q233" s="99">
        <v>157.92591160934538</v>
      </c>
      <c r="R233" s="99">
        <v>164.65468100058885</v>
      </c>
      <c r="S233" s="99">
        <v>159.62553308918086</v>
      </c>
      <c r="T233" s="99">
        <v>167.64285275475081</v>
      </c>
      <c r="U233" s="99">
        <v>162.35489472257805</v>
      </c>
      <c r="V233" s="99">
        <v>149.86962633361998</v>
      </c>
      <c r="W233" s="99">
        <v>144.97747054675415</v>
      </c>
      <c r="X233" s="99">
        <v>155.04899462221587</v>
      </c>
      <c r="Y233" s="99">
        <v>141.73789974951492</v>
      </c>
      <c r="DA233" s="63" t="s">
        <v>2788</v>
      </c>
    </row>
    <row r="234" spans="1:105" ht="12" customHeight="1" x14ac:dyDescent="0.25">
      <c r="A234" s="97" t="s">
        <v>53</v>
      </c>
      <c r="B234" s="99">
        <v>1.6607812207348331</v>
      </c>
      <c r="C234" s="99">
        <v>1.7689170700616998</v>
      </c>
      <c r="D234" s="99">
        <v>1.6810551329250101</v>
      </c>
      <c r="E234" s="99">
        <v>1.6677772468040353</v>
      </c>
      <c r="F234" s="99">
        <v>1.6498122469843757</v>
      </c>
      <c r="G234" s="99">
        <v>1.6868510306584783</v>
      </c>
      <c r="H234" s="99">
        <v>1.6417475132320847</v>
      </c>
      <c r="I234" s="99">
        <v>1.6272982969924106</v>
      </c>
      <c r="J234" s="99">
        <v>1.6269091033755283</v>
      </c>
      <c r="K234" s="99">
        <v>1.638301680053823</v>
      </c>
      <c r="L234" s="99">
        <v>1.8894012103154005</v>
      </c>
      <c r="M234" s="99">
        <v>1.6532165419183744</v>
      </c>
      <c r="N234" s="99">
        <v>1.5867625189481447</v>
      </c>
      <c r="O234" s="99">
        <v>1.6741655267489119</v>
      </c>
      <c r="P234" s="99">
        <v>1.3536988317661054</v>
      </c>
      <c r="Q234" s="99">
        <v>1.5574921043659904</v>
      </c>
      <c r="R234" s="99">
        <v>1.6262057403091346</v>
      </c>
      <c r="S234" s="99">
        <v>1.5872437203119214</v>
      </c>
      <c r="T234" s="99">
        <v>1.675064945876146</v>
      </c>
      <c r="U234" s="99">
        <v>1.608650163728935</v>
      </c>
      <c r="V234" s="99">
        <v>1.4926758066419994</v>
      </c>
      <c r="W234" s="99">
        <v>1.4564852091971681</v>
      </c>
      <c r="X234" s="99">
        <v>1.4779427254351356</v>
      </c>
      <c r="Y234" s="99">
        <v>1.4052947209338937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6.8276252685024776E-3</v>
      </c>
      <c r="C235" s="123">
        <f t="shared" si="114"/>
        <v>8.1078749271384625E-3</v>
      </c>
      <c r="D235" s="123">
        <f t="shared" si="114"/>
        <v>8.7562795682435326E-3</v>
      </c>
      <c r="E235" s="123">
        <f t="shared" si="114"/>
        <v>9.6789357974727021E-3</v>
      </c>
      <c r="F235" s="123">
        <f t="shared" si="114"/>
        <v>1.0601191795885563E-2</v>
      </c>
      <c r="G235" s="123">
        <f t="shared" si="114"/>
        <v>1.1286306506499946E-2</v>
      </c>
      <c r="H235" s="123">
        <f t="shared" si="114"/>
        <v>1.2217312561789239E-2</v>
      </c>
      <c r="I235" s="123">
        <f t="shared" si="114"/>
        <v>1.3926410618544851E-2</v>
      </c>
      <c r="J235" s="123">
        <f t="shared" si="114"/>
        <v>1.5768554742723272E-2</v>
      </c>
      <c r="K235" s="123">
        <f t="shared" si="114"/>
        <v>1.7016779503082648E-2</v>
      </c>
      <c r="L235" s="123">
        <f t="shared" si="114"/>
        <v>1.9838296010789937E-2</v>
      </c>
      <c r="M235" s="123">
        <f t="shared" si="114"/>
        <v>2.3960432045104757E-2</v>
      </c>
      <c r="N235" s="123">
        <f t="shared" si="114"/>
        <v>2.9544627712299504E-2</v>
      </c>
      <c r="O235" s="123">
        <f t="shared" si="114"/>
        <v>3.3324688286982582E-2</v>
      </c>
      <c r="P235" s="123">
        <f t="shared" si="114"/>
        <v>3.9138987798418158E-2</v>
      </c>
      <c r="Q235" s="123">
        <f t="shared" si="114"/>
        <v>4.10113004349687E-2</v>
      </c>
      <c r="R235" s="123">
        <f t="shared" si="114"/>
        <v>4.072881905306127E-2</v>
      </c>
      <c r="S235" s="123">
        <f t="shared" si="114"/>
        <v>3.5423292720171765E-2</v>
      </c>
      <c r="T235" s="123">
        <f t="shared" si="114"/>
        <v>3.4853846104553443E-2</v>
      </c>
      <c r="U235" s="123">
        <f t="shared" si="114"/>
        <v>2.4359759942819404E-2</v>
      </c>
      <c r="V235" s="123">
        <f t="shared" si="114"/>
        <v>1.9986857042573542E-2</v>
      </c>
      <c r="W235" s="123">
        <f t="shared" si="114"/>
        <v>1.6008435007391311E-2</v>
      </c>
      <c r="X235" s="123">
        <f t="shared" si="114"/>
        <v>1.5625809921985204E-2</v>
      </c>
      <c r="Y235" s="123">
        <f t="shared" si="114"/>
        <v>1.8810480444536554E-2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6.8276252685024776E-3</v>
      </c>
      <c r="C236" s="99">
        <f>RES_hhdet_fecs!C48</f>
        <v>8.1078749271384625E-3</v>
      </c>
      <c r="D236" s="99">
        <f>RES_hhdet_fecs!D48</f>
        <v>8.7562795682435326E-3</v>
      </c>
      <c r="E236" s="99">
        <f>RES_hhdet_fecs!E48</f>
        <v>9.6789357974727021E-3</v>
      </c>
      <c r="F236" s="99">
        <f>RES_hhdet_fecs!F48</f>
        <v>1.0601191795885563E-2</v>
      </c>
      <c r="G236" s="99">
        <f>RES_hhdet_fecs!G48</f>
        <v>1.1286306506499946E-2</v>
      </c>
      <c r="H236" s="99">
        <f>RES_hhdet_fecs!H48</f>
        <v>1.2217312561789239E-2</v>
      </c>
      <c r="I236" s="99">
        <f>RES_hhdet_fecs!I48</f>
        <v>1.3926410618544851E-2</v>
      </c>
      <c r="J236" s="99">
        <f>RES_hhdet_fecs!J48</f>
        <v>1.5768554742723272E-2</v>
      </c>
      <c r="K236" s="99">
        <f>RES_hhdet_fecs!K48</f>
        <v>1.7016779503082648E-2</v>
      </c>
      <c r="L236" s="99">
        <f>RES_hhdet_fecs!L48</f>
        <v>1.9838296010789937E-2</v>
      </c>
      <c r="M236" s="99">
        <f>RES_hhdet_fecs!M48</f>
        <v>2.3960432045104757E-2</v>
      </c>
      <c r="N236" s="99">
        <f>RES_hhdet_fecs!N48</f>
        <v>2.9544627712299504E-2</v>
      </c>
      <c r="O236" s="99">
        <f>RES_hhdet_fecs!O48</f>
        <v>3.3324688286982582E-2</v>
      </c>
      <c r="P236" s="99">
        <f>RES_hhdet_fecs!P48</f>
        <v>3.9138987798418158E-2</v>
      </c>
      <c r="Q236" s="99">
        <f>RES_hhdet_fecs!Q48</f>
        <v>4.10113004349687E-2</v>
      </c>
      <c r="R236" s="99">
        <f>RES_hhdet_fecs!R48</f>
        <v>4.072881905306127E-2</v>
      </c>
      <c r="S236" s="99">
        <f>RES_hhdet_fecs!S48</f>
        <v>3.5423292720171765E-2</v>
      </c>
      <c r="T236" s="99">
        <f>RES_hhdet_fecs!T48</f>
        <v>3.4853846104553443E-2</v>
      </c>
      <c r="U236" s="99">
        <f>RES_hhdet_fecs!U48</f>
        <v>2.4359759942819404E-2</v>
      </c>
      <c r="V236" s="99">
        <f>RES_hhdet_fecs!V48</f>
        <v>1.9986857042573542E-2</v>
      </c>
      <c r="W236" s="99">
        <f>RES_hhdet_fecs!W48</f>
        <v>1.6008435007391311E-2</v>
      </c>
      <c r="X236" s="99">
        <f>RES_hhdet_fecs!X48</f>
        <v>1.5625809921985204E-2</v>
      </c>
      <c r="Y236" s="99">
        <f>RES_hhdet_fecs!Y48</f>
        <v>1.8810480444536554E-2</v>
      </c>
      <c r="DA236" s="63" t="s">
        <v>2791</v>
      </c>
    </row>
    <row r="237" spans="1:105" ht="12" customHeight="1" x14ac:dyDescent="0.25">
      <c r="A237" s="121" t="s">
        <v>55</v>
      </c>
      <c r="B237" s="123">
        <v>13.826585554782469</v>
      </c>
      <c r="C237" s="123">
        <v>13.284317716600192</v>
      </c>
      <c r="D237" s="123">
        <v>13.521591205075707</v>
      </c>
      <c r="E237" s="123">
        <v>13.11014015557493</v>
      </c>
      <c r="F237" s="123">
        <v>13.639201015620513</v>
      </c>
      <c r="G237" s="123">
        <v>13.932770846155062</v>
      </c>
      <c r="H237" s="123">
        <v>13.833282989135256</v>
      </c>
      <c r="I237" s="123">
        <v>12.90723665373382</v>
      </c>
      <c r="J237" s="123">
        <v>13.556840996688567</v>
      </c>
      <c r="K237" s="123">
        <v>13.523820676555019</v>
      </c>
      <c r="L237" s="123">
        <v>15.963970886099885</v>
      </c>
      <c r="M237" s="123">
        <v>16.724657788627013</v>
      </c>
      <c r="N237" s="123">
        <v>15.999650473502992</v>
      </c>
      <c r="O237" s="123">
        <v>17.082424974466953</v>
      </c>
      <c r="P237" s="123">
        <v>15.065796382820512</v>
      </c>
      <c r="Q237" s="123">
        <v>15.458680458284096</v>
      </c>
      <c r="R237" s="123">
        <v>15.484389913666012</v>
      </c>
      <c r="S237" s="123">
        <v>14.697834009185604</v>
      </c>
      <c r="T237" s="123">
        <v>15.120736515619351</v>
      </c>
      <c r="U237" s="123">
        <v>15.152730401630029</v>
      </c>
      <c r="V237" s="123">
        <v>14.29673773782036</v>
      </c>
      <c r="W237" s="123">
        <v>12.805152615403586</v>
      </c>
      <c r="X237" s="123">
        <v>9.5832554739025522</v>
      </c>
      <c r="Y237" s="123">
        <v>7.8046382324872594</v>
      </c>
      <c r="DA237" s="130" t="s">
        <v>2792</v>
      </c>
    </row>
    <row r="238" spans="1:105" ht="12" customHeight="1" x14ac:dyDescent="0.25">
      <c r="A238" s="97" t="s">
        <v>138</v>
      </c>
      <c r="B238" s="99">
        <v>15.242418947318289</v>
      </c>
      <c r="C238" s="99">
        <v>14.814659494208568</v>
      </c>
      <c r="D238" s="99">
        <v>14.937054730860238</v>
      </c>
      <c r="E238" s="99">
        <v>14.33789186221585</v>
      </c>
      <c r="F238" s="99">
        <v>14.83991672496488</v>
      </c>
      <c r="G238" s="99">
        <v>15.004997193673475</v>
      </c>
      <c r="H238" s="99">
        <v>14.685268715503586</v>
      </c>
      <c r="I238" s="99">
        <v>13.515610719719017</v>
      </c>
      <c r="J238" s="99">
        <v>14.08320302020223</v>
      </c>
      <c r="K238" s="99">
        <v>13.953790115578006</v>
      </c>
      <c r="L238" s="99">
        <v>16.281033173219335</v>
      </c>
      <c r="M238" s="99">
        <v>16.936886175124723</v>
      </c>
      <c r="N238" s="99">
        <v>16.134277076408203</v>
      </c>
      <c r="O238" s="99">
        <v>17.212564796760532</v>
      </c>
      <c r="P238" s="99">
        <v>15.157523357289671</v>
      </c>
      <c r="Q238" s="99">
        <v>15.541875705551439</v>
      </c>
      <c r="R238" s="99">
        <v>15.567252200935982</v>
      </c>
      <c r="S238" s="99">
        <v>14.776727981515549</v>
      </c>
      <c r="T238" s="99">
        <v>15.209577097208934</v>
      </c>
      <c r="U238" s="99">
        <v>15.238776180766196</v>
      </c>
      <c r="V238" s="99">
        <v>14.364343202494837</v>
      </c>
      <c r="W238" s="99">
        <v>12.853785273743577</v>
      </c>
      <c r="X238" s="99">
        <v>9.7207252685156362</v>
      </c>
      <c r="Y238" s="99">
        <v>7.8789275176114604</v>
      </c>
      <c r="DA238" s="63" t="s">
        <v>2793</v>
      </c>
    </row>
    <row r="239" spans="1:105" ht="12" customHeight="1" x14ac:dyDescent="0.25">
      <c r="A239" s="97" t="s">
        <v>137</v>
      </c>
      <c r="B239" s="99">
        <v>12.453731292513099</v>
      </c>
      <c r="C239" s="99">
        <v>12.012731030393207</v>
      </c>
      <c r="D239" s="99">
        <v>12.152546685477361</v>
      </c>
      <c r="E239" s="99">
        <v>11.618254210372607</v>
      </c>
      <c r="F239" s="99">
        <v>12.019801950520652</v>
      </c>
      <c r="G239" s="99">
        <v>12.207425933850592</v>
      </c>
      <c r="H239" s="99">
        <v>11.963586204568221</v>
      </c>
      <c r="I239" s="99">
        <v>10.95388613618824</v>
      </c>
      <c r="J239" s="99">
        <v>11.350169368905895</v>
      </c>
      <c r="K239" s="99">
        <v>11.015157045512758</v>
      </c>
      <c r="L239" s="99">
        <v>13.404412130733938</v>
      </c>
      <c r="M239" s="99">
        <v>14.003329078449616</v>
      </c>
      <c r="N239" s="99">
        <v>13.449313482230824</v>
      </c>
      <c r="O239" s="99">
        <v>14.763293994202947</v>
      </c>
      <c r="P239" s="99">
        <v>13.059500325372413</v>
      </c>
      <c r="Q239" s="99">
        <v>13.678160410527243</v>
      </c>
      <c r="R239" s="99">
        <v>13.912466082216849</v>
      </c>
      <c r="S239" s="99">
        <v>13.172178604733784</v>
      </c>
      <c r="T239" s="99">
        <v>13.515972069044759</v>
      </c>
      <c r="U239" s="99">
        <v>13.649079095903195</v>
      </c>
      <c r="V239" s="99">
        <v>13.01110841684482</v>
      </c>
      <c r="W239" s="99">
        <v>11.955307169673448</v>
      </c>
      <c r="X239" s="99">
        <v>8.1320423432569999</v>
      </c>
      <c r="Y239" s="99">
        <v>6.8642532367721829</v>
      </c>
      <c r="DA239" s="63" t="s">
        <v>2794</v>
      </c>
    </row>
    <row r="240" spans="1:105" ht="12" customHeight="1" x14ac:dyDescent="0.25">
      <c r="A240" s="100" t="s">
        <v>211</v>
      </c>
      <c r="B240" s="102">
        <v>8.6973615622852538</v>
      </c>
      <c r="C240" s="102">
        <v>8.2575206631354163</v>
      </c>
      <c r="D240" s="102">
        <v>8.4050327354041343</v>
      </c>
      <c r="E240" s="102">
        <v>7.9436532806547691</v>
      </c>
      <c r="F240" s="102">
        <v>8.181549532921828</v>
      </c>
      <c r="G240" s="102">
        <v>8.3849980706478782</v>
      </c>
      <c r="H240" s="102">
        <v>8.213689076409409</v>
      </c>
      <c r="I240" s="102">
        <v>7.4097165686064033</v>
      </c>
      <c r="J240" s="102">
        <v>7.4784171719730619</v>
      </c>
      <c r="K240" s="102">
        <v>6.746879568428195</v>
      </c>
      <c r="L240" s="102">
        <v>9.1047723808559606</v>
      </c>
      <c r="M240" s="102">
        <v>9.4136570277520306</v>
      </c>
      <c r="N240" s="102">
        <v>8.8773690071335185</v>
      </c>
      <c r="O240" s="102">
        <v>10.098735834922055</v>
      </c>
      <c r="P240" s="102">
        <v>8.6651017310346443</v>
      </c>
      <c r="Q240" s="102">
        <v>9.2412010939534639</v>
      </c>
      <c r="R240" s="102">
        <v>9.3994570287814714</v>
      </c>
      <c r="S240" s="102">
        <v>8.5668851331627227</v>
      </c>
      <c r="T240" s="102">
        <v>8.7489515063528458</v>
      </c>
      <c r="U240" s="102">
        <v>8.8967395235715436</v>
      </c>
      <c r="V240" s="102">
        <v>8.4458483633467587</v>
      </c>
      <c r="W240" s="102">
        <v>8.0984001161608887</v>
      </c>
      <c r="X240" s="102">
        <v>3.9653770796813119</v>
      </c>
      <c r="Y240" s="102">
        <v>3.9854728787521516</v>
      </c>
      <c r="DA240" s="131" t="s">
        <v>2795</v>
      </c>
    </row>
    <row r="241" spans="1:105" ht="12" customHeight="1" x14ac:dyDescent="0.25">
      <c r="A241" s="103" t="s">
        <v>52</v>
      </c>
      <c r="B241" s="105">
        <v>3.7563697302278447</v>
      </c>
      <c r="C241" s="105">
        <v>3.7552103672577899</v>
      </c>
      <c r="D241" s="105">
        <v>3.7475139500732255</v>
      </c>
      <c r="E241" s="105">
        <v>3.6746009297178359</v>
      </c>
      <c r="F241" s="105">
        <v>3.8382524175988233</v>
      </c>
      <c r="G241" s="105">
        <v>3.8224278632027149</v>
      </c>
      <c r="H241" s="105">
        <v>3.7498971281588105</v>
      </c>
      <c r="I241" s="105">
        <v>3.544169567581835</v>
      </c>
      <c r="J241" s="105">
        <v>3.8717521969328357</v>
      </c>
      <c r="K241" s="105">
        <v>4.2682774770845633</v>
      </c>
      <c r="L241" s="105">
        <v>4.2996397498779775</v>
      </c>
      <c r="M241" s="105">
        <v>4.5896720506975832</v>
      </c>
      <c r="N241" s="105">
        <v>4.5719444750973066</v>
      </c>
      <c r="O241" s="105">
        <v>4.664558159280892</v>
      </c>
      <c r="P241" s="105">
        <v>4.3943985943377681</v>
      </c>
      <c r="Q241" s="105">
        <v>4.4369593165737795</v>
      </c>
      <c r="R241" s="105">
        <v>4.5130090534353799</v>
      </c>
      <c r="S241" s="105">
        <v>4.6052934715710627</v>
      </c>
      <c r="T241" s="105">
        <v>4.7670205626919131</v>
      </c>
      <c r="U241" s="105">
        <v>4.7523395723316497</v>
      </c>
      <c r="V241" s="105">
        <v>4.5652600534980632</v>
      </c>
      <c r="W241" s="105">
        <v>3.8569070535125589</v>
      </c>
      <c r="X241" s="105">
        <v>4.1666652635756884</v>
      </c>
      <c r="Y241" s="105">
        <v>2.87878035802003</v>
      </c>
      <c r="DA241" s="132" t="s">
        <v>2796</v>
      </c>
    </row>
    <row r="242" spans="1:105" ht="12" customHeight="1" x14ac:dyDescent="0.25">
      <c r="A242" s="106" t="s">
        <v>122</v>
      </c>
      <c r="B242" s="102">
        <v>12.513791252720395</v>
      </c>
      <c r="C242" s="102">
        <v>11.676335485133844</v>
      </c>
      <c r="D242" s="102">
        <v>11.821008257869609</v>
      </c>
      <c r="E242" s="102">
        <v>11.423101337554332</v>
      </c>
      <c r="F242" s="102">
        <v>11.668080455986098</v>
      </c>
      <c r="G242" s="102">
        <v>11.840155617608442</v>
      </c>
      <c r="H242" s="102">
        <v>11.859964249542832</v>
      </c>
      <c r="I242" s="102">
        <v>11.15593044665725</v>
      </c>
      <c r="J242" s="102">
        <v>11.431306662371968</v>
      </c>
      <c r="K242" s="102">
        <v>10.863254211219411</v>
      </c>
      <c r="L242" s="102">
        <v>12.785076308347978</v>
      </c>
      <c r="M242" s="102">
        <v>13.265124934870682</v>
      </c>
      <c r="N242" s="102">
        <v>13.26732361274289</v>
      </c>
      <c r="O242" s="102">
        <v>13.993758881992127</v>
      </c>
      <c r="P242" s="102">
        <v>13.139429437705708</v>
      </c>
      <c r="Q242" s="102">
        <v>13.778951006094465</v>
      </c>
      <c r="R242" s="102">
        <v>13.763124293691353</v>
      </c>
      <c r="S242" s="102">
        <v>13.076812002081082</v>
      </c>
      <c r="T242" s="102">
        <v>13.210686056737641</v>
      </c>
      <c r="U242" s="102">
        <v>13.316714997286212</v>
      </c>
      <c r="V242" s="102">
        <v>12.932464880625741</v>
      </c>
      <c r="W242" s="102">
        <v>12.091397232637025</v>
      </c>
      <c r="X242" s="102">
        <v>7.8390394406418276</v>
      </c>
      <c r="Y242" s="102">
        <v>7.7649279449263275</v>
      </c>
      <c r="DA242" s="131" t="s">
        <v>2797</v>
      </c>
    </row>
    <row r="243" spans="1:105" ht="12" customHeight="1" x14ac:dyDescent="0.25">
      <c r="A243" s="107" t="s">
        <v>121</v>
      </c>
      <c r="B243" s="105">
        <v>11.00194464843543</v>
      </c>
      <c r="C243" s="105">
        <v>10.223516347082322</v>
      </c>
      <c r="D243" s="105">
        <v>10.372638893822071</v>
      </c>
      <c r="E243" s="105">
        <v>10.000776833843142</v>
      </c>
      <c r="F243" s="105">
        <v>10.220055537718183</v>
      </c>
      <c r="G243" s="105">
        <v>10.418962748046519</v>
      </c>
      <c r="H243" s="105">
        <v>10.494250692143392</v>
      </c>
      <c r="I243" s="105">
        <v>9.8877936088368603</v>
      </c>
      <c r="J243" s="105">
        <v>10.08305801333098</v>
      </c>
      <c r="K243" s="105">
        <v>9.4517545203439663</v>
      </c>
      <c r="L243" s="105">
        <v>11.368443621411712</v>
      </c>
      <c r="M243" s="105">
        <v>11.776131415887754</v>
      </c>
      <c r="N243" s="105">
        <v>11.73291462301915</v>
      </c>
      <c r="O243" s="105">
        <v>12.550301225826654</v>
      </c>
      <c r="P243" s="105">
        <v>11.847226241354019</v>
      </c>
      <c r="Q243" s="105">
        <v>12.475850202114398</v>
      </c>
      <c r="R243" s="105">
        <v>12.470417833452013</v>
      </c>
      <c r="S243" s="105">
        <v>11.783473723208072</v>
      </c>
      <c r="T243" s="105">
        <v>11.914500545904668</v>
      </c>
      <c r="U243" s="105">
        <v>12.037884173774511</v>
      </c>
      <c r="V243" s="105">
        <v>11.779197079781227</v>
      </c>
      <c r="W243" s="105">
        <v>11.292973256586373</v>
      </c>
      <c r="X243" s="105">
        <v>7.0264363993684036</v>
      </c>
      <c r="Y243" s="105">
        <v>6.9623404962314526</v>
      </c>
      <c r="DA243" s="132" t="s">
        <v>2798</v>
      </c>
    </row>
    <row r="244" spans="1:105" ht="12" customHeight="1" x14ac:dyDescent="0.25">
      <c r="A244" s="108" t="s">
        <v>53</v>
      </c>
      <c r="B244" s="99">
        <v>7.1440290464818537</v>
      </c>
      <c r="C244" s="99">
        <v>6.5209459610647622</v>
      </c>
      <c r="D244" s="99">
        <v>6.6697506401274627</v>
      </c>
      <c r="E244" s="99">
        <v>6.3458466180079141</v>
      </c>
      <c r="F244" s="99">
        <v>6.4486998022317481</v>
      </c>
      <c r="G244" s="99">
        <v>6.643646650609055</v>
      </c>
      <c r="H244" s="99">
        <v>6.676476851279074</v>
      </c>
      <c r="I244" s="99">
        <v>6.1953785873911054</v>
      </c>
      <c r="J244" s="99">
        <v>6.144103554274662</v>
      </c>
      <c r="K244" s="99">
        <v>5.3063179809392143</v>
      </c>
      <c r="L244" s="99">
        <v>7.1955528699481164</v>
      </c>
      <c r="M244" s="99">
        <v>7.3900446964197535</v>
      </c>
      <c r="N244" s="99">
        <v>7.2245966790201397</v>
      </c>
      <c r="O244" s="99">
        <v>8.0192658451955374</v>
      </c>
      <c r="P244" s="99">
        <v>7.2384924561652868</v>
      </c>
      <c r="Q244" s="99">
        <v>7.7890327028176767</v>
      </c>
      <c r="R244" s="99">
        <v>7.7927326826548864</v>
      </c>
      <c r="S244" s="99">
        <v>7.0852192718598133</v>
      </c>
      <c r="T244" s="99">
        <v>7.2125275529075479</v>
      </c>
      <c r="U244" s="99">
        <v>7.3754237008247081</v>
      </c>
      <c r="V244" s="99">
        <v>7.1535186454049029</v>
      </c>
      <c r="W244" s="99">
        <v>7.0943815233132996</v>
      </c>
      <c r="X244" s="99">
        <v>3.1381689887531765</v>
      </c>
      <c r="Y244" s="99">
        <v>3.8399282749659558</v>
      </c>
      <c r="DA244" s="63" t="s">
        <v>2799</v>
      </c>
    </row>
    <row r="245" spans="1:105" ht="12" customHeight="1" x14ac:dyDescent="0.25">
      <c r="A245" s="108" t="s">
        <v>52</v>
      </c>
      <c r="B245" s="99">
        <v>3.8579156019535792</v>
      </c>
      <c r="C245" s="99">
        <v>3.7025703860175594</v>
      </c>
      <c r="D245" s="99">
        <v>3.7028882536946073</v>
      </c>
      <c r="E245" s="99">
        <v>3.654930215835229</v>
      </c>
      <c r="F245" s="99">
        <v>3.7713557354864338</v>
      </c>
      <c r="G245" s="99">
        <v>3.7753160974374644</v>
      </c>
      <c r="H245" s="99">
        <v>3.8177738408643176</v>
      </c>
      <c r="I245" s="99">
        <v>3.6924150214457536</v>
      </c>
      <c r="J245" s="99">
        <v>3.9389544590563186</v>
      </c>
      <c r="K245" s="99">
        <v>4.1454365394047503</v>
      </c>
      <c r="L245" s="99">
        <v>4.1728907514635951</v>
      </c>
      <c r="M245" s="99">
        <v>4.3860867194680004</v>
      </c>
      <c r="N245" s="99">
        <v>4.5083179439990122</v>
      </c>
      <c r="O245" s="99">
        <v>4.5310353806311152</v>
      </c>
      <c r="P245" s="99">
        <v>4.6087337851887318</v>
      </c>
      <c r="Q245" s="99">
        <v>4.68681749929672</v>
      </c>
      <c r="R245" s="99">
        <v>4.6776851507971271</v>
      </c>
      <c r="S245" s="99">
        <v>4.6982544513482596</v>
      </c>
      <c r="T245" s="99">
        <v>4.7019729929971206</v>
      </c>
      <c r="U245" s="99">
        <v>4.6624604729498023</v>
      </c>
      <c r="V245" s="99">
        <v>4.625678434376324</v>
      </c>
      <c r="W245" s="99">
        <v>4.1985917332730747</v>
      </c>
      <c r="X245" s="99">
        <v>3.8882674106152262</v>
      </c>
      <c r="Y245" s="99">
        <v>3.1224122212654977</v>
      </c>
      <c r="DA245" s="63" t="s">
        <v>2800</v>
      </c>
    </row>
    <row r="246" spans="1:105" ht="12" customHeight="1" x14ac:dyDescent="0.25">
      <c r="A246" s="121" t="s">
        <v>54</v>
      </c>
      <c r="B246" s="123">
        <v>2.6533073721492322</v>
      </c>
      <c r="C246" s="123">
        <v>2.5951363877734948</v>
      </c>
      <c r="D246" s="123">
        <v>2.6272945821503124</v>
      </c>
      <c r="E246" s="123">
        <v>2.6033579527060362</v>
      </c>
      <c r="F246" s="123">
        <v>2.6091907937957872</v>
      </c>
      <c r="G246" s="123">
        <v>2.6396339623268816</v>
      </c>
      <c r="H246" s="123">
        <v>2.7107567195954236</v>
      </c>
      <c r="I246" s="123">
        <v>2.6731905511740472</v>
      </c>
      <c r="J246" s="123">
        <v>2.723949970983683</v>
      </c>
      <c r="K246" s="123">
        <v>2.7328766490828729</v>
      </c>
      <c r="L246" s="123">
        <v>3.0385493834537094</v>
      </c>
      <c r="M246" s="123">
        <v>2.9654340378867956</v>
      </c>
      <c r="N246" s="123">
        <v>2.9421966171162413</v>
      </c>
      <c r="O246" s="123">
        <v>3.1380038179758492</v>
      </c>
      <c r="P246" s="123">
        <v>3.1765081432002336</v>
      </c>
      <c r="Q246" s="123">
        <v>3.2216447577457088</v>
      </c>
      <c r="R246" s="123">
        <v>3.2943220411678946</v>
      </c>
      <c r="S246" s="123">
        <v>3.167906306994051</v>
      </c>
      <c r="T246" s="123">
        <v>3.1306647081073238</v>
      </c>
      <c r="U246" s="123">
        <v>3.086790565138771</v>
      </c>
      <c r="V246" s="123">
        <v>3.2111619590083658</v>
      </c>
      <c r="W246" s="123">
        <v>3.2732971928594989</v>
      </c>
      <c r="X246" s="123">
        <v>2.0443756081277149</v>
      </c>
      <c r="Y246" s="123">
        <v>2.2395188396730856</v>
      </c>
      <c r="DA246" s="130" t="s">
        <v>2801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2802</v>
      </c>
    </row>
    <row r="248" spans="1:105" ht="12" customHeight="1" x14ac:dyDescent="0.25">
      <c r="A248" s="109" t="s">
        <v>120</v>
      </c>
      <c r="B248" s="110">
        <v>2.6533073721492322</v>
      </c>
      <c r="C248" s="110">
        <v>2.5951363877734948</v>
      </c>
      <c r="D248" s="110">
        <v>2.6272945821503124</v>
      </c>
      <c r="E248" s="110">
        <v>2.6033579527060362</v>
      </c>
      <c r="F248" s="110">
        <v>2.6091907937957872</v>
      </c>
      <c r="G248" s="110">
        <v>2.6396339623268816</v>
      </c>
      <c r="H248" s="110">
        <v>2.7107567195954236</v>
      </c>
      <c r="I248" s="110">
        <v>2.6731905511740472</v>
      </c>
      <c r="J248" s="110">
        <v>2.723949970983683</v>
      </c>
      <c r="K248" s="110">
        <v>2.7328766490828729</v>
      </c>
      <c r="L248" s="110">
        <v>3.0385493834537094</v>
      </c>
      <c r="M248" s="110">
        <v>2.9654340378867956</v>
      </c>
      <c r="N248" s="110">
        <v>2.9421966171162413</v>
      </c>
      <c r="O248" s="110">
        <v>3.1380038179758492</v>
      </c>
      <c r="P248" s="110">
        <v>3.1765081432002336</v>
      </c>
      <c r="Q248" s="110">
        <v>3.2216447577457088</v>
      </c>
      <c r="R248" s="110">
        <v>3.2943220411678946</v>
      </c>
      <c r="S248" s="110">
        <v>3.167906306994051</v>
      </c>
      <c r="T248" s="110">
        <v>3.1306647081073238</v>
      </c>
      <c r="U248" s="110">
        <v>3.086790565138771</v>
      </c>
      <c r="V248" s="110">
        <v>3.2111619590083658</v>
      </c>
      <c r="W248" s="110">
        <v>3.2732971928594989</v>
      </c>
      <c r="X248" s="110">
        <v>2.0443756081277149</v>
      </c>
      <c r="Y248" s="110">
        <v>2.2395188396730856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102.44387016849758</v>
      </c>
      <c r="C250" s="118">
        <f t="shared" si="115"/>
        <v>108.03481122899636</v>
      </c>
      <c r="D250" s="118">
        <f t="shared" si="115"/>
        <v>105.56616326282384</v>
      </c>
      <c r="E250" s="118">
        <f t="shared" si="115"/>
        <v>104.94052135185784</v>
      </c>
      <c r="F250" s="118">
        <f t="shared" si="115"/>
        <v>105.17398820332781</v>
      </c>
      <c r="G250" s="118">
        <f t="shared" si="115"/>
        <v>107.9939976656033</v>
      </c>
      <c r="H250" s="118">
        <f t="shared" si="115"/>
        <v>105.85124765183832</v>
      </c>
      <c r="I250" s="118">
        <f t="shared" si="115"/>
        <v>104.90661283487776</v>
      </c>
      <c r="J250" s="118">
        <f t="shared" si="115"/>
        <v>106.6312151401608</v>
      </c>
      <c r="K250" s="118">
        <f t="shared" si="115"/>
        <v>108.35096990999484</v>
      </c>
      <c r="L250" s="118">
        <f t="shared" si="115"/>
        <v>122.44391296485226</v>
      </c>
      <c r="M250" s="118">
        <f t="shared" si="115"/>
        <v>111.52949537896336</v>
      </c>
      <c r="N250" s="118">
        <f t="shared" si="115"/>
        <v>108.33116994033118</v>
      </c>
      <c r="O250" s="118">
        <f t="shared" si="115"/>
        <v>115.605405183158</v>
      </c>
      <c r="P250" s="118">
        <f t="shared" si="115"/>
        <v>96.918782522625776</v>
      </c>
      <c r="Q250" s="118">
        <f t="shared" si="115"/>
        <v>108.52963907001562</v>
      </c>
      <c r="R250" s="118">
        <f t="shared" ref="R250:V250" si="116">R251+R254+R256+R265</f>
        <v>113.1930797880617</v>
      </c>
      <c r="S250" s="118">
        <f t="shared" si="116"/>
        <v>110.67119839684997</v>
      </c>
      <c r="T250" s="118">
        <f t="shared" si="116"/>
        <v>116.96944009713323</v>
      </c>
      <c r="U250" s="118">
        <f t="shared" si="116"/>
        <v>114.32035398520398</v>
      </c>
      <c r="V250" s="118">
        <f t="shared" si="116"/>
        <v>106.82244859246019</v>
      </c>
      <c r="W250" s="118">
        <f t="shared" ref="W250:Y250" si="117">W251+W254+W256+W265</f>
        <v>103.80145356519728</v>
      </c>
      <c r="X250" s="118">
        <f t="shared" si="117"/>
        <v>109.08529841375638</v>
      </c>
      <c r="Y250" s="118">
        <f t="shared" si="117"/>
        <v>102.23720295338353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91.560310590874678</v>
      </c>
      <c r="C251" s="123">
        <f t="shared" si="118"/>
        <v>97.56228931142536</v>
      </c>
      <c r="D251" s="123">
        <f t="shared" si="118"/>
        <v>94.951729918727551</v>
      </c>
      <c r="E251" s="123">
        <f t="shared" si="118"/>
        <v>94.63312471336954</v>
      </c>
      <c r="F251" s="123">
        <f t="shared" si="118"/>
        <v>94.565844457305843</v>
      </c>
      <c r="G251" s="123">
        <f t="shared" si="118"/>
        <v>97.203551479201437</v>
      </c>
      <c r="H251" s="123">
        <f t="shared" si="118"/>
        <v>95.074378023272359</v>
      </c>
      <c r="I251" s="123">
        <f t="shared" si="118"/>
        <v>94.759596621754042</v>
      </c>
      <c r="J251" s="123">
        <f t="shared" si="118"/>
        <v>96.07309805465205</v>
      </c>
      <c r="K251" s="123">
        <f t="shared" si="118"/>
        <v>97.824255667959008</v>
      </c>
      <c r="L251" s="123">
        <f t="shared" si="118"/>
        <v>110.15916638567913</v>
      </c>
      <c r="M251" s="123">
        <f t="shared" si="118"/>
        <v>98.748343019756248</v>
      </c>
      <c r="N251" s="123">
        <f t="shared" si="118"/>
        <v>95.839625405841645</v>
      </c>
      <c r="O251" s="123">
        <f t="shared" si="118"/>
        <v>102.03490065335814</v>
      </c>
      <c r="P251" s="123">
        <f t="shared" si="118"/>
        <v>84.420526933771384</v>
      </c>
      <c r="Q251" s="123">
        <f t="shared" si="118"/>
        <v>95.565572326174191</v>
      </c>
      <c r="R251" s="123">
        <f t="shared" ref="R251:V251" si="119">SUM(R252:R253)</f>
        <v>99.974324225785224</v>
      </c>
      <c r="S251" s="123">
        <f t="shared" si="119"/>
        <v>97.895010586644077</v>
      </c>
      <c r="T251" s="123">
        <f t="shared" si="119"/>
        <v>103.74909110408325</v>
      </c>
      <c r="U251" s="123">
        <f t="shared" si="119"/>
        <v>100.94603784608191</v>
      </c>
      <c r="V251" s="123">
        <f t="shared" si="119"/>
        <v>93.744505950093952</v>
      </c>
      <c r="W251" s="123">
        <f t="shared" ref="W251:Y251" si="120">SUM(W252:W253)</f>
        <v>91.530959144319823</v>
      </c>
      <c r="X251" s="123">
        <f t="shared" si="120"/>
        <v>100.04242946755704</v>
      </c>
      <c r="Y251" s="123">
        <f t="shared" si="120"/>
        <v>94.130417963604259</v>
      </c>
      <c r="DA251" s="130" t="s">
        <v>2955</v>
      </c>
    </row>
    <row r="252" spans="1:105" ht="12" customHeight="1" x14ac:dyDescent="0.25">
      <c r="A252" s="97" t="s">
        <v>211</v>
      </c>
      <c r="B252" s="99">
        <v>89.899529370139845</v>
      </c>
      <c r="C252" s="99">
        <v>95.793372241363656</v>
      </c>
      <c r="D252" s="99">
        <v>93.270674785802541</v>
      </c>
      <c r="E252" s="99">
        <v>92.965347466565504</v>
      </c>
      <c r="F252" s="99">
        <v>92.916032210321461</v>
      </c>
      <c r="G252" s="99">
        <v>95.516700448542963</v>
      </c>
      <c r="H252" s="99">
        <v>93.432630510040269</v>
      </c>
      <c r="I252" s="99">
        <v>93.132298324761635</v>
      </c>
      <c r="J252" s="99">
        <v>94.446188951276525</v>
      </c>
      <c r="K252" s="99">
        <v>96.185953987905179</v>
      </c>
      <c r="L252" s="99">
        <v>108.26976517536373</v>
      </c>
      <c r="M252" s="99">
        <v>97.09512647783788</v>
      </c>
      <c r="N252" s="99">
        <v>94.252862886893496</v>
      </c>
      <c r="O252" s="99">
        <v>100.36073512660923</v>
      </c>
      <c r="P252" s="99">
        <v>83.066828102005275</v>
      </c>
      <c r="Q252" s="99">
        <v>94.0080802218082</v>
      </c>
      <c r="R252" s="99">
        <v>98.348118485476093</v>
      </c>
      <c r="S252" s="99">
        <v>96.307766866332159</v>
      </c>
      <c r="T252" s="99">
        <v>102.0740261582071</v>
      </c>
      <c r="U252" s="99">
        <v>99.337387682352968</v>
      </c>
      <c r="V252" s="99">
        <v>92.251830143451954</v>
      </c>
      <c r="W252" s="99">
        <v>90.074473935122654</v>
      </c>
      <c r="X252" s="99">
        <v>98.5644867421219</v>
      </c>
      <c r="Y252" s="99">
        <v>92.725123242670364</v>
      </c>
      <c r="DA252" s="63" t="s">
        <v>2956</v>
      </c>
    </row>
    <row r="253" spans="1:105" ht="12" customHeight="1" x14ac:dyDescent="0.25">
      <c r="A253" s="97" t="s">
        <v>53</v>
      </c>
      <c r="B253" s="99">
        <v>1.6607812207348331</v>
      </c>
      <c r="C253" s="99">
        <v>1.7689170700616998</v>
      </c>
      <c r="D253" s="99">
        <v>1.6810551329250101</v>
      </c>
      <c r="E253" s="99">
        <v>1.6677772468040353</v>
      </c>
      <c r="F253" s="99">
        <v>1.6498122469843757</v>
      </c>
      <c r="G253" s="99">
        <v>1.6868510306584783</v>
      </c>
      <c r="H253" s="99">
        <v>1.6417475132320847</v>
      </c>
      <c r="I253" s="99">
        <v>1.6272982969924106</v>
      </c>
      <c r="J253" s="99">
        <v>1.6269091033755283</v>
      </c>
      <c r="K253" s="99">
        <v>1.638301680053823</v>
      </c>
      <c r="L253" s="99">
        <v>1.8894012103154005</v>
      </c>
      <c r="M253" s="99">
        <v>1.6532165419183744</v>
      </c>
      <c r="N253" s="99">
        <v>1.5867625189481447</v>
      </c>
      <c r="O253" s="99">
        <v>1.6741655267489119</v>
      </c>
      <c r="P253" s="99">
        <v>1.3536988317661054</v>
      </c>
      <c r="Q253" s="99">
        <v>1.5574921043659904</v>
      </c>
      <c r="R253" s="99">
        <v>1.6262057403091346</v>
      </c>
      <c r="S253" s="99">
        <v>1.5872437203119214</v>
      </c>
      <c r="T253" s="99">
        <v>1.675064945876146</v>
      </c>
      <c r="U253" s="99">
        <v>1.608650163728935</v>
      </c>
      <c r="V253" s="99">
        <v>1.4926758066419994</v>
      </c>
      <c r="W253" s="99">
        <v>1.4564852091971681</v>
      </c>
      <c r="X253" s="99">
        <v>1.4779427254351356</v>
      </c>
      <c r="Y253" s="99">
        <v>1.4052947209338937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1.5420341487933802E-2</v>
      </c>
      <c r="C254" s="123">
        <f t="shared" si="121"/>
        <v>1.9714894425711584E-2</v>
      </c>
      <c r="D254" s="123">
        <f t="shared" si="121"/>
        <v>2.2388217786849039E-2</v>
      </c>
      <c r="E254" s="123">
        <f t="shared" si="121"/>
        <v>2.6181377145399955E-2</v>
      </c>
      <c r="F254" s="123">
        <f t="shared" si="121"/>
        <v>3.0399560956095188E-2</v>
      </c>
      <c r="G254" s="123">
        <f t="shared" si="121"/>
        <v>3.4428755446413058E-2</v>
      </c>
      <c r="H254" s="123">
        <f t="shared" si="121"/>
        <v>4.0277531386562447E-2</v>
      </c>
      <c r="I254" s="123">
        <f t="shared" si="121"/>
        <v>4.849807745417023E-2</v>
      </c>
      <c r="J254" s="123">
        <f t="shared" si="121"/>
        <v>5.7046631669507492E-2</v>
      </c>
      <c r="K254" s="123">
        <f t="shared" si="121"/>
        <v>6.478494073890427E-2</v>
      </c>
      <c r="L254" s="123">
        <f t="shared" si="121"/>
        <v>7.9016529728115098E-2</v>
      </c>
      <c r="M254" s="123">
        <f t="shared" si="121"/>
        <v>0.10033365563395481</v>
      </c>
      <c r="N254" s="123">
        <f t="shared" si="121"/>
        <v>0.12910702482691605</v>
      </c>
      <c r="O254" s="123">
        <f t="shared" si="121"/>
        <v>0.15261082503893889</v>
      </c>
      <c r="P254" s="123">
        <f t="shared" si="121"/>
        <v>0.18421525597758903</v>
      </c>
      <c r="Q254" s="123">
        <f t="shared" si="121"/>
        <v>0.19742936118552817</v>
      </c>
      <c r="R254" s="123">
        <f t="shared" si="121"/>
        <v>0.19976415218133944</v>
      </c>
      <c r="S254" s="123">
        <f t="shared" si="121"/>
        <v>0.17747359417725606</v>
      </c>
      <c r="T254" s="123">
        <f t="shared" si="121"/>
        <v>0.17940819035419941</v>
      </c>
      <c r="U254" s="123">
        <f t="shared" si="121"/>
        <v>0.12939425510768607</v>
      </c>
      <c r="V254" s="123">
        <f t="shared" si="121"/>
        <v>0.10946763041785457</v>
      </c>
      <c r="W254" s="123">
        <f t="shared" si="121"/>
        <v>8.9633048542749755E-2</v>
      </c>
      <c r="X254" s="123">
        <f t="shared" si="121"/>
        <v>8.8650056044847186E-2</v>
      </c>
      <c r="Y254" s="123">
        <f t="shared" si="121"/>
        <v>0.10793009887299705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1.5420341487933802E-2</v>
      </c>
      <c r="C255" s="99">
        <f>RES_hhdet_tess!C48</f>
        <v>1.9714894425711584E-2</v>
      </c>
      <c r="D255" s="99">
        <f>RES_hhdet_tess!D48</f>
        <v>2.2388217786849039E-2</v>
      </c>
      <c r="E255" s="99">
        <f>RES_hhdet_tess!E48</f>
        <v>2.6181377145399955E-2</v>
      </c>
      <c r="F255" s="99">
        <f>RES_hhdet_tess!F48</f>
        <v>3.0399560956095188E-2</v>
      </c>
      <c r="G255" s="99">
        <f>RES_hhdet_tess!G48</f>
        <v>3.4428755446413058E-2</v>
      </c>
      <c r="H255" s="99">
        <f>RES_hhdet_tess!H48</f>
        <v>4.0277531386562447E-2</v>
      </c>
      <c r="I255" s="99">
        <f>RES_hhdet_tess!I48</f>
        <v>4.849807745417023E-2</v>
      </c>
      <c r="J255" s="99">
        <f>RES_hhdet_tess!J48</f>
        <v>5.7046631669507492E-2</v>
      </c>
      <c r="K255" s="99">
        <f>RES_hhdet_tess!K48</f>
        <v>6.478494073890427E-2</v>
      </c>
      <c r="L255" s="99">
        <f>RES_hhdet_tess!L48</f>
        <v>7.9016529728115098E-2</v>
      </c>
      <c r="M255" s="99">
        <f>RES_hhdet_tess!M48</f>
        <v>0.10033365563395481</v>
      </c>
      <c r="N255" s="99">
        <f>RES_hhdet_tess!N48</f>
        <v>0.12910702482691605</v>
      </c>
      <c r="O255" s="99">
        <f>RES_hhdet_tess!O48</f>
        <v>0.15261082503893889</v>
      </c>
      <c r="P255" s="99">
        <f>RES_hhdet_tess!P48</f>
        <v>0.18421525597758903</v>
      </c>
      <c r="Q255" s="99">
        <f>RES_hhdet_tess!Q48</f>
        <v>0.19742936118552817</v>
      </c>
      <c r="R255" s="99">
        <f>RES_hhdet_tess!R48</f>
        <v>0.19976415218133944</v>
      </c>
      <c r="S255" s="99">
        <f>RES_hhdet_tess!S48</f>
        <v>0.17747359417725606</v>
      </c>
      <c r="T255" s="99">
        <f>RES_hhdet_tess!T48</f>
        <v>0.17940819035419941</v>
      </c>
      <c r="U255" s="99">
        <f>RES_hhdet_tess!U48</f>
        <v>0.12939425510768607</v>
      </c>
      <c r="V255" s="99">
        <f>RES_hhdet_tess!V48</f>
        <v>0.10946763041785457</v>
      </c>
      <c r="W255" s="99">
        <f>RES_hhdet_tess!W48</f>
        <v>8.9633048542749755E-2</v>
      </c>
      <c r="X255" s="99">
        <f>RES_hhdet_tess!X48</f>
        <v>8.8650056044847186E-2</v>
      </c>
      <c r="Y255" s="99">
        <f>RES_hhdet_tess!Y48</f>
        <v>0.10793009887299705</v>
      </c>
      <c r="DA255" s="63" t="s">
        <v>2959</v>
      </c>
    </row>
    <row r="256" spans="1:105" ht="12" customHeight="1" x14ac:dyDescent="0.25">
      <c r="A256" s="121" t="s">
        <v>55</v>
      </c>
      <c r="B256" s="123">
        <v>8.855635305593621</v>
      </c>
      <c r="C256" s="123">
        <v>8.4797673292038471</v>
      </c>
      <c r="D256" s="123">
        <v>8.5900901838655006</v>
      </c>
      <c r="E256" s="123">
        <v>8.2923527718319949</v>
      </c>
      <c r="F256" s="123">
        <v>8.5780937111966473</v>
      </c>
      <c r="G256" s="123">
        <v>8.7249899441619618</v>
      </c>
      <c r="H256" s="123">
        <v>8.6401998272557101</v>
      </c>
      <c r="I256" s="123">
        <v>8.0255264213880366</v>
      </c>
      <c r="J256" s="123">
        <v>8.3862579924993135</v>
      </c>
      <c r="K256" s="123">
        <v>8.335974806220662</v>
      </c>
      <c r="L256" s="123">
        <v>9.8373648129695628</v>
      </c>
      <c r="M256" s="123">
        <v>10.363929355641396</v>
      </c>
      <c r="N256" s="123">
        <v>10.056785019870356</v>
      </c>
      <c r="O256" s="123">
        <v>10.949402306613452</v>
      </c>
      <c r="P256" s="123">
        <v>9.8118835844945647</v>
      </c>
      <c r="Q256" s="123">
        <v>10.220708979488652</v>
      </c>
      <c r="R256" s="123">
        <v>10.398140287461064</v>
      </c>
      <c r="S256" s="123">
        <v>10.046796518021823</v>
      </c>
      <c r="T256" s="123">
        <v>10.479275571523759</v>
      </c>
      <c r="U256" s="123">
        <v>10.678451789260073</v>
      </c>
      <c r="V256" s="123">
        <v>10.2596183367428</v>
      </c>
      <c r="W256" s="123">
        <v>9.387420784910999</v>
      </c>
      <c r="X256" s="123">
        <v>7.1914500048221006</v>
      </c>
      <c r="Y256" s="123">
        <v>6.0427671648831192</v>
      </c>
      <c r="DA256" s="130" t="s">
        <v>2960</v>
      </c>
    </row>
    <row r="257" spans="1:105" ht="12" customHeight="1" x14ac:dyDescent="0.25">
      <c r="A257" s="97" t="s">
        <v>138</v>
      </c>
      <c r="B257" s="99">
        <v>8.74799986935008</v>
      </c>
      <c r="C257" s="99">
        <v>8.5324888277724451</v>
      </c>
      <c r="D257" s="99">
        <v>8.6304054546300986</v>
      </c>
      <c r="E257" s="99">
        <v>8.3103492648166135</v>
      </c>
      <c r="F257" s="99">
        <v>8.6296831707910808</v>
      </c>
      <c r="G257" s="99">
        <v>8.7558255208860611</v>
      </c>
      <c r="H257" s="99">
        <v>8.6000527574662673</v>
      </c>
      <c r="I257" s="99">
        <v>7.9544564719970223</v>
      </c>
      <c r="J257" s="99">
        <v>8.3620859752275809</v>
      </c>
      <c r="K257" s="99">
        <v>8.3658490131807373</v>
      </c>
      <c r="L257" s="99">
        <v>9.8606796137512767</v>
      </c>
      <c r="M257" s="99">
        <v>10.385441649732048</v>
      </c>
      <c r="N257" s="99">
        <v>10.062026601413859</v>
      </c>
      <c r="O257" s="99">
        <v>10.95846878094264</v>
      </c>
      <c r="P257" s="99">
        <v>9.7977466253966377</v>
      </c>
      <c r="Q257" s="99">
        <v>10.203297922251613</v>
      </c>
      <c r="R257" s="99">
        <v>10.386347552408658</v>
      </c>
      <c r="S257" s="99">
        <v>10.040736387341337</v>
      </c>
      <c r="T257" s="99">
        <v>10.483323092562223</v>
      </c>
      <c r="U257" s="99">
        <v>10.684534203114195</v>
      </c>
      <c r="V257" s="99">
        <v>10.25568250459361</v>
      </c>
      <c r="W257" s="99">
        <v>9.3567930218850854</v>
      </c>
      <c r="X257" s="99">
        <v>7.2220983097902796</v>
      </c>
      <c r="Y257" s="99">
        <v>6.0013674524112082</v>
      </c>
      <c r="DA257" s="63" t="s">
        <v>2961</v>
      </c>
    </row>
    <row r="258" spans="1:105" ht="12" customHeight="1" x14ac:dyDescent="0.25">
      <c r="A258" s="97" t="s">
        <v>137</v>
      </c>
      <c r="B258" s="99">
        <v>8.74799986935008</v>
      </c>
      <c r="C258" s="99">
        <v>8.5323761927694175</v>
      </c>
      <c r="D258" s="99">
        <v>8.6302698558306332</v>
      </c>
      <c r="E258" s="99">
        <v>8.3102036858340593</v>
      </c>
      <c r="F258" s="99">
        <v>8.6295496964669152</v>
      </c>
      <c r="G258" s="99">
        <v>8.7556725031511835</v>
      </c>
      <c r="H258" s="99">
        <v>8.5998965034778685</v>
      </c>
      <c r="I258" s="99">
        <v>7.9525963364509211</v>
      </c>
      <c r="J258" s="99">
        <v>8.3596839849023645</v>
      </c>
      <c r="K258" s="99">
        <v>8.3621033867059023</v>
      </c>
      <c r="L258" s="99">
        <v>9.8574091486847291</v>
      </c>
      <c r="M258" s="99">
        <v>10.383953698344378</v>
      </c>
      <c r="N258" s="99">
        <v>10.065773494637147</v>
      </c>
      <c r="O258" s="99">
        <v>10.96686195730492</v>
      </c>
      <c r="P258" s="99">
        <v>9.8054348111028506</v>
      </c>
      <c r="Q258" s="99">
        <v>10.211905255839861</v>
      </c>
      <c r="R258" s="99">
        <v>10.395047448054459</v>
      </c>
      <c r="S258" s="99">
        <v>10.047937366948259</v>
      </c>
      <c r="T258" s="99">
        <v>10.485947264422865</v>
      </c>
      <c r="U258" s="99">
        <v>10.686590046745653</v>
      </c>
      <c r="V258" s="99">
        <v>10.257665946784387</v>
      </c>
      <c r="W258" s="99">
        <v>9.3605295220109497</v>
      </c>
      <c r="X258" s="99">
        <v>7.1731876943160788</v>
      </c>
      <c r="Y258" s="99">
        <v>5.9640385155056794</v>
      </c>
      <c r="DA258" s="63" t="s">
        <v>2962</v>
      </c>
    </row>
    <row r="259" spans="1:105" ht="12" customHeight="1" x14ac:dyDescent="0.25">
      <c r="A259" s="100" t="s">
        <v>211</v>
      </c>
      <c r="B259" s="102">
        <v>4.9916301391222389</v>
      </c>
      <c r="C259" s="102">
        <v>4.7771658255116272</v>
      </c>
      <c r="D259" s="102">
        <v>4.8827559057574073</v>
      </c>
      <c r="E259" s="102">
        <v>4.6356027561162252</v>
      </c>
      <c r="F259" s="102">
        <v>4.7912972788680932</v>
      </c>
      <c r="G259" s="102">
        <v>4.9332446399484668</v>
      </c>
      <c r="H259" s="102">
        <v>4.8499993753190598</v>
      </c>
      <c r="I259" s="102">
        <v>4.4084267688690852</v>
      </c>
      <c r="J259" s="102">
        <v>4.4879317879695293</v>
      </c>
      <c r="K259" s="102">
        <v>4.0938259096213407</v>
      </c>
      <c r="L259" s="102">
        <v>5.5577693988067516</v>
      </c>
      <c r="M259" s="102">
        <v>5.7942816476467938</v>
      </c>
      <c r="N259" s="102">
        <v>5.4938290195398398</v>
      </c>
      <c r="O259" s="102">
        <v>6.3023037980240275</v>
      </c>
      <c r="P259" s="102">
        <v>5.4110362167650816</v>
      </c>
      <c r="Q259" s="102">
        <v>5.7749459392660807</v>
      </c>
      <c r="R259" s="102">
        <v>5.8820383946190775</v>
      </c>
      <c r="S259" s="102">
        <v>5.4426438953771985</v>
      </c>
      <c r="T259" s="102">
        <v>5.718926701730954</v>
      </c>
      <c r="U259" s="102">
        <v>5.934250474414001</v>
      </c>
      <c r="V259" s="102">
        <v>5.6924058932863257</v>
      </c>
      <c r="W259" s="102">
        <v>5.5036224684983912</v>
      </c>
      <c r="X259" s="102">
        <v>3.0065224307403913</v>
      </c>
      <c r="Y259" s="102">
        <v>3.085258157485649</v>
      </c>
      <c r="DA259" s="131" t="s">
        <v>2963</v>
      </c>
    </row>
    <row r="260" spans="1:105" ht="12" customHeight="1" x14ac:dyDescent="0.25">
      <c r="A260" s="103" t="s">
        <v>52</v>
      </c>
      <c r="B260" s="105">
        <v>3.7563697302278447</v>
      </c>
      <c r="C260" s="105">
        <v>3.7552103672577899</v>
      </c>
      <c r="D260" s="105">
        <v>3.7475139500732255</v>
      </c>
      <c r="E260" s="105">
        <v>3.6746009297178359</v>
      </c>
      <c r="F260" s="105">
        <v>3.8382524175988233</v>
      </c>
      <c r="G260" s="105">
        <v>3.8224278632027149</v>
      </c>
      <c r="H260" s="105">
        <v>3.7498971281588105</v>
      </c>
      <c r="I260" s="105">
        <v>3.544169567581835</v>
      </c>
      <c r="J260" s="105">
        <v>3.8717521969328357</v>
      </c>
      <c r="K260" s="105">
        <v>4.2682774770845633</v>
      </c>
      <c r="L260" s="105">
        <v>4.2996397498779775</v>
      </c>
      <c r="M260" s="105">
        <v>4.5896720506975832</v>
      </c>
      <c r="N260" s="105">
        <v>4.5719444750973066</v>
      </c>
      <c r="O260" s="105">
        <v>4.664558159280892</v>
      </c>
      <c r="P260" s="105">
        <v>4.3943985943377681</v>
      </c>
      <c r="Q260" s="105">
        <v>4.4369593165737795</v>
      </c>
      <c r="R260" s="105">
        <v>4.5130090534353799</v>
      </c>
      <c r="S260" s="105">
        <v>4.6052934715710627</v>
      </c>
      <c r="T260" s="105">
        <v>4.7670205626919131</v>
      </c>
      <c r="U260" s="105">
        <v>4.7523395723316497</v>
      </c>
      <c r="V260" s="105">
        <v>4.5652600534980632</v>
      </c>
      <c r="W260" s="105">
        <v>3.8569070535125589</v>
      </c>
      <c r="X260" s="105">
        <v>4.1666652635756884</v>
      </c>
      <c r="Y260" s="105">
        <v>2.87878035802003</v>
      </c>
      <c r="DA260" s="132" t="s">
        <v>2964</v>
      </c>
    </row>
    <row r="261" spans="1:105" ht="12" customHeight="1" x14ac:dyDescent="0.25">
      <c r="A261" s="106" t="s">
        <v>122</v>
      </c>
      <c r="B261" s="102">
        <v>8.9905565012492126</v>
      </c>
      <c r="C261" s="102">
        <v>8.4077582067885448</v>
      </c>
      <c r="D261" s="102">
        <v>8.5274304823700966</v>
      </c>
      <c r="E261" s="102">
        <v>8.2599063691558925</v>
      </c>
      <c r="F261" s="102">
        <v>8.4706541616189437</v>
      </c>
      <c r="G261" s="102">
        <v>8.6488216047442581</v>
      </c>
      <c r="H261" s="102">
        <v>8.7609493634368256</v>
      </c>
      <c r="I261" s="102">
        <v>8.2977824279753669</v>
      </c>
      <c r="J261" s="102">
        <v>8.5121205888473792</v>
      </c>
      <c r="K261" s="102">
        <v>8.098185144350996</v>
      </c>
      <c r="L261" s="102">
        <v>9.5386150776934127</v>
      </c>
      <c r="M261" s="102">
        <v>9.9013292840320322</v>
      </c>
      <c r="N261" s="102">
        <v>9.9035549994719823</v>
      </c>
      <c r="O261" s="102">
        <v>10.653010758483587</v>
      </c>
      <c r="P261" s="102">
        <v>10.272546940376573</v>
      </c>
      <c r="Q261" s="102">
        <v>10.780553556232872</v>
      </c>
      <c r="R261" s="102">
        <v>10.773619836993191</v>
      </c>
      <c r="S261" s="102">
        <v>10.237314281569114</v>
      </c>
      <c r="T261" s="102">
        <v>10.346176140217599</v>
      </c>
      <c r="U261" s="102">
        <v>10.479095105632053</v>
      </c>
      <c r="V261" s="102">
        <v>10.387216774397956</v>
      </c>
      <c r="W261" s="102">
        <v>10.1681290362996</v>
      </c>
      <c r="X261" s="102">
        <v>6.6772601850672384</v>
      </c>
      <c r="Y261" s="102">
        <v>6.6153506621308873</v>
      </c>
      <c r="DA261" s="131" t="s">
        <v>2965</v>
      </c>
    </row>
    <row r="262" spans="1:105" ht="12" customHeight="1" x14ac:dyDescent="0.25">
      <c r="A262" s="107" t="s">
        <v>121</v>
      </c>
      <c r="B262" s="105">
        <v>8.9905565012492108</v>
      </c>
      <c r="C262" s="105">
        <v>8.4086865782239233</v>
      </c>
      <c r="D262" s="105">
        <v>8.5286009226535118</v>
      </c>
      <c r="E262" s="105">
        <v>8.2611926531261304</v>
      </c>
      <c r="F262" s="105">
        <v>8.4713776931061116</v>
      </c>
      <c r="G262" s="105">
        <v>8.6489716790761406</v>
      </c>
      <c r="H262" s="105">
        <v>8.7609724092171319</v>
      </c>
      <c r="I262" s="105">
        <v>8.299943482068409</v>
      </c>
      <c r="J262" s="105">
        <v>8.514684640599345</v>
      </c>
      <c r="K262" s="105">
        <v>8.1018346388347009</v>
      </c>
      <c r="L262" s="105">
        <v>9.5412579230244123</v>
      </c>
      <c r="M262" s="105">
        <v>9.9021234121726209</v>
      </c>
      <c r="N262" s="105">
        <v>9.9011838341364307</v>
      </c>
      <c r="O262" s="105">
        <v>10.644915556680951</v>
      </c>
      <c r="P262" s="105">
        <v>10.265866011531619</v>
      </c>
      <c r="Q262" s="105">
        <v>10.778700670724401</v>
      </c>
      <c r="R262" s="105">
        <v>10.775610290075109</v>
      </c>
      <c r="S262" s="105">
        <v>10.242932351384104</v>
      </c>
      <c r="T262" s="105">
        <v>10.350810136125286</v>
      </c>
      <c r="U262" s="105">
        <v>10.482755598941877</v>
      </c>
      <c r="V262" s="105">
        <v>10.388350660641127</v>
      </c>
      <c r="W262" s="105">
        <v>10.170026345316771</v>
      </c>
      <c r="X262" s="105">
        <v>6.5877401992322513</v>
      </c>
      <c r="Y262" s="105">
        <v>6.4664228314063141</v>
      </c>
      <c r="DA262" s="132" t="s">
        <v>2966</v>
      </c>
    </row>
    <row r="263" spans="1:105" ht="12" customHeight="1" x14ac:dyDescent="0.25">
      <c r="A263" s="108" t="s">
        <v>53</v>
      </c>
      <c r="B263" s="99">
        <v>5.1326408992956338</v>
      </c>
      <c r="C263" s="99">
        <v>4.7061161922063626</v>
      </c>
      <c r="D263" s="99">
        <v>4.8257126689589045</v>
      </c>
      <c r="E263" s="99">
        <v>4.6062624372909031</v>
      </c>
      <c r="F263" s="99">
        <v>4.7000219576196773</v>
      </c>
      <c r="G263" s="99">
        <v>4.873655581638678</v>
      </c>
      <c r="H263" s="99">
        <v>4.9431985683528143</v>
      </c>
      <c r="I263" s="99">
        <v>4.6075284606226559</v>
      </c>
      <c r="J263" s="99">
        <v>4.575730181543026</v>
      </c>
      <c r="K263" s="99">
        <v>3.9563980994299501</v>
      </c>
      <c r="L263" s="99">
        <v>5.3683671715608163</v>
      </c>
      <c r="M263" s="99">
        <v>5.5160366927046187</v>
      </c>
      <c r="N263" s="99">
        <v>5.3928658901374193</v>
      </c>
      <c r="O263" s="99">
        <v>6.1138801760498351</v>
      </c>
      <c r="P263" s="99">
        <v>5.6571322263428856</v>
      </c>
      <c r="Q263" s="99">
        <v>6.0918831714276829</v>
      </c>
      <c r="R263" s="99">
        <v>6.0979251392779812</v>
      </c>
      <c r="S263" s="99">
        <v>5.544677900035845</v>
      </c>
      <c r="T263" s="99">
        <v>5.6488371431281648</v>
      </c>
      <c r="U263" s="99">
        <v>5.8202951259920761</v>
      </c>
      <c r="V263" s="99">
        <v>5.7626722262648036</v>
      </c>
      <c r="W263" s="99">
        <v>5.9714346120436961</v>
      </c>
      <c r="X263" s="99">
        <v>2.6994727886170264</v>
      </c>
      <c r="Y263" s="99">
        <v>3.3440106101408151</v>
      </c>
      <c r="DA263" s="63" t="s">
        <v>2967</v>
      </c>
    </row>
    <row r="264" spans="1:105" ht="12" customHeight="1" x14ac:dyDescent="0.25">
      <c r="A264" s="108" t="s">
        <v>52</v>
      </c>
      <c r="B264" s="99">
        <v>3.8579156019535792</v>
      </c>
      <c r="C264" s="99">
        <v>3.7025703860175594</v>
      </c>
      <c r="D264" s="99">
        <v>3.7028882536946073</v>
      </c>
      <c r="E264" s="99">
        <v>3.654930215835229</v>
      </c>
      <c r="F264" s="99">
        <v>3.7713557354864338</v>
      </c>
      <c r="G264" s="99">
        <v>3.7753160974374644</v>
      </c>
      <c r="H264" s="99">
        <v>3.8177738408643176</v>
      </c>
      <c r="I264" s="99">
        <v>3.6924150214457536</v>
      </c>
      <c r="J264" s="99">
        <v>3.9389544590563186</v>
      </c>
      <c r="K264" s="99">
        <v>4.1454365394047503</v>
      </c>
      <c r="L264" s="99">
        <v>4.1728907514635951</v>
      </c>
      <c r="M264" s="99">
        <v>4.3860867194680004</v>
      </c>
      <c r="N264" s="99">
        <v>4.5083179439990122</v>
      </c>
      <c r="O264" s="99">
        <v>4.5310353806311152</v>
      </c>
      <c r="P264" s="99">
        <v>4.6087337851887318</v>
      </c>
      <c r="Q264" s="99">
        <v>4.68681749929672</v>
      </c>
      <c r="R264" s="99">
        <v>4.6776851507971271</v>
      </c>
      <c r="S264" s="99">
        <v>4.6982544513482596</v>
      </c>
      <c r="T264" s="99">
        <v>4.7019729929971206</v>
      </c>
      <c r="U264" s="99">
        <v>4.6624604729498023</v>
      </c>
      <c r="V264" s="99">
        <v>4.625678434376324</v>
      </c>
      <c r="W264" s="99">
        <v>4.1985917332730747</v>
      </c>
      <c r="X264" s="99">
        <v>3.8882674106152262</v>
      </c>
      <c r="Y264" s="99">
        <v>3.1224122212654977</v>
      </c>
      <c r="DA264" s="63" t="s">
        <v>2968</v>
      </c>
    </row>
    <row r="265" spans="1:105" ht="12" customHeight="1" x14ac:dyDescent="0.25">
      <c r="A265" s="121" t="s">
        <v>54</v>
      </c>
      <c r="B265" s="123">
        <v>2.0125039305413446</v>
      </c>
      <c r="C265" s="123">
        <v>1.9730396939414327</v>
      </c>
      <c r="D265" s="123">
        <v>2.0019549424439353</v>
      </c>
      <c r="E265" s="123">
        <v>1.9888624895108955</v>
      </c>
      <c r="F265" s="123">
        <v>1.9996504738692176</v>
      </c>
      <c r="G265" s="123">
        <v>2.031027486793485</v>
      </c>
      <c r="H265" s="123">
        <v>2.0963922699236854</v>
      </c>
      <c r="I265" s="123">
        <v>2.0729917142815126</v>
      </c>
      <c r="J265" s="123">
        <v>2.1148124613399406</v>
      </c>
      <c r="K265" s="123">
        <v>2.1259544950762681</v>
      </c>
      <c r="L265" s="123">
        <v>2.3683652364754475</v>
      </c>
      <c r="M265" s="123">
        <v>2.3168893479317423</v>
      </c>
      <c r="N265" s="123">
        <v>2.3056524897922488</v>
      </c>
      <c r="O265" s="123">
        <v>2.4684913981474792</v>
      </c>
      <c r="P265" s="123">
        <v>2.502156748382228</v>
      </c>
      <c r="Q265" s="123">
        <v>2.5459284031672511</v>
      </c>
      <c r="R265" s="123">
        <v>2.6208511226340616</v>
      </c>
      <c r="S265" s="123">
        <v>2.551917698006819</v>
      </c>
      <c r="T265" s="123">
        <v>2.5616652311720327</v>
      </c>
      <c r="U265" s="123">
        <v>2.5664700947543246</v>
      </c>
      <c r="V265" s="123">
        <v>2.7088566752055803</v>
      </c>
      <c r="W265" s="123">
        <v>2.7934405874237069</v>
      </c>
      <c r="X265" s="123">
        <v>1.7627688853323937</v>
      </c>
      <c r="Y265" s="123">
        <v>1.9560877260231515</v>
      </c>
      <c r="DA265" s="130" t="s">
        <v>2969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2970</v>
      </c>
    </row>
    <row r="267" spans="1:105" ht="12" customHeight="1" x14ac:dyDescent="0.25">
      <c r="A267" s="109" t="s">
        <v>120</v>
      </c>
      <c r="B267" s="110">
        <v>2.0125039305413446</v>
      </c>
      <c r="C267" s="110">
        <v>1.9730396939414327</v>
      </c>
      <c r="D267" s="110">
        <v>2.0019549424439353</v>
      </c>
      <c r="E267" s="110">
        <v>1.9888624895108955</v>
      </c>
      <c r="F267" s="110">
        <v>1.9996504738692176</v>
      </c>
      <c r="G267" s="110">
        <v>2.031027486793485</v>
      </c>
      <c r="H267" s="110">
        <v>2.0963922699236854</v>
      </c>
      <c r="I267" s="110">
        <v>2.0729917142815126</v>
      </c>
      <c r="J267" s="110">
        <v>2.1148124613399406</v>
      </c>
      <c r="K267" s="110">
        <v>2.1259544950762681</v>
      </c>
      <c r="L267" s="110">
        <v>2.3683652364754475</v>
      </c>
      <c r="M267" s="110">
        <v>2.3168893479317423</v>
      </c>
      <c r="N267" s="110">
        <v>2.3056524897922488</v>
      </c>
      <c r="O267" s="110">
        <v>2.4684913981474792</v>
      </c>
      <c r="P267" s="110">
        <v>2.502156748382228</v>
      </c>
      <c r="Q267" s="110">
        <v>2.5459284031672511</v>
      </c>
      <c r="R267" s="110">
        <v>2.6208511226340616</v>
      </c>
      <c r="S267" s="110">
        <v>2.551917698006819</v>
      </c>
      <c r="T267" s="110">
        <v>2.5616652311720327</v>
      </c>
      <c r="U267" s="110">
        <v>2.5664700947543246</v>
      </c>
      <c r="V267" s="110">
        <v>2.7088566752055803</v>
      </c>
      <c r="W267" s="110">
        <v>2.7934405874237069</v>
      </c>
      <c r="X267" s="110">
        <v>1.7627688853323937</v>
      </c>
      <c r="Y267" s="110">
        <v>1.9560877260231515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50.689090995642147</v>
      </c>
      <c r="C269" s="118">
        <f t="shared" si="122"/>
        <v>53.565991614940891</v>
      </c>
      <c r="D269" s="118">
        <f t="shared" si="122"/>
        <v>52.172956727359789</v>
      </c>
      <c r="E269" s="118">
        <f t="shared" si="122"/>
        <v>51.843624168526894</v>
      </c>
      <c r="F269" s="118">
        <f t="shared" si="122"/>
        <v>51.845882081489911</v>
      </c>
      <c r="G269" s="118">
        <f t="shared" si="122"/>
        <v>53.197869920343983</v>
      </c>
      <c r="H269" s="118">
        <f t="shared" si="122"/>
        <v>51.898022651706292</v>
      </c>
      <c r="I269" s="118">
        <f t="shared" si="122"/>
        <v>51.251648382875032</v>
      </c>
      <c r="J269" s="118">
        <f t="shared" si="122"/>
        <v>51.446717738011252</v>
      </c>
      <c r="K269" s="118">
        <f t="shared" si="122"/>
        <v>51.587477120841221</v>
      </c>
      <c r="L269" s="118">
        <f t="shared" si="122"/>
        <v>57.350586086939316</v>
      </c>
      <c r="M269" s="118">
        <f t="shared" si="122"/>
        <v>50.994278242689546</v>
      </c>
      <c r="N269" s="118">
        <f t="shared" si="122"/>
        <v>47.072375820529523</v>
      </c>
      <c r="O269" s="118">
        <f t="shared" si="122"/>
        <v>49.03965885609545</v>
      </c>
      <c r="P269" s="118">
        <f t="shared" si="122"/>
        <v>40.909035190552466</v>
      </c>
      <c r="Q269" s="118">
        <f t="shared" si="122"/>
        <v>45.792546298906672</v>
      </c>
      <c r="R269" s="118">
        <f t="shared" ref="R269:V269" si="123">R270+R273+R275+R284</f>
        <v>47.634971698994683</v>
      </c>
      <c r="S269" s="118">
        <f t="shared" si="123"/>
        <v>46.083950591016468</v>
      </c>
      <c r="T269" s="118">
        <f t="shared" si="123"/>
        <v>48.322740352201336</v>
      </c>
      <c r="U269" s="118">
        <f t="shared" si="123"/>
        <v>46.913367643409678</v>
      </c>
      <c r="V269" s="118">
        <f t="shared" si="123"/>
        <v>43.416428074667969</v>
      </c>
      <c r="W269" s="118">
        <f t="shared" ref="W269:Y269" si="124">W270+W273+W275+W284</f>
        <v>41.69697186578248</v>
      </c>
      <c r="X269" s="118">
        <f t="shared" si="124"/>
        <v>43.566206398717213</v>
      </c>
      <c r="Y269" s="118">
        <f t="shared" si="124"/>
        <v>39.504162387601184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48.436890431357241</v>
      </c>
      <c r="C270" s="123">
        <f t="shared" si="125"/>
        <v>51.298241093595117</v>
      </c>
      <c r="D270" s="123">
        <f t="shared" si="125"/>
        <v>49.764667734065732</v>
      </c>
      <c r="E270" s="123">
        <f t="shared" si="125"/>
        <v>49.407346309344135</v>
      </c>
      <c r="F270" s="123">
        <f t="shared" si="125"/>
        <v>49.186955016760038</v>
      </c>
      <c r="G270" s="123">
        <f t="shared" si="125"/>
        <v>50.362280840279183</v>
      </c>
      <c r="H270" s="123">
        <f t="shared" si="125"/>
        <v>48.973870296729629</v>
      </c>
      <c r="I270" s="123">
        <f t="shared" si="125"/>
        <v>48.407974657828937</v>
      </c>
      <c r="J270" s="123">
        <f t="shared" si="125"/>
        <v>48.322036074204277</v>
      </c>
      <c r="K270" s="123">
        <f t="shared" si="125"/>
        <v>48.3219573565693</v>
      </c>
      <c r="L270" s="123">
        <f t="shared" si="125"/>
        <v>53.362675191434292</v>
      </c>
      <c r="M270" s="123">
        <f t="shared" si="125"/>
        <v>46.709876272547362</v>
      </c>
      <c r="N270" s="123">
        <f t="shared" si="125"/>
        <v>43.019732145418459</v>
      </c>
      <c r="O270" s="123">
        <f t="shared" si="125"/>
        <v>44.648192251653079</v>
      </c>
      <c r="P270" s="123">
        <f t="shared" si="125"/>
        <v>37.026125108628577</v>
      </c>
      <c r="Q270" s="123">
        <f t="shared" si="125"/>
        <v>41.812485577500929</v>
      </c>
      <c r="R270" s="123">
        <f t="shared" ref="R270:V270" si="126">SUM(R271:R272)</f>
        <v>43.643781074236998</v>
      </c>
      <c r="S270" s="123">
        <f t="shared" si="126"/>
        <v>42.296763315499092</v>
      </c>
      <c r="T270" s="123">
        <f t="shared" si="126"/>
        <v>44.424514924749687</v>
      </c>
      <c r="U270" s="123">
        <f t="shared" si="126"/>
        <v>43.00852391309806</v>
      </c>
      <c r="V270" s="123">
        <f t="shared" si="126"/>
        <v>39.731698467231283</v>
      </c>
      <c r="W270" s="123">
        <f t="shared" ref="W270:Y270" si="127">SUM(W271:W272)</f>
        <v>38.4261956810928</v>
      </c>
      <c r="X270" s="123">
        <f t="shared" si="127"/>
        <v>41.131937170175952</v>
      </c>
      <c r="Y270" s="123">
        <f t="shared" si="127"/>
        <v>37.600604234424267</v>
      </c>
      <c r="DA270" s="130" t="s">
        <v>3123</v>
      </c>
    </row>
    <row r="271" spans="1:105" ht="12" customHeight="1" x14ac:dyDescent="0.25">
      <c r="A271" s="97" t="s">
        <v>211</v>
      </c>
      <c r="B271" s="99">
        <v>48.436890431357241</v>
      </c>
      <c r="C271" s="99">
        <v>51.298241093595117</v>
      </c>
      <c r="D271" s="99">
        <v>49.764667734065732</v>
      </c>
      <c r="E271" s="99">
        <v>49.407346309344135</v>
      </c>
      <c r="F271" s="99">
        <v>49.186955016760038</v>
      </c>
      <c r="G271" s="99">
        <v>50.362280840279183</v>
      </c>
      <c r="H271" s="99">
        <v>48.973870296729629</v>
      </c>
      <c r="I271" s="99">
        <v>48.407974657828937</v>
      </c>
      <c r="J271" s="99">
        <v>48.322036074204277</v>
      </c>
      <c r="K271" s="99">
        <v>48.3219573565693</v>
      </c>
      <c r="L271" s="99">
        <v>53.362675191434292</v>
      </c>
      <c r="M271" s="99">
        <v>46.709876272547362</v>
      </c>
      <c r="N271" s="99">
        <v>43.019732145418459</v>
      </c>
      <c r="O271" s="99">
        <v>44.648192251653079</v>
      </c>
      <c r="P271" s="99">
        <v>37.026125108628577</v>
      </c>
      <c r="Q271" s="99">
        <v>41.812485577500929</v>
      </c>
      <c r="R271" s="99">
        <v>43.643781074236998</v>
      </c>
      <c r="S271" s="99">
        <v>42.296763315499092</v>
      </c>
      <c r="T271" s="99">
        <v>44.424514924749687</v>
      </c>
      <c r="U271" s="99">
        <v>43.00852391309806</v>
      </c>
      <c r="V271" s="99">
        <v>39.731698467231283</v>
      </c>
      <c r="W271" s="99">
        <v>38.4261956810928</v>
      </c>
      <c r="X271" s="99">
        <v>41.131937170175952</v>
      </c>
      <c r="Y271" s="99">
        <v>37.600604234424267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2.2522005642849074</v>
      </c>
      <c r="C275" s="123">
        <v>2.2677505213457758</v>
      </c>
      <c r="D275" s="123">
        <v>2.4082889932940552</v>
      </c>
      <c r="E275" s="123">
        <v>2.4362778591827587</v>
      </c>
      <c r="F275" s="123">
        <v>2.6589270647298751</v>
      </c>
      <c r="G275" s="123">
        <v>2.8355890800647989</v>
      </c>
      <c r="H275" s="123">
        <v>2.924152354976663</v>
      </c>
      <c r="I275" s="123">
        <v>2.8436737250460942</v>
      </c>
      <c r="J275" s="123">
        <v>3.1246816638069741</v>
      </c>
      <c r="K275" s="123">
        <v>3.2655197642719247</v>
      </c>
      <c r="L275" s="123">
        <v>3.9879108955050224</v>
      </c>
      <c r="M275" s="123">
        <v>4.2844019701421807</v>
      </c>
      <c r="N275" s="123">
        <v>4.0526436751110628</v>
      </c>
      <c r="O275" s="123">
        <v>4.391466604442372</v>
      </c>
      <c r="P275" s="123">
        <v>3.8829100819238906</v>
      </c>
      <c r="Q275" s="123">
        <v>3.9800607214057431</v>
      </c>
      <c r="R275" s="123">
        <v>3.9911906247576847</v>
      </c>
      <c r="S275" s="123">
        <v>3.7871872755173763</v>
      </c>
      <c r="T275" s="123">
        <v>3.8982254274516506</v>
      </c>
      <c r="U275" s="123">
        <v>3.9048437303116188</v>
      </c>
      <c r="V275" s="123">
        <v>3.6847296074366835</v>
      </c>
      <c r="W275" s="123">
        <v>3.2707761846896806</v>
      </c>
      <c r="X275" s="123">
        <v>2.4342692285412575</v>
      </c>
      <c r="Y275" s="123">
        <v>1.9035581531769143</v>
      </c>
      <c r="DA275" s="130" t="s">
        <v>3128</v>
      </c>
    </row>
    <row r="276" spans="1:105" ht="12" customHeight="1" x14ac:dyDescent="0.25">
      <c r="A276" s="97" t="s">
        <v>138</v>
      </c>
      <c r="B276" s="99">
        <v>4.0547082843750069</v>
      </c>
      <c r="C276" s="99">
        <v>3.9415173164671078</v>
      </c>
      <c r="D276" s="99">
        <v>3.9741168838169352</v>
      </c>
      <c r="E276" s="99">
        <v>3.8129267320906819</v>
      </c>
      <c r="F276" s="99">
        <v>3.9463713447551307</v>
      </c>
      <c r="G276" s="99">
        <v>3.9925559234593724</v>
      </c>
      <c r="H276" s="99">
        <v>3.9046480530374108</v>
      </c>
      <c r="I276" s="99">
        <v>3.5925485342497465</v>
      </c>
      <c r="J276" s="99">
        <v>3.7307356049937836</v>
      </c>
      <c r="K276" s="99">
        <v>3.6916099829949434</v>
      </c>
      <c r="L276" s="99">
        <v>4.3136347480825838</v>
      </c>
      <c r="M276" s="99">
        <v>4.4984227853318961</v>
      </c>
      <c r="N276" s="99">
        <v>4.2043343777622875</v>
      </c>
      <c r="O276" s="99">
        <v>4.5376861812558023</v>
      </c>
      <c r="P276" s="99">
        <v>4.0140871714459152</v>
      </c>
      <c r="Q276" s="99">
        <v>4.1148691000953299</v>
      </c>
      <c r="R276" s="99">
        <v>4.1262947573452484</v>
      </c>
      <c r="S276" s="99">
        <v>3.9154623569055929</v>
      </c>
      <c r="T276" s="99">
        <v>4.030461625122526</v>
      </c>
      <c r="U276" s="99">
        <v>4.036818667504507</v>
      </c>
      <c r="V276" s="99">
        <v>3.8081081988613708</v>
      </c>
      <c r="W276" s="99">
        <v>3.4068884379682536</v>
      </c>
      <c r="X276" s="99">
        <v>2.5787478465586764</v>
      </c>
      <c r="Y276" s="99">
        <v>2.0901426922860646</v>
      </c>
      <c r="DA276" s="63" t="s">
        <v>3129</v>
      </c>
    </row>
    <row r="277" spans="1:105" ht="12" customHeight="1" x14ac:dyDescent="0.25">
      <c r="A277" s="97" t="s">
        <v>137</v>
      </c>
      <c r="B277" s="99">
        <v>2.3136264723262481</v>
      </c>
      <c r="C277" s="99">
        <v>2.1969563794265214</v>
      </c>
      <c r="D277" s="99">
        <v>2.2362228099622103</v>
      </c>
      <c r="E277" s="99">
        <v>2.1124840552108521</v>
      </c>
      <c r="F277" s="99">
        <v>2.1757152166562332</v>
      </c>
      <c r="G277" s="99">
        <v>2.2310949667671829</v>
      </c>
      <c r="H277" s="99">
        <v>2.1839276952826845</v>
      </c>
      <c r="I277" s="99">
        <v>1.9695570514557126</v>
      </c>
      <c r="J277" s="99">
        <v>1.9810832217965271</v>
      </c>
      <c r="K277" s="99">
        <v>1.7849521716016175</v>
      </c>
      <c r="L277" s="99">
        <v>2.4122954666074725</v>
      </c>
      <c r="M277" s="99">
        <v>2.5002594236675049</v>
      </c>
      <c r="N277" s="99">
        <v>2.3133002813834049</v>
      </c>
      <c r="O277" s="99">
        <v>2.6622931903154257</v>
      </c>
      <c r="P277" s="99">
        <v>2.2947333068823621</v>
      </c>
      <c r="Q277" s="99">
        <v>2.446701643334694</v>
      </c>
      <c r="R277" s="99">
        <v>2.4914435610814474</v>
      </c>
      <c r="S277" s="99">
        <v>2.2700097272408808</v>
      </c>
      <c r="T277" s="99">
        <v>2.3184282561599918</v>
      </c>
      <c r="U277" s="99">
        <v>2.3567853325392836</v>
      </c>
      <c r="V277" s="99">
        <v>2.239065437618796</v>
      </c>
      <c r="W277" s="99">
        <v>2.1464763207261655</v>
      </c>
      <c r="X277" s="99">
        <v>1.0519490390435438</v>
      </c>
      <c r="Y277" s="99">
        <v>1.0572767669467609</v>
      </c>
      <c r="DA277" s="63" t="s">
        <v>3130</v>
      </c>
    </row>
    <row r="278" spans="1:105" ht="12" customHeight="1" x14ac:dyDescent="0.25">
      <c r="A278" s="100" t="s">
        <v>211</v>
      </c>
      <c r="B278" s="102">
        <v>2.3136264723262481</v>
      </c>
      <c r="C278" s="102">
        <v>2.1969563794265214</v>
      </c>
      <c r="D278" s="102">
        <v>2.2362228099622103</v>
      </c>
      <c r="E278" s="102">
        <v>2.1124840552108521</v>
      </c>
      <c r="F278" s="102">
        <v>2.1757152166562332</v>
      </c>
      <c r="G278" s="102">
        <v>2.2310949667671829</v>
      </c>
      <c r="H278" s="102">
        <v>2.1839276952826845</v>
      </c>
      <c r="I278" s="102">
        <v>1.9695570514557126</v>
      </c>
      <c r="J278" s="102">
        <v>1.9810832217965271</v>
      </c>
      <c r="K278" s="102">
        <v>1.7849521716016175</v>
      </c>
      <c r="L278" s="102">
        <v>2.4122954666074725</v>
      </c>
      <c r="M278" s="102">
        <v>2.5002594236675049</v>
      </c>
      <c r="N278" s="102">
        <v>2.3133002813834049</v>
      </c>
      <c r="O278" s="102">
        <v>2.6622931903154257</v>
      </c>
      <c r="P278" s="102">
        <v>2.2947333068823621</v>
      </c>
      <c r="Q278" s="102">
        <v>2.446701643334694</v>
      </c>
      <c r="R278" s="102">
        <v>2.4914435610814474</v>
      </c>
      <c r="S278" s="102">
        <v>2.2700097272408808</v>
      </c>
      <c r="T278" s="102">
        <v>2.3184282561599918</v>
      </c>
      <c r="U278" s="102">
        <v>2.3567853325392836</v>
      </c>
      <c r="V278" s="102">
        <v>2.239065437618796</v>
      </c>
      <c r="W278" s="102">
        <v>2.1464763207261655</v>
      </c>
      <c r="X278" s="102">
        <v>1.0519490390435438</v>
      </c>
      <c r="Y278" s="102">
        <v>1.0572767669467609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3137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16.744108502420747</v>
      </c>
      <c r="D290" s="117">
        <f t="shared" si="129"/>
        <v>7.6839713475504645</v>
      </c>
      <c r="E290" s="117">
        <f t="shared" si="129"/>
        <v>5.554259003289026</v>
      </c>
      <c r="F290" s="117">
        <f t="shared" si="129"/>
        <v>4.8080161581849437</v>
      </c>
      <c r="G290" s="117">
        <f t="shared" si="129"/>
        <v>4.4645665710139859</v>
      </c>
      <c r="H290" s="117">
        <f t="shared" si="129"/>
        <v>3.2287462923242716</v>
      </c>
      <c r="I290" s="117">
        <f t="shared" si="129"/>
        <v>5.4843777992931342</v>
      </c>
      <c r="J290" s="117">
        <f t="shared" si="129"/>
        <v>8.3949607876313497</v>
      </c>
      <c r="K290" s="117">
        <f t="shared" si="129"/>
        <v>10.02976175909401</v>
      </c>
      <c r="L290" s="117">
        <f t="shared" si="129"/>
        <v>10.233769907151933</v>
      </c>
      <c r="M290" s="117">
        <f t="shared" si="129"/>
        <v>9.2967630976399001</v>
      </c>
      <c r="N290" s="117">
        <f t="shared" si="129"/>
        <v>6.7074178695166067</v>
      </c>
      <c r="O290" s="117">
        <f t="shared" si="129"/>
        <v>5.4616361622334173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0.95756194100364167</v>
      </c>
      <c r="T290" s="117">
        <f t="shared" si="130"/>
        <v>0.99738864356890156</v>
      </c>
      <c r="U290" s="117">
        <f t="shared" si="130"/>
        <v>3.4678567159011964E-2</v>
      </c>
      <c r="V290" s="117">
        <f t="shared" si="130"/>
        <v>0.12934182091887289</v>
      </c>
      <c r="W290" s="117">
        <f t="shared" ref="W290:Y290" si="131">W291+W294+W296+W305</f>
        <v>0.50501137164969223</v>
      </c>
      <c r="X290" s="117">
        <f t="shared" si="131"/>
        <v>2.3905356811476306</v>
      </c>
      <c r="Y290" s="117">
        <f t="shared" si="131"/>
        <v>2.10386839822635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15.519365981043949</v>
      </c>
      <c r="D291" s="122">
        <f t="shared" si="132"/>
        <v>7.0898733735291595</v>
      </c>
      <c r="E291" s="122">
        <f t="shared" si="132"/>
        <v>5.1396098169539108</v>
      </c>
      <c r="F291" s="122">
        <f t="shared" si="132"/>
        <v>4.4359352232254938</v>
      </c>
      <c r="G291" s="122">
        <f t="shared" si="132"/>
        <v>4.122115219214864</v>
      </c>
      <c r="H291" s="122">
        <f t="shared" si="132"/>
        <v>2.9710440848027218</v>
      </c>
      <c r="I291" s="122">
        <f t="shared" si="132"/>
        <v>4.9888457511334394</v>
      </c>
      <c r="J291" s="122">
        <f t="shared" si="132"/>
        <v>7.5971632132641735</v>
      </c>
      <c r="K291" s="122">
        <f t="shared" si="132"/>
        <v>9.0733574284214633</v>
      </c>
      <c r="L291" s="122">
        <f t="shared" si="132"/>
        <v>9.2047244363926541</v>
      </c>
      <c r="M291" s="122">
        <f t="shared" si="132"/>
        <v>8.2011160233870228</v>
      </c>
      <c r="N291" s="122">
        <f t="shared" si="132"/>
        <v>5.8929796236693379</v>
      </c>
      <c r="O291" s="122">
        <f t="shared" si="132"/>
        <v>4.7824727394856508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0.82206272497073096</v>
      </c>
      <c r="T291" s="122">
        <f t="shared" si="133"/>
        <v>0.85188630200976079</v>
      </c>
      <c r="U291" s="122">
        <f t="shared" si="133"/>
        <v>2.9234095737206679E-2</v>
      </c>
      <c r="V291" s="122">
        <f t="shared" si="133"/>
        <v>0.1075454882501635</v>
      </c>
      <c r="W291" s="122">
        <f t="shared" ref="W291:Y291" si="134">SUM(W292:W293)</f>
        <v>0.40780721881893689</v>
      </c>
      <c r="X291" s="122">
        <f t="shared" si="134"/>
        <v>2.0321866747654407</v>
      </c>
      <c r="Y291" s="122">
        <f t="shared" si="134"/>
        <v>1.7360168046008846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15.363490025750755</v>
      </c>
      <c r="D292" s="98">
        <v>7.0197786706931344</v>
      </c>
      <c r="E292" s="98">
        <v>5.0885937115365731</v>
      </c>
      <c r="F292" s="98">
        <v>4.3919798778935428</v>
      </c>
      <c r="G292" s="98">
        <v>4.0811294873830333</v>
      </c>
      <c r="H292" s="98">
        <v>2.9413844441303971</v>
      </c>
      <c r="I292" s="98">
        <v>4.9388545324508231</v>
      </c>
      <c r="J292" s="98">
        <v>7.5213431871621097</v>
      </c>
      <c r="K292" s="98">
        <v>8.9828127655822971</v>
      </c>
      <c r="L292" s="98">
        <v>9.1094877200038571</v>
      </c>
      <c r="M292" s="98">
        <v>8.1164972332965171</v>
      </c>
      <c r="N292" s="98">
        <v>5.830844679753076</v>
      </c>
      <c r="O292" s="98">
        <v>4.7302436364456657</v>
      </c>
      <c r="P292" s="98">
        <v>0</v>
      </c>
      <c r="Q292" s="98">
        <v>0</v>
      </c>
      <c r="R292" s="98">
        <v>0</v>
      </c>
      <c r="S292" s="98">
        <v>0.8122003528008146</v>
      </c>
      <c r="T292" s="98">
        <v>0.84168779991291909</v>
      </c>
      <c r="U292" s="98">
        <v>2.8888462625390056E-2</v>
      </c>
      <c r="V292" s="98">
        <v>0.10627275389923987</v>
      </c>
      <c r="W292" s="98">
        <v>0.40297233074854494</v>
      </c>
      <c r="X292" s="98">
        <v>2.0097908609954334</v>
      </c>
      <c r="Y292" s="98">
        <v>1.716663104103479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0.15587595529319445</v>
      </c>
      <c r="D293" s="98">
        <v>7.0094702836025355E-2</v>
      </c>
      <c r="E293" s="98">
        <v>5.1016105417337629E-2</v>
      </c>
      <c r="F293" s="98">
        <v>4.3955345331950849E-2</v>
      </c>
      <c r="G293" s="98">
        <v>4.0985731831830706E-2</v>
      </c>
      <c r="H293" s="98">
        <v>2.9659640672324572E-2</v>
      </c>
      <c r="I293" s="98">
        <v>4.9991218682616356E-2</v>
      </c>
      <c r="J293" s="98">
        <v>7.5820026102063537E-2</v>
      </c>
      <c r="K293" s="98">
        <v>9.0544662839166637E-2</v>
      </c>
      <c r="L293" s="98">
        <v>9.5236716388797563E-2</v>
      </c>
      <c r="M293" s="98">
        <v>8.4618790090506352E-2</v>
      </c>
      <c r="N293" s="98">
        <v>6.2134943916262134E-2</v>
      </c>
      <c r="O293" s="98">
        <v>5.2229103039984959E-2</v>
      </c>
      <c r="P293" s="98">
        <v>0</v>
      </c>
      <c r="Q293" s="98">
        <v>0</v>
      </c>
      <c r="R293" s="98">
        <v>0</v>
      </c>
      <c r="S293" s="98">
        <v>9.8623721699163721E-3</v>
      </c>
      <c r="T293" s="98">
        <v>1.0198502096841719E-2</v>
      </c>
      <c r="U293" s="98">
        <v>3.4563311181662169E-4</v>
      </c>
      <c r="V293" s="98">
        <v>1.27273435092362E-3</v>
      </c>
      <c r="W293" s="98">
        <v>4.8348880703919239E-3</v>
      </c>
      <c r="X293" s="98">
        <v>2.2395813770007416E-2</v>
      </c>
      <c r="Y293" s="98">
        <v>1.935370049740559E-2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2.3319109885768458E-3</v>
      </c>
      <c r="D294" s="122">
        <f t="shared" si="135"/>
        <v>5.4019918127941736E-4</v>
      </c>
      <c r="E294" s="122">
        <f t="shared" si="135"/>
        <v>8.3179425228597169E-4</v>
      </c>
      <c r="F294" s="122">
        <f t="shared" si="135"/>
        <v>1.1518886551314229E-3</v>
      </c>
      <c r="G294" s="122">
        <f t="shared" si="135"/>
        <v>1.0423992005491219E-3</v>
      </c>
      <c r="H294" s="122">
        <f t="shared" si="135"/>
        <v>1.2667300484181234E-3</v>
      </c>
      <c r="I294" s="122">
        <f t="shared" si="135"/>
        <v>2.1506056692982031E-3</v>
      </c>
      <c r="J294" s="122">
        <f t="shared" si="135"/>
        <v>2.2996630527619406E-3</v>
      </c>
      <c r="K294" s="122">
        <f t="shared" si="135"/>
        <v>1.8082775549679638E-3</v>
      </c>
      <c r="L294" s="122">
        <f t="shared" si="135"/>
        <v>1.7816043625385068E-3</v>
      </c>
      <c r="M294" s="122">
        <f t="shared" si="135"/>
        <v>2.4770925454379441E-3</v>
      </c>
      <c r="N294" s="122">
        <f t="shared" si="135"/>
        <v>1.8378753508783417E-3</v>
      </c>
      <c r="O294" s="122">
        <f t="shared" si="135"/>
        <v>1.2173101282720415E-3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3.1938793631690983E-4</v>
      </c>
      <c r="T294" s="122">
        <f t="shared" si="135"/>
        <v>4.1999050930922974E-4</v>
      </c>
      <c r="U294" s="122">
        <f t="shared" si="135"/>
        <v>8.768864209938854E-6</v>
      </c>
      <c r="V294" s="122">
        <f t="shared" si="135"/>
        <v>8.4900804744309904E-5</v>
      </c>
      <c r="W294" s="122">
        <f t="shared" si="135"/>
        <v>1.3956007340191004E-4</v>
      </c>
      <c r="X294" s="122">
        <f t="shared" si="135"/>
        <v>1.5080982760681083E-3</v>
      </c>
      <c r="Y294" s="122">
        <f t="shared" si="135"/>
        <v>2.0845706819059848E-3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2.3319109885768458E-3</v>
      </c>
      <c r="D295" s="98">
        <v>5.4019918127941736E-4</v>
      </c>
      <c r="E295" s="98">
        <v>8.3179425228597169E-4</v>
      </c>
      <c r="F295" s="98">
        <v>1.1518886551314229E-3</v>
      </c>
      <c r="G295" s="98">
        <v>1.0423992005491219E-3</v>
      </c>
      <c r="H295" s="98">
        <v>1.2667300484181234E-3</v>
      </c>
      <c r="I295" s="98">
        <v>2.1506056692982031E-3</v>
      </c>
      <c r="J295" s="98">
        <v>2.2996630527619406E-3</v>
      </c>
      <c r="K295" s="98">
        <v>1.8082775549679638E-3</v>
      </c>
      <c r="L295" s="98">
        <v>1.7816043625385068E-3</v>
      </c>
      <c r="M295" s="98">
        <v>2.4770925454379441E-3</v>
      </c>
      <c r="N295" s="98">
        <v>1.8378753508783417E-3</v>
      </c>
      <c r="O295" s="98">
        <v>1.2173101282720415E-3</v>
      </c>
      <c r="P295" s="98">
        <v>0</v>
      </c>
      <c r="Q295" s="98">
        <v>0</v>
      </c>
      <c r="R295" s="98">
        <v>0</v>
      </c>
      <c r="S295" s="98">
        <v>3.1938793631690983E-4</v>
      </c>
      <c r="T295" s="98">
        <v>4.1999050930922974E-4</v>
      </c>
      <c r="U295" s="98">
        <v>8.768864209938854E-6</v>
      </c>
      <c r="V295" s="98">
        <v>8.4900804744309904E-5</v>
      </c>
      <c r="W295" s="98">
        <v>1.3956007340191004E-4</v>
      </c>
      <c r="X295" s="98">
        <v>1.5080982760681083E-3</v>
      </c>
      <c r="Y295" s="98">
        <v>2.0845706819059848E-3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1.0045787162505799</v>
      </c>
      <c r="D296" s="122">
        <v>0.48796812436963793</v>
      </c>
      <c r="E296" s="122">
        <v>0.33610172483160472</v>
      </c>
      <c r="F296" s="122">
        <v>0.30236907599609686</v>
      </c>
      <c r="G296" s="122">
        <v>0.27713278607717523</v>
      </c>
      <c r="H296" s="122">
        <v>0.20690093230304932</v>
      </c>
      <c r="I296" s="122">
        <v>0.40791093769075648</v>
      </c>
      <c r="J296" s="122">
        <v>0.66027191803746266</v>
      </c>
      <c r="K296" s="122">
        <v>0.79033145489769574</v>
      </c>
      <c r="L296" s="122">
        <v>0.85735768571907089</v>
      </c>
      <c r="M296" s="122">
        <v>0.92050836294892935</v>
      </c>
      <c r="N296" s="122">
        <v>0.67822372325422897</v>
      </c>
      <c r="O296" s="122">
        <v>0.56066460251513006</v>
      </c>
      <c r="P296" s="122">
        <v>0</v>
      </c>
      <c r="Q296" s="122">
        <v>0</v>
      </c>
      <c r="R296" s="122">
        <v>0</v>
      </c>
      <c r="S296" s="122">
        <v>0.1075799866316037</v>
      </c>
      <c r="T296" s="122">
        <v>0.11610974260148434</v>
      </c>
      <c r="U296" s="122">
        <v>4.3533393671453379E-3</v>
      </c>
      <c r="V296" s="122">
        <v>1.7021850760236011E-2</v>
      </c>
      <c r="W296" s="122">
        <v>7.4203690267711134E-2</v>
      </c>
      <c r="X296" s="122">
        <v>0.28208723773970956</v>
      </c>
      <c r="Y296" s="122">
        <v>0.27168570375737167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0.36836708291637094</v>
      </c>
      <c r="D297" s="98">
        <v>0.17633443174310129</v>
      </c>
      <c r="E297" s="98">
        <v>7.6910955532972003E-2</v>
      </c>
      <c r="F297" s="98">
        <v>5.9280820217488685E-2</v>
      </c>
      <c r="G297" s="98">
        <v>3.7297255553259218E-2</v>
      </c>
      <c r="H297" s="98">
        <v>2.0754877978205358E-2</v>
      </c>
      <c r="I297" s="98">
        <v>0.4037163531816052</v>
      </c>
      <c r="J297" s="98">
        <v>0.65602711644697465</v>
      </c>
      <c r="K297" s="98">
        <v>0.78267910271578445</v>
      </c>
      <c r="L297" s="98">
        <v>0.85394727143186677</v>
      </c>
      <c r="M297" s="98">
        <v>0.91584123093918379</v>
      </c>
      <c r="N297" s="98">
        <v>0.67774789781271061</v>
      </c>
      <c r="O297" s="98">
        <v>0.47557873267365031</v>
      </c>
      <c r="P297" s="98">
        <v>0</v>
      </c>
      <c r="Q297" s="98">
        <v>0</v>
      </c>
      <c r="R297" s="98">
        <v>0</v>
      </c>
      <c r="S297" s="98">
        <v>0.1071667217509915</v>
      </c>
      <c r="T297" s="98">
        <v>0.11269147720556549</v>
      </c>
      <c r="U297" s="98">
        <v>3.925314412804453E-3</v>
      </c>
      <c r="V297" s="98">
        <v>1.3779785453280357E-2</v>
      </c>
      <c r="W297" s="98">
        <v>4.768985217607824E-2</v>
      </c>
      <c r="X297" s="98">
        <v>0.2360434570966459</v>
      </c>
      <c r="Y297" s="98">
        <v>0.20830701691522308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2.6439090623594447E-3</v>
      </c>
      <c r="D298" s="98">
        <v>7.7986858918054265E-4</v>
      </c>
      <c r="E298" s="98">
        <v>4.259123335149384E-4</v>
      </c>
      <c r="F298" s="98">
        <v>2.2000002654744153E-4</v>
      </c>
      <c r="G298" s="98">
        <v>2.2308653960534191E-4</v>
      </c>
      <c r="H298" s="98">
        <v>1.0903045169009446E-4</v>
      </c>
      <c r="I298" s="98">
        <v>4.1945845091512866E-3</v>
      </c>
      <c r="J298" s="98">
        <v>4.244801590488052E-3</v>
      </c>
      <c r="K298" s="98">
        <v>7.6523521819112997E-3</v>
      </c>
      <c r="L298" s="98">
        <v>3.410414287204103E-3</v>
      </c>
      <c r="M298" s="98">
        <v>4.6671320097455083E-3</v>
      </c>
      <c r="N298" s="98">
        <v>4.7582544151831305E-4</v>
      </c>
      <c r="O298" s="98">
        <v>7.6265013684468828E-4</v>
      </c>
      <c r="P298" s="98">
        <v>0</v>
      </c>
      <c r="Q298" s="98">
        <v>0</v>
      </c>
      <c r="R298" s="98">
        <v>0</v>
      </c>
      <c r="S298" s="98">
        <v>4.1326488061220023E-4</v>
      </c>
      <c r="T298" s="98">
        <v>1.2715176837615691E-3</v>
      </c>
      <c r="U298" s="98">
        <v>0</v>
      </c>
      <c r="V298" s="98">
        <v>0</v>
      </c>
      <c r="W298" s="98">
        <v>0</v>
      </c>
      <c r="X298" s="98">
        <v>1.0663972214901302E-2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1.7999759946780184E-3</v>
      </c>
      <c r="D299" s="101">
        <v>5.3432874961567881E-4</v>
      </c>
      <c r="E299" s="101">
        <v>2.8842714868609578E-4</v>
      </c>
      <c r="F299" s="101">
        <v>1.482641995361677E-4</v>
      </c>
      <c r="G299" s="101">
        <v>1.517335719958047E-4</v>
      </c>
      <c r="H299" s="101">
        <v>7.4083828737756888E-5</v>
      </c>
      <c r="I299" s="101">
        <v>2.808891490190112E-3</v>
      </c>
      <c r="J299" s="101">
        <v>2.7691240092950092E-3</v>
      </c>
      <c r="K299" s="101">
        <v>4.640250307144351E-3</v>
      </c>
      <c r="L299" s="101">
        <v>2.2949001654226082E-3</v>
      </c>
      <c r="M299" s="101">
        <v>3.0970991773318869E-3</v>
      </c>
      <c r="N299" s="101">
        <v>3.072610726497892E-4</v>
      </c>
      <c r="O299" s="101">
        <v>5.054921877188426E-4</v>
      </c>
      <c r="P299" s="101">
        <v>0</v>
      </c>
      <c r="Q299" s="101">
        <v>0</v>
      </c>
      <c r="R299" s="101">
        <v>0</v>
      </c>
      <c r="S299" s="101">
        <v>2.4761577985748276E-4</v>
      </c>
      <c r="T299" s="101">
        <v>7.6007913257280884E-4</v>
      </c>
      <c r="U299" s="101">
        <v>0</v>
      </c>
      <c r="V299" s="101">
        <v>0</v>
      </c>
      <c r="W299" s="101">
        <v>0</v>
      </c>
      <c r="X299" s="101">
        <v>4.9202692252900649E-3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8.4393306768142616E-4</v>
      </c>
      <c r="D300" s="104">
        <v>2.4553983956486378E-4</v>
      </c>
      <c r="E300" s="104">
        <v>1.374851848288426E-4</v>
      </c>
      <c r="F300" s="104">
        <v>7.1735827011273838E-5</v>
      </c>
      <c r="G300" s="104">
        <v>7.1352967609537217E-5</v>
      </c>
      <c r="H300" s="104">
        <v>3.4946622952337576E-5</v>
      </c>
      <c r="I300" s="104">
        <v>1.3856930189611748E-3</v>
      </c>
      <c r="J300" s="104">
        <v>1.4756775811930428E-3</v>
      </c>
      <c r="K300" s="104">
        <v>3.0121018747669491E-3</v>
      </c>
      <c r="L300" s="104">
        <v>1.115514121781495E-3</v>
      </c>
      <c r="M300" s="104">
        <v>1.5700328324136216E-3</v>
      </c>
      <c r="N300" s="104">
        <v>1.6856436886852384E-4</v>
      </c>
      <c r="O300" s="104">
        <v>2.5715794912584562E-4</v>
      </c>
      <c r="P300" s="104">
        <v>0</v>
      </c>
      <c r="Q300" s="104">
        <v>0</v>
      </c>
      <c r="R300" s="104">
        <v>0</v>
      </c>
      <c r="S300" s="104">
        <v>1.6564910075471748E-4</v>
      </c>
      <c r="T300" s="104">
        <v>5.1143855118876023E-4</v>
      </c>
      <c r="U300" s="104">
        <v>0</v>
      </c>
      <c r="V300" s="104">
        <v>0</v>
      </c>
      <c r="W300" s="104">
        <v>0</v>
      </c>
      <c r="X300" s="104">
        <v>5.7437029896112374E-3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0.34834697658215868</v>
      </c>
      <c r="D301" s="101">
        <v>0.19624343323701859</v>
      </c>
      <c r="E301" s="101">
        <v>0.15648374697200376</v>
      </c>
      <c r="F301" s="101">
        <v>0.1678720046638727</v>
      </c>
      <c r="G301" s="101">
        <v>0.14266458458683659</v>
      </c>
      <c r="H301" s="101">
        <v>0.11170146850646413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4.7041370648426291E-2</v>
      </c>
      <c r="P301" s="101">
        <v>0</v>
      </c>
      <c r="Q301" s="101">
        <v>0</v>
      </c>
      <c r="R301" s="101">
        <v>0</v>
      </c>
      <c r="S301" s="101">
        <v>0</v>
      </c>
      <c r="T301" s="101">
        <v>1.1161016264266011E-3</v>
      </c>
      <c r="U301" s="101">
        <v>2.219052696093312E-4</v>
      </c>
      <c r="V301" s="101">
        <v>1.7300142657580286E-3</v>
      </c>
      <c r="W301" s="101">
        <v>1.4372278368722968E-2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0.28522074768969091</v>
      </c>
      <c r="D302" s="104">
        <v>0.11461039080033747</v>
      </c>
      <c r="E302" s="104">
        <v>0.10228110999311399</v>
      </c>
      <c r="F302" s="104">
        <v>7.4996251088188026E-2</v>
      </c>
      <c r="G302" s="104">
        <v>9.6947859397474079E-2</v>
      </c>
      <c r="H302" s="104">
        <v>7.4335555366689732E-2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3.7281849056208849E-2</v>
      </c>
      <c r="P302" s="104">
        <v>0</v>
      </c>
      <c r="Q302" s="104">
        <v>0</v>
      </c>
      <c r="R302" s="104">
        <v>0</v>
      </c>
      <c r="S302" s="104">
        <v>0</v>
      </c>
      <c r="T302" s="104">
        <v>1.0306460857306661E-3</v>
      </c>
      <c r="U302" s="104">
        <v>2.0611968473155344E-4</v>
      </c>
      <c r="V302" s="104">
        <v>1.512051041197624E-3</v>
      </c>
      <c r="W302" s="104">
        <v>1.2141559722909917E-2</v>
      </c>
      <c r="X302" s="104">
        <v>3.5379808428162351E-2</v>
      </c>
      <c r="Y302" s="104">
        <v>6.337868684214859E-2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0.18023120876230897</v>
      </c>
      <c r="D303" s="98">
        <v>7.3047935827462385E-2</v>
      </c>
      <c r="E303" s="98">
        <v>6.4355731200069377E-2</v>
      </c>
      <c r="F303" s="98">
        <v>4.6963091506796562E-2</v>
      </c>
      <c r="G303" s="98">
        <v>6.1465738640664153E-2</v>
      </c>
      <c r="H303" s="98">
        <v>4.7148692237662312E-2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2.3668491327530312E-2</v>
      </c>
      <c r="P303" s="98">
        <v>0</v>
      </c>
      <c r="Q303" s="98">
        <v>0</v>
      </c>
      <c r="R303" s="98">
        <v>0</v>
      </c>
      <c r="S303" s="98">
        <v>0</v>
      </c>
      <c r="T303" s="98">
        <v>6.0947187407130448E-4</v>
      </c>
      <c r="U303" s="98">
        <v>1.2327096103960226E-4</v>
      </c>
      <c r="V303" s="98">
        <v>8.9983024304152582E-4</v>
      </c>
      <c r="W303" s="98">
        <v>7.58135292353885E-3</v>
      </c>
      <c r="X303" s="98">
        <v>1.5717260260512383E-2</v>
      </c>
      <c r="Y303" s="98">
        <v>3.4778714225318356E-2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0.10498953892738193</v>
      </c>
      <c r="D304" s="98">
        <v>4.1562454972875085E-2</v>
      </c>
      <c r="E304" s="98">
        <v>3.7925378793044605E-2</v>
      </c>
      <c r="F304" s="98">
        <v>2.8033159581391461E-2</v>
      </c>
      <c r="G304" s="98">
        <v>3.5482120756809926E-2</v>
      </c>
      <c r="H304" s="98">
        <v>2.7186863129027423E-2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1.3613357728678537E-2</v>
      </c>
      <c r="P304" s="98">
        <v>0</v>
      </c>
      <c r="Q304" s="98">
        <v>0</v>
      </c>
      <c r="R304" s="98">
        <v>0</v>
      </c>
      <c r="S304" s="98">
        <v>0</v>
      </c>
      <c r="T304" s="98">
        <v>4.2117421165936171E-4</v>
      </c>
      <c r="U304" s="98">
        <v>8.2848723691951177E-5</v>
      </c>
      <c r="V304" s="98">
        <v>6.122207981560982E-4</v>
      </c>
      <c r="W304" s="98">
        <v>4.5602067993710674E-3</v>
      </c>
      <c r="X304" s="98">
        <v>1.9662548167649969E-2</v>
      </c>
      <c r="Y304" s="98">
        <v>2.8599972616830227E-2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0.21783189413764309</v>
      </c>
      <c r="D305" s="122">
        <v>0.10558965047038812</v>
      </c>
      <c r="E305" s="122">
        <v>7.7715667251224516E-2</v>
      </c>
      <c r="F305" s="122">
        <v>6.8559970308220489E-2</v>
      </c>
      <c r="G305" s="122">
        <v>6.4276166521397574E-2</v>
      </c>
      <c r="H305" s="122">
        <v>4.9534545170082468E-2</v>
      </c>
      <c r="I305" s="122">
        <v>8.5470504799640551E-2</v>
      </c>
      <c r="J305" s="122">
        <v>0.13522599327695245</v>
      </c>
      <c r="K305" s="122">
        <v>0.16426459821988157</v>
      </c>
      <c r="L305" s="122">
        <v>0.16990618067766852</v>
      </c>
      <c r="M305" s="122">
        <v>0.1726616187585088</v>
      </c>
      <c r="N305" s="122">
        <v>0.1343766472421617</v>
      </c>
      <c r="O305" s="122">
        <v>0.11728151010436463</v>
      </c>
      <c r="P305" s="122">
        <v>0</v>
      </c>
      <c r="Q305" s="122">
        <v>0</v>
      </c>
      <c r="R305" s="122">
        <v>0</v>
      </c>
      <c r="S305" s="122">
        <v>2.7599841464990105E-2</v>
      </c>
      <c r="T305" s="122">
        <v>2.897260844834729E-2</v>
      </c>
      <c r="U305" s="122">
        <v>1.0823631904500054E-3</v>
      </c>
      <c r="V305" s="122">
        <v>4.6895811037290678E-3</v>
      </c>
      <c r="W305" s="122">
        <v>2.2860902489642294E-2</v>
      </c>
      <c r="X305" s="122">
        <v>7.4753670366412395E-2</v>
      </c>
      <c r="Y305" s="122">
        <v>9.4081319186187798E-2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0.21783189413764309</v>
      </c>
      <c r="D307" s="33">
        <v>0.10558965047038812</v>
      </c>
      <c r="E307" s="33">
        <v>7.7715667251224516E-2</v>
      </c>
      <c r="F307" s="33">
        <v>6.8559970308220489E-2</v>
      </c>
      <c r="G307" s="33">
        <v>6.4276166521397574E-2</v>
      </c>
      <c r="H307" s="33">
        <v>4.9534545170082468E-2</v>
      </c>
      <c r="I307" s="33">
        <v>8.5470504799640551E-2</v>
      </c>
      <c r="J307" s="33">
        <v>0.13522599327695245</v>
      </c>
      <c r="K307" s="33">
        <v>0.16426459821988157</v>
      </c>
      <c r="L307" s="33">
        <v>0.16990618067766852</v>
      </c>
      <c r="M307" s="33">
        <v>0.1726616187585088</v>
      </c>
      <c r="N307" s="33">
        <v>0.1343766472421617</v>
      </c>
      <c r="O307" s="33">
        <v>0.11728151010436463</v>
      </c>
      <c r="P307" s="33">
        <v>0</v>
      </c>
      <c r="Q307" s="33">
        <v>0</v>
      </c>
      <c r="R307" s="33">
        <v>0</v>
      </c>
      <c r="S307" s="33">
        <v>2.7599841464990105E-2</v>
      </c>
      <c r="T307" s="33">
        <v>2.897260844834729E-2</v>
      </c>
      <c r="U307" s="33">
        <v>1.0823631904500054E-3</v>
      </c>
      <c r="V307" s="33">
        <v>4.6895811037290678E-3</v>
      </c>
      <c r="W307" s="33">
        <v>2.2860902489642294E-2</v>
      </c>
      <c r="X307" s="33">
        <v>7.4753670366412395E-2</v>
      </c>
      <c r="Y307" s="33">
        <v>9.4081319186187798E-2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9.4901856607073309</v>
      </c>
      <c r="D309" s="117">
        <f t="shared" si="136"/>
        <v>4.3898703230663827</v>
      </c>
      <c r="E309" s="117">
        <f t="shared" si="136"/>
        <v>3.2061678247753225</v>
      </c>
      <c r="F309" s="117">
        <f t="shared" si="136"/>
        <v>2.8004445192401053</v>
      </c>
      <c r="G309" s="117">
        <f t="shared" si="136"/>
        <v>2.625868848238448</v>
      </c>
      <c r="H309" s="117">
        <f t="shared" si="136"/>
        <v>1.9194573187767769</v>
      </c>
      <c r="I309" s="117">
        <f t="shared" si="136"/>
        <v>3.2369843701561352</v>
      </c>
      <c r="J309" s="117">
        <f t="shared" si="136"/>
        <v>5.0008451412526016</v>
      </c>
      <c r="K309" s="117">
        <f t="shared" si="136"/>
        <v>6.0359948659059999</v>
      </c>
      <c r="L309" s="117">
        <f t="shared" si="136"/>
        <v>6.2330016119428535</v>
      </c>
      <c r="M309" s="117">
        <f t="shared" si="136"/>
        <v>5.7914770540170464</v>
      </c>
      <c r="N309" s="117">
        <f t="shared" si="136"/>
        <v>4.3153093578946455</v>
      </c>
      <c r="O309" s="117">
        <f t="shared" si="136"/>
        <v>3.6787827519997811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0.71830360145287508</v>
      </c>
      <c r="T309" s="117">
        <f t="shared" si="137"/>
        <v>0.75274274754356918</v>
      </c>
      <c r="U309" s="117">
        <f t="shared" si="137"/>
        <v>2.6276994719965814E-2</v>
      </c>
      <c r="V309" s="117">
        <f t="shared" si="137"/>
        <v>9.8865100316172252E-2</v>
      </c>
      <c r="W309" s="117">
        <f t="shared" ref="W309:Y309" si="138">W310+W313+W315+W324</f>
        <v>0.3884123415584238</v>
      </c>
      <c r="X309" s="117">
        <f t="shared" si="138"/>
        <v>1.8339508586005147</v>
      </c>
      <c r="Y309" s="117">
        <f t="shared" si="138"/>
        <v>1.6287587880633927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8.5971328472052129</v>
      </c>
      <c r="D310" s="122">
        <f t="shared" si="139"/>
        <v>3.9591879897710913</v>
      </c>
      <c r="E310" s="122">
        <f t="shared" si="139"/>
        <v>2.8947591625925271</v>
      </c>
      <c r="F310" s="122">
        <f t="shared" si="139"/>
        <v>2.5194832668543006</v>
      </c>
      <c r="G310" s="122">
        <f t="shared" si="139"/>
        <v>2.3617726886486992</v>
      </c>
      <c r="H310" s="122">
        <f t="shared" si="139"/>
        <v>1.7176038742787978</v>
      </c>
      <c r="I310" s="122">
        <f t="shared" si="139"/>
        <v>2.9110506203748043</v>
      </c>
      <c r="J310" s="122">
        <f t="shared" si="139"/>
        <v>4.4773643389765079</v>
      </c>
      <c r="K310" s="122">
        <f t="shared" si="139"/>
        <v>5.4064915850277231</v>
      </c>
      <c r="L310" s="122">
        <f t="shared" si="139"/>
        <v>5.5526572278145085</v>
      </c>
      <c r="M310" s="122">
        <f t="shared" si="139"/>
        <v>5.054368316492825</v>
      </c>
      <c r="N310" s="122">
        <f t="shared" si="139"/>
        <v>3.7529180822187982</v>
      </c>
      <c r="O310" s="122">
        <f t="shared" si="139"/>
        <v>3.1831926143215421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0.60827270294296942</v>
      </c>
      <c r="T310" s="122">
        <f t="shared" si="140"/>
        <v>0.63166823816313622</v>
      </c>
      <c r="U310" s="122">
        <f t="shared" si="140"/>
        <v>2.1689173925437108E-2</v>
      </c>
      <c r="V310" s="122">
        <f t="shared" si="140"/>
        <v>7.9931524582996016E-2</v>
      </c>
      <c r="W310" s="122">
        <f t="shared" ref="W310:Y310" si="141">SUM(W311:W312)</f>
        <v>0.30384238689408793</v>
      </c>
      <c r="X310" s="122">
        <f t="shared" si="141"/>
        <v>1.5159800044313987</v>
      </c>
      <c r="Y310" s="122">
        <f t="shared" si="141"/>
        <v>1.2963628837604524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8.441256891912019</v>
      </c>
      <c r="D311" s="98">
        <v>3.8890932869350658</v>
      </c>
      <c r="E311" s="98">
        <v>2.8437430571751894</v>
      </c>
      <c r="F311" s="98">
        <v>2.4755279215223496</v>
      </c>
      <c r="G311" s="98">
        <v>2.3207869568168684</v>
      </c>
      <c r="H311" s="98">
        <v>1.6879442336064732</v>
      </c>
      <c r="I311" s="98">
        <v>2.861059401692188</v>
      </c>
      <c r="J311" s="98">
        <v>4.401544312874444</v>
      </c>
      <c r="K311" s="98">
        <v>5.315946922188556</v>
      </c>
      <c r="L311" s="98">
        <v>5.4574205114257106</v>
      </c>
      <c r="M311" s="98">
        <v>4.9697495264023184</v>
      </c>
      <c r="N311" s="98">
        <v>3.6907831383025362</v>
      </c>
      <c r="O311" s="98">
        <v>3.130963511281557</v>
      </c>
      <c r="P311" s="98">
        <v>0</v>
      </c>
      <c r="Q311" s="98">
        <v>0</v>
      </c>
      <c r="R311" s="98">
        <v>0</v>
      </c>
      <c r="S311" s="98">
        <v>0.59841033077305306</v>
      </c>
      <c r="T311" s="98">
        <v>0.62146973606629452</v>
      </c>
      <c r="U311" s="98">
        <v>2.1343540813620485E-2</v>
      </c>
      <c r="V311" s="98">
        <v>7.8658790232072395E-2</v>
      </c>
      <c r="W311" s="98">
        <v>0.29900749882369598</v>
      </c>
      <c r="X311" s="98">
        <v>1.4935841906613914</v>
      </c>
      <c r="Y311" s="98">
        <v>1.2770091832630468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0.15587595529319445</v>
      </c>
      <c r="D312" s="98">
        <v>7.0094702836025355E-2</v>
      </c>
      <c r="E312" s="98">
        <v>5.1016105417337629E-2</v>
      </c>
      <c r="F312" s="98">
        <v>4.3955345331950849E-2</v>
      </c>
      <c r="G312" s="98">
        <v>4.0985731831830706E-2</v>
      </c>
      <c r="H312" s="98">
        <v>2.9659640672324572E-2</v>
      </c>
      <c r="I312" s="98">
        <v>4.9991218682616356E-2</v>
      </c>
      <c r="J312" s="98">
        <v>7.5820026102063537E-2</v>
      </c>
      <c r="K312" s="98">
        <v>9.0544662839166637E-2</v>
      </c>
      <c r="L312" s="98">
        <v>9.5236716388797563E-2</v>
      </c>
      <c r="M312" s="98">
        <v>8.4618790090506352E-2</v>
      </c>
      <c r="N312" s="98">
        <v>6.2134943916262134E-2</v>
      </c>
      <c r="O312" s="98">
        <v>5.2229103039984959E-2</v>
      </c>
      <c r="P312" s="98">
        <v>0</v>
      </c>
      <c r="Q312" s="98">
        <v>0</v>
      </c>
      <c r="R312" s="98">
        <v>0</v>
      </c>
      <c r="S312" s="98">
        <v>9.8623721699163721E-3</v>
      </c>
      <c r="T312" s="98">
        <v>1.0198502096841719E-2</v>
      </c>
      <c r="U312" s="98">
        <v>3.4563311181662169E-4</v>
      </c>
      <c r="V312" s="98">
        <v>1.27273435092362E-3</v>
      </c>
      <c r="W312" s="98">
        <v>4.8348880703919239E-3</v>
      </c>
      <c r="X312" s="98">
        <v>2.2395813770007416E-2</v>
      </c>
      <c r="Y312" s="98">
        <v>1.935370049740559E-2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7.0154521271483762E-3</v>
      </c>
      <c r="D313" s="122">
        <f t="shared" si="142"/>
        <v>1.7060942980600569E-3</v>
      </c>
      <c r="E313" s="122">
        <f t="shared" si="142"/>
        <v>2.7535115089538193E-3</v>
      </c>
      <c r="F313" s="122">
        <f t="shared" si="142"/>
        <v>3.9896903181628716E-3</v>
      </c>
      <c r="G313" s="122">
        <f t="shared" si="142"/>
        <v>3.772439427733545E-3</v>
      </c>
      <c r="H313" s="122">
        <f t="shared" si="142"/>
        <v>4.783623368588146E-3</v>
      </c>
      <c r="I313" s="122">
        <f t="shared" si="142"/>
        <v>8.4645056302565646E-3</v>
      </c>
      <c r="J313" s="122">
        <f t="shared" si="142"/>
        <v>9.4248827741173716E-3</v>
      </c>
      <c r="K313" s="122">
        <f t="shared" si="142"/>
        <v>7.711456394356833E-3</v>
      </c>
      <c r="L313" s="122">
        <f t="shared" si="142"/>
        <v>7.9003923919462732E-3</v>
      </c>
      <c r="M313" s="122">
        <f t="shared" si="142"/>
        <v>1.1466739622675245E-2</v>
      </c>
      <c r="N313" s="122">
        <f t="shared" si="142"/>
        <v>8.9225920537836217E-3</v>
      </c>
      <c r="O313" s="122">
        <f t="shared" si="142"/>
        <v>6.2219256078632629E-3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1.7958582133823623E-3</v>
      </c>
      <c r="T313" s="122">
        <f t="shared" si="142"/>
        <v>2.3637871527276257E-3</v>
      </c>
      <c r="U313" s="122">
        <f t="shared" si="142"/>
        <v>4.9405269832740135E-5</v>
      </c>
      <c r="V313" s="122">
        <f t="shared" si="142"/>
        <v>4.7979584563125814E-4</v>
      </c>
      <c r="W313" s="122">
        <f t="shared" si="142"/>
        <v>7.9651389691212096E-4</v>
      </c>
      <c r="X313" s="122">
        <f t="shared" si="142"/>
        <v>8.700744843938105E-3</v>
      </c>
      <c r="Y313" s="122">
        <f t="shared" si="142"/>
        <v>1.2172364604702999E-2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7.0154521271483762E-3</v>
      </c>
      <c r="D314" s="98">
        <v>1.7060942980600569E-3</v>
      </c>
      <c r="E314" s="98">
        <v>2.7535115089538193E-3</v>
      </c>
      <c r="F314" s="98">
        <v>3.9896903181628716E-3</v>
      </c>
      <c r="G314" s="98">
        <v>3.772439427733545E-3</v>
      </c>
      <c r="H314" s="98">
        <v>4.783623368588146E-3</v>
      </c>
      <c r="I314" s="98">
        <v>8.4645056302565646E-3</v>
      </c>
      <c r="J314" s="98">
        <v>9.4248827741173716E-3</v>
      </c>
      <c r="K314" s="98">
        <v>7.711456394356833E-3</v>
      </c>
      <c r="L314" s="98">
        <v>7.9003923919462732E-3</v>
      </c>
      <c r="M314" s="98">
        <v>1.1466739622675245E-2</v>
      </c>
      <c r="N314" s="98">
        <v>8.9225920537836217E-3</v>
      </c>
      <c r="O314" s="98">
        <v>6.2219256078632629E-3</v>
      </c>
      <c r="P314" s="98">
        <v>0</v>
      </c>
      <c r="Q314" s="98">
        <v>0</v>
      </c>
      <c r="R314" s="98">
        <v>0</v>
      </c>
      <c r="S314" s="98">
        <v>1.7958582133823623E-3</v>
      </c>
      <c r="T314" s="98">
        <v>2.3637871527276257E-3</v>
      </c>
      <c r="U314" s="98">
        <v>4.9405269832740135E-5</v>
      </c>
      <c r="V314" s="98">
        <v>4.7979584563125814E-4</v>
      </c>
      <c r="W314" s="98">
        <v>7.9651389691212096E-4</v>
      </c>
      <c r="X314" s="98">
        <v>8.700744843938105E-3</v>
      </c>
      <c r="Y314" s="98">
        <v>1.2172364604702999E-2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0.71798863813082092</v>
      </c>
      <c r="D315" s="122">
        <v>0.34738654556485665</v>
      </c>
      <c r="E315" s="122">
        <v>0.24850253244032999</v>
      </c>
      <c r="F315" s="122">
        <v>0.2238156182365415</v>
      </c>
      <c r="G315" s="122">
        <v>0.21040132419826257</v>
      </c>
      <c r="H315" s="122">
        <v>0.15852699503476864</v>
      </c>
      <c r="I315" s="122">
        <v>0.25083868955501171</v>
      </c>
      <c r="J315" s="122">
        <v>0.40842364198318815</v>
      </c>
      <c r="K315" s="122">
        <v>0.49319245538679835</v>
      </c>
      <c r="L315" s="122">
        <v>0.53910816502125203</v>
      </c>
      <c r="M315" s="122">
        <v>0.58967918143820197</v>
      </c>
      <c r="N315" s="122">
        <v>0.44715819949956453</v>
      </c>
      <c r="O315" s="122">
        <v>0.39598176522037332</v>
      </c>
      <c r="P315" s="122">
        <v>0</v>
      </c>
      <c r="Q315" s="122">
        <v>0</v>
      </c>
      <c r="R315" s="122">
        <v>0</v>
      </c>
      <c r="S315" s="122">
        <v>8.5088707924750581E-2</v>
      </c>
      <c r="T315" s="122">
        <v>9.3947723378575682E-2</v>
      </c>
      <c r="U315" s="122">
        <v>3.5966997480532605E-3</v>
      </c>
      <c r="V315" s="122">
        <v>1.4313631357727332E-2</v>
      </c>
      <c r="W315" s="122">
        <v>6.3372077061980822E-2</v>
      </c>
      <c r="X315" s="122">
        <v>0.24202661496882363</v>
      </c>
      <c r="Y315" s="122">
        <v>0.23500000996685877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0.21971421285506629</v>
      </c>
      <c r="D316" s="98">
        <v>0.10557772609934456</v>
      </c>
      <c r="E316" s="98">
        <v>4.6249176479157446E-2</v>
      </c>
      <c r="F316" s="98">
        <v>3.5804169284329321E-2</v>
      </c>
      <c r="G316" s="98">
        <v>2.263604712437732E-2</v>
      </c>
      <c r="H316" s="98">
        <v>1.2662641413909222E-2</v>
      </c>
      <c r="I316" s="98">
        <v>0.2477293977968425</v>
      </c>
      <c r="J316" s="98">
        <v>0.40523743645790905</v>
      </c>
      <c r="K316" s="98">
        <v>0.48729136122801459</v>
      </c>
      <c r="L316" s="98">
        <v>0.53655072306117901</v>
      </c>
      <c r="M316" s="98">
        <v>0.58612704349532097</v>
      </c>
      <c r="N316" s="98">
        <v>0.44678708152874513</v>
      </c>
      <c r="O316" s="98">
        <v>0.32688632493778402</v>
      </c>
      <c r="P316" s="98">
        <v>0</v>
      </c>
      <c r="Q316" s="98">
        <v>0</v>
      </c>
      <c r="R316" s="98">
        <v>0</v>
      </c>
      <c r="S316" s="98">
        <v>8.4727290829499341E-2</v>
      </c>
      <c r="T316" s="98">
        <v>9.096895977002728E-2</v>
      </c>
      <c r="U316" s="98">
        <v>3.2242528857184065E-3</v>
      </c>
      <c r="V316" s="98">
        <v>1.1472328560860841E-2</v>
      </c>
      <c r="W316" s="98">
        <v>4.0030848134426575E-2</v>
      </c>
      <c r="X316" s="98">
        <v>0.19882496295261506</v>
      </c>
      <c r="Y316" s="98">
        <v>0.17577031740816412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1.917536891610722E-3</v>
      </c>
      <c r="D317" s="98">
        <v>5.6546155772434876E-4</v>
      </c>
      <c r="E317" s="98">
        <v>3.1092625065001458E-4</v>
      </c>
      <c r="F317" s="98">
        <v>1.612837866974398E-4</v>
      </c>
      <c r="G317" s="98">
        <v>1.6344146675239166E-4</v>
      </c>
      <c r="H317" s="98">
        <v>8.0145489400059973E-5</v>
      </c>
      <c r="I317" s="98">
        <v>3.1092917581691886E-3</v>
      </c>
      <c r="J317" s="98">
        <v>3.1862055252791129E-3</v>
      </c>
      <c r="K317" s="98">
        <v>5.9010941587837361E-3</v>
      </c>
      <c r="L317" s="98">
        <v>2.5574419600730459E-3</v>
      </c>
      <c r="M317" s="98">
        <v>3.5521379428810427E-3</v>
      </c>
      <c r="N317" s="98">
        <v>3.7111797081938844E-4</v>
      </c>
      <c r="O317" s="98">
        <v>6.0460511649437082E-4</v>
      </c>
      <c r="P317" s="98">
        <v>0</v>
      </c>
      <c r="Q317" s="98">
        <v>0</v>
      </c>
      <c r="R317" s="98">
        <v>0</v>
      </c>
      <c r="S317" s="98">
        <v>3.6141709525123778E-4</v>
      </c>
      <c r="T317" s="98">
        <v>1.1250040997787853E-3</v>
      </c>
      <c r="U317" s="98">
        <v>0</v>
      </c>
      <c r="V317" s="98">
        <v>0</v>
      </c>
      <c r="W317" s="98">
        <v>0</v>
      </c>
      <c r="X317" s="98">
        <v>9.8881616349302814E-3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1.0736038239292959E-3</v>
      </c>
      <c r="D318" s="101">
        <v>3.1992171815948498E-4</v>
      </c>
      <c r="E318" s="101">
        <v>1.7344106582117198E-4</v>
      </c>
      <c r="F318" s="101">
        <v>8.9547959686165973E-5</v>
      </c>
      <c r="G318" s="101">
        <v>9.2088499142854439E-5</v>
      </c>
      <c r="H318" s="101">
        <v>4.519886644772239E-5</v>
      </c>
      <c r="I318" s="101">
        <v>1.7235987392080138E-3</v>
      </c>
      <c r="J318" s="101">
        <v>1.7105279440860703E-3</v>
      </c>
      <c r="K318" s="101">
        <v>2.888992284016787E-3</v>
      </c>
      <c r="L318" s="101">
        <v>1.4419278382915507E-3</v>
      </c>
      <c r="M318" s="101">
        <v>1.9821051104674209E-3</v>
      </c>
      <c r="N318" s="101">
        <v>2.0255360195086463E-4</v>
      </c>
      <c r="O318" s="101">
        <v>3.474471673685252E-4</v>
      </c>
      <c r="P318" s="101">
        <v>0</v>
      </c>
      <c r="Q318" s="101">
        <v>0</v>
      </c>
      <c r="R318" s="101">
        <v>0</v>
      </c>
      <c r="S318" s="101">
        <v>1.957679944965203E-4</v>
      </c>
      <c r="T318" s="101">
        <v>6.1356554859002491E-4</v>
      </c>
      <c r="U318" s="101">
        <v>0</v>
      </c>
      <c r="V318" s="101">
        <v>0</v>
      </c>
      <c r="W318" s="101">
        <v>0</v>
      </c>
      <c r="X318" s="101">
        <v>4.1444586453190449E-3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8.4393306768142616E-4</v>
      </c>
      <c r="D319" s="104">
        <v>2.4553983956486378E-4</v>
      </c>
      <c r="E319" s="104">
        <v>1.374851848288426E-4</v>
      </c>
      <c r="F319" s="104">
        <v>7.1735827011273838E-5</v>
      </c>
      <c r="G319" s="104">
        <v>7.1352967609537217E-5</v>
      </c>
      <c r="H319" s="104">
        <v>3.4946622952337576E-5</v>
      </c>
      <c r="I319" s="104">
        <v>1.3856930189611748E-3</v>
      </c>
      <c r="J319" s="104">
        <v>1.4756775811930428E-3</v>
      </c>
      <c r="K319" s="104">
        <v>3.0121018747669491E-3</v>
      </c>
      <c r="L319" s="104">
        <v>1.115514121781495E-3</v>
      </c>
      <c r="M319" s="104">
        <v>1.5700328324136216E-3</v>
      </c>
      <c r="N319" s="104">
        <v>1.6856436886852384E-4</v>
      </c>
      <c r="O319" s="104">
        <v>2.5715794912584562E-4</v>
      </c>
      <c r="P319" s="104">
        <v>0</v>
      </c>
      <c r="Q319" s="104">
        <v>0</v>
      </c>
      <c r="R319" s="104">
        <v>0</v>
      </c>
      <c r="S319" s="104">
        <v>1.6564910075471748E-4</v>
      </c>
      <c r="T319" s="104">
        <v>5.1143855118876023E-4</v>
      </c>
      <c r="U319" s="104">
        <v>0</v>
      </c>
      <c r="V319" s="104">
        <v>0</v>
      </c>
      <c r="W319" s="104">
        <v>0</v>
      </c>
      <c r="X319" s="104">
        <v>5.7437029896112374E-3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0.25792141389147683</v>
      </c>
      <c r="D320" s="101">
        <v>0.14551549156568824</v>
      </c>
      <c r="E320" s="101">
        <v>0.11622017452362618</v>
      </c>
      <c r="F320" s="101">
        <v>0.1248809044006049</v>
      </c>
      <c r="G320" s="101">
        <v>0.10631490502468191</v>
      </c>
      <c r="H320" s="101">
        <v>8.3396186290791929E-2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3.6508510754298222E-2</v>
      </c>
      <c r="P320" s="101">
        <v>0</v>
      </c>
      <c r="Q320" s="101">
        <v>0</v>
      </c>
      <c r="R320" s="101">
        <v>0</v>
      </c>
      <c r="S320" s="101">
        <v>0</v>
      </c>
      <c r="T320" s="101">
        <v>9.2659673994659772E-4</v>
      </c>
      <c r="U320" s="101">
        <v>1.8617548755630811E-4</v>
      </c>
      <c r="V320" s="101">
        <v>1.4663770593318106E-3</v>
      </c>
      <c r="W320" s="101">
        <v>1.2295281563307373E-2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0.23843547449266711</v>
      </c>
      <c r="D321" s="104">
        <v>9.5727866342099496E-2</v>
      </c>
      <c r="E321" s="104">
        <v>8.5722255186896357E-2</v>
      </c>
      <c r="F321" s="104">
        <v>6.2969260764909815E-2</v>
      </c>
      <c r="G321" s="104">
        <v>8.128693058245097E-2</v>
      </c>
      <c r="H321" s="104">
        <v>6.2388021840667426E-2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3.1982324411796687E-2</v>
      </c>
      <c r="P321" s="104">
        <v>0</v>
      </c>
      <c r="Q321" s="104">
        <v>0</v>
      </c>
      <c r="R321" s="104">
        <v>0</v>
      </c>
      <c r="S321" s="104">
        <v>0</v>
      </c>
      <c r="T321" s="104">
        <v>9.2716276882302525E-4</v>
      </c>
      <c r="U321" s="104">
        <v>1.8627137477854599E-4</v>
      </c>
      <c r="V321" s="104">
        <v>1.3749257375346813E-3</v>
      </c>
      <c r="W321" s="104">
        <v>1.1045947364246876E-2</v>
      </c>
      <c r="X321" s="104">
        <v>3.3313490381278288E-2</v>
      </c>
      <c r="Y321" s="104">
        <v>5.922969255869466E-2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0.1334459355652852</v>
      </c>
      <c r="D322" s="98">
        <v>5.4165411369224412E-2</v>
      </c>
      <c r="E322" s="98">
        <v>4.7796876393851752E-2</v>
      </c>
      <c r="F322" s="98">
        <v>3.493610118351835E-2</v>
      </c>
      <c r="G322" s="98">
        <v>4.5804809825641044E-2</v>
      </c>
      <c r="H322" s="98">
        <v>3.5201158711640007E-2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1.8368966683118149E-2</v>
      </c>
      <c r="P322" s="98">
        <v>0</v>
      </c>
      <c r="Q322" s="98">
        <v>0</v>
      </c>
      <c r="R322" s="98">
        <v>0</v>
      </c>
      <c r="S322" s="98">
        <v>0</v>
      </c>
      <c r="T322" s="98">
        <v>5.0598855716366348E-4</v>
      </c>
      <c r="U322" s="98">
        <v>1.0342265108659481E-4</v>
      </c>
      <c r="V322" s="98">
        <v>7.6270493937858296E-4</v>
      </c>
      <c r="W322" s="98">
        <v>6.4857405648758087E-3</v>
      </c>
      <c r="X322" s="98">
        <v>1.3650942213628321E-2</v>
      </c>
      <c r="Y322" s="98">
        <v>3.0629719941864437E-2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0.10498953892738193</v>
      </c>
      <c r="D323" s="98">
        <v>4.1562454972875085E-2</v>
      </c>
      <c r="E323" s="98">
        <v>3.7925378793044605E-2</v>
      </c>
      <c r="F323" s="98">
        <v>2.8033159581391461E-2</v>
      </c>
      <c r="G323" s="98">
        <v>3.5482120756809926E-2</v>
      </c>
      <c r="H323" s="98">
        <v>2.7186863129027423E-2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1.3613357728678537E-2</v>
      </c>
      <c r="P323" s="98">
        <v>0</v>
      </c>
      <c r="Q323" s="98">
        <v>0</v>
      </c>
      <c r="R323" s="98">
        <v>0</v>
      </c>
      <c r="S323" s="98">
        <v>0</v>
      </c>
      <c r="T323" s="98">
        <v>4.2117421165936171E-4</v>
      </c>
      <c r="U323" s="98">
        <v>8.2848723691951177E-5</v>
      </c>
      <c r="V323" s="98">
        <v>6.122207981560982E-4</v>
      </c>
      <c r="W323" s="98">
        <v>4.5602067993710674E-3</v>
      </c>
      <c r="X323" s="98">
        <v>1.9662548167649969E-2</v>
      </c>
      <c r="Y323" s="98">
        <v>2.8599972616830227E-2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0.16804872324414746</v>
      </c>
      <c r="D324" s="122">
        <v>8.1589693432374627E-2</v>
      </c>
      <c r="E324" s="122">
        <v>6.0152618233512048E-2</v>
      </c>
      <c r="F324" s="122">
        <v>5.3155943831100207E-2</v>
      </c>
      <c r="G324" s="122">
        <v>4.9922395963752808E-2</v>
      </c>
      <c r="H324" s="122">
        <v>3.8542826094622534E-2</v>
      </c>
      <c r="I324" s="122">
        <v>6.6630554596062902E-2</v>
      </c>
      <c r="J324" s="122">
        <v>0.10563227751878856</v>
      </c>
      <c r="K324" s="122">
        <v>0.12859936909712227</v>
      </c>
      <c r="L324" s="122">
        <v>0.13333582671514635</v>
      </c>
      <c r="M324" s="122">
        <v>0.1359628164633444</v>
      </c>
      <c r="N324" s="122">
        <v>0.10631048412249897</v>
      </c>
      <c r="O324" s="122">
        <v>9.3386446850002344E-2</v>
      </c>
      <c r="P324" s="122">
        <v>0</v>
      </c>
      <c r="Q324" s="122">
        <v>0</v>
      </c>
      <c r="R324" s="122">
        <v>0</v>
      </c>
      <c r="S324" s="122">
        <v>2.3146332371772799E-2</v>
      </c>
      <c r="T324" s="122">
        <v>2.4762998849129608E-2</v>
      </c>
      <c r="U324" s="122">
        <v>9.4171577664270249E-4</v>
      </c>
      <c r="V324" s="122">
        <v>4.1401485298176383E-3</v>
      </c>
      <c r="W324" s="122">
        <v>2.0401363705442918E-2</v>
      </c>
      <c r="X324" s="122">
        <v>6.7243494356354322E-2</v>
      </c>
      <c r="Y324" s="122">
        <v>8.5223529731378686E-2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0.16804872324414746</v>
      </c>
      <c r="D326" s="33">
        <v>8.1589693432374627E-2</v>
      </c>
      <c r="E326" s="33">
        <v>6.0152618233512048E-2</v>
      </c>
      <c r="F326" s="33">
        <v>5.3155943831100207E-2</v>
      </c>
      <c r="G326" s="33">
        <v>4.9922395963752808E-2</v>
      </c>
      <c r="H326" s="33">
        <v>3.8542826094622534E-2</v>
      </c>
      <c r="I326" s="33">
        <v>6.6630554596062902E-2</v>
      </c>
      <c r="J326" s="33">
        <v>0.10563227751878856</v>
      </c>
      <c r="K326" s="33">
        <v>0.12859936909712227</v>
      </c>
      <c r="L326" s="33">
        <v>0.13333582671514635</v>
      </c>
      <c r="M326" s="33">
        <v>0.1359628164633444</v>
      </c>
      <c r="N326" s="33">
        <v>0.10631048412249897</v>
      </c>
      <c r="O326" s="33">
        <v>9.3386446850002344E-2</v>
      </c>
      <c r="P326" s="33">
        <v>0</v>
      </c>
      <c r="Q326" s="33">
        <v>0</v>
      </c>
      <c r="R326" s="33">
        <v>0</v>
      </c>
      <c r="S326" s="33">
        <v>2.3146332371772799E-2</v>
      </c>
      <c r="T326" s="33">
        <v>2.4762998849129608E-2</v>
      </c>
      <c r="U326" s="33">
        <v>9.4171577664270249E-4</v>
      </c>
      <c r="V326" s="33">
        <v>4.1401485298176383E-3</v>
      </c>
      <c r="W326" s="33">
        <v>2.0401363705442918E-2</v>
      </c>
      <c r="X326" s="33">
        <v>6.7243494356354322E-2</v>
      </c>
      <c r="Y326" s="33">
        <v>8.5223529731378686E-2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0.56677760176573777</v>
      </c>
      <c r="D328" s="119">
        <f t="shared" si="143"/>
        <v>0.57130227645445453</v>
      </c>
      <c r="E328" s="119">
        <f t="shared" si="143"/>
        <v>0.57724492553853701</v>
      </c>
      <c r="F328" s="119">
        <f t="shared" si="143"/>
        <v>0.5824532254270316</v>
      </c>
      <c r="G328" s="119">
        <f t="shared" si="143"/>
        <v>0.58815761988785054</v>
      </c>
      <c r="H328" s="119">
        <f t="shared" si="143"/>
        <v>0.59448998000862463</v>
      </c>
      <c r="I328" s="119">
        <f t="shared" si="143"/>
        <v>0.59021907108101501</v>
      </c>
      <c r="J328" s="119">
        <f t="shared" si="143"/>
        <v>0.59569606907760164</v>
      </c>
      <c r="K328" s="119">
        <f t="shared" si="143"/>
        <v>0.60180839893162452</v>
      </c>
      <c r="L328" s="119">
        <f t="shared" si="143"/>
        <v>0.60906212163192008</v>
      </c>
      <c r="M328" s="119">
        <f t="shared" si="143"/>
        <v>0.62295629061337332</v>
      </c>
      <c r="N328" s="119">
        <f t="shared" si="143"/>
        <v>0.64336372682348519</v>
      </c>
      <c r="O328" s="119">
        <f t="shared" si="143"/>
        <v>0.67356789114553961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0.75013800224767213</v>
      </c>
      <c r="T328" s="119">
        <f t="shared" si="144"/>
        <v>0.7547135736878563</v>
      </c>
      <c r="U328" s="119">
        <f t="shared" si="144"/>
        <v>0.75773011611113172</v>
      </c>
      <c r="V328" s="119">
        <f t="shared" si="144"/>
        <v>0.76437071639948106</v>
      </c>
      <c r="W328" s="119">
        <f t="shared" ref="W328:Y328" si="145">IF(W309=0,"",W309/W290)</f>
        <v>0.76911603057495337</v>
      </c>
      <c r="X328" s="119">
        <f t="shared" si="145"/>
        <v>0.76717150597814343</v>
      </c>
      <c r="Y328" s="119">
        <f t="shared" si="145"/>
        <v>0.77417332255026272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0.55396160240734948</v>
      </c>
      <c r="D329" s="124">
        <f t="shared" si="146"/>
        <v>0.55842858979021626</v>
      </c>
      <c r="E329" s="124">
        <f t="shared" si="146"/>
        <v>0.56322547152191449</v>
      </c>
      <c r="F329" s="124">
        <f t="shared" si="146"/>
        <v>0.56797115829439748</v>
      </c>
      <c r="G329" s="124">
        <f t="shared" si="146"/>
        <v>0.57295164328243697</v>
      </c>
      <c r="H329" s="124">
        <f t="shared" si="146"/>
        <v>0.57811457024975355</v>
      </c>
      <c r="I329" s="124">
        <f t="shared" si="146"/>
        <v>0.58351185135628392</v>
      </c>
      <c r="J329" s="124">
        <f t="shared" si="146"/>
        <v>0.5893468671515848</v>
      </c>
      <c r="K329" s="124">
        <f t="shared" si="146"/>
        <v>0.59586449973770261</v>
      </c>
      <c r="L329" s="124">
        <f t="shared" si="146"/>
        <v>0.60323991947667732</v>
      </c>
      <c r="M329" s="124">
        <f t="shared" si="146"/>
        <v>0.61630250103514506</v>
      </c>
      <c r="N329" s="124">
        <f t="shared" si="146"/>
        <v>0.63684558947821313</v>
      </c>
      <c r="O329" s="124">
        <f t="shared" si="146"/>
        <v>0.66559555855699259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0.73993466005240249</v>
      </c>
      <c r="T329" s="124">
        <f t="shared" si="147"/>
        <v>0.7414935968249653</v>
      </c>
      <c r="U329" s="124">
        <f t="shared" si="147"/>
        <v>0.74191362443384778</v>
      </c>
      <c r="V329" s="124">
        <f t="shared" si="147"/>
        <v>0.74323456877210747</v>
      </c>
      <c r="W329" s="124">
        <f t="shared" ref="W329:Y329" si="148">IF(W310=0,"",W310/W291)</f>
        <v>0.74506377737514129</v>
      </c>
      <c r="X329" s="124">
        <f t="shared" si="148"/>
        <v>0.74598462004302646</v>
      </c>
      <c r="Y329" s="124">
        <f t="shared" si="148"/>
        <v>0.74674558467680852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0.54943615531130119</v>
      </c>
      <c r="D330" s="111">
        <f t="shared" si="149"/>
        <v>0.55401936006496</v>
      </c>
      <c r="E330" s="111">
        <f t="shared" si="149"/>
        <v>0.55884655336660405</v>
      </c>
      <c r="F330" s="111">
        <f t="shared" si="149"/>
        <v>0.56364737324562808</v>
      </c>
      <c r="G330" s="111">
        <f t="shared" si="149"/>
        <v>0.56866290667612218</v>
      </c>
      <c r="H330" s="111">
        <f t="shared" si="149"/>
        <v>0.57386046117664291</v>
      </c>
      <c r="I330" s="111">
        <f t="shared" si="149"/>
        <v>0.579296147091102</v>
      </c>
      <c r="J330" s="111">
        <f t="shared" si="149"/>
        <v>0.58520721676246201</v>
      </c>
      <c r="K330" s="111">
        <f t="shared" si="149"/>
        <v>0.59179090791657596</v>
      </c>
      <c r="L330" s="111">
        <f t="shared" si="149"/>
        <v>0.5990919225283724</v>
      </c>
      <c r="M330" s="111">
        <f t="shared" si="149"/>
        <v>0.6123022510270546</v>
      </c>
      <c r="N330" s="111">
        <f t="shared" si="149"/>
        <v>0.63297572496114463</v>
      </c>
      <c r="O330" s="111">
        <f t="shared" si="149"/>
        <v>0.66190322357987086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0.73677674321302378</v>
      </c>
      <c r="T330" s="111">
        <f t="shared" si="150"/>
        <v>0.7383613450623755</v>
      </c>
      <c r="U330" s="111">
        <f t="shared" si="150"/>
        <v>0.73882577589510279</v>
      </c>
      <c r="V330" s="111">
        <f t="shared" si="150"/>
        <v>0.74015951733640928</v>
      </c>
      <c r="W330" s="111">
        <f t="shared" ref="W330:Y330" si="151">IF(W311=0,"",W311/W292)</f>
        <v>0.74200503609831436</v>
      </c>
      <c r="X330" s="111">
        <f t="shared" si="151"/>
        <v>0.74315403639641942</v>
      </c>
      <c r="Y330" s="111">
        <f t="shared" si="151"/>
        <v>0.74389038839974375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3.1582689444647301</v>
      </c>
      <c r="E332" s="124">
        <f t="shared" si="155"/>
        <v>3.3103276457928197</v>
      </c>
      <c r="F332" s="124">
        <f t="shared" si="155"/>
        <v>3.4636076155361342</v>
      </c>
      <c r="G332" s="124">
        <f t="shared" si="155"/>
        <v>3.6189968543205664</v>
      </c>
      <c r="H332" s="124">
        <f t="shared" si="155"/>
        <v>3.7763558025341504</v>
      </c>
      <c r="I332" s="124">
        <f t="shared" si="155"/>
        <v>3.9358706019866236</v>
      </c>
      <c r="J332" s="124">
        <f t="shared" si="155"/>
        <v>4.0983755262745563</v>
      </c>
      <c r="K332" s="124">
        <f t="shared" si="155"/>
        <v>4.2645313896480079</v>
      </c>
      <c r="L332" s="124">
        <f t="shared" si="155"/>
        <v>4.4344258231886302</v>
      </c>
      <c r="M332" s="124">
        <f t="shared" si="155"/>
        <v>4.6291123211337073</v>
      </c>
      <c r="N332" s="124">
        <f t="shared" si="155"/>
        <v>4.8548406993539643</v>
      </c>
      <c r="O332" s="124">
        <f t="shared" si="155"/>
        <v>5.1112082807486523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5.6228116631194176</v>
      </c>
      <c r="T332" s="124">
        <f t="shared" si="156"/>
        <v>5.6281918289425477</v>
      </c>
      <c r="U332" s="124">
        <f t="shared" si="156"/>
        <v>5.6341697909682473</v>
      </c>
      <c r="V332" s="124">
        <f t="shared" si="156"/>
        <v>5.6512520355516926</v>
      </c>
      <c r="W332" s="124">
        <f t="shared" ref="W332:Y332" si="157">IF(W313=0,"",W313/W294)</f>
        <v>5.7073192747491044</v>
      </c>
      <c r="X332" s="124">
        <f t="shared" si="157"/>
        <v>5.7693487102329692</v>
      </c>
      <c r="Y332" s="124">
        <f t="shared" si="157"/>
        <v>5.8392669101406751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3.1582689444647301</v>
      </c>
      <c r="E333" s="111">
        <f t="shared" si="158"/>
        <v>3.3103276457928197</v>
      </c>
      <c r="F333" s="111">
        <f t="shared" si="158"/>
        <v>3.4636076155361342</v>
      </c>
      <c r="G333" s="111">
        <f t="shared" si="158"/>
        <v>3.6189968543205664</v>
      </c>
      <c r="H333" s="111">
        <f t="shared" si="158"/>
        <v>3.7763558025341504</v>
      </c>
      <c r="I333" s="111">
        <f t="shared" si="158"/>
        <v>3.9358706019866236</v>
      </c>
      <c r="J333" s="111">
        <f t="shared" si="158"/>
        <v>4.0983755262745563</v>
      </c>
      <c r="K333" s="111">
        <f t="shared" si="158"/>
        <v>4.2645313896480079</v>
      </c>
      <c r="L333" s="111">
        <f t="shared" si="158"/>
        <v>4.4344258231886302</v>
      </c>
      <c r="M333" s="111">
        <f t="shared" si="158"/>
        <v>4.6291123211337073</v>
      </c>
      <c r="N333" s="111">
        <f t="shared" si="158"/>
        <v>4.8548406993539643</v>
      </c>
      <c r="O333" s="111">
        <f t="shared" si="158"/>
        <v>5.1112082807486523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5.6228116631194176</v>
      </c>
      <c r="T333" s="111">
        <f t="shared" si="159"/>
        <v>5.6281918289425477</v>
      </c>
      <c r="U333" s="111">
        <f t="shared" si="159"/>
        <v>5.6341697909682473</v>
      </c>
      <c r="V333" s="111">
        <f t="shared" si="159"/>
        <v>5.6512520355516926</v>
      </c>
      <c r="W333" s="111">
        <f t="shared" ref="W333:Y333" si="160">IF(W314=0,"",W314/W295)</f>
        <v>5.7073192747491044</v>
      </c>
      <c r="X333" s="111">
        <f t="shared" si="160"/>
        <v>5.7693487102329692</v>
      </c>
      <c r="Y333" s="111">
        <f t="shared" si="160"/>
        <v>5.8392669101406751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0.71471615565437419</v>
      </c>
      <c r="D334" s="124">
        <f t="shared" si="161"/>
        <v>0.71190417614596047</v>
      </c>
      <c r="E334" s="124">
        <f t="shared" si="161"/>
        <v>0.73936702516131358</v>
      </c>
      <c r="F334" s="124">
        <f t="shared" si="161"/>
        <v>0.74020670764437113</v>
      </c>
      <c r="G334" s="124">
        <f t="shared" si="161"/>
        <v>0.75920762453443724</v>
      </c>
      <c r="H334" s="124">
        <f t="shared" si="161"/>
        <v>0.76619758678792704</v>
      </c>
      <c r="I334" s="124">
        <f t="shared" si="161"/>
        <v>0.61493494382633185</v>
      </c>
      <c r="J334" s="124">
        <f t="shared" si="161"/>
        <v>0.61856885144707141</v>
      </c>
      <c r="K334" s="124">
        <f t="shared" si="161"/>
        <v>0.6240324263073137</v>
      </c>
      <c r="L334" s="124">
        <f t="shared" si="161"/>
        <v>0.62880192713161354</v>
      </c>
      <c r="M334" s="124">
        <f t="shared" si="161"/>
        <v>0.6406016557515164</v>
      </c>
      <c r="N334" s="124">
        <f t="shared" si="161"/>
        <v>0.65930781269936412</v>
      </c>
      <c r="O334" s="124">
        <f t="shared" si="161"/>
        <v>0.70627209822772319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0.79093436045988619</v>
      </c>
      <c r="T334" s="124">
        <f t="shared" si="162"/>
        <v>0.80912868527343251</v>
      </c>
      <c r="U334" s="124">
        <f t="shared" si="162"/>
        <v>0.82619328398735958</v>
      </c>
      <c r="V334" s="124">
        <f t="shared" si="162"/>
        <v>0.84089747697499329</v>
      </c>
      <c r="W334" s="124">
        <f t="shared" ref="W334:Y334" si="163">IF(W315=0,"",W315/W296)</f>
        <v>0.85402864511654131</v>
      </c>
      <c r="X334" s="124">
        <f t="shared" si="163"/>
        <v>0.85798498687185887</v>
      </c>
      <c r="Y334" s="124">
        <f t="shared" si="163"/>
        <v>0.86497009859865515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0.59645452334009774</v>
      </c>
      <c r="D335" s="111">
        <f t="shared" si="164"/>
        <v>0.59873573785724954</v>
      </c>
      <c r="E335" s="111">
        <f t="shared" si="164"/>
        <v>0.60133405128909445</v>
      </c>
      <c r="F335" s="111">
        <f t="shared" si="164"/>
        <v>0.60397560548203388</v>
      </c>
      <c r="G335" s="111">
        <f t="shared" si="164"/>
        <v>0.60690918912395075</v>
      </c>
      <c r="H335" s="111">
        <f t="shared" si="164"/>
        <v>0.61010435364670546</v>
      </c>
      <c r="I335" s="111">
        <f t="shared" si="164"/>
        <v>0.61362240059026163</v>
      </c>
      <c r="J335" s="111">
        <f t="shared" si="164"/>
        <v>0.61771446072635561</v>
      </c>
      <c r="K335" s="111">
        <f t="shared" si="164"/>
        <v>0.62259406126621153</v>
      </c>
      <c r="L335" s="111">
        <f t="shared" si="164"/>
        <v>0.62831832949300359</v>
      </c>
      <c r="M335" s="111">
        <f t="shared" si="164"/>
        <v>0.63998761323974784</v>
      </c>
      <c r="N335" s="111">
        <f t="shared" si="164"/>
        <v>0.65922311669376898</v>
      </c>
      <c r="O335" s="111">
        <f t="shared" si="164"/>
        <v>0.68734428703332839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0.79061194972790561</v>
      </c>
      <c r="T335" s="111">
        <f t="shared" si="165"/>
        <v>0.80723903906314753</v>
      </c>
      <c r="U335" s="111">
        <f t="shared" si="165"/>
        <v>0.82139990498616622</v>
      </c>
      <c r="V335" s="111">
        <f t="shared" si="165"/>
        <v>0.83254769094607251</v>
      </c>
      <c r="W335" s="111">
        <f t="shared" ref="W335:Y335" si="166">IF(W316=0,"",W316/W297)</f>
        <v>0.8393997110040633</v>
      </c>
      <c r="X335" s="111">
        <f t="shared" si="166"/>
        <v>0.84232355091803268</v>
      </c>
      <c r="Y335" s="111">
        <f t="shared" si="166"/>
        <v>0.8438041118878834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0.72526582661640315</v>
      </c>
      <c r="D336" s="111">
        <f t="shared" si="167"/>
        <v>0.72507287198028458</v>
      </c>
      <c r="E336" s="111">
        <f t="shared" si="167"/>
        <v>0.73002405937396786</v>
      </c>
      <c r="F336" s="111">
        <f t="shared" si="167"/>
        <v>0.73310803288771442</v>
      </c>
      <c r="G336" s="111">
        <f t="shared" si="167"/>
        <v>0.73263706112225691</v>
      </c>
      <c r="H336" s="111">
        <f t="shared" si="167"/>
        <v>0.73507435911449392</v>
      </c>
      <c r="I336" s="111">
        <f t="shared" si="167"/>
        <v>0.74126334834491359</v>
      </c>
      <c r="J336" s="111">
        <f t="shared" si="167"/>
        <v>0.75061353454515045</v>
      </c>
      <c r="K336" s="111">
        <f t="shared" si="167"/>
        <v>0.77114774888860926</v>
      </c>
      <c r="L336" s="111">
        <f t="shared" si="167"/>
        <v>0.74989187374348776</v>
      </c>
      <c r="M336" s="111">
        <f t="shared" si="167"/>
        <v>0.76109652254613114</v>
      </c>
      <c r="N336" s="111">
        <f t="shared" si="167"/>
        <v>0.77994562383042576</v>
      </c>
      <c r="O336" s="111">
        <f t="shared" si="167"/>
        <v>0.79276864617870924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0.87454103217249812</v>
      </c>
      <c r="T336" s="111">
        <f t="shared" si="168"/>
        <v>0.88477267296090745</v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>
        <f t="shared" si="169"/>
        <v>0.92724938096829046</v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0.59645452334009785</v>
      </c>
      <c r="D337" s="112">
        <f t="shared" si="170"/>
        <v>0.59873573785724954</v>
      </c>
      <c r="E337" s="112">
        <f t="shared" si="170"/>
        <v>0.60133405128909445</v>
      </c>
      <c r="F337" s="112">
        <f t="shared" si="170"/>
        <v>0.60397560548203388</v>
      </c>
      <c r="G337" s="112">
        <f t="shared" si="170"/>
        <v>0.60690918912395075</v>
      </c>
      <c r="H337" s="112">
        <f t="shared" si="170"/>
        <v>0.61010435364670546</v>
      </c>
      <c r="I337" s="112">
        <f t="shared" si="170"/>
        <v>0.61362240059026163</v>
      </c>
      <c r="J337" s="112">
        <f t="shared" si="170"/>
        <v>0.61771446072635561</v>
      </c>
      <c r="K337" s="112">
        <f t="shared" si="170"/>
        <v>0.62259406126621153</v>
      </c>
      <c r="L337" s="112">
        <f t="shared" si="170"/>
        <v>0.62831832949300359</v>
      </c>
      <c r="M337" s="112">
        <f t="shared" si="170"/>
        <v>0.63998761323974784</v>
      </c>
      <c r="N337" s="112">
        <f t="shared" si="170"/>
        <v>0.65922311669376898</v>
      </c>
      <c r="O337" s="112">
        <f t="shared" si="170"/>
        <v>0.68734428703332828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0.79061194972790561</v>
      </c>
      <c r="T337" s="112">
        <f t="shared" si="171"/>
        <v>0.80723903906314753</v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>
        <f t="shared" si="172"/>
        <v>0.84232355091803257</v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>
        <f t="shared" si="175"/>
        <v>1</v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0.74041525039803313</v>
      </c>
      <c r="D339" s="112">
        <f t="shared" si="176"/>
        <v>0.74150502345695191</v>
      </c>
      <c r="E339" s="112">
        <f t="shared" si="176"/>
        <v>0.74269805505372344</v>
      </c>
      <c r="F339" s="112">
        <f t="shared" si="176"/>
        <v>0.74390548114709087</v>
      </c>
      <c r="G339" s="112">
        <f t="shared" si="176"/>
        <v>0.74520880800638034</v>
      </c>
      <c r="H339" s="112">
        <f t="shared" si="176"/>
        <v>0.74659883532297355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0.77609368628206776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0.83020821581746351</v>
      </c>
      <c r="U339" s="112">
        <f t="shared" si="177"/>
        <v>0.83898632909472537</v>
      </c>
      <c r="V339" s="112">
        <f t="shared" si="177"/>
        <v>0.84760980782392459</v>
      </c>
      <c r="W339" s="112">
        <f t="shared" ref="W339:Y339" si="178">IF(W320=0,"",W320/W301)</f>
        <v>0.85548590473062591</v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0.83596819805014899</v>
      </c>
      <c r="D340" s="113">
        <f t="shared" si="179"/>
        <v>0.83524596394463757</v>
      </c>
      <c r="E340" s="113">
        <f t="shared" si="179"/>
        <v>0.83810446711682685</v>
      </c>
      <c r="F340" s="113">
        <f t="shared" si="179"/>
        <v>0.83963211295541051</v>
      </c>
      <c r="G340" s="113">
        <f t="shared" si="179"/>
        <v>0.83846029285891432</v>
      </c>
      <c r="H340" s="113">
        <f t="shared" si="179"/>
        <v>0.83927565393052705</v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>
        <f t="shared" si="179"/>
        <v>0.85785241937914047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0.89959374188640373</v>
      </c>
      <c r="U340" s="113">
        <f t="shared" si="180"/>
        <v>0.90370492765473842</v>
      </c>
      <c r="V340" s="113">
        <f t="shared" si="180"/>
        <v>0.9093117229995541</v>
      </c>
      <c r="W340" s="113">
        <f t="shared" ref="W340:Y340" si="181">IF(W321=0,"",W321/W302)</f>
        <v>0.90976345842983175</v>
      </c>
      <c r="X340" s="113">
        <f t="shared" si="181"/>
        <v>0.94159612110168256</v>
      </c>
      <c r="Y340" s="113">
        <f t="shared" si="181"/>
        <v>0.93453644292461524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0.74041525039803324</v>
      </c>
      <c r="D341" s="111">
        <f t="shared" si="182"/>
        <v>0.74150502345695191</v>
      </c>
      <c r="E341" s="111">
        <f t="shared" si="182"/>
        <v>0.74269805505372344</v>
      </c>
      <c r="F341" s="111">
        <f t="shared" si="182"/>
        <v>0.74390548114709087</v>
      </c>
      <c r="G341" s="111">
        <f t="shared" si="182"/>
        <v>0.74520880800638034</v>
      </c>
      <c r="H341" s="111">
        <f t="shared" si="182"/>
        <v>0.74659883532297355</v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>
        <f t="shared" si="182"/>
        <v>0.77609368628206765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0.83020821581746351</v>
      </c>
      <c r="U341" s="111">
        <f t="shared" si="183"/>
        <v>0.83898632909472537</v>
      </c>
      <c r="V341" s="111">
        <f t="shared" si="183"/>
        <v>0.84760980782392448</v>
      </c>
      <c r="W341" s="111">
        <f t="shared" ref="W341:Y341" si="184">IF(W322=0,"",W322/W303)</f>
        <v>0.85548590473062591</v>
      </c>
      <c r="X341" s="111">
        <f t="shared" si="184"/>
        <v>0.86853191888185355</v>
      </c>
      <c r="Y341" s="111">
        <f t="shared" si="184"/>
        <v>0.88070305714656016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0.77146059767520192</v>
      </c>
      <c r="D343" s="124">
        <f t="shared" si="188"/>
        <v>0.77270540312334757</v>
      </c>
      <c r="E343" s="124">
        <f t="shared" si="188"/>
        <v>0.77400890143633505</v>
      </c>
      <c r="F343" s="124">
        <f t="shared" si="188"/>
        <v>0.77532040332180097</v>
      </c>
      <c r="G343" s="124">
        <f t="shared" si="188"/>
        <v>0.77668595788352768</v>
      </c>
      <c r="H343" s="124">
        <f t="shared" si="188"/>
        <v>0.77809992929745042</v>
      </c>
      <c r="I343" s="124">
        <f t="shared" si="188"/>
        <v>0.77957366406408679</v>
      </c>
      <c r="J343" s="124">
        <f t="shared" si="188"/>
        <v>0.78115364479110272</v>
      </c>
      <c r="K343" s="124">
        <f t="shared" si="188"/>
        <v>0.78287939392139461</v>
      </c>
      <c r="L343" s="124">
        <f t="shared" si="188"/>
        <v>0.78476148532877499</v>
      </c>
      <c r="M343" s="124">
        <f t="shared" si="188"/>
        <v>0.78745246014116921</v>
      </c>
      <c r="N343" s="124">
        <f t="shared" si="188"/>
        <v>0.79113809061566798</v>
      </c>
      <c r="O343" s="124">
        <f t="shared" si="188"/>
        <v>0.79625890532020838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0.83864004802830117</v>
      </c>
      <c r="T343" s="124">
        <f t="shared" si="189"/>
        <v>0.85470381078311863</v>
      </c>
      <c r="U343" s="124">
        <f t="shared" si="189"/>
        <v>0.87005525035563425</v>
      </c>
      <c r="V343" s="124">
        <f t="shared" si="189"/>
        <v>0.88283973306815589</v>
      </c>
      <c r="W343" s="124">
        <f t="shared" ref="W343:Y343" si="190">IF(W324=0,"",W324/W305)</f>
        <v>0.89241287454361296</v>
      </c>
      <c r="X343" s="124">
        <f t="shared" si="190"/>
        <v>0.89953435097907286</v>
      </c>
      <c r="Y343" s="124">
        <f t="shared" si="190"/>
        <v>0.90584964654588374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0.77146059767520192</v>
      </c>
      <c r="D345" s="45">
        <f t="shared" si="194"/>
        <v>0.77270540312334757</v>
      </c>
      <c r="E345" s="45">
        <f t="shared" si="194"/>
        <v>0.77400890143633505</v>
      </c>
      <c r="F345" s="45">
        <f t="shared" si="194"/>
        <v>0.77532040332180097</v>
      </c>
      <c r="G345" s="45">
        <f t="shared" si="194"/>
        <v>0.77668595788352768</v>
      </c>
      <c r="H345" s="45">
        <f t="shared" si="194"/>
        <v>0.77809992929745042</v>
      </c>
      <c r="I345" s="45">
        <f t="shared" si="194"/>
        <v>0.77957366406408679</v>
      </c>
      <c r="J345" s="45">
        <f t="shared" si="194"/>
        <v>0.78115364479110272</v>
      </c>
      <c r="K345" s="45">
        <f t="shared" si="194"/>
        <v>0.78287939392139461</v>
      </c>
      <c r="L345" s="45">
        <f t="shared" si="194"/>
        <v>0.78476148532877499</v>
      </c>
      <c r="M345" s="45">
        <f t="shared" si="194"/>
        <v>0.78745246014116921</v>
      </c>
      <c r="N345" s="45">
        <f t="shared" si="194"/>
        <v>0.79113809061566798</v>
      </c>
      <c r="O345" s="45">
        <f t="shared" si="194"/>
        <v>0.79625890532020838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0.83864004802830117</v>
      </c>
      <c r="T345" s="45">
        <f t="shared" si="195"/>
        <v>0.85470381078311863</v>
      </c>
      <c r="U345" s="45">
        <f t="shared" si="195"/>
        <v>0.87005525035563425</v>
      </c>
      <c r="V345" s="45">
        <f t="shared" si="195"/>
        <v>0.88283973306815589</v>
      </c>
      <c r="W345" s="45">
        <f t="shared" ref="W345:Y345" si="196">IF(W326=0,"",W326/W307)</f>
        <v>0.89241287454361296</v>
      </c>
      <c r="X345" s="45">
        <f t="shared" si="196"/>
        <v>0.89953435097907286</v>
      </c>
      <c r="Y345" s="45">
        <f t="shared" si="196"/>
        <v>0.90584964654588374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48.683429018658309</v>
      </c>
      <c r="D347" s="117">
        <f t="shared" si="197"/>
        <v>22.268225233671544</v>
      </c>
      <c r="E347" s="117">
        <f t="shared" si="197"/>
        <v>15.976803051868711</v>
      </c>
      <c r="F347" s="117">
        <f t="shared" si="197"/>
        <v>13.767138949116084</v>
      </c>
      <c r="G347" s="117">
        <f t="shared" si="197"/>
        <v>12.745067788599759</v>
      </c>
      <c r="H347" s="117">
        <f t="shared" si="197"/>
        <v>9.1600122548017815</v>
      </c>
      <c r="I347" s="117">
        <f t="shared" si="197"/>
        <v>16.524382923300085</v>
      </c>
      <c r="J347" s="117">
        <f t="shared" si="197"/>
        <v>25.201909795941916</v>
      </c>
      <c r="K347" s="117">
        <f t="shared" si="197"/>
        <v>30.061024446298497</v>
      </c>
      <c r="L347" s="117">
        <f t="shared" si="197"/>
        <v>30.707908260374786</v>
      </c>
      <c r="M347" s="117">
        <f t="shared" si="197"/>
        <v>27.90972190929638</v>
      </c>
      <c r="N347" s="117">
        <f t="shared" si="197"/>
        <v>19.725818884116332</v>
      </c>
      <c r="O347" s="117">
        <f t="shared" si="197"/>
        <v>15.962470137570326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2.8339382917883573</v>
      </c>
      <c r="T347" s="117">
        <f t="shared" si="198"/>
        <v>2.9436360093956919</v>
      </c>
      <c r="U347" s="117">
        <f t="shared" si="198"/>
        <v>0.10109393202356504</v>
      </c>
      <c r="V347" s="117">
        <f t="shared" si="198"/>
        <v>0.37014728803800429</v>
      </c>
      <c r="W347" s="117">
        <f t="shared" ref="W347:Y347" si="199">W348+W351+W353+W362</f>
        <v>1.3891773781952703</v>
      </c>
      <c r="X347" s="117">
        <f t="shared" si="199"/>
        <v>6.9441336027710783</v>
      </c>
      <c r="Y347" s="117">
        <f t="shared" si="199"/>
        <v>5.9389892400474356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47.538049934789143</v>
      </c>
      <c r="D348" s="122">
        <f t="shared" si="200"/>
        <v>21.720949098066392</v>
      </c>
      <c r="E348" s="122">
        <f t="shared" si="200"/>
        <v>15.738040230684261</v>
      </c>
      <c r="F348" s="122">
        <f t="shared" si="200"/>
        <v>13.583339062447561</v>
      </c>
      <c r="G348" s="122">
        <f t="shared" si="200"/>
        <v>12.629180739770097</v>
      </c>
      <c r="H348" s="122">
        <f t="shared" si="200"/>
        <v>9.0956031392991719</v>
      </c>
      <c r="I348" s="122">
        <f t="shared" si="200"/>
        <v>15.267675431777183</v>
      </c>
      <c r="J348" s="122">
        <f t="shared" si="200"/>
        <v>23.172247151094009</v>
      </c>
      <c r="K348" s="122">
        <f t="shared" si="200"/>
        <v>27.638577540673136</v>
      </c>
      <c r="L348" s="122">
        <f t="shared" si="200"/>
        <v>28.06952588998433</v>
      </c>
      <c r="M348" s="122">
        <f t="shared" si="200"/>
        <v>25.071196520526172</v>
      </c>
      <c r="N348" s="122">
        <f t="shared" si="200"/>
        <v>17.670910437343977</v>
      </c>
      <c r="O348" s="122">
        <f t="shared" si="200"/>
        <v>14.502807891019051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2.5029240013294185</v>
      </c>
      <c r="T348" s="122">
        <f t="shared" si="201"/>
        <v>2.5939906049075674</v>
      </c>
      <c r="U348" s="122">
        <f t="shared" si="201"/>
        <v>8.900067412285835E-2</v>
      </c>
      <c r="V348" s="122">
        <f t="shared" si="201"/>
        <v>0.32766130446126296</v>
      </c>
      <c r="W348" s="122">
        <f t="shared" ref="W348:Y348" si="202">SUM(W349:W350)</f>
        <v>1.2421722237300128</v>
      </c>
      <c r="X348" s="122">
        <f t="shared" si="202"/>
        <v>6.2007010142384278</v>
      </c>
      <c r="Y348" s="122">
        <f t="shared" si="202"/>
        <v>5.2963127025897041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47.538049934789143</v>
      </c>
      <c r="D349" s="98">
        <v>21.720949098066392</v>
      </c>
      <c r="E349" s="98">
        <v>15.738040230684261</v>
      </c>
      <c r="F349" s="98">
        <v>13.583339062447561</v>
      </c>
      <c r="G349" s="98">
        <v>12.629180739770097</v>
      </c>
      <c r="H349" s="98">
        <v>9.0956031392991719</v>
      </c>
      <c r="I349" s="98">
        <v>15.267675431777183</v>
      </c>
      <c r="J349" s="98">
        <v>23.172247151094009</v>
      </c>
      <c r="K349" s="98">
        <v>27.638577540673136</v>
      </c>
      <c r="L349" s="98">
        <v>28.06952588998433</v>
      </c>
      <c r="M349" s="98">
        <v>25.071196520526172</v>
      </c>
      <c r="N349" s="98">
        <v>17.670910437343977</v>
      </c>
      <c r="O349" s="98">
        <v>14.502807891019051</v>
      </c>
      <c r="P349" s="98">
        <v>0</v>
      </c>
      <c r="Q349" s="98">
        <v>0</v>
      </c>
      <c r="R349" s="98">
        <v>0</v>
      </c>
      <c r="S349" s="98">
        <v>2.5029240013294185</v>
      </c>
      <c r="T349" s="98">
        <v>2.5939906049075674</v>
      </c>
      <c r="U349" s="98">
        <v>8.900067412285835E-2</v>
      </c>
      <c r="V349" s="98">
        <v>0.32766130446126296</v>
      </c>
      <c r="W349" s="98">
        <v>1.2421722237300128</v>
      </c>
      <c r="X349" s="98">
        <v>6.2007010142384278</v>
      </c>
      <c r="Y349" s="98">
        <v>5.2963127025897041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1.1453790838691666</v>
      </c>
      <c r="D353" s="122">
        <v>0.54727613560515087</v>
      </c>
      <c r="E353" s="122">
        <v>0.23876282118445027</v>
      </c>
      <c r="F353" s="122">
        <v>0.18379988666852315</v>
      </c>
      <c r="G353" s="122">
        <v>0.11588704882966189</v>
      </c>
      <c r="H353" s="122">
        <v>6.4409115502609762E-2</v>
      </c>
      <c r="I353" s="122">
        <v>1.2567074915228997</v>
      </c>
      <c r="J353" s="122">
        <v>2.029662644847908</v>
      </c>
      <c r="K353" s="122">
        <v>2.4224469056253608</v>
      </c>
      <c r="L353" s="122">
        <v>2.6383823703904552</v>
      </c>
      <c r="M353" s="122">
        <v>2.8385253887702082</v>
      </c>
      <c r="N353" s="122">
        <v>2.0549084467723548</v>
      </c>
      <c r="O353" s="122">
        <v>1.4596622465512752</v>
      </c>
      <c r="P353" s="122">
        <v>0</v>
      </c>
      <c r="Q353" s="122">
        <v>0</v>
      </c>
      <c r="R353" s="122">
        <v>0</v>
      </c>
      <c r="S353" s="122">
        <v>0.33101429045893865</v>
      </c>
      <c r="T353" s="122">
        <v>0.34964540448812464</v>
      </c>
      <c r="U353" s="122">
        <v>1.2093257900706689E-2</v>
      </c>
      <c r="V353" s="122">
        <v>4.2485983576741319E-2</v>
      </c>
      <c r="W353" s="122">
        <v>0.14700515446525755</v>
      </c>
      <c r="X353" s="122">
        <v>0.74343258853265048</v>
      </c>
      <c r="Y353" s="122">
        <v>0.64267653745773101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1.1398095584180481</v>
      </c>
      <c r="D354" s="98">
        <v>0.54562278895185967</v>
      </c>
      <c r="E354" s="98">
        <v>0.23787077156780428</v>
      </c>
      <c r="F354" s="98">
        <v>0.18334134110385447</v>
      </c>
      <c r="G354" s="98">
        <v>0.11541750462359096</v>
      </c>
      <c r="H354" s="98">
        <v>6.4180027085900718E-2</v>
      </c>
      <c r="I354" s="98">
        <v>1.2480242546886247</v>
      </c>
      <c r="J354" s="98">
        <v>2.0211313460707245</v>
      </c>
      <c r="K354" s="98">
        <v>2.4081696495732774</v>
      </c>
      <c r="L354" s="98">
        <v>2.6313109782783823</v>
      </c>
      <c r="M354" s="98">
        <v>2.8289587025647465</v>
      </c>
      <c r="N354" s="98">
        <v>2.0539772638659519</v>
      </c>
      <c r="O354" s="98">
        <v>1.458112420231038</v>
      </c>
      <c r="P354" s="98">
        <v>0</v>
      </c>
      <c r="Q354" s="98">
        <v>0</v>
      </c>
      <c r="R354" s="98">
        <v>0</v>
      </c>
      <c r="S354" s="98">
        <v>0.33025122322266376</v>
      </c>
      <c r="T354" s="98">
        <v>0.34730292295389764</v>
      </c>
      <c r="U354" s="98">
        <v>1.2093257900706689E-2</v>
      </c>
      <c r="V354" s="98">
        <v>4.2485983576741319E-2</v>
      </c>
      <c r="W354" s="98">
        <v>0.14700515446525755</v>
      </c>
      <c r="X354" s="98">
        <v>0.72825234318091703</v>
      </c>
      <c r="Y354" s="98">
        <v>0.64267653745773101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5.5695254511185874E-3</v>
      </c>
      <c r="D355" s="98">
        <v>1.6533466532912256E-3</v>
      </c>
      <c r="E355" s="98">
        <v>8.9204961664597637E-4</v>
      </c>
      <c r="F355" s="98">
        <v>4.5854556466867351E-4</v>
      </c>
      <c r="G355" s="98">
        <v>4.6954420607093204E-4</v>
      </c>
      <c r="H355" s="98">
        <v>2.2908841670904386E-4</v>
      </c>
      <c r="I355" s="98">
        <v>8.683236834275113E-3</v>
      </c>
      <c r="J355" s="98">
        <v>8.531298777183333E-3</v>
      </c>
      <c r="K355" s="98">
        <v>1.4277256052083355E-2</v>
      </c>
      <c r="L355" s="98">
        <v>7.0713921120727904E-3</v>
      </c>
      <c r="M355" s="98">
        <v>9.5666862054619248E-3</v>
      </c>
      <c r="N355" s="98">
        <v>9.3118290640295314E-4</v>
      </c>
      <c r="O355" s="98">
        <v>1.5498263202370513E-3</v>
      </c>
      <c r="P355" s="98">
        <v>0</v>
      </c>
      <c r="Q355" s="98">
        <v>0</v>
      </c>
      <c r="R355" s="98">
        <v>0</v>
      </c>
      <c r="S355" s="98">
        <v>7.6306723627487399E-4</v>
      </c>
      <c r="T355" s="98">
        <v>2.342481534226996E-3</v>
      </c>
      <c r="U355" s="98">
        <v>0</v>
      </c>
      <c r="V355" s="98">
        <v>0</v>
      </c>
      <c r="W355" s="98">
        <v>0</v>
      </c>
      <c r="X355" s="98">
        <v>1.5180245351733417E-2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5.5695254511185874E-3</v>
      </c>
      <c r="D356" s="101">
        <v>1.6533466532912256E-3</v>
      </c>
      <c r="E356" s="101">
        <v>8.9204961664597637E-4</v>
      </c>
      <c r="F356" s="101">
        <v>4.5854556466867351E-4</v>
      </c>
      <c r="G356" s="101">
        <v>4.6954420607093204E-4</v>
      </c>
      <c r="H356" s="101">
        <v>2.2908841670904386E-4</v>
      </c>
      <c r="I356" s="101">
        <v>8.683236834275113E-3</v>
      </c>
      <c r="J356" s="101">
        <v>8.531298777183333E-3</v>
      </c>
      <c r="K356" s="101">
        <v>1.4277256052083355E-2</v>
      </c>
      <c r="L356" s="101">
        <v>7.0713921120727904E-3</v>
      </c>
      <c r="M356" s="101">
        <v>9.5666862054619248E-3</v>
      </c>
      <c r="N356" s="101">
        <v>9.3118290640295314E-4</v>
      </c>
      <c r="O356" s="101">
        <v>1.5498263202370513E-3</v>
      </c>
      <c r="P356" s="101">
        <v>0</v>
      </c>
      <c r="Q356" s="101">
        <v>0</v>
      </c>
      <c r="R356" s="101">
        <v>0</v>
      </c>
      <c r="S356" s="101">
        <v>7.6306723627487399E-4</v>
      </c>
      <c r="T356" s="101">
        <v>2.342481534226996E-3</v>
      </c>
      <c r="U356" s="101">
        <v>0</v>
      </c>
      <c r="V356" s="101">
        <v>0</v>
      </c>
      <c r="W356" s="101">
        <v>0</v>
      </c>
      <c r="X356" s="101">
        <v>1.5180245351733417E-2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21451.198709314092</v>
      </c>
      <c r="D366" s="117">
        <f t="shared" si="204"/>
        <v>20609.913923434484</v>
      </c>
      <c r="E366" s="117">
        <f t="shared" si="204"/>
        <v>20110.844398583864</v>
      </c>
      <c r="F366" s="117">
        <f t="shared" si="204"/>
        <v>19842.8771893864</v>
      </c>
      <c r="G366" s="117">
        <f t="shared" si="204"/>
        <v>19962.671749670379</v>
      </c>
      <c r="H366" s="117">
        <f t="shared" si="204"/>
        <v>19335.900813455861</v>
      </c>
      <c r="I366" s="117">
        <f t="shared" si="204"/>
        <v>18820.688641422003</v>
      </c>
      <c r="J366" s="117">
        <f t="shared" si="204"/>
        <v>18572.074179218678</v>
      </c>
      <c r="K366" s="117">
        <f t="shared" si="204"/>
        <v>18355.016405706268</v>
      </c>
      <c r="L366" s="117">
        <f t="shared" si="204"/>
        <v>20159.001358431058</v>
      </c>
      <c r="M366" s="117">
        <f t="shared" si="204"/>
        <v>17600.741465986001</v>
      </c>
      <c r="N366" s="117">
        <f t="shared" si="204"/>
        <v>16190.799049912443</v>
      </c>
      <c r="O366" s="117">
        <f t="shared" si="204"/>
        <v>16097.01686943098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11834.692214529598</v>
      </c>
      <c r="T366" s="117">
        <f t="shared" si="205"/>
        <v>11576.476970764796</v>
      </c>
      <c r="U366" s="117">
        <f t="shared" si="205"/>
        <v>10613.466738402871</v>
      </c>
      <c r="V366" s="117">
        <f t="shared" si="205"/>
        <v>9520.5403625727322</v>
      </c>
      <c r="W366" s="117">
        <f t="shared" ref="W366:Y366" si="206">W367+W370+W372+W381</f>
        <v>7779.1817911071785</v>
      </c>
      <c r="X366" s="117">
        <f t="shared" si="206"/>
        <v>7056.3274039966864</v>
      </c>
      <c r="Y366" s="117">
        <f t="shared" si="206"/>
        <v>5437.330993638323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19882.157563289398</v>
      </c>
      <c r="D367" s="122">
        <f t="shared" si="207"/>
        <v>19016.426968206673</v>
      </c>
      <c r="E367" s="122">
        <f t="shared" si="207"/>
        <v>18609.483864001864</v>
      </c>
      <c r="F367" s="122">
        <f t="shared" si="207"/>
        <v>18307.284118563693</v>
      </c>
      <c r="G367" s="122">
        <f t="shared" si="207"/>
        <v>18431.449442317902</v>
      </c>
      <c r="H367" s="122">
        <f t="shared" si="207"/>
        <v>17792.606954817536</v>
      </c>
      <c r="I367" s="122">
        <f t="shared" si="207"/>
        <v>17120.175888368813</v>
      </c>
      <c r="J367" s="122">
        <f t="shared" si="207"/>
        <v>16807.115877927019</v>
      </c>
      <c r="K367" s="122">
        <f t="shared" si="207"/>
        <v>16604.743806851555</v>
      </c>
      <c r="L367" s="122">
        <f t="shared" si="207"/>
        <v>18131.935161796504</v>
      </c>
      <c r="M367" s="122">
        <f t="shared" si="207"/>
        <v>15526.449511963385</v>
      </c>
      <c r="N367" s="122">
        <f t="shared" si="207"/>
        <v>14224.855338994272</v>
      </c>
      <c r="O367" s="122">
        <f t="shared" si="207"/>
        <v>14095.326396406012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10160.031340499045</v>
      </c>
      <c r="T367" s="122">
        <f t="shared" si="208"/>
        <v>9887.6623676382405</v>
      </c>
      <c r="U367" s="122">
        <f t="shared" si="208"/>
        <v>8947.1719322029912</v>
      </c>
      <c r="V367" s="122">
        <f t="shared" si="208"/>
        <v>7916.1647363886168</v>
      </c>
      <c r="W367" s="122">
        <f t="shared" ref="W367:Y367" si="209">SUM(W368:W369)</f>
        <v>6281.8515958466696</v>
      </c>
      <c r="X367" s="122">
        <f t="shared" si="209"/>
        <v>5998.5611744979888</v>
      </c>
      <c r="Y367" s="122">
        <f t="shared" si="209"/>
        <v>4486.6389861129528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19682.461885820809</v>
      </c>
      <c r="D368" s="98">
        <v>18828.419266642333</v>
      </c>
      <c r="E368" s="98">
        <v>18424.764901983297</v>
      </c>
      <c r="F368" s="98">
        <v>18125.878630199397</v>
      </c>
      <c r="G368" s="98">
        <v>18248.187596410869</v>
      </c>
      <c r="H368" s="98">
        <v>17614.9851108324</v>
      </c>
      <c r="I368" s="98">
        <v>16948.621484922714</v>
      </c>
      <c r="J368" s="98">
        <v>16639.380115407141</v>
      </c>
      <c r="K368" s="98">
        <v>16439.042087131726</v>
      </c>
      <c r="L368" s="98">
        <v>17944.333025685104</v>
      </c>
      <c r="M368" s="98">
        <v>15366.248221266236</v>
      </c>
      <c r="N368" s="98">
        <v>14074.869992845221</v>
      </c>
      <c r="O368" s="98">
        <v>13941.392167223288</v>
      </c>
      <c r="P368" s="98">
        <v>0</v>
      </c>
      <c r="Q368" s="98">
        <v>0</v>
      </c>
      <c r="R368" s="98">
        <v>0</v>
      </c>
      <c r="S368" s="98">
        <v>10038.140385837911</v>
      </c>
      <c r="T368" s="98">
        <v>9769.2905319234014</v>
      </c>
      <c r="U368" s="98">
        <v>8841.3900087706934</v>
      </c>
      <c r="V368" s="98">
        <v>7822.4818218237961</v>
      </c>
      <c r="W368" s="98">
        <v>6207.3751080868578</v>
      </c>
      <c r="X368" s="98">
        <v>5932.4537343596166</v>
      </c>
      <c r="Y368" s="98">
        <v>4436.6204223829909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199.69567746858905</v>
      </c>
      <c r="D369" s="98">
        <v>188.00770156433924</v>
      </c>
      <c r="E369" s="98">
        <v>184.71896201856683</v>
      </c>
      <c r="F369" s="98">
        <v>181.40548836429679</v>
      </c>
      <c r="G369" s="98">
        <v>183.26184590703235</v>
      </c>
      <c r="H369" s="98">
        <v>177.62184398513634</v>
      </c>
      <c r="I369" s="98">
        <v>171.55440344609863</v>
      </c>
      <c r="J369" s="98">
        <v>167.73576251987805</v>
      </c>
      <c r="K369" s="98">
        <v>165.70171971982816</v>
      </c>
      <c r="L369" s="98">
        <v>187.60213611140168</v>
      </c>
      <c r="M369" s="98">
        <v>160.20129069714943</v>
      </c>
      <c r="N369" s="98">
        <v>149.9853461490512</v>
      </c>
      <c r="O369" s="98">
        <v>153.93422918272302</v>
      </c>
      <c r="P369" s="98">
        <v>0</v>
      </c>
      <c r="Q369" s="98">
        <v>0</v>
      </c>
      <c r="R369" s="98">
        <v>0</v>
      </c>
      <c r="S369" s="98">
        <v>121.89095466113433</v>
      </c>
      <c r="T369" s="98">
        <v>118.37183571483952</v>
      </c>
      <c r="U369" s="98">
        <v>105.78192343229765</v>
      </c>
      <c r="V369" s="98">
        <v>93.682914564820891</v>
      </c>
      <c r="W369" s="98">
        <v>74.476487759812017</v>
      </c>
      <c r="X369" s="98">
        <v>66.107440138372141</v>
      </c>
      <c r="Y369" s="98">
        <v>50.018563729961556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2.9874559150857807</v>
      </c>
      <c r="D370" s="122">
        <f t="shared" si="210"/>
        <v>1.4489198520017583</v>
      </c>
      <c r="E370" s="122">
        <f t="shared" si="210"/>
        <v>3.0117581426170141</v>
      </c>
      <c r="F370" s="122">
        <f t="shared" si="210"/>
        <v>4.7538910784877393</v>
      </c>
      <c r="G370" s="122">
        <f t="shared" si="210"/>
        <v>4.6609391397102211</v>
      </c>
      <c r="H370" s="122">
        <f t="shared" si="210"/>
        <v>7.5860301045843332</v>
      </c>
      <c r="I370" s="122">
        <f t="shared" si="210"/>
        <v>7.3802136128468883</v>
      </c>
      <c r="J370" s="122">
        <f t="shared" si="210"/>
        <v>5.0875178435650321</v>
      </c>
      <c r="K370" s="122">
        <f t="shared" si="210"/>
        <v>3.3092475160153292</v>
      </c>
      <c r="L370" s="122">
        <f t="shared" si="210"/>
        <v>3.509495043415114</v>
      </c>
      <c r="M370" s="122">
        <f t="shared" si="210"/>
        <v>4.6896608014721286</v>
      </c>
      <c r="N370" s="122">
        <f t="shared" si="210"/>
        <v>4.4363823849553992</v>
      </c>
      <c r="O370" s="122">
        <f t="shared" si="210"/>
        <v>3.5877640121145067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3.947376938752031</v>
      </c>
      <c r="T370" s="122">
        <f t="shared" si="210"/>
        <v>4.8747401429803814</v>
      </c>
      <c r="U370" s="122">
        <f t="shared" si="210"/>
        <v>2.6837339674102334</v>
      </c>
      <c r="V370" s="122">
        <f t="shared" si="210"/>
        <v>6.2493440454197735</v>
      </c>
      <c r="W370" s="122">
        <f t="shared" si="210"/>
        <v>2.1497796737274353</v>
      </c>
      <c r="X370" s="122">
        <f t="shared" si="210"/>
        <v>4.4515692768203303</v>
      </c>
      <c r="Y370" s="122">
        <f t="shared" si="210"/>
        <v>5.3874571179036899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2.9874559150857807</v>
      </c>
      <c r="D371" s="98">
        <f>RES_hhdet_in_fech!D48</f>
        <v>1.4489198520017583</v>
      </c>
      <c r="E371" s="98">
        <f>RES_hhdet_in_fech!E48</f>
        <v>3.0117581426170141</v>
      </c>
      <c r="F371" s="98">
        <f>RES_hhdet_in_fech!F48</f>
        <v>4.7538910784877393</v>
      </c>
      <c r="G371" s="98">
        <f>RES_hhdet_in_fech!G48</f>
        <v>4.6609391397102211</v>
      </c>
      <c r="H371" s="98">
        <f>RES_hhdet_in_fech!H48</f>
        <v>7.5860301045843332</v>
      </c>
      <c r="I371" s="98">
        <f>RES_hhdet_in_fech!I48</f>
        <v>7.3802136128468883</v>
      </c>
      <c r="J371" s="98">
        <f>RES_hhdet_in_fech!J48</f>
        <v>5.0875178435650321</v>
      </c>
      <c r="K371" s="98">
        <f>RES_hhdet_in_fech!K48</f>
        <v>3.3092475160153292</v>
      </c>
      <c r="L371" s="98">
        <f>RES_hhdet_in_fech!L48</f>
        <v>3.509495043415114</v>
      </c>
      <c r="M371" s="98">
        <f>RES_hhdet_in_fech!M48</f>
        <v>4.6896608014721286</v>
      </c>
      <c r="N371" s="98">
        <f>RES_hhdet_in_fech!N48</f>
        <v>4.4363823849553992</v>
      </c>
      <c r="O371" s="98">
        <f>RES_hhdet_in_fech!O48</f>
        <v>3.5877640121145067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3.947376938752031</v>
      </c>
      <c r="T371" s="98">
        <f>RES_hhdet_in_fech!T48</f>
        <v>4.8747401429803814</v>
      </c>
      <c r="U371" s="98">
        <f>RES_hhdet_in_fech!U48</f>
        <v>2.6837339674102334</v>
      </c>
      <c r="V371" s="98">
        <f>RES_hhdet_in_fech!V48</f>
        <v>6.2493440454197735</v>
      </c>
      <c r="W371" s="98">
        <f>RES_hhdet_in_fech!W48</f>
        <v>2.1497796737274353</v>
      </c>
      <c r="X371" s="98">
        <f>RES_hhdet_in_fech!X48</f>
        <v>4.4515692768203303</v>
      </c>
      <c r="Y371" s="98">
        <f>RES_hhdet_in_fech!Y48</f>
        <v>5.3874571179036899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1286.985070499476</v>
      </c>
      <c r="D372" s="122">
        <v>1308.8259424397809</v>
      </c>
      <c r="E372" s="122">
        <v>1216.9561207321181</v>
      </c>
      <c r="F372" s="122">
        <v>1247.889408741876</v>
      </c>
      <c r="G372" s="122">
        <v>1239.1596701566891</v>
      </c>
      <c r="H372" s="122">
        <v>1239.0617109600739</v>
      </c>
      <c r="I372" s="122">
        <v>1399.8241975047206</v>
      </c>
      <c r="J372" s="122">
        <v>1460.711890198914</v>
      </c>
      <c r="K372" s="122">
        <v>1446.3500897655708</v>
      </c>
      <c r="L372" s="122">
        <v>1688.8668504256088</v>
      </c>
      <c r="M372" s="122">
        <v>1742.7172816369928</v>
      </c>
      <c r="N372" s="122">
        <v>1637.1402867261693</v>
      </c>
      <c r="O372" s="122">
        <v>1652.4402755324284</v>
      </c>
      <c r="P372" s="122">
        <v>0</v>
      </c>
      <c r="Q372" s="122">
        <v>0</v>
      </c>
      <c r="R372" s="122">
        <v>0</v>
      </c>
      <c r="S372" s="122">
        <v>1329.6017476360798</v>
      </c>
      <c r="T372" s="122">
        <v>1347.6609844862903</v>
      </c>
      <c r="U372" s="122">
        <v>1332.3509694710601</v>
      </c>
      <c r="V372" s="122">
        <v>1252.937495832562</v>
      </c>
      <c r="W372" s="122">
        <v>1143.0316792231529</v>
      </c>
      <c r="X372" s="122">
        <v>832.65852155147775</v>
      </c>
      <c r="Y372" s="122">
        <v>702.15660771071839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1557.8578815699614</v>
      </c>
      <c r="D373" s="98">
        <v>1569.0661370866624</v>
      </c>
      <c r="E373" s="98">
        <v>1503.3183409217888</v>
      </c>
      <c r="F373" s="98">
        <v>1552.783646687823</v>
      </c>
      <c r="G373" s="98">
        <v>1565.9461447090423</v>
      </c>
      <c r="H373" s="98">
        <v>1527.716651180559</v>
      </c>
      <c r="I373" s="98">
        <v>1402.8148155070417</v>
      </c>
      <c r="J373" s="98">
        <v>1462.7291725993703</v>
      </c>
      <c r="K373" s="98">
        <v>1449.682746390281</v>
      </c>
      <c r="L373" s="98">
        <v>1690.1645280382249</v>
      </c>
      <c r="M373" s="98">
        <v>1744.3880635150192</v>
      </c>
      <c r="N373" s="98">
        <v>1637.3510701208609</v>
      </c>
      <c r="O373" s="98">
        <v>1706.0396856861669</v>
      </c>
      <c r="P373" s="98">
        <v>0</v>
      </c>
      <c r="Q373" s="98">
        <v>0</v>
      </c>
      <c r="R373" s="98">
        <v>0</v>
      </c>
      <c r="S373" s="98">
        <v>1330.1483179978986</v>
      </c>
      <c r="T373" s="98">
        <v>1351.1359586605431</v>
      </c>
      <c r="U373" s="98">
        <v>1342.6884300269348</v>
      </c>
      <c r="V373" s="98">
        <v>1261.8811403279572</v>
      </c>
      <c r="W373" s="98">
        <v>1125.0161882510952</v>
      </c>
      <c r="X373" s="98">
        <v>855.99794388337762</v>
      </c>
      <c r="Y373" s="98">
        <v>702.20597296349115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1281.1942664683477</v>
      </c>
      <c r="D374" s="98">
        <v>1295.6959560242444</v>
      </c>
      <c r="E374" s="98">
        <v>1238.3401096946834</v>
      </c>
      <c r="F374" s="98">
        <v>1279.3001543733724</v>
      </c>
      <c r="G374" s="98">
        <v>1297.2482278050632</v>
      </c>
      <c r="H374" s="98">
        <v>1268.0241531557986</v>
      </c>
      <c r="I374" s="98">
        <v>1161.5004247959396</v>
      </c>
      <c r="J374" s="98">
        <v>1204.0742072530743</v>
      </c>
      <c r="K374" s="98">
        <v>1171.0112615214266</v>
      </c>
      <c r="L374" s="98">
        <v>1416.5399342922758</v>
      </c>
      <c r="M374" s="98">
        <v>1466.9931154956828</v>
      </c>
      <c r="N374" s="98">
        <v>1383.4624712144953</v>
      </c>
      <c r="O374" s="98">
        <v>1478.2701819172873</v>
      </c>
      <c r="P374" s="98">
        <v>0</v>
      </c>
      <c r="Q374" s="98">
        <v>0</v>
      </c>
      <c r="R374" s="98">
        <v>0</v>
      </c>
      <c r="S374" s="98">
        <v>1201.5676403799723</v>
      </c>
      <c r="T374" s="98">
        <v>1232.3125551789208</v>
      </c>
      <c r="U374" s="98">
        <v>0</v>
      </c>
      <c r="V374" s="98">
        <v>0</v>
      </c>
      <c r="W374" s="98">
        <v>0</v>
      </c>
      <c r="X374" s="98">
        <v>784.94934721077311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872.23836742105641</v>
      </c>
      <c r="D375" s="101">
        <v>887.74905114719218</v>
      </c>
      <c r="E375" s="101">
        <v>838.60193480482349</v>
      </c>
      <c r="F375" s="101">
        <v>862.15632030281517</v>
      </c>
      <c r="G375" s="101">
        <v>882.33072115560435</v>
      </c>
      <c r="H375" s="101">
        <v>861.59492822011259</v>
      </c>
      <c r="I375" s="101">
        <v>777.7954293074049</v>
      </c>
      <c r="J375" s="101">
        <v>785.48566410002343</v>
      </c>
      <c r="K375" s="101">
        <v>710.08040884327374</v>
      </c>
      <c r="L375" s="101">
        <v>953.20317585231908</v>
      </c>
      <c r="M375" s="101">
        <v>973.49360628026602</v>
      </c>
      <c r="N375" s="101">
        <v>893.3615687292621</v>
      </c>
      <c r="O375" s="101">
        <v>979.8123571950232</v>
      </c>
      <c r="P375" s="101">
        <v>0</v>
      </c>
      <c r="Q375" s="101">
        <v>0</v>
      </c>
      <c r="R375" s="101">
        <v>0</v>
      </c>
      <c r="S375" s="101">
        <v>719.94287993563114</v>
      </c>
      <c r="T375" s="101">
        <v>736.64335931848052</v>
      </c>
      <c r="U375" s="101">
        <v>0</v>
      </c>
      <c r="V375" s="101">
        <v>0</v>
      </c>
      <c r="W375" s="101">
        <v>0</v>
      </c>
      <c r="X375" s="101">
        <v>362.16918411470539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408.9558990472911</v>
      </c>
      <c r="D376" s="104">
        <v>407.9469048770523</v>
      </c>
      <c r="E376" s="104">
        <v>399.73817488985986</v>
      </c>
      <c r="F376" s="104">
        <v>417.14383407055738</v>
      </c>
      <c r="G376" s="104">
        <v>414.91750664945891</v>
      </c>
      <c r="H376" s="104">
        <v>406.42922493568602</v>
      </c>
      <c r="I376" s="104">
        <v>383.70499548853485</v>
      </c>
      <c r="J376" s="104">
        <v>418.58854315305098</v>
      </c>
      <c r="K376" s="104">
        <v>460.93085267815292</v>
      </c>
      <c r="L376" s="104">
        <v>463.33675843995667</v>
      </c>
      <c r="M376" s="104">
        <v>493.49950921541677</v>
      </c>
      <c r="N376" s="104">
        <v>490.10090248523306</v>
      </c>
      <c r="O376" s="104">
        <v>498.45782472226415</v>
      </c>
      <c r="P376" s="104">
        <v>0</v>
      </c>
      <c r="Q376" s="104">
        <v>0</v>
      </c>
      <c r="R376" s="104">
        <v>0</v>
      </c>
      <c r="S376" s="104">
        <v>481.62476044434106</v>
      </c>
      <c r="T376" s="104">
        <v>495.66919586044014</v>
      </c>
      <c r="U376" s="104">
        <v>0</v>
      </c>
      <c r="V376" s="104">
        <v>0</v>
      </c>
      <c r="W376" s="104">
        <v>0</v>
      </c>
      <c r="X376" s="104">
        <v>422.78016309606767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1236.6530334708505</v>
      </c>
      <c r="D377" s="101">
        <v>1251.9534440737939</v>
      </c>
      <c r="E377" s="101">
        <v>1210.0438678752685</v>
      </c>
      <c r="F377" s="101">
        <v>1238.0161155617245</v>
      </c>
      <c r="G377" s="101">
        <v>1260.7820051253111</v>
      </c>
      <c r="H377" s="101">
        <v>1273.6157634609588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1470.6751092505317</v>
      </c>
      <c r="P377" s="101">
        <v>0</v>
      </c>
      <c r="Q377" s="101">
        <v>0</v>
      </c>
      <c r="R377" s="101">
        <v>0</v>
      </c>
      <c r="S377" s="101">
        <v>0</v>
      </c>
      <c r="T377" s="101">
        <v>1298.0261915341371</v>
      </c>
      <c r="U377" s="101">
        <v>1290.379142778261</v>
      </c>
      <c r="V377" s="101">
        <v>1257.504119422867</v>
      </c>
      <c r="W377" s="101">
        <v>1211.2289668713631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1095.4812733259923</v>
      </c>
      <c r="D378" s="104">
        <v>1111.6921142684944</v>
      </c>
      <c r="E378" s="104">
        <v>1072.6143455544775</v>
      </c>
      <c r="F378" s="104">
        <v>1097.1149687492159</v>
      </c>
      <c r="G378" s="104">
        <v>1120.7789312053912</v>
      </c>
      <c r="H378" s="104">
        <v>1133.0570234791633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1330.0242470052422</v>
      </c>
      <c r="P378" s="104">
        <v>0</v>
      </c>
      <c r="Q378" s="104">
        <v>0</v>
      </c>
      <c r="R378" s="104">
        <v>0</v>
      </c>
      <c r="S378" s="104">
        <v>0</v>
      </c>
      <c r="T378" s="104">
        <v>1198.6413977047646</v>
      </c>
      <c r="U378" s="104">
        <v>1198.5859667139832</v>
      </c>
      <c r="V378" s="104">
        <v>1172.3435739418915</v>
      </c>
      <c r="W378" s="104">
        <v>1138.7608030438901</v>
      </c>
      <c r="X378" s="104">
        <v>715.59508177309249</v>
      </c>
      <c r="Y378" s="104">
        <v>701.99440759446497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692.23545505470724</v>
      </c>
      <c r="D379" s="98">
        <v>708.54670031141586</v>
      </c>
      <c r="E379" s="98">
        <v>674.89373657061026</v>
      </c>
      <c r="F379" s="98">
        <v>687.01981663401762</v>
      </c>
      <c r="G379" s="98">
        <v>710.58304213809549</v>
      </c>
      <c r="H379" s="98">
        <v>718.66224210224459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844.36979797293714</v>
      </c>
      <c r="P379" s="98">
        <v>0</v>
      </c>
      <c r="Q379" s="98">
        <v>0</v>
      </c>
      <c r="R379" s="98">
        <v>0</v>
      </c>
      <c r="S379" s="98">
        <v>0</v>
      </c>
      <c r="T379" s="98">
        <v>708.81578954492704</v>
      </c>
      <c r="U379" s="98">
        <v>716.82063844528705</v>
      </c>
      <c r="V379" s="98">
        <v>697.66838177152965</v>
      </c>
      <c r="W379" s="98">
        <v>711.05753629642595</v>
      </c>
      <c r="X379" s="98">
        <v>317.89867274740698</v>
      </c>
      <c r="Y379" s="98">
        <v>385.2156632766214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403.24581827128532</v>
      </c>
      <c r="D380" s="98">
        <v>403.14541395707857</v>
      </c>
      <c r="E380" s="98">
        <v>397.72060898386724</v>
      </c>
      <c r="F380" s="98">
        <v>410.09515211519835</v>
      </c>
      <c r="G380" s="98">
        <v>410.19588906729564</v>
      </c>
      <c r="H380" s="98">
        <v>414.39478137691867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485.6544490323048</v>
      </c>
      <c r="P380" s="98">
        <v>0</v>
      </c>
      <c r="Q380" s="98">
        <v>0</v>
      </c>
      <c r="R380" s="98">
        <v>0</v>
      </c>
      <c r="S380" s="98">
        <v>0</v>
      </c>
      <c r="T380" s="98">
        <v>489.82560815983771</v>
      </c>
      <c r="U380" s="98">
        <v>481.76532826869612</v>
      </c>
      <c r="V380" s="98">
        <v>474.67519217036147</v>
      </c>
      <c r="W380" s="98">
        <v>427.70326674746383</v>
      </c>
      <c r="X380" s="98">
        <v>397.69640902568545</v>
      </c>
      <c r="Y380" s="98">
        <v>316.77874431784335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279.06861961013323</v>
      </c>
      <c r="D381" s="122">
        <v>283.2120929360272</v>
      </c>
      <c r="E381" s="122">
        <v>281.39265570726684</v>
      </c>
      <c r="F381" s="122">
        <v>282.9497710023436</v>
      </c>
      <c r="G381" s="122">
        <v>287.40169805607604</v>
      </c>
      <c r="H381" s="122">
        <v>296.64611757366583</v>
      </c>
      <c r="I381" s="122">
        <v>293.308341935621</v>
      </c>
      <c r="J381" s="122">
        <v>299.15889324918339</v>
      </c>
      <c r="K381" s="122">
        <v>300.61326157312709</v>
      </c>
      <c r="L381" s="122">
        <v>334.68985116552926</v>
      </c>
      <c r="M381" s="122">
        <v>326.88501158415386</v>
      </c>
      <c r="N381" s="122">
        <v>324.36704180704453</v>
      </c>
      <c r="O381" s="122">
        <v>345.66243348042593</v>
      </c>
      <c r="P381" s="122">
        <v>0</v>
      </c>
      <c r="Q381" s="122">
        <v>0</v>
      </c>
      <c r="R381" s="122">
        <v>0</v>
      </c>
      <c r="S381" s="122">
        <v>341.11174945572253</v>
      </c>
      <c r="T381" s="122">
        <v>336.27887849728444</v>
      </c>
      <c r="U381" s="122">
        <v>331.26010276140954</v>
      </c>
      <c r="V381" s="122">
        <v>345.1887863061333</v>
      </c>
      <c r="W381" s="122">
        <v>352.14873636362904</v>
      </c>
      <c r="X381" s="122">
        <v>220.65613867040003</v>
      </c>
      <c r="Y381" s="122">
        <v>243.14794269674758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279.06861961013323</v>
      </c>
      <c r="D383" s="33">
        <v>283.2120929360272</v>
      </c>
      <c r="E383" s="33">
        <v>281.39265570726684</v>
      </c>
      <c r="F383" s="33">
        <v>282.9497710023436</v>
      </c>
      <c r="G383" s="33">
        <v>287.40169805607604</v>
      </c>
      <c r="H383" s="33">
        <v>296.64611757366583</v>
      </c>
      <c r="I383" s="33">
        <v>293.308341935621</v>
      </c>
      <c r="J383" s="33">
        <v>299.15889324918339</v>
      </c>
      <c r="K383" s="33">
        <v>300.61326157312709</v>
      </c>
      <c r="L383" s="33">
        <v>334.68985116552926</v>
      </c>
      <c r="M383" s="33">
        <v>326.88501158415386</v>
      </c>
      <c r="N383" s="33">
        <v>324.36704180704453</v>
      </c>
      <c r="O383" s="33">
        <v>345.66243348042593</v>
      </c>
      <c r="P383" s="33">
        <v>0</v>
      </c>
      <c r="Q383" s="33">
        <v>0</v>
      </c>
      <c r="R383" s="33">
        <v>0</v>
      </c>
      <c r="S383" s="33">
        <v>341.11174945572253</v>
      </c>
      <c r="T383" s="33">
        <v>336.27887849728444</v>
      </c>
      <c r="U383" s="33">
        <v>331.26010276140954</v>
      </c>
      <c r="V383" s="33">
        <v>345.1887863061333</v>
      </c>
      <c r="W383" s="33">
        <v>352.14873636362904</v>
      </c>
      <c r="X383" s="33">
        <v>220.65613867040003</v>
      </c>
      <c r="Y383" s="33">
        <v>243.14794269674758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12158.05895946533</v>
      </c>
      <c r="D385" s="117">
        <f t="shared" si="211"/>
        <v>11774.490741988475</v>
      </c>
      <c r="E385" s="117">
        <f t="shared" si="211"/>
        <v>11608.882877377648</v>
      </c>
      <c r="F385" s="117">
        <f t="shared" si="211"/>
        <v>11557.547820710583</v>
      </c>
      <c r="G385" s="117">
        <f t="shared" si="211"/>
        <v>11741.197502888561</v>
      </c>
      <c r="H385" s="117">
        <f t="shared" si="211"/>
        <v>11494.999288040122</v>
      </c>
      <c r="I385" s="117">
        <f t="shared" si="211"/>
        <v>11108.329367045102</v>
      </c>
      <c r="J385" s="117">
        <f t="shared" si="211"/>
        <v>11063.311583178192</v>
      </c>
      <c r="K385" s="117">
        <f t="shared" si="211"/>
        <v>11046.203035481791</v>
      </c>
      <c r="L385" s="117">
        <f t="shared" si="211"/>
        <v>12278.084137346777</v>
      </c>
      <c r="M385" s="117">
        <f t="shared" si="211"/>
        <v>10964.492615695628</v>
      </c>
      <c r="N385" s="117">
        <f t="shared" si="211"/>
        <v>10416.57281700181</v>
      </c>
      <c r="O385" s="117">
        <f t="shared" si="211"/>
        <v>10842.433706476801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8877.6523750233137</v>
      </c>
      <c r="T385" s="117">
        <f t="shared" si="212"/>
        <v>8736.9243053210666</v>
      </c>
      <c r="U385" s="117">
        <f t="shared" si="212"/>
        <v>8042.1433840316404</v>
      </c>
      <c r="V385" s="117">
        <f t="shared" si="212"/>
        <v>7277.2222574498937</v>
      </c>
      <c r="W385" s="117">
        <f t="shared" ref="W385:Y385" si="213">W386+W389+W391+W400</f>
        <v>5983.0934202973094</v>
      </c>
      <c r="X385" s="117">
        <f t="shared" si="213"/>
        <v>5413.413321198982</v>
      </c>
      <c r="Y385" s="117">
        <f t="shared" si="213"/>
        <v>4209.4366011505017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11013.951863075197</v>
      </c>
      <c r="D386" s="122">
        <f t="shared" si="214"/>
        <v>10619.316494704288</v>
      </c>
      <c r="E386" s="122">
        <f t="shared" si="214"/>
        <v>10481.335324081909</v>
      </c>
      <c r="F386" s="122">
        <f t="shared" si="214"/>
        <v>10398.009366045249</v>
      </c>
      <c r="G386" s="122">
        <f t="shared" si="214"/>
        <v>10560.329246053199</v>
      </c>
      <c r="H386" s="122">
        <f t="shared" si="214"/>
        <v>10286.165323307116</v>
      </c>
      <c r="I386" s="122">
        <f t="shared" si="214"/>
        <v>9989.8255281672973</v>
      </c>
      <c r="J386" s="122">
        <f t="shared" si="214"/>
        <v>9905.2210885099466</v>
      </c>
      <c r="K386" s="122">
        <f t="shared" si="214"/>
        <v>9894.177361742315</v>
      </c>
      <c r="L386" s="122">
        <f t="shared" si="214"/>
        <v>10937.907106958457</v>
      </c>
      <c r="M386" s="122">
        <f t="shared" si="214"/>
        <v>9568.98966641894</v>
      </c>
      <c r="N386" s="122">
        <f t="shared" si="214"/>
        <v>9059.0363836041142</v>
      </c>
      <c r="O386" s="122">
        <f t="shared" si="214"/>
        <v>9381.7866458589797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7517.7593360539149</v>
      </c>
      <c r="T386" s="122">
        <f t="shared" si="215"/>
        <v>7331.6383331709321</v>
      </c>
      <c r="U386" s="122">
        <f t="shared" si="215"/>
        <v>6638.0287566535144</v>
      </c>
      <c r="V386" s="122">
        <f t="shared" si="215"/>
        <v>5883.5672841787573</v>
      </c>
      <c r="W386" s="122">
        <f t="shared" ref="W386:Y386" si="216">SUM(W387:W388)</f>
        <v>4680.3800789115794</v>
      </c>
      <c r="X386" s="122">
        <f t="shared" si="216"/>
        <v>4474.834378562733</v>
      </c>
      <c r="Y386" s="122">
        <f t="shared" si="216"/>
        <v>3350.3778529186802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10814.256185606608</v>
      </c>
      <c r="D387" s="98">
        <v>10431.308793139948</v>
      </c>
      <c r="E387" s="98">
        <v>10296.616362063342</v>
      </c>
      <c r="F387" s="98">
        <v>10216.603877680953</v>
      </c>
      <c r="G387" s="98">
        <v>10377.067400146167</v>
      </c>
      <c r="H387" s="98">
        <v>10108.543479321979</v>
      </c>
      <c r="I387" s="98">
        <v>9818.2711247211992</v>
      </c>
      <c r="J387" s="98">
        <v>9737.4853259900683</v>
      </c>
      <c r="K387" s="98">
        <v>9728.4756420224876</v>
      </c>
      <c r="L387" s="98">
        <v>10750.304970847055</v>
      </c>
      <c r="M387" s="98">
        <v>9408.7883757217915</v>
      </c>
      <c r="N387" s="98">
        <v>8909.0510374550631</v>
      </c>
      <c r="O387" s="98">
        <v>9227.8524166762563</v>
      </c>
      <c r="P387" s="98">
        <v>0</v>
      </c>
      <c r="Q387" s="98">
        <v>0</v>
      </c>
      <c r="R387" s="98">
        <v>0</v>
      </c>
      <c r="S387" s="98">
        <v>7395.868381392781</v>
      </c>
      <c r="T387" s="98">
        <v>7213.266497456093</v>
      </c>
      <c r="U387" s="98">
        <v>6532.2468332212165</v>
      </c>
      <c r="V387" s="98">
        <v>5789.8843696139365</v>
      </c>
      <c r="W387" s="98">
        <v>4605.9035911517676</v>
      </c>
      <c r="X387" s="98">
        <v>4408.7269384243609</v>
      </c>
      <c r="Y387" s="98">
        <v>3300.3592891887188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199.69567746858905</v>
      </c>
      <c r="D388" s="98">
        <v>188.00770156433924</v>
      </c>
      <c r="E388" s="98">
        <v>184.71896201856683</v>
      </c>
      <c r="F388" s="98">
        <v>181.40548836429679</v>
      </c>
      <c r="G388" s="98">
        <v>183.26184590703235</v>
      </c>
      <c r="H388" s="98">
        <v>177.62184398513634</v>
      </c>
      <c r="I388" s="98">
        <v>171.55440344609863</v>
      </c>
      <c r="J388" s="98">
        <v>167.73576251987805</v>
      </c>
      <c r="K388" s="98">
        <v>165.70171971982816</v>
      </c>
      <c r="L388" s="98">
        <v>187.60213611140168</v>
      </c>
      <c r="M388" s="98">
        <v>160.20129069714943</v>
      </c>
      <c r="N388" s="98">
        <v>149.9853461490512</v>
      </c>
      <c r="O388" s="98">
        <v>153.93422918272302</v>
      </c>
      <c r="P388" s="98">
        <v>0</v>
      </c>
      <c r="Q388" s="98">
        <v>0</v>
      </c>
      <c r="R388" s="98">
        <v>0</v>
      </c>
      <c r="S388" s="98">
        <v>121.89095466113433</v>
      </c>
      <c r="T388" s="98">
        <v>118.37183571483952</v>
      </c>
      <c r="U388" s="98">
        <v>105.78192343229765</v>
      </c>
      <c r="V388" s="98">
        <v>93.682914564820891</v>
      </c>
      <c r="W388" s="98">
        <v>74.476487759812017</v>
      </c>
      <c r="X388" s="98">
        <v>66.107440138372141</v>
      </c>
      <c r="Y388" s="98">
        <v>50.018563729961556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8.9876303413456284</v>
      </c>
      <c r="D389" s="122">
        <f t="shared" si="217"/>
        <v>4.5760785715955858</v>
      </c>
      <c r="E389" s="122">
        <f t="shared" si="217"/>
        <v>9.9699062419467364</v>
      </c>
      <c r="F389" s="122">
        <f t="shared" si="217"/>
        <v>16.465613342879415</v>
      </c>
      <c r="G389" s="122">
        <f t="shared" si="217"/>
        <v>16.867924084790896</v>
      </c>
      <c r="H389" s="122">
        <f t="shared" si="217"/>
        <v>28.647548803645797</v>
      </c>
      <c r="I389" s="122">
        <f t="shared" si="217"/>
        <v>29.047565795185555</v>
      </c>
      <c r="J389" s="122">
        <f t="shared" si="217"/>
        <v>20.850558619552029</v>
      </c>
      <c r="K389" s="122">
        <f t="shared" si="217"/>
        <v>14.112389908162072</v>
      </c>
      <c r="L389" s="122">
        <f t="shared" si="217"/>
        <v>15.562595446872486</v>
      </c>
      <c r="M389" s="122">
        <f t="shared" si="217"/>
        <v>21.708966598032408</v>
      </c>
      <c r="N389" s="122">
        <f t="shared" si="217"/>
        <v>21.537929760378479</v>
      </c>
      <c r="O389" s="122">
        <f t="shared" si="217"/>
        <v>18.337809128091674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22.195357089943542</v>
      </c>
      <c r="T389" s="122">
        <f t="shared" si="217"/>
        <v>27.435972640940403</v>
      </c>
      <c r="U389" s="122">
        <f t="shared" si="217"/>
        <v>15.120612846178098</v>
      </c>
      <c r="V389" s="122">
        <f t="shared" si="217"/>
        <v>35.316618257541343</v>
      </c>
      <c r="W389" s="122">
        <f t="shared" si="217"/>
        <v>12.269478968328432</v>
      </c>
      <c r="X389" s="122">
        <f t="shared" si="217"/>
        <v>25.682655465736083</v>
      </c>
      <c r="Y389" s="122">
        <f t="shared" si="217"/>
        <v>31.458800078376864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8.9876303413456284</v>
      </c>
      <c r="D390" s="98">
        <f>RES_hhdet_in_tesh!D48</f>
        <v>4.5760785715955858</v>
      </c>
      <c r="E390" s="98">
        <f>RES_hhdet_in_tesh!E48</f>
        <v>9.9699062419467364</v>
      </c>
      <c r="F390" s="98">
        <f>RES_hhdet_in_tesh!F48</f>
        <v>16.465613342879415</v>
      </c>
      <c r="G390" s="98">
        <f>RES_hhdet_in_tesh!G48</f>
        <v>16.867924084790896</v>
      </c>
      <c r="H390" s="98">
        <f>RES_hhdet_in_tesh!H48</f>
        <v>28.647548803645797</v>
      </c>
      <c r="I390" s="98">
        <f>RES_hhdet_in_tesh!I48</f>
        <v>29.047565795185555</v>
      </c>
      <c r="J390" s="98">
        <f>RES_hhdet_in_tesh!J48</f>
        <v>20.850558619552029</v>
      </c>
      <c r="K390" s="98">
        <f>RES_hhdet_in_tesh!K48</f>
        <v>14.112389908162072</v>
      </c>
      <c r="L390" s="98">
        <f>RES_hhdet_in_tesh!L48</f>
        <v>15.562595446872486</v>
      </c>
      <c r="M390" s="98">
        <f>RES_hhdet_in_tesh!M48</f>
        <v>21.708966598032408</v>
      </c>
      <c r="N390" s="98">
        <f>RES_hhdet_in_tesh!N48</f>
        <v>21.537929760378479</v>
      </c>
      <c r="O390" s="98">
        <f>RES_hhdet_in_tesh!O48</f>
        <v>18.337809128091674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22.195357089943542</v>
      </c>
      <c r="T390" s="98">
        <f>RES_hhdet_in_tesh!T48</f>
        <v>27.435972640940403</v>
      </c>
      <c r="U390" s="98">
        <f>RES_hhdet_in_tesh!U48</f>
        <v>15.120612846178098</v>
      </c>
      <c r="V390" s="98">
        <f>RES_hhdet_in_tesh!V48</f>
        <v>35.316618257541343</v>
      </c>
      <c r="W390" s="98">
        <f>RES_hhdet_in_tesh!W48</f>
        <v>12.269478968328432</v>
      </c>
      <c r="X390" s="98">
        <f>RES_hhdet_in_tesh!X48</f>
        <v>25.682655465736083</v>
      </c>
      <c r="Y390" s="98">
        <f>RES_hhdet_in_tesh!Y48</f>
        <v>31.458800078376864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919.82902197195938</v>
      </c>
      <c r="D391" s="122">
        <v>931.75865427105225</v>
      </c>
      <c r="E391" s="122">
        <v>899.77722673755852</v>
      </c>
      <c r="F391" s="122">
        <v>923.69611074910495</v>
      </c>
      <c r="G391" s="122">
        <v>940.77946959853659</v>
      </c>
      <c r="H391" s="122">
        <v>949.36609281892856</v>
      </c>
      <c r="I391" s="122">
        <v>860.80081425930541</v>
      </c>
      <c r="J391" s="122">
        <v>903.55087621542293</v>
      </c>
      <c r="K391" s="122">
        <v>902.56935580621007</v>
      </c>
      <c r="L391" s="122">
        <v>1061.9627302163215</v>
      </c>
      <c r="M391" s="122">
        <v>1116.3875761234394</v>
      </c>
      <c r="N391" s="122">
        <v>1079.3793815234403</v>
      </c>
      <c r="O391" s="122">
        <v>1167.0724605962855</v>
      </c>
      <c r="P391" s="122">
        <v>0</v>
      </c>
      <c r="Q391" s="122">
        <v>0</v>
      </c>
      <c r="R391" s="122">
        <v>0</v>
      </c>
      <c r="S391" s="122">
        <v>1051.6277079328897</v>
      </c>
      <c r="T391" s="122">
        <v>1090.4311605716919</v>
      </c>
      <c r="U391" s="122">
        <v>1100.7794228910373</v>
      </c>
      <c r="V391" s="122">
        <v>1053.5919790529676</v>
      </c>
      <c r="W391" s="122">
        <v>976.1817963322344</v>
      </c>
      <c r="X391" s="122">
        <v>714.4085106820861</v>
      </c>
      <c r="Y391" s="122">
        <v>607.34447020323717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929.19138018342585</v>
      </c>
      <c r="D392" s="98">
        <v>939.45597133540718</v>
      </c>
      <c r="E392" s="98">
        <v>903.99650832369923</v>
      </c>
      <c r="F392" s="98">
        <v>937.84344319087836</v>
      </c>
      <c r="G392" s="98">
        <v>950.38710489714163</v>
      </c>
      <c r="H392" s="98">
        <v>932.06658002382437</v>
      </c>
      <c r="I392" s="98">
        <v>860.79859467501581</v>
      </c>
      <c r="J392" s="98">
        <v>903.54896204092847</v>
      </c>
      <c r="K392" s="98">
        <v>902.56386862268027</v>
      </c>
      <c r="L392" s="98">
        <v>1061.9613528253085</v>
      </c>
      <c r="M392" s="98">
        <v>1116.386753332883</v>
      </c>
      <c r="N392" s="98">
        <v>1079.3796755669518</v>
      </c>
      <c r="O392" s="98">
        <v>1172.6366314085219</v>
      </c>
      <c r="P392" s="98">
        <v>0</v>
      </c>
      <c r="Q392" s="98">
        <v>0</v>
      </c>
      <c r="R392" s="98">
        <v>0</v>
      </c>
      <c r="S392" s="98">
        <v>1051.6311551196129</v>
      </c>
      <c r="T392" s="98">
        <v>1090.6896929128013</v>
      </c>
      <c r="U392" s="98">
        <v>1102.8841488501489</v>
      </c>
      <c r="V392" s="98">
        <v>1050.5762296284377</v>
      </c>
      <c r="W392" s="98">
        <v>944.33826329286217</v>
      </c>
      <c r="X392" s="98">
        <v>721.02722767038131</v>
      </c>
      <c r="Y392" s="98">
        <v>592.52428737882576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929.20641872636236</v>
      </c>
      <c r="D393" s="98">
        <v>939.47398804773934</v>
      </c>
      <c r="E393" s="98">
        <v>904.0180737649174</v>
      </c>
      <c r="F393" s="98">
        <v>937.86521964561246</v>
      </c>
      <c r="G393" s="98">
        <v>950.41212916515747</v>
      </c>
      <c r="H393" s="98">
        <v>932.09204172269745</v>
      </c>
      <c r="I393" s="98">
        <v>860.97769398827757</v>
      </c>
      <c r="J393" s="98">
        <v>903.79439656088016</v>
      </c>
      <c r="K393" s="98">
        <v>903.02269824545851</v>
      </c>
      <c r="L393" s="98">
        <v>1062.2517855589117</v>
      </c>
      <c r="M393" s="98">
        <v>1116.5233588028791</v>
      </c>
      <c r="N393" s="98">
        <v>1079.0255001573719</v>
      </c>
      <c r="O393" s="98">
        <v>1171.9262508049221</v>
      </c>
      <c r="P393" s="98">
        <v>0</v>
      </c>
      <c r="Q393" s="98">
        <v>0</v>
      </c>
      <c r="R393" s="98">
        <v>0</v>
      </c>
      <c r="S393" s="98">
        <v>1050.8202044429738</v>
      </c>
      <c r="T393" s="98">
        <v>1090.3164733689393</v>
      </c>
      <c r="U393" s="98">
        <v>0</v>
      </c>
      <c r="V393" s="98">
        <v>0</v>
      </c>
      <c r="W393" s="98">
        <v>0</v>
      </c>
      <c r="X393" s="98">
        <v>727.843796292653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520.25051967907132</v>
      </c>
      <c r="D394" s="101">
        <v>531.52708317068721</v>
      </c>
      <c r="E394" s="101">
        <v>504.27989887505754</v>
      </c>
      <c r="F394" s="101">
        <v>520.72138557505514</v>
      </c>
      <c r="G394" s="101">
        <v>535.49462251569855</v>
      </c>
      <c r="H394" s="101">
        <v>525.66281678701148</v>
      </c>
      <c r="I394" s="101">
        <v>477.27269849974289</v>
      </c>
      <c r="J394" s="101">
        <v>485.20585340782912</v>
      </c>
      <c r="K394" s="101">
        <v>442.0918455673056</v>
      </c>
      <c r="L394" s="101">
        <v>598.91502711895475</v>
      </c>
      <c r="M394" s="101">
        <v>623.02384958746222</v>
      </c>
      <c r="N394" s="101">
        <v>588.92459767213893</v>
      </c>
      <c r="O394" s="101">
        <v>673.46842608265808</v>
      </c>
      <c r="P394" s="101">
        <v>0</v>
      </c>
      <c r="Q394" s="101">
        <v>0</v>
      </c>
      <c r="R394" s="101">
        <v>0</v>
      </c>
      <c r="S394" s="101">
        <v>569.19544399863275</v>
      </c>
      <c r="T394" s="101">
        <v>594.64727750849909</v>
      </c>
      <c r="U394" s="101">
        <v>0</v>
      </c>
      <c r="V394" s="101">
        <v>0</v>
      </c>
      <c r="W394" s="101">
        <v>0</v>
      </c>
      <c r="X394" s="101">
        <v>305.06363319658539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408.9558990472911</v>
      </c>
      <c r="D395" s="104">
        <v>407.9469048770523</v>
      </c>
      <c r="E395" s="104">
        <v>399.73817488985986</v>
      </c>
      <c r="F395" s="104">
        <v>417.14383407055738</v>
      </c>
      <c r="G395" s="104">
        <v>414.91750664945891</v>
      </c>
      <c r="H395" s="104">
        <v>406.42922493568602</v>
      </c>
      <c r="I395" s="104">
        <v>383.70499548853485</v>
      </c>
      <c r="J395" s="104">
        <v>418.58854315305098</v>
      </c>
      <c r="K395" s="104">
        <v>460.93085267815292</v>
      </c>
      <c r="L395" s="104">
        <v>463.33675843995667</v>
      </c>
      <c r="M395" s="104">
        <v>493.49950921541677</v>
      </c>
      <c r="N395" s="104">
        <v>490.10090248523306</v>
      </c>
      <c r="O395" s="104">
        <v>498.45782472226415</v>
      </c>
      <c r="P395" s="104">
        <v>0</v>
      </c>
      <c r="Q395" s="104">
        <v>0</v>
      </c>
      <c r="R395" s="104">
        <v>0</v>
      </c>
      <c r="S395" s="104">
        <v>481.62476044434106</v>
      </c>
      <c r="T395" s="104">
        <v>495.66919586044014</v>
      </c>
      <c r="U395" s="104">
        <v>0</v>
      </c>
      <c r="V395" s="104">
        <v>0</v>
      </c>
      <c r="W395" s="104">
        <v>0</v>
      </c>
      <c r="X395" s="104">
        <v>422.78016309606767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915.63676543280701</v>
      </c>
      <c r="D396" s="101">
        <v>928.32976791495025</v>
      </c>
      <c r="E396" s="101">
        <v>898.69722720064647</v>
      </c>
      <c r="F396" s="101">
        <v>920.96697411479704</v>
      </c>
      <c r="G396" s="101">
        <v>939.54585519532714</v>
      </c>
      <c r="H396" s="101">
        <v>950.88004564893151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1141.3816668615277</v>
      </c>
      <c r="P396" s="101">
        <v>0</v>
      </c>
      <c r="Q396" s="101">
        <v>0</v>
      </c>
      <c r="R396" s="101">
        <v>0</v>
      </c>
      <c r="S396" s="101">
        <v>0</v>
      </c>
      <c r="T396" s="101">
        <v>1077.6320085578932</v>
      </c>
      <c r="U396" s="101">
        <v>1082.6104601399315</v>
      </c>
      <c r="V396" s="101">
        <v>1065.8728250018098</v>
      </c>
      <c r="W396" s="101">
        <v>1036.1893085598895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915.78750606001256</v>
      </c>
      <c r="D397" s="104">
        <v>928.53635159184068</v>
      </c>
      <c r="E397" s="104">
        <v>898.96287450279954</v>
      </c>
      <c r="F397" s="104">
        <v>921.17295936591336</v>
      </c>
      <c r="G397" s="104">
        <v>939.72863088857332</v>
      </c>
      <c r="H397" s="104">
        <v>950.94717432105131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1140.9645181263666</v>
      </c>
      <c r="P397" s="104">
        <v>0</v>
      </c>
      <c r="Q397" s="104">
        <v>0</v>
      </c>
      <c r="R397" s="104">
        <v>0</v>
      </c>
      <c r="S397" s="104">
        <v>0</v>
      </c>
      <c r="T397" s="104">
        <v>1078.2903001411782</v>
      </c>
      <c r="U397" s="104">
        <v>1083.168044337245</v>
      </c>
      <c r="V397" s="104">
        <v>1066.0257551685563</v>
      </c>
      <c r="W397" s="104">
        <v>1036.0029665015418</v>
      </c>
      <c r="X397" s="104">
        <v>673.80155327698515</v>
      </c>
      <c r="Y397" s="104">
        <v>656.03935662630386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512.54168778872747</v>
      </c>
      <c r="D398" s="98">
        <v>525.39093763476217</v>
      </c>
      <c r="E398" s="98">
        <v>501.24226551893224</v>
      </c>
      <c r="F398" s="98">
        <v>511.07780725071501</v>
      </c>
      <c r="G398" s="98">
        <v>529.5327418212778</v>
      </c>
      <c r="H398" s="98">
        <v>536.55239294413275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655.31006909406153</v>
      </c>
      <c r="P398" s="98">
        <v>0</v>
      </c>
      <c r="Q398" s="98">
        <v>0</v>
      </c>
      <c r="R398" s="98">
        <v>0</v>
      </c>
      <c r="S398" s="98">
        <v>0</v>
      </c>
      <c r="T398" s="98">
        <v>588.46469198134059</v>
      </c>
      <c r="U398" s="98">
        <v>601.40271606854878</v>
      </c>
      <c r="V398" s="98">
        <v>591.35056299819473</v>
      </c>
      <c r="W398" s="98">
        <v>608.29969975407789</v>
      </c>
      <c r="X398" s="98">
        <v>276.10514425129981</v>
      </c>
      <c r="Y398" s="98">
        <v>339.2606123084604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403.24581827128532</v>
      </c>
      <c r="D399" s="98">
        <v>403.14541395707857</v>
      </c>
      <c r="E399" s="98">
        <v>397.72060898386724</v>
      </c>
      <c r="F399" s="98">
        <v>410.09515211519835</v>
      </c>
      <c r="G399" s="98">
        <v>410.19588906729564</v>
      </c>
      <c r="H399" s="98">
        <v>414.39478137691867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485.6544490323048</v>
      </c>
      <c r="P399" s="98">
        <v>0</v>
      </c>
      <c r="Q399" s="98">
        <v>0</v>
      </c>
      <c r="R399" s="98">
        <v>0</v>
      </c>
      <c r="S399" s="98">
        <v>0</v>
      </c>
      <c r="T399" s="98">
        <v>489.82560815983771</v>
      </c>
      <c r="U399" s="98">
        <v>481.76532826869612</v>
      </c>
      <c r="V399" s="98">
        <v>474.67519217036147</v>
      </c>
      <c r="W399" s="98">
        <v>427.70326674746383</v>
      </c>
      <c r="X399" s="98">
        <v>397.69640902568545</v>
      </c>
      <c r="Y399" s="98">
        <v>316.77874431784335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215.29044407682693</v>
      </c>
      <c r="D400" s="122">
        <v>218.83951444153988</v>
      </c>
      <c r="E400" s="122">
        <v>217.80042031623449</v>
      </c>
      <c r="F400" s="122">
        <v>219.37673057334823</v>
      </c>
      <c r="G400" s="122">
        <v>223.22086315203583</v>
      </c>
      <c r="H400" s="122">
        <v>230.82032311043255</v>
      </c>
      <c r="I400" s="122">
        <v>228.65545882331415</v>
      </c>
      <c r="J400" s="122">
        <v>233.68905983327204</v>
      </c>
      <c r="K400" s="122">
        <v>235.34392802510342</v>
      </c>
      <c r="L400" s="122">
        <v>262.65170472512739</v>
      </c>
      <c r="M400" s="122">
        <v>257.40640655521656</v>
      </c>
      <c r="N400" s="122">
        <v>256.61912211387778</v>
      </c>
      <c r="O400" s="122">
        <v>275.2367908934433</v>
      </c>
      <c r="P400" s="122">
        <v>0</v>
      </c>
      <c r="Q400" s="122">
        <v>0</v>
      </c>
      <c r="R400" s="122">
        <v>0</v>
      </c>
      <c r="S400" s="122">
        <v>286.06997394656503</v>
      </c>
      <c r="T400" s="122">
        <v>287.41883893750236</v>
      </c>
      <c r="U400" s="122">
        <v>288.21459164091129</v>
      </c>
      <c r="V400" s="122">
        <v>304.7463759606274</v>
      </c>
      <c r="W400" s="122">
        <v>314.26206608516708</v>
      </c>
      <c r="X400" s="122">
        <v>198.48777648842659</v>
      </c>
      <c r="Y400" s="122">
        <v>220.25547795020759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215.29044407682693</v>
      </c>
      <c r="D402" s="33">
        <v>218.83951444153988</v>
      </c>
      <c r="E402" s="33">
        <v>217.80042031623449</v>
      </c>
      <c r="F402" s="33">
        <v>219.37673057334823</v>
      </c>
      <c r="G402" s="33">
        <v>223.22086315203583</v>
      </c>
      <c r="H402" s="33">
        <v>230.82032311043255</v>
      </c>
      <c r="I402" s="33">
        <v>228.65545882331415</v>
      </c>
      <c r="J402" s="33">
        <v>233.68905983327204</v>
      </c>
      <c r="K402" s="33">
        <v>235.34392802510342</v>
      </c>
      <c r="L402" s="33">
        <v>262.65170472512739</v>
      </c>
      <c r="M402" s="33">
        <v>257.40640655521656</v>
      </c>
      <c r="N402" s="33">
        <v>256.61912211387778</v>
      </c>
      <c r="O402" s="33">
        <v>275.2367908934433</v>
      </c>
      <c r="P402" s="33">
        <v>0</v>
      </c>
      <c r="Q402" s="33">
        <v>0</v>
      </c>
      <c r="R402" s="33">
        <v>0</v>
      </c>
      <c r="S402" s="33">
        <v>286.06997394656503</v>
      </c>
      <c r="T402" s="33">
        <v>287.41883893750236</v>
      </c>
      <c r="U402" s="33">
        <v>288.21459164091129</v>
      </c>
      <c r="V402" s="33">
        <v>304.7463759606274</v>
      </c>
      <c r="W402" s="33">
        <v>314.26206608516708</v>
      </c>
      <c r="X402" s="33">
        <v>198.48777648842659</v>
      </c>
      <c r="Y402" s="33">
        <v>220.25547795020759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5362.792357199638</v>
      </c>
      <c r="D404" s="117">
        <f t="shared" si="218"/>
        <v>5135.6608011235112</v>
      </c>
      <c r="E404" s="117">
        <f t="shared" si="218"/>
        <v>4974.0980858868961</v>
      </c>
      <c r="F404" s="117">
        <f t="shared" si="218"/>
        <v>4885.4290096224577</v>
      </c>
      <c r="G404" s="117">
        <f t="shared" si="218"/>
        <v>4900.064509265575</v>
      </c>
      <c r="H404" s="117">
        <f t="shared" si="218"/>
        <v>4716.7931281162619</v>
      </c>
      <c r="I404" s="117">
        <f t="shared" si="218"/>
        <v>4875.8875548244569</v>
      </c>
      <c r="J404" s="117">
        <f t="shared" si="218"/>
        <v>4793.9718082446107</v>
      </c>
      <c r="K404" s="117">
        <f t="shared" si="218"/>
        <v>4730.2949561445321</v>
      </c>
      <c r="L404" s="117">
        <f t="shared" si="218"/>
        <v>5201.203973640716</v>
      </c>
      <c r="M404" s="117">
        <f t="shared" si="218"/>
        <v>4543.3374425030734</v>
      </c>
      <c r="N404" s="117">
        <f t="shared" si="218"/>
        <v>4094.1923794346894</v>
      </c>
      <c r="O404" s="117">
        <f t="shared" si="218"/>
        <v>4045.2281139306451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3011.6241145466065</v>
      </c>
      <c r="T404" s="117">
        <f t="shared" si="219"/>
        <v>2937.7604884188545</v>
      </c>
      <c r="U404" s="117">
        <f t="shared" si="219"/>
        <v>2660.36663219908</v>
      </c>
      <c r="V404" s="117">
        <f t="shared" si="219"/>
        <v>2342.7043546709128</v>
      </c>
      <c r="W404" s="117">
        <f t="shared" ref="W404:Y404" si="220">W405+W408+W410+W419</f>
        <v>1839.9700373447288</v>
      </c>
      <c r="X404" s="117">
        <f t="shared" si="220"/>
        <v>1762.4704575561111</v>
      </c>
      <c r="Y404" s="117">
        <f t="shared" si="220"/>
        <v>1319.7753866772077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5236.6214953502031</v>
      </c>
      <c r="D405" s="122">
        <f t="shared" si="221"/>
        <v>5009.4439801813642</v>
      </c>
      <c r="E405" s="122">
        <f t="shared" si="221"/>
        <v>4899.7634591171418</v>
      </c>
      <c r="F405" s="122">
        <f t="shared" si="221"/>
        <v>4820.205487028943</v>
      </c>
      <c r="G405" s="122">
        <f t="shared" si="221"/>
        <v>4855.5097038716258</v>
      </c>
      <c r="H405" s="122">
        <f t="shared" si="221"/>
        <v>4683.6267452621887</v>
      </c>
      <c r="I405" s="122">
        <f t="shared" si="221"/>
        <v>4505.0679940328073</v>
      </c>
      <c r="J405" s="122">
        <f t="shared" si="221"/>
        <v>4407.8841832022081</v>
      </c>
      <c r="K405" s="122">
        <f t="shared" si="221"/>
        <v>4349.107402151556</v>
      </c>
      <c r="L405" s="122">
        <f t="shared" si="221"/>
        <v>4754.3234908510049</v>
      </c>
      <c r="M405" s="122">
        <f t="shared" si="221"/>
        <v>4081.2626600237945</v>
      </c>
      <c r="N405" s="122">
        <f t="shared" si="221"/>
        <v>3667.6858524997879</v>
      </c>
      <c r="O405" s="122">
        <f t="shared" si="221"/>
        <v>3675.3187762339207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2659.8554743139407</v>
      </c>
      <c r="T405" s="122">
        <f t="shared" si="222"/>
        <v>2588.8129789496684</v>
      </c>
      <c r="U405" s="122">
        <f t="shared" si="222"/>
        <v>2342.1230032331146</v>
      </c>
      <c r="V405" s="122">
        <f t="shared" si="222"/>
        <v>2073.8057244383731</v>
      </c>
      <c r="W405" s="122">
        <f t="shared" ref="W405:Y405" si="223">SUM(W406:W407)</f>
        <v>1645.2612234834605</v>
      </c>
      <c r="X405" s="122">
        <f t="shared" si="223"/>
        <v>1573.7819833092456</v>
      </c>
      <c r="Y405" s="122">
        <f t="shared" si="223"/>
        <v>1176.9583783532676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5236.6214953502031</v>
      </c>
      <c r="D406" s="98">
        <v>5009.4439801813642</v>
      </c>
      <c r="E406" s="98">
        <v>4899.7634591171418</v>
      </c>
      <c r="F406" s="98">
        <v>4820.205487028943</v>
      </c>
      <c r="G406" s="98">
        <v>4855.5097038716258</v>
      </c>
      <c r="H406" s="98">
        <v>4683.6267452621887</v>
      </c>
      <c r="I406" s="98">
        <v>4505.0679940328073</v>
      </c>
      <c r="J406" s="98">
        <v>4407.8841832022081</v>
      </c>
      <c r="K406" s="98">
        <v>4349.107402151556</v>
      </c>
      <c r="L406" s="98">
        <v>4754.3234908510049</v>
      </c>
      <c r="M406" s="98">
        <v>4081.2626600237945</v>
      </c>
      <c r="N406" s="98">
        <v>3667.6858524997879</v>
      </c>
      <c r="O406" s="98">
        <v>3675.3187762339207</v>
      </c>
      <c r="P406" s="98">
        <v>0</v>
      </c>
      <c r="Q406" s="98">
        <v>0</v>
      </c>
      <c r="R406" s="98">
        <v>0</v>
      </c>
      <c r="S406" s="98">
        <v>2659.8554743139407</v>
      </c>
      <c r="T406" s="98">
        <v>2588.8129789496684</v>
      </c>
      <c r="U406" s="98">
        <v>2342.1230032331146</v>
      </c>
      <c r="V406" s="98">
        <v>2073.8057244383731</v>
      </c>
      <c r="W406" s="98">
        <v>1645.2612234834605</v>
      </c>
      <c r="X406" s="98">
        <v>1573.7819833092456</v>
      </c>
      <c r="Y406" s="98">
        <v>1176.9583783532676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126.17086184943453</v>
      </c>
      <c r="D410" s="122">
        <v>126.21682094214734</v>
      </c>
      <c r="E410" s="122">
        <v>74.334626769754124</v>
      </c>
      <c r="F410" s="122">
        <v>65.223522593514247</v>
      </c>
      <c r="G410" s="122">
        <v>44.554805393949209</v>
      </c>
      <c r="H410" s="122">
        <v>33.166382854072999</v>
      </c>
      <c r="I410" s="122">
        <v>370.81956079164939</v>
      </c>
      <c r="J410" s="122">
        <v>386.08762504240212</v>
      </c>
      <c r="K410" s="122">
        <v>381.18755399297578</v>
      </c>
      <c r="L410" s="122">
        <v>446.88048278971127</v>
      </c>
      <c r="M410" s="122">
        <v>462.07478247927855</v>
      </c>
      <c r="N410" s="122">
        <v>426.50652693490139</v>
      </c>
      <c r="O410" s="122">
        <v>369.90933769672461</v>
      </c>
      <c r="P410" s="122">
        <v>0</v>
      </c>
      <c r="Q410" s="122">
        <v>0</v>
      </c>
      <c r="R410" s="122">
        <v>0</v>
      </c>
      <c r="S410" s="122">
        <v>351.76864023266592</v>
      </c>
      <c r="T410" s="122">
        <v>348.94750946918629</v>
      </c>
      <c r="U410" s="122">
        <v>318.24362896596551</v>
      </c>
      <c r="V410" s="122">
        <v>268.89863023253997</v>
      </c>
      <c r="W410" s="122">
        <v>194.70881386126825</v>
      </c>
      <c r="X410" s="122">
        <v>188.68847424686561</v>
      </c>
      <c r="Y410" s="122">
        <v>142.81700832394023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414.47620306110838</v>
      </c>
      <c r="D411" s="98">
        <v>417.46196553317498</v>
      </c>
      <c r="E411" s="98">
        <v>399.78280935765423</v>
      </c>
      <c r="F411" s="98">
        <v>412.93094843210469</v>
      </c>
      <c r="G411" s="98">
        <v>416.66969178191681</v>
      </c>
      <c r="H411" s="98">
        <v>406.20270307532098</v>
      </c>
      <c r="I411" s="98">
        <v>372.87847466047947</v>
      </c>
      <c r="J411" s="98">
        <v>387.48683782030764</v>
      </c>
      <c r="K411" s="98">
        <v>383.52757597918094</v>
      </c>
      <c r="L411" s="98">
        <v>447.80649732443538</v>
      </c>
      <c r="M411" s="98">
        <v>463.3080089362507</v>
      </c>
      <c r="N411" s="98">
        <v>426.66748314623015</v>
      </c>
      <c r="O411" s="98">
        <v>449.75706978131956</v>
      </c>
      <c r="P411" s="98">
        <v>0</v>
      </c>
      <c r="Q411" s="98">
        <v>0</v>
      </c>
      <c r="R411" s="98">
        <v>0</v>
      </c>
      <c r="S411" s="98">
        <v>352.45594794307766</v>
      </c>
      <c r="T411" s="98">
        <v>358.04425046793568</v>
      </c>
      <c r="U411" s="98">
        <v>355.6840559031379</v>
      </c>
      <c r="V411" s="98">
        <v>334.53530375386862</v>
      </c>
      <c r="W411" s="98">
        <v>298.18489749545142</v>
      </c>
      <c r="X411" s="98">
        <v>227.08211511721763</v>
      </c>
      <c r="Y411" s="98">
        <v>186.28305433557421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232.06356046327448</v>
      </c>
      <c r="D412" s="98">
        <v>236.19237904160363</v>
      </c>
      <c r="E412" s="98">
        <v>223.01240416149409</v>
      </c>
      <c r="F412" s="98">
        <v>229.27278233433677</v>
      </c>
      <c r="G412" s="98">
        <v>234.77210303546602</v>
      </c>
      <c r="H412" s="98">
        <v>229.08841670904386</v>
      </c>
      <c r="I412" s="98">
        <v>206.74373414940743</v>
      </c>
      <c r="J412" s="98">
        <v>208.08045798008126</v>
      </c>
      <c r="K412" s="98">
        <v>187.85863226425468</v>
      </c>
      <c r="L412" s="98">
        <v>252.54971828831393</v>
      </c>
      <c r="M412" s="98">
        <v>258.55908663410611</v>
      </c>
      <c r="N412" s="98">
        <v>232.79572660073828</v>
      </c>
      <c r="O412" s="98">
        <v>258.30438670617519</v>
      </c>
      <c r="P412" s="98">
        <v>0</v>
      </c>
      <c r="Q412" s="98">
        <v>0</v>
      </c>
      <c r="R412" s="98">
        <v>0</v>
      </c>
      <c r="S412" s="98">
        <v>190.76680906871849</v>
      </c>
      <c r="T412" s="98">
        <v>195.20679451891633</v>
      </c>
      <c r="U412" s="98">
        <v>0</v>
      </c>
      <c r="V412" s="98">
        <v>0</v>
      </c>
      <c r="W412" s="98">
        <v>0</v>
      </c>
      <c r="X412" s="98">
        <v>96.07750222616086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232.06356046327448</v>
      </c>
      <c r="D413" s="101">
        <v>236.19237904160363</v>
      </c>
      <c r="E413" s="101">
        <v>223.01240416149409</v>
      </c>
      <c r="F413" s="101">
        <v>229.27278233433677</v>
      </c>
      <c r="G413" s="101">
        <v>234.77210303546602</v>
      </c>
      <c r="H413" s="101">
        <v>229.08841670904386</v>
      </c>
      <c r="I413" s="101">
        <v>206.74373414940743</v>
      </c>
      <c r="J413" s="101">
        <v>208.08045798008126</v>
      </c>
      <c r="K413" s="101">
        <v>187.85863226425468</v>
      </c>
      <c r="L413" s="101">
        <v>252.54971828831393</v>
      </c>
      <c r="M413" s="101">
        <v>258.55908663410611</v>
      </c>
      <c r="N413" s="101">
        <v>232.79572660073828</v>
      </c>
      <c r="O413" s="101">
        <v>258.30438670617519</v>
      </c>
      <c r="P413" s="101">
        <v>0</v>
      </c>
      <c r="Q413" s="101">
        <v>0</v>
      </c>
      <c r="R413" s="101">
        <v>0</v>
      </c>
      <c r="S413" s="101">
        <v>190.76680906871849</v>
      </c>
      <c r="T413" s="101">
        <v>195.20679451891633</v>
      </c>
      <c r="U413" s="101">
        <v>0</v>
      </c>
      <c r="V413" s="101">
        <v>0</v>
      </c>
      <c r="W413" s="101">
        <v>0</v>
      </c>
      <c r="X413" s="101">
        <v>96.07750222616086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186.46489682127043</v>
      </c>
      <c r="D423" s="118">
        <f t="shared" si="225"/>
        <v>179.03704819727216</v>
      </c>
      <c r="E423" s="118">
        <f t="shared" si="225"/>
        <v>174.38935688502261</v>
      </c>
      <c r="F423" s="118">
        <f t="shared" si="225"/>
        <v>170.94418079817322</v>
      </c>
      <c r="G423" s="118">
        <f t="shared" si="225"/>
        <v>171.52518796131267</v>
      </c>
      <c r="H423" s="118">
        <f t="shared" si="225"/>
        <v>163.77880219044306</v>
      </c>
      <c r="I423" s="118">
        <f t="shared" si="225"/>
        <v>161.07370724914435</v>
      </c>
      <c r="J423" s="118">
        <f t="shared" si="225"/>
        <v>159.65941516448623</v>
      </c>
      <c r="K423" s="118">
        <f t="shared" si="225"/>
        <v>157.66835439111205</v>
      </c>
      <c r="L423" s="118">
        <f t="shared" si="225"/>
        <v>172.49193954147404</v>
      </c>
      <c r="M423" s="118">
        <f t="shared" si="225"/>
        <v>150.82562896963074</v>
      </c>
      <c r="N423" s="118">
        <f t="shared" si="225"/>
        <v>138.64017551866334</v>
      </c>
      <c r="O423" s="118">
        <f t="shared" si="225"/>
        <v>137.75493158598687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101.34706402028768</v>
      </c>
      <c r="T423" s="118">
        <f t="shared" si="226"/>
        <v>102.08897753793195</v>
      </c>
      <c r="U423" s="118">
        <f t="shared" si="226"/>
        <v>93.693406793139943</v>
      </c>
      <c r="V423" s="118">
        <f t="shared" si="226"/>
        <v>80.57835390219546</v>
      </c>
      <c r="W423" s="118">
        <f t="shared" ref="W423:Y423" si="227">W424+W427+W429+W438</f>
        <v>70.743243449871969</v>
      </c>
      <c r="X423" s="118">
        <f t="shared" si="227"/>
        <v>62.290679188272009</v>
      </c>
      <c r="Y423" s="118">
        <f t="shared" si="227"/>
        <v>49.395265186564153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172.82598090955551</v>
      </c>
      <c r="D424" s="123">
        <f t="shared" si="228"/>
        <v>165.19452552276192</v>
      </c>
      <c r="E424" s="123">
        <f t="shared" si="228"/>
        <v>161.37044565040804</v>
      </c>
      <c r="F424" s="123">
        <f t="shared" si="228"/>
        <v>157.71521722470789</v>
      </c>
      <c r="G424" s="123">
        <f t="shared" si="228"/>
        <v>158.36847239875149</v>
      </c>
      <c r="H424" s="123">
        <f t="shared" si="228"/>
        <v>150.70680611256927</v>
      </c>
      <c r="I424" s="123">
        <f t="shared" si="228"/>
        <v>146.5201540515271</v>
      </c>
      <c r="J424" s="123">
        <f t="shared" si="228"/>
        <v>144.48651592584091</v>
      </c>
      <c r="K424" s="123">
        <f t="shared" si="228"/>
        <v>142.63363067866223</v>
      </c>
      <c r="L424" s="123">
        <f t="shared" si="228"/>
        <v>155.14720238810216</v>
      </c>
      <c r="M424" s="123">
        <f t="shared" si="228"/>
        <v>133.05044664355029</v>
      </c>
      <c r="N424" s="123">
        <f t="shared" si="228"/>
        <v>121.80599826148952</v>
      </c>
      <c r="O424" s="123">
        <f t="shared" si="228"/>
        <v>120.62487970093696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87.006009792930939</v>
      </c>
      <c r="T424" s="123">
        <f t="shared" si="229"/>
        <v>87.195901127922212</v>
      </c>
      <c r="U424" s="123">
        <f t="shared" si="229"/>
        <v>78.983713818865368</v>
      </c>
      <c r="V424" s="123">
        <f t="shared" si="229"/>
        <v>66.999508366605994</v>
      </c>
      <c r="W424" s="123">
        <f t="shared" ref="W424:Y424" si="230">SUM(W425:W426)</f>
        <v>57.126645024411786</v>
      </c>
      <c r="X424" s="123">
        <f t="shared" si="230"/>
        <v>52.953105534791561</v>
      </c>
      <c r="Y424" s="123">
        <f t="shared" si="230"/>
        <v>40.758733057582944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171.0901229559081</v>
      </c>
      <c r="D425" s="99">
        <v>163.56131424145912</v>
      </c>
      <c r="E425" s="99">
        <v>159.76867198280635</v>
      </c>
      <c r="F425" s="99">
        <v>156.15242911163554</v>
      </c>
      <c r="G425" s="99">
        <v>156.79383234257466</v>
      </c>
      <c r="H425" s="99">
        <v>149.20231490052814</v>
      </c>
      <c r="I425" s="99">
        <v>145.0519344616678</v>
      </c>
      <c r="J425" s="99">
        <v>143.04453408322803</v>
      </c>
      <c r="K425" s="99">
        <v>141.2102640692006</v>
      </c>
      <c r="L425" s="99">
        <v>153.54197126853356</v>
      </c>
      <c r="M425" s="99">
        <v>131.67763740833487</v>
      </c>
      <c r="N425" s="99">
        <v>120.5216889045993</v>
      </c>
      <c r="O425" s="99">
        <v>119.30754249604918</v>
      </c>
      <c r="P425" s="99">
        <v>0</v>
      </c>
      <c r="Q425" s="99">
        <v>0</v>
      </c>
      <c r="R425" s="99">
        <v>0</v>
      </c>
      <c r="S425" s="99">
        <v>85.962189627471147</v>
      </c>
      <c r="T425" s="99">
        <v>86.152020532130066</v>
      </c>
      <c r="U425" s="99">
        <v>78.049893698843547</v>
      </c>
      <c r="V425" s="99">
        <v>66.206610615332409</v>
      </c>
      <c r="W425" s="99">
        <v>56.44936193136121</v>
      </c>
      <c r="X425" s="99">
        <v>52.369533215955435</v>
      </c>
      <c r="Y425" s="99">
        <v>40.304340962898401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1.735857953647421</v>
      </c>
      <c r="D426" s="99">
        <v>1.6332112813028055</v>
      </c>
      <c r="E426" s="99">
        <v>1.6017736676017003</v>
      </c>
      <c r="F426" s="99">
        <v>1.5627881130723351</v>
      </c>
      <c r="G426" s="99">
        <v>1.574640056176843</v>
      </c>
      <c r="H426" s="99">
        <v>1.5044912120411353</v>
      </c>
      <c r="I426" s="99">
        <v>1.4682195898593158</v>
      </c>
      <c r="J426" s="99">
        <v>1.4419818426128821</v>
      </c>
      <c r="K426" s="99">
        <v>1.4233666094616226</v>
      </c>
      <c r="L426" s="99">
        <v>1.6052311195686031</v>
      </c>
      <c r="M426" s="99">
        <v>1.3728092352153993</v>
      </c>
      <c r="N426" s="99">
        <v>1.2843093568902262</v>
      </c>
      <c r="O426" s="99">
        <v>1.3173372048877787</v>
      </c>
      <c r="P426" s="99">
        <v>0</v>
      </c>
      <c r="Q426" s="99">
        <v>0</v>
      </c>
      <c r="R426" s="99">
        <v>0</v>
      </c>
      <c r="S426" s="99">
        <v>1.043820165459789</v>
      </c>
      <c r="T426" s="99">
        <v>1.0438805957921471</v>
      </c>
      <c r="U426" s="99">
        <v>0.9338201200218279</v>
      </c>
      <c r="V426" s="99">
        <v>0.79289775127358053</v>
      </c>
      <c r="W426" s="99">
        <v>0.67728309305057621</v>
      </c>
      <c r="X426" s="99">
        <v>0.58357231883612404</v>
      </c>
      <c r="Y426" s="99">
        <v>0.454392094684544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2.5968509569709551E-2</v>
      </c>
      <c r="D427" s="123">
        <f t="shared" si="231"/>
        <v>1.2586677185578198E-2</v>
      </c>
      <c r="E427" s="123">
        <f t="shared" si="231"/>
        <v>2.6116186629199685E-2</v>
      </c>
      <c r="F427" s="123">
        <f t="shared" si="231"/>
        <v>4.0954243089832892E-2</v>
      </c>
      <c r="G427" s="123">
        <f t="shared" si="231"/>
        <v>4.0048169505579101E-2</v>
      </c>
      <c r="H427" s="123">
        <f t="shared" si="231"/>
        <v>6.425513535137993E-2</v>
      </c>
      <c r="I427" s="123">
        <f t="shared" si="231"/>
        <v>6.3162320442172348E-2</v>
      </c>
      <c r="J427" s="123">
        <f t="shared" si="231"/>
        <v>4.3736101617092141E-2</v>
      </c>
      <c r="K427" s="123">
        <f t="shared" si="231"/>
        <v>2.8426213226418289E-2</v>
      </c>
      <c r="L427" s="123">
        <f t="shared" si="231"/>
        <v>3.0029245798759981E-2</v>
      </c>
      <c r="M427" s="123">
        <f t="shared" si="231"/>
        <v>4.0187002428458872E-2</v>
      </c>
      <c r="N427" s="123">
        <f t="shared" si="231"/>
        <v>3.7988293883583775E-2</v>
      </c>
      <c r="O427" s="123">
        <f t="shared" si="231"/>
        <v>3.0703340255179245E-2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3.3803588303949014E-2</v>
      </c>
      <c r="T427" s="123">
        <f t="shared" si="231"/>
        <v>4.2988660385777269E-2</v>
      </c>
      <c r="U427" s="123">
        <f t="shared" si="231"/>
        <v>2.3691427554327332E-2</v>
      </c>
      <c r="V427" s="123">
        <f t="shared" si="231"/>
        <v>5.289215075732686E-2</v>
      </c>
      <c r="W427" s="123">
        <f t="shared" si="231"/>
        <v>1.9549920660800114E-2</v>
      </c>
      <c r="X427" s="123">
        <f t="shared" si="231"/>
        <v>3.9296826497835981E-2</v>
      </c>
      <c r="Y427" s="123">
        <f t="shared" si="231"/>
        <v>4.8942187505496684E-2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2.5968509569709551E-2</v>
      </c>
      <c r="D428" s="99">
        <f>RES_hhdet_in_fecs!D48</f>
        <v>1.2586677185578198E-2</v>
      </c>
      <c r="E428" s="99">
        <f>RES_hhdet_in_fecs!E48</f>
        <v>2.6116186629199685E-2</v>
      </c>
      <c r="F428" s="99">
        <f>RES_hhdet_in_fecs!F48</f>
        <v>4.0954243089832892E-2</v>
      </c>
      <c r="G428" s="99">
        <f>RES_hhdet_in_fecs!G48</f>
        <v>4.0048169505579101E-2</v>
      </c>
      <c r="H428" s="99">
        <f>RES_hhdet_in_fecs!H48</f>
        <v>6.425513535137993E-2</v>
      </c>
      <c r="I428" s="99">
        <f>RES_hhdet_in_fecs!I48</f>
        <v>6.3162320442172348E-2</v>
      </c>
      <c r="J428" s="99">
        <f>RES_hhdet_in_fecs!J48</f>
        <v>4.3736101617092141E-2</v>
      </c>
      <c r="K428" s="99">
        <f>RES_hhdet_in_fecs!K48</f>
        <v>2.8426213226418289E-2</v>
      </c>
      <c r="L428" s="99">
        <f>RES_hhdet_in_fecs!L48</f>
        <v>3.0029245798759981E-2</v>
      </c>
      <c r="M428" s="99">
        <f>RES_hhdet_in_fecs!M48</f>
        <v>4.0187002428458872E-2</v>
      </c>
      <c r="N428" s="99">
        <f>RES_hhdet_in_fecs!N48</f>
        <v>3.7988293883583775E-2</v>
      </c>
      <c r="O428" s="99">
        <f>RES_hhdet_in_fecs!O48</f>
        <v>3.0703340255179245E-2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3.3803588303949014E-2</v>
      </c>
      <c r="T428" s="99">
        <f>RES_hhdet_in_fecs!T48</f>
        <v>4.2988660385777269E-2</v>
      </c>
      <c r="U428" s="99">
        <f>RES_hhdet_in_fecs!U48</f>
        <v>2.3691427554327332E-2</v>
      </c>
      <c r="V428" s="99">
        <f>RES_hhdet_in_fecs!V48</f>
        <v>5.289215075732686E-2</v>
      </c>
      <c r="W428" s="99">
        <f>RES_hhdet_in_fecs!W48</f>
        <v>1.9549920660800114E-2</v>
      </c>
      <c r="X428" s="99">
        <f>RES_hhdet_in_fecs!X48</f>
        <v>3.9296826497835981E-2</v>
      </c>
      <c r="Y428" s="99">
        <f>RES_hhdet_in_fecs!Y48</f>
        <v>4.8942187505496684E-2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11.187138846324808</v>
      </c>
      <c r="D429" s="123">
        <v>11.369690053483842</v>
      </c>
      <c r="E429" s="123">
        <v>10.552724243976055</v>
      </c>
      <c r="F429" s="123">
        <v>10.750428512362987</v>
      </c>
      <c r="G429" s="123">
        <v>10.647226884408088</v>
      </c>
      <c r="H429" s="123">
        <v>10.495091220154658</v>
      </c>
      <c r="I429" s="123">
        <v>11.980160624564054</v>
      </c>
      <c r="J429" s="123">
        <v>12.557369944921316</v>
      </c>
      <c r="K429" s="123">
        <v>12.424049833912424</v>
      </c>
      <c r="L429" s="123">
        <v>14.450910215122205</v>
      </c>
      <c r="M429" s="123">
        <v>14.93382711331245</v>
      </c>
      <c r="N429" s="123">
        <v>14.018666774918584</v>
      </c>
      <c r="O429" s="123">
        <v>14.141241135069121</v>
      </c>
      <c r="P429" s="123">
        <v>0</v>
      </c>
      <c r="Q429" s="123">
        <v>0</v>
      </c>
      <c r="R429" s="123">
        <v>0</v>
      </c>
      <c r="S429" s="123">
        <v>11.386120652442857</v>
      </c>
      <c r="T429" s="123">
        <v>11.884559725848867</v>
      </c>
      <c r="U429" s="123">
        <v>11.761708445573495</v>
      </c>
      <c r="V429" s="123">
        <v>10.604402388064077</v>
      </c>
      <c r="W429" s="123">
        <v>10.394636675882431</v>
      </c>
      <c r="X429" s="123">
        <v>7.3504050860744776</v>
      </c>
      <c r="Y429" s="123">
        <v>6.3787199787816098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13.54170520191103</v>
      </c>
      <c r="D430" s="99">
        <v>13.630380536954668</v>
      </c>
      <c r="E430" s="99">
        <v>13.035888174107225</v>
      </c>
      <c r="F430" s="99">
        <v>13.377058473245434</v>
      </c>
      <c r="G430" s="99">
        <v>13.455073057189676</v>
      </c>
      <c r="H430" s="99">
        <v>12.940054131981652</v>
      </c>
      <c r="I430" s="99">
        <v>12.005755327169128</v>
      </c>
      <c r="J430" s="99">
        <v>12.574712010496244</v>
      </c>
      <c r="K430" s="99">
        <v>12.452677129805513</v>
      </c>
      <c r="L430" s="99">
        <v>14.462013886594804</v>
      </c>
      <c r="M430" s="99">
        <v>14.948144506026352</v>
      </c>
      <c r="N430" s="99">
        <v>14.020471691819003</v>
      </c>
      <c r="O430" s="99">
        <v>14.599933769777063</v>
      </c>
      <c r="P430" s="99">
        <v>0</v>
      </c>
      <c r="Q430" s="99">
        <v>0</v>
      </c>
      <c r="R430" s="99">
        <v>0</v>
      </c>
      <c r="S430" s="99">
        <v>11.390801239013822</v>
      </c>
      <c r="T430" s="99">
        <v>11.915204330534392</v>
      </c>
      <c r="U430" s="99">
        <v>11.852965329016214</v>
      </c>
      <c r="V430" s="99">
        <v>10.680098107411947</v>
      </c>
      <c r="W430" s="99">
        <v>10.230805273309713</v>
      </c>
      <c r="X430" s="99">
        <v>7.556436975707677</v>
      </c>
      <c r="Y430" s="99">
        <v>6.3791684358931162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11.136802187250009</v>
      </c>
      <c r="D431" s="99">
        <v>11.255630673156446</v>
      </c>
      <c r="E431" s="99">
        <v>10.738153558076899</v>
      </c>
      <c r="F431" s="99">
        <v>11.021028593640917</v>
      </c>
      <c r="G431" s="99">
        <v>11.146340975647075</v>
      </c>
      <c r="H431" s="99">
        <v>10.740408681031616</v>
      </c>
      <c r="I431" s="99">
        <v>9.9405065860120718</v>
      </c>
      <c r="J431" s="99">
        <v>10.351120822023111</v>
      </c>
      <c r="K431" s="99">
        <v>10.058907848218794</v>
      </c>
      <c r="L431" s="99">
        <v>12.120725444657818</v>
      </c>
      <c r="M431" s="99">
        <v>12.571070358958844</v>
      </c>
      <c r="N431" s="99">
        <v>11.846449285262336</v>
      </c>
      <c r="O431" s="99">
        <v>12.650729599615483</v>
      </c>
      <c r="P431" s="99">
        <v>0</v>
      </c>
      <c r="Q431" s="99">
        <v>0</v>
      </c>
      <c r="R431" s="99">
        <v>0</v>
      </c>
      <c r="S431" s="99">
        <v>10.28969324819364</v>
      </c>
      <c r="T431" s="99">
        <v>10.867341513578037</v>
      </c>
      <c r="U431" s="99">
        <v>0</v>
      </c>
      <c r="V431" s="99">
        <v>0</v>
      </c>
      <c r="W431" s="99">
        <v>0</v>
      </c>
      <c r="X431" s="99">
        <v>6.9292459330126555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7.5819463233120734</v>
      </c>
      <c r="D432" s="102">
        <v>7.7118211287918053</v>
      </c>
      <c r="E432" s="102">
        <v>7.2718603552741303</v>
      </c>
      <c r="F432" s="102">
        <v>7.4273808423792191</v>
      </c>
      <c r="G432" s="102">
        <v>7.5812468735681398</v>
      </c>
      <c r="H432" s="102">
        <v>7.2978749052669754</v>
      </c>
      <c r="I432" s="102">
        <v>6.6566317347311346</v>
      </c>
      <c r="J432" s="102">
        <v>6.7526211956780902</v>
      </c>
      <c r="K432" s="102">
        <v>6.099542875531367</v>
      </c>
      <c r="L432" s="102">
        <v>8.1561512723989313</v>
      </c>
      <c r="M432" s="102">
        <v>8.3421363667482176</v>
      </c>
      <c r="N432" s="102">
        <v>7.6497648021221734</v>
      </c>
      <c r="O432" s="102">
        <v>8.3850309238867187</v>
      </c>
      <c r="P432" s="102">
        <v>0</v>
      </c>
      <c r="Q432" s="102">
        <v>0</v>
      </c>
      <c r="R432" s="102">
        <v>0</v>
      </c>
      <c r="S432" s="102">
        <v>6.165272051114921</v>
      </c>
      <c r="T432" s="102">
        <v>6.4962049812606191</v>
      </c>
      <c r="U432" s="102">
        <v>0</v>
      </c>
      <c r="V432" s="102">
        <v>0</v>
      </c>
      <c r="W432" s="102">
        <v>0</v>
      </c>
      <c r="X432" s="102">
        <v>3.1970971821389029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3.5548558639379335</v>
      </c>
      <c r="D433" s="105">
        <v>3.5438095443646405</v>
      </c>
      <c r="E433" s="105">
        <v>3.4662932028027673</v>
      </c>
      <c r="F433" s="105">
        <v>3.5936477512616998</v>
      </c>
      <c r="G433" s="105">
        <v>3.5650941020789348</v>
      </c>
      <c r="H433" s="105">
        <v>3.4425337757646419</v>
      </c>
      <c r="I433" s="105">
        <v>3.2838748512809381</v>
      </c>
      <c r="J433" s="105">
        <v>3.5984996263450211</v>
      </c>
      <c r="K433" s="105">
        <v>3.9593649726874274</v>
      </c>
      <c r="L433" s="105">
        <v>3.9645741722588856</v>
      </c>
      <c r="M433" s="105">
        <v>4.2289339922106262</v>
      </c>
      <c r="N433" s="105">
        <v>4.196684483140162</v>
      </c>
      <c r="O433" s="105">
        <v>4.2656986757287649</v>
      </c>
      <c r="P433" s="105">
        <v>0</v>
      </c>
      <c r="Q433" s="105">
        <v>0</v>
      </c>
      <c r="R433" s="105">
        <v>0</v>
      </c>
      <c r="S433" s="105">
        <v>4.1244211970787177</v>
      </c>
      <c r="T433" s="105">
        <v>4.3711365323174176</v>
      </c>
      <c r="U433" s="105">
        <v>0</v>
      </c>
      <c r="V433" s="105">
        <v>0</v>
      </c>
      <c r="W433" s="105">
        <v>0</v>
      </c>
      <c r="X433" s="105">
        <v>3.7321487508737525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10.749626788442841</v>
      </c>
      <c r="D434" s="102">
        <v>10.875642175900389</v>
      </c>
      <c r="E434" s="102">
        <v>10.492785272422104</v>
      </c>
      <c r="F434" s="102">
        <v>10.665371189357232</v>
      </c>
      <c r="G434" s="102">
        <v>10.833012390284404</v>
      </c>
      <c r="H434" s="102">
        <v>10.787770696741667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12.585732543074752</v>
      </c>
      <c r="P434" s="102">
        <v>0</v>
      </c>
      <c r="Q434" s="102">
        <v>0</v>
      </c>
      <c r="R434" s="102">
        <v>0</v>
      </c>
      <c r="S434" s="102">
        <v>0</v>
      </c>
      <c r="T434" s="102">
        <v>11.446847520694492</v>
      </c>
      <c r="U434" s="102">
        <v>11.391190166381021</v>
      </c>
      <c r="V434" s="102">
        <v>10.643052611453108</v>
      </c>
      <c r="W434" s="102">
        <v>11.014817236289625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9.522488946581424</v>
      </c>
      <c r="D435" s="105">
        <v>9.657200674501814</v>
      </c>
      <c r="E435" s="105">
        <v>9.301077677278748</v>
      </c>
      <c r="F435" s="105">
        <v>9.451523475363885</v>
      </c>
      <c r="G435" s="105">
        <v>9.6300645148492272</v>
      </c>
      <c r="H435" s="105">
        <v>9.5972111105238689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11.382071637251595</v>
      </c>
      <c r="P435" s="105">
        <v>0</v>
      </c>
      <c r="Q435" s="105">
        <v>0</v>
      </c>
      <c r="R435" s="105">
        <v>0</v>
      </c>
      <c r="S435" s="105">
        <v>0</v>
      </c>
      <c r="T435" s="105">
        <v>10.570407131232162</v>
      </c>
      <c r="U435" s="105">
        <v>10.580859706239691</v>
      </c>
      <c r="V435" s="105">
        <v>9.9222850593038174</v>
      </c>
      <c r="W435" s="105">
        <v>10.355797676948221</v>
      </c>
      <c r="X435" s="105">
        <v>6.3170118271703002</v>
      </c>
      <c r="Y435" s="105">
        <v>6.3772464768438022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6.0172680534983716</v>
      </c>
      <c r="D436" s="99">
        <v>6.1551013849422969</v>
      </c>
      <c r="E436" s="99">
        <v>5.8522796136081787</v>
      </c>
      <c r="F436" s="99">
        <v>5.918599335454787</v>
      </c>
      <c r="G436" s="99">
        <v>6.10553994942439</v>
      </c>
      <c r="H436" s="99">
        <v>6.0872075382748765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7.2259415950495427</v>
      </c>
      <c r="P436" s="99">
        <v>0</v>
      </c>
      <c r="Q436" s="99">
        <v>0</v>
      </c>
      <c r="R436" s="99">
        <v>0</v>
      </c>
      <c r="S436" s="99">
        <v>0</v>
      </c>
      <c r="T436" s="99">
        <v>6.2508031934177453</v>
      </c>
      <c r="U436" s="99">
        <v>6.327938771651449</v>
      </c>
      <c r="V436" s="99">
        <v>5.9048087221770711</v>
      </c>
      <c r="W436" s="99">
        <v>6.4662991234615284</v>
      </c>
      <c r="X436" s="99">
        <v>2.8062932889523124</v>
      </c>
      <c r="Y436" s="99">
        <v>3.4994797748802635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3.5052208930830537</v>
      </c>
      <c r="D437" s="99">
        <v>3.5020992895595175</v>
      </c>
      <c r="E437" s="99">
        <v>3.4487980636705693</v>
      </c>
      <c r="F437" s="99">
        <v>3.5329241399090976</v>
      </c>
      <c r="G437" s="99">
        <v>3.5245245654248363</v>
      </c>
      <c r="H437" s="99">
        <v>3.510003572248992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4.15613004220205</v>
      </c>
      <c r="P437" s="99">
        <v>0</v>
      </c>
      <c r="Q437" s="99">
        <v>0</v>
      </c>
      <c r="R437" s="99">
        <v>0</v>
      </c>
      <c r="S437" s="99">
        <v>0</v>
      </c>
      <c r="T437" s="99">
        <v>4.319603937814418</v>
      </c>
      <c r="U437" s="99">
        <v>4.2529209345882419</v>
      </c>
      <c r="V437" s="99">
        <v>4.0174763371267437</v>
      </c>
      <c r="W437" s="99">
        <v>3.889498553486689</v>
      </c>
      <c r="X437" s="99">
        <v>3.5107185382179873</v>
      </c>
      <c r="Y437" s="99">
        <v>2.8777667019635365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2.4258085558204101</v>
      </c>
      <c r="D438" s="123">
        <v>2.4602459438408051</v>
      </c>
      <c r="E438" s="123">
        <v>2.4400708040093195</v>
      </c>
      <c r="F438" s="123">
        <v>2.4375808180125125</v>
      </c>
      <c r="G438" s="123">
        <v>2.4694405086474887</v>
      </c>
      <c r="H438" s="123">
        <v>2.512649722367756</v>
      </c>
      <c r="I438" s="123">
        <v>2.5102302526110223</v>
      </c>
      <c r="J438" s="123">
        <v>2.5717931921069348</v>
      </c>
      <c r="K438" s="123">
        <v>2.5822476653109869</v>
      </c>
      <c r="L438" s="123">
        <v>2.8637976924508997</v>
      </c>
      <c r="M438" s="123">
        <v>2.8011682103395446</v>
      </c>
      <c r="N438" s="123">
        <v>2.7775221883716394</v>
      </c>
      <c r="O438" s="123">
        <v>2.9581074097256028</v>
      </c>
      <c r="P438" s="123">
        <v>0</v>
      </c>
      <c r="Q438" s="123">
        <v>0</v>
      </c>
      <c r="R438" s="123">
        <v>0</v>
      </c>
      <c r="S438" s="123">
        <v>2.9211299866099258</v>
      </c>
      <c r="T438" s="123">
        <v>2.9655280237751125</v>
      </c>
      <c r="U438" s="123">
        <v>2.9242931011467572</v>
      </c>
      <c r="V438" s="123">
        <v>2.9215509967680613</v>
      </c>
      <c r="W438" s="123">
        <v>3.2024118289169521</v>
      </c>
      <c r="X438" s="123">
        <v>1.9478717409081263</v>
      </c>
      <c r="Y438" s="123">
        <v>2.2088699626940991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2.4258085558204101</v>
      </c>
      <c r="D440" s="110">
        <v>2.4602459438408051</v>
      </c>
      <c r="E440" s="110">
        <v>2.4400708040093195</v>
      </c>
      <c r="F440" s="110">
        <v>2.4375808180125125</v>
      </c>
      <c r="G440" s="110">
        <v>2.4694405086474887</v>
      </c>
      <c r="H440" s="110">
        <v>2.512649722367756</v>
      </c>
      <c r="I440" s="110">
        <v>2.5102302526110223</v>
      </c>
      <c r="J440" s="110">
        <v>2.5717931921069348</v>
      </c>
      <c r="K440" s="110">
        <v>2.5822476653109869</v>
      </c>
      <c r="L440" s="110">
        <v>2.8637976924508997</v>
      </c>
      <c r="M440" s="110">
        <v>2.8011682103395446</v>
      </c>
      <c r="N440" s="110">
        <v>2.7775221883716394</v>
      </c>
      <c r="O440" s="110">
        <v>2.9581074097256028</v>
      </c>
      <c r="P440" s="110">
        <v>0</v>
      </c>
      <c r="Q440" s="110">
        <v>0</v>
      </c>
      <c r="R440" s="110">
        <v>0</v>
      </c>
      <c r="S440" s="110">
        <v>2.9211299866099258</v>
      </c>
      <c r="T440" s="110">
        <v>2.9655280237751125</v>
      </c>
      <c r="U440" s="110">
        <v>2.9242931011467572</v>
      </c>
      <c r="V440" s="110">
        <v>2.9215509967680613</v>
      </c>
      <c r="W440" s="110">
        <v>3.2024118289169521</v>
      </c>
      <c r="X440" s="110">
        <v>1.9478717409081263</v>
      </c>
      <c r="Y440" s="110">
        <v>2.2088699626940991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105.68412703385539</v>
      </c>
      <c r="D442" s="118">
        <f t="shared" si="232"/>
        <v>102.28427320478744</v>
      </c>
      <c r="E442" s="118">
        <f t="shared" si="232"/>
        <v>100.66537132980825</v>
      </c>
      <c r="F442" s="118">
        <f t="shared" si="232"/>
        <v>99.566989473877626</v>
      </c>
      <c r="G442" s="118">
        <f t="shared" si="232"/>
        <v>100.88384630214183</v>
      </c>
      <c r="H442" s="118">
        <f t="shared" si="232"/>
        <v>97.364856840032971</v>
      </c>
      <c r="I442" s="118">
        <f t="shared" si="232"/>
        <v>95.068773868165337</v>
      </c>
      <c r="J442" s="118">
        <f t="shared" si="232"/>
        <v>95.108486004713271</v>
      </c>
      <c r="K442" s="118">
        <f t="shared" si="232"/>
        <v>94.886139918299122</v>
      </c>
      <c r="L442" s="118">
        <f t="shared" si="232"/>
        <v>105.05830666153504</v>
      </c>
      <c r="M442" s="118">
        <f t="shared" si="232"/>
        <v>93.9577743523501</v>
      </c>
      <c r="N442" s="118">
        <f t="shared" si="232"/>
        <v>89.196060009149335</v>
      </c>
      <c r="O442" s="118">
        <f t="shared" si="232"/>
        <v>92.787298763271238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76.024284137845541</v>
      </c>
      <c r="T442" s="118">
        <f t="shared" si="233"/>
        <v>77.047937071791921</v>
      </c>
      <c r="U442" s="118">
        <f t="shared" si="233"/>
        <v>70.994316008213431</v>
      </c>
      <c r="V442" s="118">
        <f t="shared" si="233"/>
        <v>61.591734098512056</v>
      </c>
      <c r="W442" s="118">
        <f t="shared" ref="W442:Y442" si="234">W443+W446+W448+W457</f>
        <v>54.409762592163105</v>
      </c>
      <c r="X442" s="118">
        <f t="shared" si="234"/>
        <v>47.787634161268024</v>
      </c>
      <c r="Y442" s="118">
        <f t="shared" si="234"/>
        <v>38.240496567733693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95.738957322279362</v>
      </c>
      <c r="D443" s="123">
        <f t="shared" si="235"/>
        <v>92.2493459287398</v>
      </c>
      <c r="E443" s="123">
        <f t="shared" si="235"/>
        <v>90.887945341152545</v>
      </c>
      <c r="F443" s="123">
        <f t="shared" si="235"/>
        <v>89.577694607769843</v>
      </c>
      <c r="G443" s="123">
        <f t="shared" si="235"/>
        <v>90.737476504993936</v>
      </c>
      <c r="H443" s="123">
        <f t="shared" si="235"/>
        <v>87.125800449480906</v>
      </c>
      <c r="I443" s="123">
        <f t="shared" si="235"/>
        <v>85.496246351614502</v>
      </c>
      <c r="J443" s="123">
        <f t="shared" si="235"/>
        <v>85.152675506541897</v>
      </c>
      <c r="K443" s="123">
        <f t="shared" si="235"/>
        <v>84.990316990113286</v>
      </c>
      <c r="L443" s="123">
        <f t="shared" si="235"/>
        <v>93.590985875630494</v>
      </c>
      <c r="M443" s="123">
        <f t="shared" si="235"/>
        <v>81.999323030263142</v>
      </c>
      <c r="N443" s="123">
        <f t="shared" si="235"/>
        <v>77.571612764820486</v>
      </c>
      <c r="O443" s="123">
        <f t="shared" si="235"/>
        <v>80.28738418041516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64.378762278648352</v>
      </c>
      <c r="T443" s="123">
        <f t="shared" si="236"/>
        <v>64.655202355737103</v>
      </c>
      <c r="U443" s="123">
        <f t="shared" si="236"/>
        <v>58.599093390600203</v>
      </c>
      <c r="V443" s="123">
        <f t="shared" si="236"/>
        <v>49.796350708797604</v>
      </c>
      <c r="W443" s="123">
        <f t="shared" ref="W443:Y443" si="237">SUM(W444:W445)</f>
        <v>42.562993930657072</v>
      </c>
      <c r="X443" s="123">
        <f t="shared" si="237"/>
        <v>39.502202312469763</v>
      </c>
      <c r="Y443" s="123">
        <f t="shared" si="237"/>
        <v>30.436403947770739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94.003099368631936</v>
      </c>
      <c r="D444" s="99">
        <v>90.616134647436994</v>
      </c>
      <c r="E444" s="99">
        <v>89.28617167355084</v>
      </c>
      <c r="F444" s="99">
        <v>88.014906494697513</v>
      </c>
      <c r="G444" s="99">
        <v>89.162836448817089</v>
      </c>
      <c r="H444" s="99">
        <v>85.621309237439775</v>
      </c>
      <c r="I444" s="99">
        <v>84.028026761755186</v>
      </c>
      <c r="J444" s="99">
        <v>83.710693663929021</v>
      </c>
      <c r="K444" s="99">
        <v>83.566950380651662</v>
      </c>
      <c r="L444" s="99">
        <v>91.985754756061894</v>
      </c>
      <c r="M444" s="99">
        <v>80.626513795047742</v>
      </c>
      <c r="N444" s="99">
        <v>76.287303407930267</v>
      </c>
      <c r="O444" s="99">
        <v>78.970046975527382</v>
      </c>
      <c r="P444" s="99">
        <v>0</v>
      </c>
      <c r="Q444" s="99">
        <v>0</v>
      </c>
      <c r="R444" s="99">
        <v>0</v>
      </c>
      <c r="S444" s="99">
        <v>63.334942113188561</v>
      </c>
      <c r="T444" s="99">
        <v>63.61132175994495</v>
      </c>
      <c r="U444" s="99">
        <v>57.665273270578375</v>
      </c>
      <c r="V444" s="99">
        <v>49.003452957524026</v>
      </c>
      <c r="W444" s="99">
        <v>41.885710837606496</v>
      </c>
      <c r="X444" s="99">
        <v>38.918629993633637</v>
      </c>
      <c r="Y444" s="99">
        <v>29.982011853086195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1.735857953647421</v>
      </c>
      <c r="D445" s="99">
        <v>1.6332112813028055</v>
      </c>
      <c r="E445" s="99">
        <v>1.6017736676017003</v>
      </c>
      <c r="F445" s="99">
        <v>1.5627881130723351</v>
      </c>
      <c r="G445" s="99">
        <v>1.574640056176843</v>
      </c>
      <c r="H445" s="99">
        <v>1.5044912120411353</v>
      </c>
      <c r="I445" s="99">
        <v>1.4682195898593158</v>
      </c>
      <c r="J445" s="99">
        <v>1.4419818426128821</v>
      </c>
      <c r="K445" s="99">
        <v>1.4233666094616226</v>
      </c>
      <c r="L445" s="99">
        <v>1.6052311195686031</v>
      </c>
      <c r="M445" s="99">
        <v>1.3728092352153993</v>
      </c>
      <c r="N445" s="99">
        <v>1.2843093568902262</v>
      </c>
      <c r="O445" s="99">
        <v>1.3173372048877787</v>
      </c>
      <c r="P445" s="99">
        <v>0</v>
      </c>
      <c r="Q445" s="99">
        <v>0</v>
      </c>
      <c r="R445" s="99">
        <v>0</v>
      </c>
      <c r="S445" s="99">
        <v>1.043820165459789</v>
      </c>
      <c r="T445" s="99">
        <v>1.0438805957921471</v>
      </c>
      <c r="U445" s="99">
        <v>0.9338201200218279</v>
      </c>
      <c r="V445" s="99">
        <v>0.79289775127358053</v>
      </c>
      <c r="W445" s="99">
        <v>0.67728309305057621</v>
      </c>
      <c r="X445" s="99">
        <v>0.58357231883612404</v>
      </c>
      <c r="Y445" s="99">
        <v>0.454392094684544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7.8125124240216365E-2</v>
      </c>
      <c r="D446" s="123">
        <f t="shared" si="238"/>
        <v>3.975211166921435E-2</v>
      </c>
      <c r="E446" s="123">
        <f t="shared" si="238"/>
        <v>8.6453134601324505E-2</v>
      </c>
      <c r="F446" s="123">
        <f t="shared" si="238"/>
        <v>0.14184942825446326</v>
      </c>
      <c r="G446" s="123">
        <f t="shared" si="238"/>
        <v>0.1449341994619876</v>
      </c>
      <c r="H446" s="123">
        <f t="shared" si="238"/>
        <v>0.24265025322680084</v>
      </c>
      <c r="I446" s="123">
        <f t="shared" si="238"/>
        <v>0.24859872018160487</v>
      </c>
      <c r="J446" s="123">
        <f t="shared" si="238"/>
        <v>0.17924696848214741</v>
      </c>
      <c r="K446" s="123">
        <f t="shared" si="238"/>
        <v>0.12122447859288818</v>
      </c>
      <c r="L446" s="123">
        <f t="shared" si="238"/>
        <v>0.13316246302089996</v>
      </c>
      <c r="M446" s="123">
        <f t="shared" si="238"/>
        <v>0.18603014809100918</v>
      </c>
      <c r="N446" s="123">
        <f t="shared" si="238"/>
        <v>0.18442711524504177</v>
      </c>
      <c r="O446" s="123">
        <f t="shared" si="238"/>
        <v>0.1569311669589156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0.19007121057073165</v>
      </c>
      <c r="T446" s="123">
        <f t="shared" si="238"/>
        <v>0.24194842712041775</v>
      </c>
      <c r="U446" s="123">
        <f t="shared" si="238"/>
        <v>0.13348152543150377</v>
      </c>
      <c r="V446" s="123">
        <f t="shared" si="238"/>
        <v>0.2989068746320504</v>
      </c>
      <c r="W446" s="123">
        <f t="shared" si="238"/>
        <v>0.11157763900720025</v>
      </c>
      <c r="X446" s="123">
        <f t="shared" si="238"/>
        <v>0.22671709527153877</v>
      </c>
      <c r="Y446" s="123">
        <f t="shared" si="238"/>
        <v>0.28578649601074718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7.8125124240216365E-2</v>
      </c>
      <c r="D447" s="99">
        <f>RES_hhdet_in_tess!D48</f>
        <v>3.975211166921435E-2</v>
      </c>
      <c r="E447" s="99">
        <f>RES_hhdet_in_tess!E48</f>
        <v>8.6453134601324505E-2</v>
      </c>
      <c r="F447" s="99">
        <f>RES_hhdet_in_tess!F48</f>
        <v>0.14184942825446326</v>
      </c>
      <c r="G447" s="99">
        <f>RES_hhdet_in_tess!G48</f>
        <v>0.1449341994619876</v>
      </c>
      <c r="H447" s="99">
        <f>RES_hhdet_in_tess!H48</f>
        <v>0.24265025322680084</v>
      </c>
      <c r="I447" s="99">
        <f>RES_hhdet_in_tess!I48</f>
        <v>0.24859872018160487</v>
      </c>
      <c r="J447" s="99">
        <f>RES_hhdet_in_tess!J48</f>
        <v>0.17924696848214741</v>
      </c>
      <c r="K447" s="99">
        <f>RES_hhdet_in_tess!K48</f>
        <v>0.12122447859288818</v>
      </c>
      <c r="L447" s="99">
        <f>RES_hhdet_in_tess!L48</f>
        <v>0.13316246302089996</v>
      </c>
      <c r="M447" s="99">
        <f>RES_hhdet_in_tess!M48</f>
        <v>0.18603014809100918</v>
      </c>
      <c r="N447" s="99">
        <f>RES_hhdet_in_tess!N48</f>
        <v>0.18442711524504177</v>
      </c>
      <c r="O447" s="99">
        <f>RES_hhdet_in_tess!O48</f>
        <v>0.1569311669589156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0.19007121057073165</v>
      </c>
      <c r="T447" s="99">
        <f>RES_hhdet_in_tess!T48</f>
        <v>0.24194842712041775</v>
      </c>
      <c r="U447" s="99">
        <f>RES_hhdet_in_tess!U48</f>
        <v>0.13348152543150377</v>
      </c>
      <c r="V447" s="99">
        <f>RES_hhdet_in_tess!V48</f>
        <v>0.2989068746320504</v>
      </c>
      <c r="W447" s="99">
        <f>RES_hhdet_in_tess!W48</f>
        <v>0.11157763900720025</v>
      </c>
      <c r="X447" s="99">
        <f>RES_hhdet_in_tess!X48</f>
        <v>0.22671709527153877</v>
      </c>
      <c r="Y447" s="99">
        <f>RES_hhdet_in_tess!Y48</f>
        <v>0.28578649601074718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7.9956288690169792</v>
      </c>
      <c r="D448" s="123">
        <v>8.094129830560334</v>
      </c>
      <c r="E448" s="123">
        <v>7.8023363316162477</v>
      </c>
      <c r="F448" s="123">
        <v>7.9575392949023813</v>
      </c>
      <c r="G448" s="123">
        <v>8.0834558307906601</v>
      </c>
      <c r="H448" s="123">
        <v>8.0413135660016586</v>
      </c>
      <c r="I448" s="123">
        <v>7.3670194006967291</v>
      </c>
      <c r="J448" s="123">
        <v>7.7675979040259522</v>
      </c>
      <c r="K448" s="123">
        <v>7.7530099624193465</v>
      </c>
      <c r="L448" s="123">
        <v>9.0867601920747632</v>
      </c>
      <c r="M448" s="123">
        <v>9.5666343754948446</v>
      </c>
      <c r="N448" s="123">
        <v>9.2426165283328192</v>
      </c>
      <c r="O448" s="123">
        <v>9.9875640480094603</v>
      </c>
      <c r="P448" s="123">
        <v>0</v>
      </c>
      <c r="Q448" s="123">
        <v>0</v>
      </c>
      <c r="R448" s="123">
        <v>0</v>
      </c>
      <c r="S448" s="123">
        <v>9.005674056358993</v>
      </c>
      <c r="T448" s="123">
        <v>9.6161381860296782</v>
      </c>
      <c r="U448" s="123">
        <v>9.7174445259502278</v>
      </c>
      <c r="V448" s="123">
        <v>8.9172152129506763</v>
      </c>
      <c r="W448" s="123">
        <v>8.8773174767825829</v>
      </c>
      <c r="X448" s="123">
        <v>6.3065372112784557</v>
      </c>
      <c r="Y448" s="123">
        <v>5.5174020489799389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8.0770113214179666</v>
      </c>
      <c r="D449" s="99">
        <v>8.1609959480686474</v>
      </c>
      <c r="E449" s="99">
        <v>7.8389234478874927</v>
      </c>
      <c r="F449" s="99">
        <v>8.0794169909469815</v>
      </c>
      <c r="G449" s="99">
        <v>8.1660074787425021</v>
      </c>
      <c r="H449" s="99">
        <v>7.8947833623460459</v>
      </c>
      <c r="I449" s="99">
        <v>7.3670004047568414</v>
      </c>
      <c r="J449" s="99">
        <v>7.7675814483529155</v>
      </c>
      <c r="K449" s="99">
        <v>7.7529628278824845</v>
      </c>
      <c r="L449" s="99">
        <v>9.0867484063298694</v>
      </c>
      <c r="M449" s="99">
        <v>9.5666273247746574</v>
      </c>
      <c r="N449" s="99">
        <v>9.2426190461976834</v>
      </c>
      <c r="O449" s="99">
        <v>10.035181067721229</v>
      </c>
      <c r="P449" s="99">
        <v>0</v>
      </c>
      <c r="Q449" s="99">
        <v>0</v>
      </c>
      <c r="R449" s="99">
        <v>0</v>
      </c>
      <c r="S449" s="99">
        <v>9.0057035765397622</v>
      </c>
      <c r="T449" s="99">
        <v>9.6184180940216351</v>
      </c>
      <c r="U449" s="99">
        <v>9.7360245950582414</v>
      </c>
      <c r="V449" s="99">
        <v>8.8916910184033355</v>
      </c>
      <c r="W449" s="99">
        <v>8.5877349897550204</v>
      </c>
      <c r="X449" s="99">
        <v>6.3649648256664086</v>
      </c>
      <c r="Y449" s="99">
        <v>5.3827685566320103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8.0771420441992419</v>
      </c>
      <c r="D450" s="99">
        <v>8.1611524581349268</v>
      </c>
      <c r="E450" s="99">
        <v>7.8391104506483131</v>
      </c>
      <c r="F450" s="99">
        <v>8.0796045926833475</v>
      </c>
      <c r="G450" s="99">
        <v>8.1662224946646624</v>
      </c>
      <c r="H450" s="99">
        <v>7.8949990278370619</v>
      </c>
      <c r="I450" s="99">
        <v>7.3685331961919731</v>
      </c>
      <c r="J450" s="99">
        <v>7.7696913867226707</v>
      </c>
      <c r="K450" s="99">
        <v>7.7569041434318864</v>
      </c>
      <c r="L450" s="99">
        <v>9.0892335148248193</v>
      </c>
      <c r="M450" s="99">
        <v>9.56779793488632</v>
      </c>
      <c r="N450" s="99">
        <v>9.2395862779694333</v>
      </c>
      <c r="O450" s="99">
        <v>10.029101777860092</v>
      </c>
      <c r="P450" s="99">
        <v>0</v>
      </c>
      <c r="Q450" s="99">
        <v>0</v>
      </c>
      <c r="R450" s="99">
        <v>0</v>
      </c>
      <c r="S450" s="99">
        <v>8.998758954013649</v>
      </c>
      <c r="T450" s="99">
        <v>9.6151267989474718</v>
      </c>
      <c r="U450" s="99">
        <v>0</v>
      </c>
      <c r="V450" s="99">
        <v>0</v>
      </c>
      <c r="W450" s="99">
        <v>0</v>
      </c>
      <c r="X450" s="99">
        <v>6.4251390019630286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4.5222861802613101</v>
      </c>
      <c r="D451" s="102">
        <v>4.6173429137702886</v>
      </c>
      <c r="E451" s="102">
        <v>4.3728172478455463</v>
      </c>
      <c r="F451" s="102">
        <v>4.4859568414216477</v>
      </c>
      <c r="G451" s="102">
        <v>4.6011283925857267</v>
      </c>
      <c r="H451" s="102">
        <v>4.4524652520724208</v>
      </c>
      <c r="I451" s="102">
        <v>4.0846583449110359</v>
      </c>
      <c r="J451" s="102">
        <v>4.1711917603776492</v>
      </c>
      <c r="K451" s="102">
        <v>3.797539170744459</v>
      </c>
      <c r="L451" s="102">
        <v>5.1246593425659315</v>
      </c>
      <c r="M451" s="102">
        <v>5.338863942675693</v>
      </c>
      <c r="N451" s="102">
        <v>5.0429017948292723</v>
      </c>
      <c r="O451" s="102">
        <v>5.7634031021313268</v>
      </c>
      <c r="P451" s="102">
        <v>0</v>
      </c>
      <c r="Q451" s="102">
        <v>0</v>
      </c>
      <c r="R451" s="102">
        <v>0</v>
      </c>
      <c r="S451" s="102">
        <v>4.8743377569349313</v>
      </c>
      <c r="T451" s="102">
        <v>5.2439902666300542</v>
      </c>
      <c r="U451" s="102">
        <v>0</v>
      </c>
      <c r="V451" s="102">
        <v>0</v>
      </c>
      <c r="W451" s="102">
        <v>0</v>
      </c>
      <c r="X451" s="102">
        <v>2.6929902510892769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3.5548558639379335</v>
      </c>
      <c r="D452" s="105">
        <v>3.5438095443646405</v>
      </c>
      <c r="E452" s="105">
        <v>3.4662932028027673</v>
      </c>
      <c r="F452" s="105">
        <v>3.5936477512616998</v>
      </c>
      <c r="G452" s="105">
        <v>3.5650941020789348</v>
      </c>
      <c r="H452" s="105">
        <v>3.4425337757646419</v>
      </c>
      <c r="I452" s="105">
        <v>3.2838748512809381</v>
      </c>
      <c r="J452" s="105">
        <v>3.5984996263450211</v>
      </c>
      <c r="K452" s="105">
        <v>3.9593649726874274</v>
      </c>
      <c r="L452" s="105">
        <v>3.9645741722588856</v>
      </c>
      <c r="M452" s="105">
        <v>4.2289339922106262</v>
      </c>
      <c r="N452" s="105">
        <v>4.196684483140162</v>
      </c>
      <c r="O452" s="105">
        <v>4.2656986757287649</v>
      </c>
      <c r="P452" s="105">
        <v>0</v>
      </c>
      <c r="Q452" s="105">
        <v>0</v>
      </c>
      <c r="R452" s="105">
        <v>0</v>
      </c>
      <c r="S452" s="105">
        <v>4.1244211970787177</v>
      </c>
      <c r="T452" s="105">
        <v>4.3711365323174176</v>
      </c>
      <c r="U452" s="105">
        <v>0</v>
      </c>
      <c r="V452" s="105">
        <v>0</v>
      </c>
      <c r="W452" s="105">
        <v>0</v>
      </c>
      <c r="X452" s="105">
        <v>3.7321487508737525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7.9591876102503107</v>
      </c>
      <c r="D453" s="102">
        <v>8.0643433067504322</v>
      </c>
      <c r="E453" s="102">
        <v>7.7929712139242486</v>
      </c>
      <c r="F453" s="102">
        <v>7.9340280862311117</v>
      </c>
      <c r="G453" s="102">
        <v>8.0728562504821895</v>
      </c>
      <c r="H453" s="102">
        <v>8.0541370379186308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9.7677075639150654</v>
      </c>
      <c r="P453" s="102">
        <v>0</v>
      </c>
      <c r="Q453" s="102">
        <v>0</v>
      </c>
      <c r="R453" s="102">
        <v>0</v>
      </c>
      <c r="S453" s="102">
        <v>0</v>
      </c>
      <c r="T453" s="102">
        <v>9.5032668568903311</v>
      </c>
      <c r="U453" s="102">
        <v>9.5570528217119453</v>
      </c>
      <c r="V453" s="102">
        <v>9.0211557786536876</v>
      </c>
      <c r="W453" s="102">
        <v>9.4230208888297238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7.9604979256261341</v>
      </c>
      <c r="D454" s="105">
        <v>8.0661378863810711</v>
      </c>
      <c r="E454" s="105">
        <v>7.7952747503279207</v>
      </c>
      <c r="F454" s="105">
        <v>7.935802626267443</v>
      </c>
      <c r="G454" s="105">
        <v>8.0744267133707215</v>
      </c>
      <c r="H454" s="105">
        <v>8.0547056306942402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9.7641376915629756</v>
      </c>
      <c r="P454" s="105">
        <v>0</v>
      </c>
      <c r="Q454" s="105">
        <v>0</v>
      </c>
      <c r="R454" s="105">
        <v>0</v>
      </c>
      <c r="S454" s="105">
        <v>0</v>
      </c>
      <c r="T454" s="105">
        <v>9.509072104447867</v>
      </c>
      <c r="U454" s="105">
        <v>9.5619750553522778</v>
      </c>
      <c r="V454" s="105">
        <v>9.0224501233682854</v>
      </c>
      <c r="W454" s="105">
        <v>9.4213263093800297</v>
      </c>
      <c r="X454" s="105">
        <v>5.9480738334170056</v>
      </c>
      <c r="Y454" s="105">
        <v>5.9597692381231422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4.4552770325430817</v>
      </c>
      <c r="D455" s="99">
        <v>4.564038596821554</v>
      </c>
      <c r="E455" s="99">
        <v>4.3464766866573505</v>
      </c>
      <c r="F455" s="99">
        <v>4.4028784863583459</v>
      </c>
      <c r="G455" s="99">
        <v>4.549902147945887</v>
      </c>
      <c r="H455" s="99">
        <v>4.5447020584452478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5.6080076493609239</v>
      </c>
      <c r="P455" s="99">
        <v>0</v>
      </c>
      <c r="Q455" s="99">
        <v>0</v>
      </c>
      <c r="R455" s="99">
        <v>0</v>
      </c>
      <c r="S455" s="99">
        <v>0</v>
      </c>
      <c r="T455" s="99">
        <v>5.189468166633449</v>
      </c>
      <c r="U455" s="99">
        <v>5.3090541207640358</v>
      </c>
      <c r="V455" s="99">
        <v>5.0049737862415409</v>
      </c>
      <c r="W455" s="99">
        <v>5.5318277558933397</v>
      </c>
      <c r="X455" s="99">
        <v>2.4373552951990201</v>
      </c>
      <c r="Y455" s="99">
        <v>3.0820025361596044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3.5052208930830537</v>
      </c>
      <c r="D456" s="99">
        <v>3.5020992895595175</v>
      </c>
      <c r="E456" s="99">
        <v>3.4487980636705693</v>
      </c>
      <c r="F456" s="99">
        <v>3.5329241399090976</v>
      </c>
      <c r="G456" s="99">
        <v>3.5245245654248363</v>
      </c>
      <c r="H456" s="99">
        <v>3.510003572248992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4.15613004220205</v>
      </c>
      <c r="P456" s="99">
        <v>0</v>
      </c>
      <c r="Q456" s="99">
        <v>0</v>
      </c>
      <c r="R456" s="99">
        <v>0</v>
      </c>
      <c r="S456" s="99">
        <v>0</v>
      </c>
      <c r="T456" s="99">
        <v>4.319603937814418</v>
      </c>
      <c r="U456" s="99">
        <v>4.2529209345882419</v>
      </c>
      <c r="V456" s="99">
        <v>4.0174763371267437</v>
      </c>
      <c r="W456" s="99">
        <v>3.889498553486689</v>
      </c>
      <c r="X456" s="99">
        <v>3.5107185382179873</v>
      </c>
      <c r="Y456" s="99">
        <v>2.8777667019635365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1.8714157183188318</v>
      </c>
      <c r="D457" s="123">
        <v>1.9010453338180902</v>
      </c>
      <c r="E457" s="123">
        <v>1.8886365224381285</v>
      </c>
      <c r="F457" s="123">
        <v>1.8899061429509465</v>
      </c>
      <c r="G457" s="123">
        <v>1.9179797668952607</v>
      </c>
      <c r="H457" s="123">
        <v>1.9550925713236094</v>
      </c>
      <c r="I457" s="123">
        <v>1.9569093956724932</v>
      </c>
      <c r="J457" s="123">
        <v>2.0089656256632771</v>
      </c>
      <c r="K457" s="123">
        <v>2.0215884871736018</v>
      </c>
      <c r="L457" s="123">
        <v>2.2473981308088864</v>
      </c>
      <c r="M457" s="123">
        <v>2.2057867985011108</v>
      </c>
      <c r="N457" s="123">
        <v>2.1974036007509907</v>
      </c>
      <c r="O457" s="123">
        <v>2.3554193678877056</v>
      </c>
      <c r="P457" s="123">
        <v>0</v>
      </c>
      <c r="Q457" s="123">
        <v>0</v>
      </c>
      <c r="R457" s="123">
        <v>0</v>
      </c>
      <c r="S457" s="123">
        <v>2.449776592267459</v>
      </c>
      <c r="T457" s="123">
        <v>2.5346481029047196</v>
      </c>
      <c r="U457" s="123">
        <v>2.5442965662314956</v>
      </c>
      <c r="V457" s="123">
        <v>2.5792613021317199</v>
      </c>
      <c r="W457" s="123">
        <v>2.8578735457162456</v>
      </c>
      <c r="X457" s="123">
        <v>1.7521775422482682</v>
      </c>
      <c r="Y457" s="123">
        <v>2.0009040749722691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1.8714157183188318</v>
      </c>
      <c r="D459" s="110">
        <v>1.9010453338180902</v>
      </c>
      <c r="E459" s="110">
        <v>1.8886365224381285</v>
      </c>
      <c r="F459" s="110">
        <v>1.8899061429509465</v>
      </c>
      <c r="G459" s="110">
        <v>1.9179797668952607</v>
      </c>
      <c r="H459" s="110">
        <v>1.9550925713236094</v>
      </c>
      <c r="I459" s="110">
        <v>1.9569093956724932</v>
      </c>
      <c r="J459" s="110">
        <v>2.0089656256632771</v>
      </c>
      <c r="K459" s="110">
        <v>2.0215884871736018</v>
      </c>
      <c r="L459" s="110">
        <v>2.2473981308088864</v>
      </c>
      <c r="M459" s="110">
        <v>2.2057867985011108</v>
      </c>
      <c r="N459" s="110">
        <v>2.1974036007509907</v>
      </c>
      <c r="O459" s="110">
        <v>2.3554193678877056</v>
      </c>
      <c r="P459" s="110">
        <v>0</v>
      </c>
      <c r="Q459" s="110">
        <v>0</v>
      </c>
      <c r="R459" s="110">
        <v>0</v>
      </c>
      <c r="S459" s="110">
        <v>2.449776592267459</v>
      </c>
      <c r="T459" s="110">
        <v>2.5346481029047196</v>
      </c>
      <c r="U459" s="110">
        <v>2.5442965662314956</v>
      </c>
      <c r="V459" s="110">
        <v>2.5792613021317199</v>
      </c>
      <c r="W459" s="110">
        <v>2.8578735457162456</v>
      </c>
      <c r="X459" s="110">
        <v>1.7521775422482682</v>
      </c>
      <c r="Y459" s="110">
        <v>2.0009040749722691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46.616160574977144</v>
      </c>
      <c r="D461" s="118">
        <f t="shared" si="239"/>
        <v>44.613167905087899</v>
      </c>
      <c r="E461" s="118">
        <f t="shared" si="239"/>
        <v>43.132438851842501</v>
      </c>
      <c r="F461" s="118">
        <f t="shared" si="239"/>
        <v>42.08742774179143</v>
      </c>
      <c r="G461" s="118">
        <f t="shared" si="239"/>
        <v>42.10280550188444</v>
      </c>
      <c r="H461" s="118">
        <f t="shared" si="239"/>
        <v>39.952145811867418</v>
      </c>
      <c r="I461" s="118">
        <f t="shared" si="239"/>
        <v>41.729465884527883</v>
      </c>
      <c r="J461" s="118">
        <f t="shared" si="239"/>
        <v>41.212560742182504</v>
      </c>
      <c r="K461" s="118">
        <f t="shared" si="239"/>
        <v>40.632915004533778</v>
      </c>
      <c r="L461" s="118">
        <f t="shared" si="239"/>
        <v>44.504474473329452</v>
      </c>
      <c r="M461" s="118">
        <f t="shared" si="239"/>
        <v>38.933117034363036</v>
      </c>
      <c r="N461" s="118">
        <f t="shared" si="239"/>
        <v>35.058155458675081</v>
      </c>
      <c r="O461" s="118">
        <f t="shared" si="239"/>
        <v>34.618223153040972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25.790215445339221</v>
      </c>
      <c r="T461" s="118">
        <f t="shared" si="240"/>
        <v>25.907101553556913</v>
      </c>
      <c r="U461" s="118">
        <f t="shared" si="240"/>
        <v>23.485145733545018</v>
      </c>
      <c r="V461" s="118">
        <f t="shared" si="240"/>
        <v>19.827788485723687</v>
      </c>
      <c r="W461" s="118">
        <f t="shared" ref="W461:Y461" si="241">W462+W465+W467+W476</f>
        <v>16.732537146920468</v>
      </c>
      <c r="X461" s="118">
        <f t="shared" si="241"/>
        <v>15.558445004727593</v>
      </c>
      <c r="Y461" s="118">
        <f t="shared" si="241"/>
        <v>11.989458667845307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45.519418287731888</v>
      </c>
      <c r="D462" s="123">
        <f t="shared" si="242"/>
        <v>43.516730183985565</v>
      </c>
      <c r="E462" s="123">
        <f t="shared" si="242"/>
        <v>42.487852901111438</v>
      </c>
      <c r="F462" s="123">
        <f t="shared" si="242"/>
        <v>41.525534346387907</v>
      </c>
      <c r="G462" s="123">
        <f t="shared" si="242"/>
        <v>41.719977418268677</v>
      </c>
      <c r="H462" s="123">
        <f t="shared" si="242"/>
        <v>39.671220164325327</v>
      </c>
      <c r="I462" s="123">
        <f t="shared" si="242"/>
        <v>38.555868865035535</v>
      </c>
      <c r="J462" s="123">
        <f t="shared" si="242"/>
        <v>37.89346327241843</v>
      </c>
      <c r="K462" s="123">
        <f t="shared" si="242"/>
        <v>37.358539595435197</v>
      </c>
      <c r="L462" s="123">
        <f t="shared" si="242"/>
        <v>40.680709602784951</v>
      </c>
      <c r="M462" s="123">
        <f t="shared" si="242"/>
        <v>34.973470230100503</v>
      </c>
      <c r="N462" s="123">
        <f t="shared" si="242"/>
        <v>31.406023184546832</v>
      </c>
      <c r="O462" s="123">
        <f t="shared" si="242"/>
        <v>31.452615766233826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22.777824564719555</v>
      </c>
      <c r="T462" s="123">
        <f t="shared" si="243"/>
        <v>22.829853220918146</v>
      </c>
      <c r="U462" s="123">
        <f t="shared" si="243"/>
        <v>20.675759269822962</v>
      </c>
      <c r="V462" s="123">
        <f t="shared" si="243"/>
        <v>17.551929325893603</v>
      </c>
      <c r="W462" s="123">
        <f t="shared" ref="W462:Y462" si="244">SUM(W463:W464)</f>
        <v>14.96187110636467</v>
      </c>
      <c r="X462" s="123">
        <f t="shared" si="244"/>
        <v>13.892772120958218</v>
      </c>
      <c r="Y462" s="123">
        <f t="shared" si="244"/>
        <v>10.692041974330325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45.519418287731888</v>
      </c>
      <c r="D463" s="99">
        <v>43.516730183985565</v>
      </c>
      <c r="E463" s="99">
        <v>42.487852901111438</v>
      </c>
      <c r="F463" s="99">
        <v>41.525534346387907</v>
      </c>
      <c r="G463" s="99">
        <v>41.719977418268677</v>
      </c>
      <c r="H463" s="99">
        <v>39.671220164325327</v>
      </c>
      <c r="I463" s="99">
        <v>38.555868865035535</v>
      </c>
      <c r="J463" s="99">
        <v>37.89346327241843</v>
      </c>
      <c r="K463" s="99">
        <v>37.358539595435197</v>
      </c>
      <c r="L463" s="99">
        <v>40.680709602784951</v>
      </c>
      <c r="M463" s="99">
        <v>34.973470230100503</v>
      </c>
      <c r="N463" s="99">
        <v>31.406023184546832</v>
      </c>
      <c r="O463" s="99">
        <v>31.452615766233826</v>
      </c>
      <c r="P463" s="99">
        <v>0</v>
      </c>
      <c r="Q463" s="99">
        <v>0</v>
      </c>
      <c r="R463" s="99">
        <v>0</v>
      </c>
      <c r="S463" s="99">
        <v>22.777824564719555</v>
      </c>
      <c r="T463" s="99">
        <v>22.829853220918146</v>
      </c>
      <c r="U463" s="99">
        <v>20.675759269822962</v>
      </c>
      <c r="V463" s="99">
        <v>17.551929325893603</v>
      </c>
      <c r="W463" s="99">
        <v>14.96187110636467</v>
      </c>
      <c r="X463" s="99">
        <v>13.892772120958218</v>
      </c>
      <c r="Y463" s="99">
        <v>10.692041974330325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1.0967422872452539</v>
      </c>
      <c r="D467" s="123">
        <v>1.0964377211023308</v>
      </c>
      <c r="E467" s="123">
        <v>0.64458595073106073</v>
      </c>
      <c r="F467" s="123">
        <v>0.56189339540352268</v>
      </c>
      <c r="G467" s="123">
        <v>0.3828280836157632</v>
      </c>
      <c r="H467" s="123">
        <v>0.2809256475420906</v>
      </c>
      <c r="I467" s="123">
        <v>3.1735970194923517</v>
      </c>
      <c r="J467" s="123">
        <v>3.3190974697640723</v>
      </c>
      <c r="K467" s="123">
        <v>3.274375409098583</v>
      </c>
      <c r="L467" s="123">
        <v>3.8237648705445033</v>
      </c>
      <c r="M467" s="123">
        <v>3.9596468042625306</v>
      </c>
      <c r="N467" s="123">
        <v>3.6521322741282503</v>
      </c>
      <c r="O467" s="123">
        <v>3.1656073868071495</v>
      </c>
      <c r="P467" s="123">
        <v>0</v>
      </c>
      <c r="Q467" s="123">
        <v>0</v>
      </c>
      <c r="R467" s="123">
        <v>0</v>
      </c>
      <c r="S467" s="123">
        <v>3.0123908806196669</v>
      </c>
      <c r="T467" s="123">
        <v>3.0772483326387676</v>
      </c>
      <c r="U467" s="123">
        <v>2.8093864637220558</v>
      </c>
      <c r="V467" s="123">
        <v>2.2758591598300857</v>
      </c>
      <c r="W467" s="123">
        <v>1.7706660405557977</v>
      </c>
      <c r="X467" s="123">
        <v>1.6656728837693748</v>
      </c>
      <c r="Y467" s="123">
        <v>1.2974166935149827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3.6028411971730194</v>
      </c>
      <c r="D468" s="99">
        <v>3.6264662880860774</v>
      </c>
      <c r="E468" s="99">
        <v>3.4666802465279978</v>
      </c>
      <c r="F468" s="99">
        <v>3.557354209887222</v>
      </c>
      <c r="G468" s="99">
        <v>3.5801493956767381</v>
      </c>
      <c r="H468" s="99">
        <v>3.4406150920002569</v>
      </c>
      <c r="I468" s="99">
        <v>3.1912178885305469</v>
      </c>
      <c r="J468" s="99">
        <v>3.3311261474257758</v>
      </c>
      <c r="K468" s="99">
        <v>3.2944760403183566</v>
      </c>
      <c r="L468" s="99">
        <v>3.8316883802609882</v>
      </c>
      <c r="M468" s="99">
        <v>3.9702146633720043</v>
      </c>
      <c r="N468" s="99">
        <v>3.6535105258946174</v>
      </c>
      <c r="O468" s="99">
        <v>3.8489277162713011</v>
      </c>
      <c r="P468" s="99">
        <v>0</v>
      </c>
      <c r="Q468" s="99">
        <v>0</v>
      </c>
      <c r="R468" s="99">
        <v>0</v>
      </c>
      <c r="S468" s="99">
        <v>3.0182766795290137</v>
      </c>
      <c r="T468" s="99">
        <v>3.1574693696463987</v>
      </c>
      <c r="U468" s="99">
        <v>3.1399025182775917</v>
      </c>
      <c r="V468" s="99">
        <v>2.8313838366390041</v>
      </c>
      <c r="W468" s="99">
        <v>2.711669088477946</v>
      </c>
      <c r="X468" s="99">
        <v>2.0045979122438542</v>
      </c>
      <c r="Y468" s="99">
        <v>1.6922826437151948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2.0172163077754997</v>
      </c>
      <c r="D469" s="99">
        <v>2.0517885958862427</v>
      </c>
      <c r="E469" s="99">
        <v>1.9338317660020412</v>
      </c>
      <c r="F469" s="99">
        <v>1.9751595286002488</v>
      </c>
      <c r="G469" s="99">
        <v>2.0172314410718042</v>
      </c>
      <c r="H469" s="99">
        <v>1.940422990699364</v>
      </c>
      <c r="I469" s="99">
        <v>1.769381574948605</v>
      </c>
      <c r="J469" s="99">
        <v>1.7888149652897771</v>
      </c>
      <c r="K469" s="99">
        <v>1.6136929955596193</v>
      </c>
      <c r="L469" s="99">
        <v>2.1609597600421298</v>
      </c>
      <c r="M469" s="99">
        <v>2.2156644333857125</v>
      </c>
      <c r="N469" s="99">
        <v>1.9934062733053102</v>
      </c>
      <c r="O469" s="99">
        <v>2.2105153649085594</v>
      </c>
      <c r="P469" s="99">
        <v>0</v>
      </c>
      <c r="Q469" s="99">
        <v>0</v>
      </c>
      <c r="R469" s="99">
        <v>0</v>
      </c>
      <c r="S469" s="99">
        <v>1.6336424861051508</v>
      </c>
      <c r="T469" s="99">
        <v>1.7214617289198288</v>
      </c>
      <c r="U469" s="99">
        <v>0</v>
      </c>
      <c r="V469" s="99">
        <v>0</v>
      </c>
      <c r="W469" s="99">
        <v>0</v>
      </c>
      <c r="X469" s="99">
        <v>0.84813707269174277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2.0172163077754997</v>
      </c>
      <c r="D470" s="102">
        <v>2.0517885958862427</v>
      </c>
      <c r="E470" s="102">
        <v>1.9338317660020412</v>
      </c>
      <c r="F470" s="102">
        <v>1.9751595286002488</v>
      </c>
      <c r="G470" s="102">
        <v>2.0172314410718042</v>
      </c>
      <c r="H470" s="102">
        <v>1.940422990699364</v>
      </c>
      <c r="I470" s="102">
        <v>1.769381574948605</v>
      </c>
      <c r="J470" s="102">
        <v>1.7888149652897771</v>
      </c>
      <c r="K470" s="102">
        <v>1.6136929955596193</v>
      </c>
      <c r="L470" s="102">
        <v>2.1609597600421298</v>
      </c>
      <c r="M470" s="102">
        <v>2.2156644333857125</v>
      </c>
      <c r="N470" s="102">
        <v>1.9934062733053102</v>
      </c>
      <c r="O470" s="102">
        <v>2.2105153649085594</v>
      </c>
      <c r="P470" s="102">
        <v>0</v>
      </c>
      <c r="Q470" s="102">
        <v>0</v>
      </c>
      <c r="R470" s="102">
        <v>0</v>
      </c>
      <c r="S470" s="102">
        <v>1.6336424861051508</v>
      </c>
      <c r="T470" s="102">
        <v>1.7214617289198288</v>
      </c>
      <c r="U470" s="102">
        <v>0</v>
      </c>
      <c r="V470" s="102">
        <v>0</v>
      </c>
      <c r="W470" s="102">
        <v>0</v>
      </c>
      <c r="X470" s="102">
        <v>0.84813707269174277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393727</v>
      </c>
      <c r="C5" s="120">
        <v>395235</v>
      </c>
      <c r="D5" s="120">
        <v>403286</v>
      </c>
      <c r="E5" s="120">
        <v>412874</v>
      </c>
      <c r="F5" s="120">
        <v>416064</v>
      </c>
      <c r="G5" s="120">
        <v>411145</v>
      </c>
      <c r="H5" s="120">
        <v>400074</v>
      </c>
      <c r="I5" s="120">
        <v>387571</v>
      </c>
      <c r="J5" s="120">
        <v>385223</v>
      </c>
      <c r="K5" s="120">
        <v>388466</v>
      </c>
      <c r="L5" s="120">
        <v>397547</v>
      </c>
      <c r="M5" s="120">
        <v>401904</v>
      </c>
      <c r="N5" s="120">
        <v>405046</v>
      </c>
      <c r="O5" s="120">
        <v>402390</v>
      </c>
      <c r="P5" s="120">
        <v>395714</v>
      </c>
      <c r="Q5" s="120">
        <v>391289</v>
      </c>
      <c r="R5" s="120">
        <v>395353</v>
      </c>
      <c r="S5" s="120">
        <v>405440</v>
      </c>
      <c r="T5" s="120">
        <v>416477</v>
      </c>
      <c r="U5" s="120">
        <v>423887</v>
      </c>
      <c r="V5" s="120">
        <v>419596</v>
      </c>
      <c r="W5" s="120">
        <v>399011</v>
      </c>
      <c r="X5" s="120">
        <v>370685</v>
      </c>
      <c r="Y5" s="120">
        <v>350882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393727</v>
      </c>
      <c r="C7" s="52">
        <v>395235</v>
      </c>
      <c r="D7" s="52">
        <v>403286</v>
      </c>
      <c r="E7" s="52">
        <v>412874</v>
      </c>
      <c r="F7" s="52">
        <v>416064</v>
      </c>
      <c r="G7" s="52">
        <v>411145</v>
      </c>
      <c r="H7" s="52">
        <v>400074</v>
      </c>
      <c r="I7" s="52">
        <v>387571</v>
      </c>
      <c r="J7" s="52">
        <v>385223</v>
      </c>
      <c r="K7" s="52">
        <v>388466</v>
      </c>
      <c r="L7" s="52">
        <v>397547</v>
      </c>
      <c r="M7" s="52">
        <v>401904</v>
      </c>
      <c r="N7" s="52">
        <v>405046</v>
      </c>
      <c r="O7" s="52">
        <v>402390</v>
      </c>
      <c r="P7" s="52">
        <v>395714</v>
      </c>
      <c r="Q7" s="52">
        <v>391289</v>
      </c>
      <c r="R7" s="52">
        <v>395353</v>
      </c>
      <c r="S7" s="52">
        <v>405440</v>
      </c>
      <c r="T7" s="52">
        <v>416477</v>
      </c>
      <c r="U7" s="52">
        <v>423887</v>
      </c>
      <c r="V7" s="52">
        <v>419596</v>
      </c>
      <c r="W7" s="52">
        <v>399011</v>
      </c>
      <c r="X7" s="52">
        <v>370685</v>
      </c>
      <c r="Y7" s="52">
        <v>350882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1620</v>
      </c>
      <c r="C9" s="52">
        <v>1976</v>
      </c>
      <c r="D9" s="52">
        <v>2185</v>
      </c>
      <c r="E9" s="52">
        <v>2768</v>
      </c>
      <c r="F9" s="52">
        <v>3651</v>
      </c>
      <c r="G9" s="52">
        <v>4404</v>
      </c>
      <c r="H9" s="52">
        <v>5228</v>
      </c>
      <c r="I9" s="52">
        <v>5880</v>
      </c>
      <c r="J9" s="52">
        <v>6351</v>
      </c>
      <c r="K9" s="52">
        <v>6634</v>
      </c>
      <c r="L9" s="52">
        <v>7079</v>
      </c>
      <c r="M9" s="52">
        <v>8002</v>
      </c>
      <c r="N9" s="52">
        <v>8877</v>
      </c>
      <c r="O9" s="52">
        <v>9605</v>
      </c>
      <c r="P9" s="52">
        <v>9906</v>
      </c>
      <c r="Q9" s="52">
        <v>10070</v>
      </c>
      <c r="R9" s="52">
        <v>10369</v>
      </c>
      <c r="S9" s="52">
        <v>10937</v>
      </c>
      <c r="T9" s="52">
        <v>12002</v>
      </c>
      <c r="U9" s="52">
        <v>12451</v>
      </c>
      <c r="V9" s="52">
        <v>13950</v>
      </c>
      <c r="W9" s="52">
        <v>13751</v>
      </c>
      <c r="X9" s="52">
        <v>13769</v>
      </c>
      <c r="Y9" s="52">
        <v>13153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384089</v>
      </c>
      <c r="C11" s="52">
        <v>385920</v>
      </c>
      <c r="D11" s="52">
        <v>393983</v>
      </c>
      <c r="E11" s="52">
        <v>403304</v>
      </c>
      <c r="F11" s="52">
        <v>406387</v>
      </c>
      <c r="G11" s="52">
        <v>401493</v>
      </c>
      <c r="H11" s="52">
        <v>390545</v>
      </c>
      <c r="I11" s="52">
        <v>378113</v>
      </c>
      <c r="J11" s="52">
        <v>375610</v>
      </c>
      <c r="K11" s="52">
        <v>378463</v>
      </c>
      <c r="L11" s="52">
        <v>387328</v>
      </c>
      <c r="M11" s="52">
        <v>391917</v>
      </c>
      <c r="N11" s="52">
        <v>395112</v>
      </c>
      <c r="O11" s="52">
        <v>392758</v>
      </c>
      <c r="P11" s="52">
        <v>386235</v>
      </c>
      <c r="Q11" s="52">
        <v>381936</v>
      </c>
      <c r="R11" s="52">
        <v>385845</v>
      </c>
      <c r="S11" s="52">
        <v>395499</v>
      </c>
      <c r="T11" s="52">
        <v>406307</v>
      </c>
      <c r="U11" s="52">
        <v>413324</v>
      </c>
      <c r="V11" s="52">
        <v>408992</v>
      </c>
      <c r="W11" s="52">
        <v>388507</v>
      </c>
      <c r="X11" s="52">
        <v>359116</v>
      </c>
      <c r="Y11" s="52">
        <v>338068</v>
      </c>
      <c r="DA11" s="63" t="s">
        <v>1087</v>
      </c>
    </row>
    <row r="12" spans="1:105" ht="12" customHeight="1" x14ac:dyDescent="0.25">
      <c r="A12" s="97" t="s">
        <v>133</v>
      </c>
      <c r="B12" s="52">
        <v>1288</v>
      </c>
      <c r="C12" s="52">
        <v>1472</v>
      </c>
      <c r="D12" s="52">
        <v>1524</v>
      </c>
      <c r="E12" s="52">
        <v>1754</v>
      </c>
      <c r="F12" s="52">
        <v>1812</v>
      </c>
      <c r="G12" s="52">
        <v>1870</v>
      </c>
      <c r="H12" s="52">
        <v>1929</v>
      </c>
      <c r="I12" s="52">
        <v>2073</v>
      </c>
      <c r="J12" s="52">
        <v>2261</v>
      </c>
      <c r="K12" s="52">
        <v>2656</v>
      </c>
      <c r="L12" s="52">
        <v>2820</v>
      </c>
      <c r="M12" s="52">
        <v>2799</v>
      </c>
      <c r="N12" s="52">
        <v>2844</v>
      </c>
      <c r="O12" s="52">
        <v>2647</v>
      </c>
      <c r="P12" s="52">
        <v>2524</v>
      </c>
      <c r="Q12" s="52">
        <v>2363</v>
      </c>
      <c r="R12" s="52">
        <v>2356</v>
      </c>
      <c r="S12" s="52">
        <v>2572</v>
      </c>
      <c r="T12" s="52">
        <v>2596</v>
      </c>
      <c r="U12" s="52">
        <v>2840</v>
      </c>
      <c r="V12" s="52">
        <v>2934</v>
      </c>
      <c r="W12" s="52">
        <v>2710</v>
      </c>
      <c r="X12" s="52">
        <v>3672</v>
      </c>
      <c r="Y12" s="52">
        <v>3462</v>
      </c>
      <c r="DA12" s="63" t="s">
        <v>1088</v>
      </c>
    </row>
    <row r="13" spans="1:105" ht="12" customHeight="1" x14ac:dyDescent="0.25">
      <c r="A13" s="97" t="s">
        <v>122</v>
      </c>
      <c r="B13" s="52">
        <v>5863</v>
      </c>
      <c r="C13" s="52">
        <v>5362</v>
      </c>
      <c r="D13" s="52">
        <v>5193</v>
      </c>
      <c r="E13" s="52">
        <v>5051</v>
      </c>
      <c r="F13" s="52">
        <v>5040</v>
      </c>
      <c r="G13" s="52">
        <v>4818</v>
      </c>
      <c r="H13" s="52">
        <v>4545</v>
      </c>
      <c r="I13" s="52">
        <v>4083</v>
      </c>
      <c r="J13" s="52">
        <v>3892</v>
      </c>
      <c r="K13" s="52">
        <v>3596</v>
      </c>
      <c r="L13" s="52">
        <v>3469</v>
      </c>
      <c r="M13" s="52">
        <v>3320</v>
      </c>
      <c r="N13" s="52">
        <v>3297</v>
      </c>
      <c r="O13" s="52">
        <v>3292</v>
      </c>
      <c r="P13" s="52">
        <v>3392</v>
      </c>
      <c r="Q13" s="52">
        <v>3497</v>
      </c>
      <c r="R13" s="52">
        <v>3576</v>
      </c>
      <c r="S13" s="52">
        <v>3672</v>
      </c>
      <c r="T13" s="52">
        <v>3716</v>
      </c>
      <c r="U13" s="52">
        <v>3671</v>
      </c>
      <c r="V13" s="52">
        <v>3616</v>
      </c>
      <c r="W13" s="52">
        <v>3711</v>
      </c>
      <c r="X13" s="52">
        <v>3176</v>
      </c>
      <c r="Y13" s="52">
        <v>2647</v>
      </c>
      <c r="DA13" s="63" t="s">
        <v>1089</v>
      </c>
    </row>
    <row r="14" spans="1:105" ht="12" customHeight="1" x14ac:dyDescent="0.25">
      <c r="A14" s="97" t="s">
        <v>121</v>
      </c>
      <c r="B14" s="52">
        <v>2487</v>
      </c>
      <c r="C14" s="52">
        <v>2481</v>
      </c>
      <c r="D14" s="52">
        <v>2586</v>
      </c>
      <c r="E14" s="52">
        <v>2765</v>
      </c>
      <c r="F14" s="52">
        <v>2825</v>
      </c>
      <c r="G14" s="52">
        <v>2964</v>
      </c>
      <c r="H14" s="52">
        <v>3055</v>
      </c>
      <c r="I14" s="52">
        <v>3302</v>
      </c>
      <c r="J14" s="52">
        <v>3460</v>
      </c>
      <c r="K14" s="52">
        <v>3751</v>
      </c>
      <c r="L14" s="52">
        <v>3930</v>
      </c>
      <c r="M14" s="52">
        <v>3868</v>
      </c>
      <c r="N14" s="52">
        <v>3793</v>
      </c>
      <c r="O14" s="52">
        <v>3693</v>
      </c>
      <c r="P14" s="52">
        <v>3563</v>
      </c>
      <c r="Q14" s="52">
        <v>3493</v>
      </c>
      <c r="R14" s="52">
        <v>3576</v>
      </c>
      <c r="S14" s="52">
        <v>3697</v>
      </c>
      <c r="T14" s="52">
        <v>3858</v>
      </c>
      <c r="U14" s="52">
        <v>4052</v>
      </c>
      <c r="V14" s="52">
        <v>4054</v>
      </c>
      <c r="W14" s="52">
        <v>4083</v>
      </c>
      <c r="X14" s="52">
        <v>4721</v>
      </c>
      <c r="Y14" s="52">
        <v>6705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63566</v>
      </c>
      <c r="C16" s="52">
        <v>64006</v>
      </c>
      <c r="D16" s="52">
        <v>65643</v>
      </c>
      <c r="E16" s="52">
        <v>67508</v>
      </c>
      <c r="F16" s="52">
        <v>68307</v>
      </c>
      <c r="G16" s="52">
        <v>67726</v>
      </c>
      <c r="H16" s="52">
        <v>66085</v>
      </c>
      <c r="I16" s="52">
        <v>64164</v>
      </c>
      <c r="J16" s="52">
        <v>63696</v>
      </c>
      <c r="K16" s="52">
        <v>63972</v>
      </c>
      <c r="L16" s="52">
        <v>64688</v>
      </c>
      <c r="M16" s="52">
        <v>64884</v>
      </c>
      <c r="N16" s="52">
        <v>64721</v>
      </c>
      <c r="O16" s="52">
        <v>63603</v>
      </c>
      <c r="P16" s="52">
        <v>61820</v>
      </c>
      <c r="Q16" s="52">
        <v>60421</v>
      </c>
      <c r="R16" s="52">
        <v>59606</v>
      </c>
      <c r="S16" s="52">
        <v>58921</v>
      </c>
      <c r="T16" s="52">
        <v>57084</v>
      </c>
      <c r="U16" s="52">
        <v>54378</v>
      </c>
      <c r="V16" s="52">
        <v>53896</v>
      </c>
      <c r="W16" s="52">
        <v>55652</v>
      </c>
      <c r="X16" s="52">
        <v>64134</v>
      </c>
      <c r="Y16" s="52">
        <v>63272</v>
      </c>
      <c r="DA16" s="63" t="s">
        <v>1091</v>
      </c>
    </row>
    <row r="17" spans="1:105" ht="12" customHeight="1" x14ac:dyDescent="0.25">
      <c r="A17" s="109" t="s">
        <v>120</v>
      </c>
      <c r="B17" s="36">
        <v>330161</v>
      </c>
      <c r="C17" s="36">
        <v>331229</v>
      </c>
      <c r="D17" s="36">
        <v>337643</v>
      </c>
      <c r="E17" s="36">
        <v>345366</v>
      </c>
      <c r="F17" s="36">
        <v>347757</v>
      </c>
      <c r="G17" s="36">
        <v>343419</v>
      </c>
      <c r="H17" s="36">
        <v>333989</v>
      </c>
      <c r="I17" s="36">
        <v>323407</v>
      </c>
      <c r="J17" s="36">
        <v>321527</v>
      </c>
      <c r="K17" s="36">
        <v>324494</v>
      </c>
      <c r="L17" s="36">
        <v>332859</v>
      </c>
      <c r="M17" s="36">
        <v>337020</v>
      </c>
      <c r="N17" s="36">
        <v>340325</v>
      </c>
      <c r="O17" s="36">
        <v>338787</v>
      </c>
      <c r="P17" s="36">
        <v>333894</v>
      </c>
      <c r="Q17" s="36">
        <v>330868</v>
      </c>
      <c r="R17" s="36">
        <v>335747</v>
      </c>
      <c r="S17" s="36">
        <v>346519</v>
      </c>
      <c r="T17" s="36">
        <v>359393</v>
      </c>
      <c r="U17" s="36">
        <v>369509</v>
      </c>
      <c r="V17" s="36">
        <v>365700</v>
      </c>
      <c r="W17" s="36">
        <v>343359</v>
      </c>
      <c r="X17" s="36">
        <v>306551</v>
      </c>
      <c r="Y17" s="36">
        <v>287610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30760</v>
      </c>
      <c r="D21" s="52">
        <v>30768</v>
      </c>
      <c r="E21" s="52">
        <v>30824</v>
      </c>
      <c r="F21" s="52">
        <v>30986</v>
      </c>
      <c r="G21" s="52">
        <v>31309</v>
      </c>
      <c r="H21" s="52">
        <v>31843</v>
      </c>
      <c r="I21" s="52">
        <v>32627</v>
      </c>
      <c r="J21" s="52">
        <v>33696</v>
      </c>
      <c r="K21" s="52">
        <v>35077</v>
      </c>
      <c r="L21" s="52">
        <v>36822</v>
      </c>
      <c r="M21" s="52">
        <v>38977</v>
      </c>
      <c r="N21" s="52">
        <v>41618</v>
      </c>
      <c r="O21" s="52">
        <v>38648</v>
      </c>
      <c r="P21" s="52">
        <v>17826</v>
      </c>
      <c r="Q21" s="52">
        <v>22281</v>
      </c>
      <c r="R21" s="52">
        <v>27406</v>
      </c>
      <c r="S21" s="52">
        <v>33252</v>
      </c>
      <c r="T21" s="52">
        <v>33406</v>
      </c>
      <c r="U21" s="52">
        <v>32267</v>
      </c>
      <c r="V21" s="52">
        <v>30669</v>
      </c>
      <c r="W21" s="52">
        <v>30154</v>
      </c>
      <c r="X21" s="52">
        <v>31146</v>
      </c>
      <c r="Y21" s="52">
        <v>33373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253</v>
      </c>
      <c r="D23" s="52">
        <v>254</v>
      </c>
      <c r="E23" s="52">
        <v>263</v>
      </c>
      <c r="F23" s="52">
        <v>282</v>
      </c>
      <c r="G23" s="52">
        <v>331</v>
      </c>
      <c r="H23" s="52">
        <v>405</v>
      </c>
      <c r="I23" s="52">
        <v>385</v>
      </c>
      <c r="J23" s="52">
        <v>478</v>
      </c>
      <c r="K23" s="52">
        <v>743</v>
      </c>
      <c r="L23" s="52">
        <v>843</v>
      </c>
      <c r="M23" s="52">
        <v>1033</v>
      </c>
      <c r="N23" s="52">
        <v>1123</v>
      </c>
      <c r="O23" s="52">
        <v>1389</v>
      </c>
      <c r="P23" s="52">
        <v>1068</v>
      </c>
      <c r="Q23" s="52">
        <v>1094</v>
      </c>
      <c r="R23" s="52">
        <v>1230</v>
      </c>
      <c r="S23" s="52">
        <v>1492</v>
      </c>
      <c r="T23" s="52">
        <v>1726</v>
      </c>
      <c r="U23" s="52">
        <v>1900</v>
      </c>
      <c r="V23" s="52">
        <v>1817</v>
      </c>
      <c r="W23" s="52">
        <v>1728</v>
      </c>
      <c r="X23" s="52">
        <v>1602</v>
      </c>
      <c r="Y23" s="52">
        <v>1798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30007</v>
      </c>
      <c r="D25" s="52">
        <v>30015</v>
      </c>
      <c r="E25" s="52">
        <v>30070</v>
      </c>
      <c r="F25" s="52">
        <v>30230</v>
      </c>
      <c r="G25" s="52">
        <v>30544</v>
      </c>
      <c r="H25" s="52">
        <v>31074</v>
      </c>
      <c r="I25" s="52">
        <v>31934</v>
      </c>
      <c r="J25" s="52">
        <v>33483</v>
      </c>
      <c r="K25" s="52">
        <v>34802</v>
      </c>
      <c r="L25" s="52">
        <v>36520</v>
      </c>
      <c r="M25" s="52">
        <v>38658</v>
      </c>
      <c r="N25" s="52">
        <v>41294</v>
      </c>
      <c r="O25" s="52">
        <v>38312</v>
      </c>
      <c r="P25" s="52">
        <v>17572</v>
      </c>
      <c r="Q25" s="52">
        <v>22006</v>
      </c>
      <c r="R25" s="52">
        <v>27092</v>
      </c>
      <c r="S25" s="52">
        <v>32868</v>
      </c>
      <c r="T25" s="52">
        <v>33034</v>
      </c>
      <c r="U25" s="52">
        <v>31885</v>
      </c>
      <c r="V25" s="52">
        <v>30317</v>
      </c>
      <c r="W25" s="52">
        <v>29792</v>
      </c>
      <c r="X25" s="52">
        <v>30838</v>
      </c>
      <c r="Y25" s="52">
        <v>32911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101</v>
      </c>
      <c r="D26" s="52">
        <v>100</v>
      </c>
      <c r="E26" s="52">
        <v>101</v>
      </c>
      <c r="F26" s="52">
        <v>102</v>
      </c>
      <c r="G26" s="52">
        <v>105</v>
      </c>
      <c r="H26" s="52">
        <v>107</v>
      </c>
      <c r="I26" s="52">
        <v>113</v>
      </c>
      <c r="J26" s="52">
        <v>124</v>
      </c>
      <c r="K26" s="52">
        <v>131</v>
      </c>
      <c r="L26" s="52">
        <v>143</v>
      </c>
      <c r="M26" s="52">
        <v>160</v>
      </c>
      <c r="N26" s="52">
        <v>174</v>
      </c>
      <c r="O26" s="52">
        <v>197</v>
      </c>
      <c r="P26" s="52">
        <v>123</v>
      </c>
      <c r="Q26" s="52">
        <v>161</v>
      </c>
      <c r="R26" s="52">
        <v>189</v>
      </c>
      <c r="S26" s="52">
        <v>241</v>
      </c>
      <c r="T26" s="52">
        <v>234</v>
      </c>
      <c r="U26" s="52">
        <v>243</v>
      </c>
      <c r="V26" s="52">
        <v>223</v>
      </c>
      <c r="W26" s="52">
        <v>224</v>
      </c>
      <c r="X26" s="52">
        <v>236</v>
      </c>
      <c r="Y26" s="52">
        <v>252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916</v>
      </c>
      <c r="D27" s="52">
        <v>917</v>
      </c>
      <c r="E27" s="52">
        <v>923</v>
      </c>
      <c r="F27" s="52">
        <v>943</v>
      </c>
      <c r="G27" s="52">
        <v>986</v>
      </c>
      <c r="H27" s="52">
        <v>1064</v>
      </c>
      <c r="I27" s="52">
        <v>630</v>
      </c>
      <c r="J27" s="52">
        <v>435</v>
      </c>
      <c r="K27" s="52">
        <v>661</v>
      </c>
      <c r="L27" s="52">
        <v>764</v>
      </c>
      <c r="M27" s="52">
        <v>745</v>
      </c>
      <c r="N27" s="52">
        <v>700</v>
      </c>
      <c r="O27" s="52">
        <v>566</v>
      </c>
      <c r="P27" s="52">
        <v>469</v>
      </c>
      <c r="Q27" s="52">
        <v>333</v>
      </c>
      <c r="R27" s="52">
        <v>432</v>
      </c>
      <c r="S27" s="52">
        <v>529</v>
      </c>
      <c r="T27" s="52">
        <v>613</v>
      </c>
      <c r="U27" s="52">
        <v>596</v>
      </c>
      <c r="V27" s="52">
        <v>585</v>
      </c>
      <c r="W27" s="52">
        <v>542</v>
      </c>
      <c r="X27" s="52">
        <v>535</v>
      </c>
      <c r="Y27" s="52">
        <v>529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389</v>
      </c>
      <c r="D28" s="52">
        <v>388</v>
      </c>
      <c r="E28" s="52">
        <v>396</v>
      </c>
      <c r="F28" s="52">
        <v>410</v>
      </c>
      <c r="G28" s="52">
        <v>444</v>
      </c>
      <c r="H28" s="52">
        <v>498</v>
      </c>
      <c r="I28" s="52">
        <v>351</v>
      </c>
      <c r="J28" s="52">
        <v>315</v>
      </c>
      <c r="K28" s="52">
        <v>478</v>
      </c>
      <c r="L28" s="52">
        <v>530</v>
      </c>
      <c r="M28" s="52">
        <v>555</v>
      </c>
      <c r="N28" s="52">
        <v>547</v>
      </c>
      <c r="O28" s="52">
        <v>591</v>
      </c>
      <c r="P28" s="52">
        <v>594</v>
      </c>
      <c r="Q28" s="52">
        <v>596</v>
      </c>
      <c r="R28" s="52">
        <v>588</v>
      </c>
      <c r="S28" s="52">
        <v>638</v>
      </c>
      <c r="T28" s="52">
        <v>564</v>
      </c>
      <c r="U28" s="52">
        <v>495</v>
      </c>
      <c r="V28" s="52">
        <v>507</v>
      </c>
      <c r="W28" s="52">
        <v>547</v>
      </c>
      <c r="X28" s="52">
        <v>576</v>
      </c>
      <c r="Y28" s="52">
        <v>640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9932</v>
      </c>
      <c r="D30" s="52">
        <v>9953</v>
      </c>
      <c r="E30" s="52">
        <v>10096</v>
      </c>
      <c r="F30" s="52">
        <v>10499</v>
      </c>
      <c r="G30" s="52">
        <v>11298</v>
      </c>
      <c r="H30" s="52">
        <v>12625</v>
      </c>
      <c r="I30" s="52">
        <v>8649</v>
      </c>
      <c r="J30" s="52">
        <v>9849</v>
      </c>
      <c r="K30" s="52">
        <v>10864</v>
      </c>
      <c r="L30" s="52">
        <v>11342</v>
      </c>
      <c r="M30" s="52">
        <v>11355</v>
      </c>
      <c r="N30" s="52">
        <v>11341</v>
      </c>
      <c r="O30" s="52">
        <v>10794</v>
      </c>
      <c r="P30" s="52">
        <v>6802</v>
      </c>
      <c r="Q30" s="52">
        <v>8224</v>
      </c>
      <c r="R30" s="52">
        <v>10555</v>
      </c>
      <c r="S30" s="52">
        <v>11841</v>
      </c>
      <c r="T30" s="52">
        <v>11658</v>
      </c>
      <c r="U30" s="52">
        <v>11025</v>
      </c>
      <c r="V30" s="52">
        <v>9824</v>
      </c>
      <c r="W30" s="52">
        <v>8267</v>
      </c>
      <c r="X30" s="52">
        <v>7347</v>
      </c>
      <c r="Y30" s="52">
        <v>8523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51588</v>
      </c>
      <c r="D31" s="36">
        <v>51689</v>
      </c>
      <c r="E31" s="36">
        <v>52422</v>
      </c>
      <c r="F31" s="36">
        <v>54455</v>
      </c>
      <c r="G31" s="36">
        <v>58479</v>
      </c>
      <c r="H31" s="36">
        <v>65174</v>
      </c>
      <c r="I31" s="36">
        <v>44222</v>
      </c>
      <c r="J31" s="36">
        <v>44848</v>
      </c>
      <c r="K31" s="36">
        <v>55510</v>
      </c>
      <c r="L31" s="36">
        <v>57097</v>
      </c>
      <c r="M31" s="36">
        <v>56909</v>
      </c>
      <c r="N31" s="36">
        <v>55968</v>
      </c>
      <c r="O31" s="36">
        <v>52062</v>
      </c>
      <c r="P31" s="36">
        <v>37539</v>
      </c>
      <c r="Q31" s="36">
        <v>45741</v>
      </c>
      <c r="R31" s="36">
        <v>54181</v>
      </c>
      <c r="S31" s="36">
        <v>60773</v>
      </c>
      <c r="T31" s="36">
        <v>60454</v>
      </c>
      <c r="U31" s="36">
        <v>56027</v>
      </c>
      <c r="V31" s="36">
        <v>52096</v>
      </c>
      <c r="W31" s="36">
        <v>48520</v>
      </c>
      <c r="X31" s="36">
        <v>48133</v>
      </c>
      <c r="Y31" s="36">
        <v>55825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32268</v>
      </c>
      <c r="D35" s="52">
        <v>38819</v>
      </c>
      <c r="E35" s="52">
        <v>40412</v>
      </c>
      <c r="F35" s="52">
        <v>34176</v>
      </c>
      <c r="G35" s="52">
        <v>26390</v>
      </c>
      <c r="H35" s="52">
        <v>20772</v>
      </c>
      <c r="I35" s="52">
        <v>20124</v>
      </c>
      <c r="J35" s="52">
        <v>31348</v>
      </c>
      <c r="K35" s="52">
        <v>38320</v>
      </c>
      <c r="L35" s="52">
        <v>45903</v>
      </c>
      <c r="M35" s="52">
        <v>43334</v>
      </c>
      <c r="N35" s="52">
        <v>44760</v>
      </c>
      <c r="O35" s="52">
        <v>35992</v>
      </c>
      <c r="P35" s="52">
        <v>11150</v>
      </c>
      <c r="Q35" s="52">
        <v>17856</v>
      </c>
      <c r="R35" s="52">
        <v>31470</v>
      </c>
      <c r="S35" s="52">
        <v>43339</v>
      </c>
      <c r="T35" s="52">
        <v>44443</v>
      </c>
      <c r="U35" s="52">
        <v>39677</v>
      </c>
      <c r="V35" s="52">
        <v>26378</v>
      </c>
      <c r="W35" s="52">
        <v>9569</v>
      </c>
      <c r="X35" s="52">
        <v>2820</v>
      </c>
      <c r="Y35" s="52">
        <v>13570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609</v>
      </c>
      <c r="D37" s="52">
        <v>463</v>
      </c>
      <c r="E37" s="52">
        <v>846</v>
      </c>
      <c r="F37" s="52">
        <v>1165</v>
      </c>
      <c r="G37" s="52">
        <v>1084</v>
      </c>
      <c r="H37" s="52">
        <v>1229</v>
      </c>
      <c r="I37" s="52">
        <v>1037</v>
      </c>
      <c r="J37" s="52">
        <v>949</v>
      </c>
      <c r="K37" s="52">
        <v>1026</v>
      </c>
      <c r="L37" s="52">
        <v>1288</v>
      </c>
      <c r="M37" s="52">
        <v>1956</v>
      </c>
      <c r="N37" s="52">
        <v>1998</v>
      </c>
      <c r="O37" s="52">
        <v>2117</v>
      </c>
      <c r="P37" s="52">
        <v>1369</v>
      </c>
      <c r="Q37" s="52">
        <v>1258</v>
      </c>
      <c r="R37" s="52">
        <v>1529</v>
      </c>
      <c r="S37" s="52">
        <v>2060</v>
      </c>
      <c r="T37" s="52">
        <v>2791</v>
      </c>
      <c r="U37" s="52">
        <v>2349</v>
      </c>
      <c r="V37" s="52">
        <v>3316</v>
      </c>
      <c r="W37" s="52">
        <v>1529</v>
      </c>
      <c r="X37" s="52">
        <v>1620</v>
      </c>
      <c r="Y37" s="52">
        <v>1182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31838</v>
      </c>
      <c r="D39" s="52">
        <v>38078</v>
      </c>
      <c r="E39" s="52">
        <v>39391</v>
      </c>
      <c r="F39" s="52">
        <v>33313</v>
      </c>
      <c r="G39" s="52">
        <v>25650</v>
      </c>
      <c r="H39" s="52">
        <v>20126</v>
      </c>
      <c r="I39" s="52">
        <v>19502</v>
      </c>
      <c r="J39" s="52">
        <v>30980</v>
      </c>
      <c r="K39" s="52">
        <v>37655</v>
      </c>
      <c r="L39" s="52">
        <v>45385</v>
      </c>
      <c r="M39" s="52">
        <v>43247</v>
      </c>
      <c r="N39" s="52">
        <v>44489</v>
      </c>
      <c r="O39" s="52">
        <v>35958</v>
      </c>
      <c r="P39" s="52">
        <v>11049</v>
      </c>
      <c r="Q39" s="52">
        <v>17707</v>
      </c>
      <c r="R39" s="52">
        <v>31001</v>
      </c>
      <c r="S39" s="52">
        <v>42522</v>
      </c>
      <c r="T39" s="52">
        <v>43842</v>
      </c>
      <c r="U39" s="52">
        <v>38902</v>
      </c>
      <c r="V39" s="52">
        <v>25985</v>
      </c>
      <c r="W39" s="52">
        <v>9307</v>
      </c>
      <c r="X39" s="52">
        <v>1447</v>
      </c>
      <c r="Y39" s="52">
        <v>11863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285</v>
      </c>
      <c r="D40" s="52">
        <v>152</v>
      </c>
      <c r="E40" s="52">
        <v>331</v>
      </c>
      <c r="F40" s="52">
        <v>160</v>
      </c>
      <c r="G40" s="52">
        <v>163</v>
      </c>
      <c r="H40" s="52">
        <v>166</v>
      </c>
      <c r="I40" s="52">
        <v>257</v>
      </c>
      <c r="J40" s="52">
        <v>312</v>
      </c>
      <c r="K40" s="52">
        <v>526</v>
      </c>
      <c r="L40" s="52">
        <v>307</v>
      </c>
      <c r="M40" s="52">
        <v>139</v>
      </c>
      <c r="N40" s="52">
        <v>219</v>
      </c>
      <c r="O40" s="52">
        <v>0</v>
      </c>
      <c r="P40" s="52">
        <v>0</v>
      </c>
      <c r="Q40" s="52">
        <v>0</v>
      </c>
      <c r="R40" s="52">
        <v>182</v>
      </c>
      <c r="S40" s="52">
        <v>457</v>
      </c>
      <c r="T40" s="52">
        <v>258</v>
      </c>
      <c r="U40" s="52">
        <v>487</v>
      </c>
      <c r="V40" s="52">
        <v>317</v>
      </c>
      <c r="W40" s="52">
        <v>0</v>
      </c>
      <c r="X40" s="52">
        <v>1198</v>
      </c>
      <c r="Y40" s="52">
        <v>42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415</v>
      </c>
      <c r="D41" s="52">
        <v>748</v>
      </c>
      <c r="E41" s="52">
        <v>781</v>
      </c>
      <c r="F41" s="52">
        <v>932</v>
      </c>
      <c r="G41" s="52">
        <v>764</v>
      </c>
      <c r="H41" s="52">
        <v>791</v>
      </c>
      <c r="I41" s="52">
        <v>168</v>
      </c>
      <c r="J41" s="52">
        <v>244</v>
      </c>
      <c r="K41" s="52">
        <v>365</v>
      </c>
      <c r="L41" s="52">
        <v>637</v>
      </c>
      <c r="M41" s="52">
        <v>596</v>
      </c>
      <c r="N41" s="52">
        <v>677</v>
      </c>
      <c r="O41" s="52">
        <v>561</v>
      </c>
      <c r="P41" s="52">
        <v>569</v>
      </c>
      <c r="Q41" s="52">
        <v>438</v>
      </c>
      <c r="R41" s="52">
        <v>511</v>
      </c>
      <c r="S41" s="52">
        <v>625</v>
      </c>
      <c r="T41" s="52">
        <v>657</v>
      </c>
      <c r="U41" s="52">
        <v>551</v>
      </c>
      <c r="V41" s="52">
        <v>530</v>
      </c>
      <c r="W41" s="52">
        <v>637</v>
      </c>
      <c r="X41" s="52">
        <v>0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383</v>
      </c>
      <c r="D42" s="52">
        <v>493</v>
      </c>
      <c r="E42" s="52">
        <v>575</v>
      </c>
      <c r="F42" s="52">
        <v>470</v>
      </c>
      <c r="G42" s="52">
        <v>583</v>
      </c>
      <c r="H42" s="52">
        <v>589</v>
      </c>
      <c r="I42" s="52">
        <v>598</v>
      </c>
      <c r="J42" s="52">
        <v>473</v>
      </c>
      <c r="K42" s="52">
        <v>769</v>
      </c>
      <c r="L42" s="52">
        <v>709</v>
      </c>
      <c r="M42" s="52">
        <v>493</v>
      </c>
      <c r="N42" s="52">
        <v>472</v>
      </c>
      <c r="O42" s="52">
        <v>491</v>
      </c>
      <c r="P42" s="52">
        <v>464</v>
      </c>
      <c r="Q42" s="52">
        <v>526</v>
      </c>
      <c r="R42" s="52">
        <v>671</v>
      </c>
      <c r="S42" s="52">
        <v>759</v>
      </c>
      <c r="T42" s="52">
        <v>725</v>
      </c>
      <c r="U42" s="52">
        <v>689</v>
      </c>
      <c r="V42" s="52">
        <v>509</v>
      </c>
      <c r="W42" s="52">
        <v>576</v>
      </c>
      <c r="X42" s="52">
        <v>1214</v>
      </c>
      <c r="Y42" s="52">
        <v>2624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10372</v>
      </c>
      <c r="D44" s="52">
        <v>11590</v>
      </c>
      <c r="E44" s="52">
        <v>11961</v>
      </c>
      <c r="F44" s="52">
        <v>11298</v>
      </c>
      <c r="G44" s="52">
        <v>10717</v>
      </c>
      <c r="H44" s="52">
        <v>10984</v>
      </c>
      <c r="I44" s="52">
        <v>6728</v>
      </c>
      <c r="J44" s="52">
        <v>9381</v>
      </c>
      <c r="K44" s="52">
        <v>11140</v>
      </c>
      <c r="L44" s="52">
        <v>12058</v>
      </c>
      <c r="M44" s="52">
        <v>11551</v>
      </c>
      <c r="N44" s="52">
        <v>11178</v>
      </c>
      <c r="O44" s="52">
        <v>9676</v>
      </c>
      <c r="P44" s="52">
        <v>5019</v>
      </c>
      <c r="Q44" s="52">
        <v>6825</v>
      </c>
      <c r="R44" s="52">
        <v>9740</v>
      </c>
      <c r="S44" s="52">
        <v>11156</v>
      </c>
      <c r="T44" s="52">
        <v>9821</v>
      </c>
      <c r="U44" s="52">
        <v>8319</v>
      </c>
      <c r="V44" s="52">
        <v>9342</v>
      </c>
      <c r="W44" s="52">
        <v>10023</v>
      </c>
      <c r="X44" s="52">
        <v>15829</v>
      </c>
      <c r="Y44" s="52">
        <v>7661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52656</v>
      </c>
      <c r="D45" s="36">
        <v>58103</v>
      </c>
      <c r="E45" s="36">
        <v>60145</v>
      </c>
      <c r="F45" s="36">
        <v>56846</v>
      </c>
      <c r="G45" s="36">
        <v>54141</v>
      </c>
      <c r="H45" s="36">
        <v>55744</v>
      </c>
      <c r="I45" s="36">
        <v>33640</v>
      </c>
      <c r="J45" s="36">
        <v>42968</v>
      </c>
      <c r="K45" s="36">
        <v>58477</v>
      </c>
      <c r="L45" s="36">
        <v>65462</v>
      </c>
      <c r="M45" s="36">
        <v>61070</v>
      </c>
      <c r="N45" s="36">
        <v>59273</v>
      </c>
      <c r="O45" s="36">
        <v>50524</v>
      </c>
      <c r="P45" s="36">
        <v>32646</v>
      </c>
      <c r="Q45" s="36">
        <v>42715</v>
      </c>
      <c r="R45" s="36">
        <v>59060</v>
      </c>
      <c r="S45" s="36">
        <v>71545</v>
      </c>
      <c r="T45" s="36">
        <v>73328</v>
      </c>
      <c r="U45" s="36">
        <v>66143</v>
      </c>
      <c r="V45" s="36">
        <v>48287</v>
      </c>
      <c r="W45" s="36">
        <v>26179</v>
      </c>
      <c r="X45" s="36">
        <v>11325</v>
      </c>
      <c r="Y45" s="36">
        <v>36884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11546</v>
      </c>
      <c r="D49" s="52">
        <v>14080</v>
      </c>
      <c r="E49" s="52">
        <v>14659</v>
      </c>
      <c r="F49" s="52">
        <v>11718</v>
      </c>
      <c r="G49" s="52">
        <v>8775</v>
      </c>
      <c r="H49" s="52">
        <v>5840</v>
      </c>
      <c r="I49" s="52">
        <v>6215</v>
      </c>
      <c r="J49" s="52">
        <v>10066</v>
      </c>
      <c r="K49" s="52">
        <v>11889</v>
      </c>
      <c r="L49" s="52">
        <v>13045</v>
      </c>
      <c r="M49" s="52">
        <v>12042</v>
      </c>
      <c r="N49" s="52">
        <v>11670</v>
      </c>
      <c r="O49" s="52">
        <v>10024</v>
      </c>
      <c r="P49" s="52">
        <v>5289</v>
      </c>
      <c r="Q49" s="52">
        <v>7805</v>
      </c>
      <c r="R49" s="52">
        <v>12013</v>
      </c>
      <c r="S49" s="52">
        <v>14253</v>
      </c>
      <c r="T49" s="52">
        <v>13964</v>
      </c>
      <c r="U49" s="52">
        <v>13758</v>
      </c>
      <c r="V49" s="52">
        <v>7426</v>
      </c>
      <c r="W49" s="52">
        <v>3227</v>
      </c>
      <c r="X49" s="52">
        <v>1020</v>
      </c>
      <c r="Y49" s="52">
        <v>4472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230</v>
      </c>
      <c r="D51" s="52">
        <v>140</v>
      </c>
      <c r="E51" s="52">
        <v>304</v>
      </c>
      <c r="F51" s="52">
        <v>384</v>
      </c>
      <c r="G51" s="52">
        <v>285</v>
      </c>
      <c r="H51" s="52">
        <v>311</v>
      </c>
      <c r="I51" s="52">
        <v>330</v>
      </c>
      <c r="J51" s="52">
        <v>380</v>
      </c>
      <c r="K51" s="52">
        <v>296</v>
      </c>
      <c r="L51" s="52">
        <v>347</v>
      </c>
      <c r="M51" s="52">
        <v>449</v>
      </c>
      <c r="N51" s="52">
        <v>424</v>
      </c>
      <c r="O51" s="52">
        <v>304</v>
      </c>
      <c r="P51" s="52">
        <v>127</v>
      </c>
      <c r="Q51" s="52">
        <v>244</v>
      </c>
      <c r="R51" s="52">
        <v>470</v>
      </c>
      <c r="S51" s="52">
        <v>513</v>
      </c>
      <c r="T51" s="52">
        <v>551</v>
      </c>
      <c r="U51" s="52">
        <v>292</v>
      </c>
      <c r="V51" s="52">
        <v>461</v>
      </c>
      <c r="W51" s="52">
        <v>79</v>
      </c>
      <c r="X51" s="52">
        <v>64</v>
      </c>
      <c r="Y51" s="52">
        <v>422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11160</v>
      </c>
      <c r="D53" s="52">
        <v>13576</v>
      </c>
      <c r="E53" s="52">
        <v>14049</v>
      </c>
      <c r="F53" s="52">
        <v>11183</v>
      </c>
      <c r="G53" s="52">
        <v>8274</v>
      </c>
      <c r="H53" s="52">
        <v>5407</v>
      </c>
      <c r="I53" s="52">
        <v>5900</v>
      </c>
      <c r="J53" s="52">
        <v>9738</v>
      </c>
      <c r="K53" s="52">
        <v>11377</v>
      </c>
      <c r="L53" s="52">
        <v>12578</v>
      </c>
      <c r="M53" s="52">
        <v>11701</v>
      </c>
      <c r="N53" s="52">
        <v>11314</v>
      </c>
      <c r="O53" s="52">
        <v>9731</v>
      </c>
      <c r="P53" s="52">
        <v>4799</v>
      </c>
      <c r="Q53" s="52">
        <v>7384</v>
      </c>
      <c r="R53" s="52">
        <v>11494</v>
      </c>
      <c r="S53" s="52">
        <v>13651</v>
      </c>
      <c r="T53" s="52">
        <v>13451</v>
      </c>
      <c r="U53" s="52">
        <v>13162</v>
      </c>
      <c r="V53" s="52">
        <v>7047</v>
      </c>
      <c r="W53" s="52">
        <v>2818</v>
      </c>
      <c r="X53" s="52">
        <v>341</v>
      </c>
      <c r="Y53" s="52">
        <v>3593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100</v>
      </c>
      <c r="D54" s="52">
        <v>54</v>
      </c>
      <c r="E54" s="52">
        <v>118</v>
      </c>
      <c r="F54" s="52">
        <v>54</v>
      </c>
      <c r="G54" s="52">
        <v>53</v>
      </c>
      <c r="H54" s="52">
        <v>45</v>
      </c>
      <c r="I54" s="52">
        <v>78</v>
      </c>
      <c r="J54" s="52">
        <v>98</v>
      </c>
      <c r="K54" s="52">
        <v>160</v>
      </c>
      <c r="L54" s="52">
        <v>85</v>
      </c>
      <c r="M54" s="52">
        <v>38</v>
      </c>
      <c r="N54" s="52">
        <v>56</v>
      </c>
      <c r="O54" s="52">
        <v>0</v>
      </c>
      <c r="P54" s="52">
        <v>0</v>
      </c>
      <c r="Q54" s="52">
        <v>0</v>
      </c>
      <c r="R54" s="52">
        <v>69</v>
      </c>
      <c r="S54" s="52">
        <v>147</v>
      </c>
      <c r="T54" s="52">
        <v>79</v>
      </c>
      <c r="U54" s="52">
        <v>166</v>
      </c>
      <c r="V54" s="52">
        <v>87</v>
      </c>
      <c r="W54" s="52">
        <v>0</v>
      </c>
      <c r="X54" s="52">
        <v>287</v>
      </c>
      <c r="Y54" s="52">
        <v>14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149</v>
      </c>
      <c r="D55" s="52">
        <v>271</v>
      </c>
      <c r="E55" s="52">
        <v>283</v>
      </c>
      <c r="F55" s="52">
        <v>320</v>
      </c>
      <c r="G55" s="52">
        <v>254</v>
      </c>
      <c r="H55" s="52">
        <v>222</v>
      </c>
      <c r="I55" s="52">
        <v>52</v>
      </c>
      <c r="J55" s="52">
        <v>78</v>
      </c>
      <c r="K55" s="52">
        <v>113</v>
      </c>
      <c r="L55" s="52">
        <v>181</v>
      </c>
      <c r="M55" s="52">
        <v>165</v>
      </c>
      <c r="N55" s="52">
        <v>177</v>
      </c>
      <c r="O55" s="52">
        <v>156</v>
      </c>
      <c r="P55" s="52">
        <v>270</v>
      </c>
      <c r="Q55" s="52">
        <v>191</v>
      </c>
      <c r="R55" s="52">
        <v>195</v>
      </c>
      <c r="S55" s="52">
        <v>206</v>
      </c>
      <c r="T55" s="52">
        <v>207</v>
      </c>
      <c r="U55" s="52">
        <v>191</v>
      </c>
      <c r="V55" s="52">
        <v>148</v>
      </c>
      <c r="W55" s="52">
        <v>215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137</v>
      </c>
      <c r="D56" s="52">
        <v>179</v>
      </c>
      <c r="E56" s="52">
        <v>209</v>
      </c>
      <c r="F56" s="52">
        <v>161</v>
      </c>
      <c r="G56" s="52">
        <v>194</v>
      </c>
      <c r="H56" s="52">
        <v>166</v>
      </c>
      <c r="I56" s="52">
        <v>185</v>
      </c>
      <c r="J56" s="52">
        <v>152</v>
      </c>
      <c r="K56" s="52">
        <v>239</v>
      </c>
      <c r="L56" s="52">
        <v>201</v>
      </c>
      <c r="M56" s="52">
        <v>138</v>
      </c>
      <c r="N56" s="52">
        <v>123</v>
      </c>
      <c r="O56" s="52">
        <v>137</v>
      </c>
      <c r="P56" s="52">
        <v>220</v>
      </c>
      <c r="Q56" s="52">
        <v>230</v>
      </c>
      <c r="R56" s="52">
        <v>255</v>
      </c>
      <c r="S56" s="52">
        <v>249</v>
      </c>
      <c r="T56" s="52">
        <v>227</v>
      </c>
      <c r="U56" s="52">
        <v>239</v>
      </c>
      <c r="V56" s="52">
        <v>144</v>
      </c>
      <c r="W56" s="52">
        <v>194</v>
      </c>
      <c r="X56" s="52">
        <v>392</v>
      </c>
      <c r="Y56" s="52">
        <v>865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303</v>
      </c>
      <c r="D58" s="52">
        <v>607</v>
      </c>
      <c r="E58" s="52">
        <v>795</v>
      </c>
      <c r="F58" s="52">
        <v>633</v>
      </c>
      <c r="G58" s="52">
        <v>445</v>
      </c>
      <c r="H58" s="52">
        <v>280</v>
      </c>
      <c r="I58" s="52">
        <v>192</v>
      </c>
      <c r="J58" s="52">
        <v>1140</v>
      </c>
      <c r="K58" s="52">
        <v>1172</v>
      </c>
      <c r="L58" s="52">
        <v>1308</v>
      </c>
      <c r="M58" s="52">
        <v>1247</v>
      </c>
      <c r="N58" s="52">
        <v>1180</v>
      </c>
      <c r="O58" s="52">
        <v>888</v>
      </c>
      <c r="P58" s="52">
        <v>277</v>
      </c>
      <c r="Q58" s="52">
        <v>383</v>
      </c>
      <c r="R58" s="52">
        <v>672</v>
      </c>
      <c r="S58" s="52">
        <v>926</v>
      </c>
      <c r="T58" s="52">
        <v>884</v>
      </c>
      <c r="U58" s="52">
        <v>850</v>
      </c>
      <c r="V58" s="52">
        <v>658</v>
      </c>
      <c r="W58" s="52">
        <v>480</v>
      </c>
      <c r="X58" s="52">
        <v>391</v>
      </c>
      <c r="Y58" s="52">
        <v>294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11243</v>
      </c>
      <c r="D59" s="36">
        <v>13473</v>
      </c>
      <c r="E59" s="36">
        <v>13864</v>
      </c>
      <c r="F59" s="36">
        <v>11085</v>
      </c>
      <c r="G59" s="36">
        <v>8330</v>
      </c>
      <c r="H59" s="36">
        <v>5560</v>
      </c>
      <c r="I59" s="36">
        <v>6023</v>
      </c>
      <c r="J59" s="36">
        <v>8926</v>
      </c>
      <c r="K59" s="36">
        <v>10717</v>
      </c>
      <c r="L59" s="36">
        <v>11737</v>
      </c>
      <c r="M59" s="36">
        <v>10795</v>
      </c>
      <c r="N59" s="36">
        <v>10490</v>
      </c>
      <c r="O59" s="36">
        <v>9136</v>
      </c>
      <c r="P59" s="36">
        <v>5012</v>
      </c>
      <c r="Q59" s="36">
        <v>7422</v>
      </c>
      <c r="R59" s="36">
        <v>11341</v>
      </c>
      <c r="S59" s="36">
        <v>13327</v>
      </c>
      <c r="T59" s="36">
        <v>13080</v>
      </c>
      <c r="U59" s="36">
        <v>12908</v>
      </c>
      <c r="V59" s="36">
        <v>6768</v>
      </c>
      <c r="W59" s="36">
        <v>2747</v>
      </c>
      <c r="X59" s="36">
        <v>629</v>
      </c>
      <c r="Y59" s="36">
        <v>4178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20722</v>
      </c>
      <c r="D63" s="52">
        <v>24739</v>
      </c>
      <c r="E63" s="52">
        <v>25753</v>
      </c>
      <c r="F63" s="52">
        <v>22458</v>
      </c>
      <c r="G63" s="52">
        <v>17615</v>
      </c>
      <c r="H63" s="52">
        <v>14932</v>
      </c>
      <c r="I63" s="52">
        <v>13909</v>
      </c>
      <c r="J63" s="52">
        <v>21282</v>
      </c>
      <c r="K63" s="52">
        <v>26431</v>
      </c>
      <c r="L63" s="52">
        <v>32858</v>
      </c>
      <c r="M63" s="52">
        <v>31292</v>
      </c>
      <c r="N63" s="52">
        <v>33090</v>
      </c>
      <c r="O63" s="52">
        <v>25968</v>
      </c>
      <c r="P63" s="52">
        <v>5861</v>
      </c>
      <c r="Q63" s="52">
        <v>10051</v>
      </c>
      <c r="R63" s="52">
        <v>19457</v>
      </c>
      <c r="S63" s="52">
        <v>29086</v>
      </c>
      <c r="T63" s="52">
        <v>30479</v>
      </c>
      <c r="U63" s="52">
        <v>25919</v>
      </c>
      <c r="V63" s="52">
        <v>18952</v>
      </c>
      <c r="W63" s="52">
        <v>6342</v>
      </c>
      <c r="X63" s="52">
        <v>1800</v>
      </c>
      <c r="Y63" s="52">
        <v>9098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379</v>
      </c>
      <c r="D65" s="52">
        <v>323</v>
      </c>
      <c r="E65" s="52">
        <v>542</v>
      </c>
      <c r="F65" s="52">
        <v>781</v>
      </c>
      <c r="G65" s="52">
        <v>799</v>
      </c>
      <c r="H65" s="52">
        <v>918</v>
      </c>
      <c r="I65" s="52">
        <v>707</v>
      </c>
      <c r="J65" s="52">
        <v>569</v>
      </c>
      <c r="K65" s="52">
        <v>730</v>
      </c>
      <c r="L65" s="52">
        <v>941</v>
      </c>
      <c r="M65" s="52">
        <v>1507</v>
      </c>
      <c r="N65" s="52">
        <v>1574</v>
      </c>
      <c r="O65" s="52">
        <v>1813</v>
      </c>
      <c r="P65" s="52">
        <v>1242</v>
      </c>
      <c r="Q65" s="52">
        <v>1014</v>
      </c>
      <c r="R65" s="52">
        <v>1059</v>
      </c>
      <c r="S65" s="52">
        <v>1547</v>
      </c>
      <c r="T65" s="52">
        <v>2240</v>
      </c>
      <c r="U65" s="52">
        <v>2057</v>
      </c>
      <c r="V65" s="52">
        <v>2855</v>
      </c>
      <c r="W65" s="52">
        <v>1450</v>
      </c>
      <c r="X65" s="52">
        <v>1556</v>
      </c>
      <c r="Y65" s="52">
        <v>760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20678</v>
      </c>
      <c r="D67" s="52">
        <f t="shared" si="0"/>
        <v>24502</v>
      </c>
      <c r="E67" s="52">
        <f t="shared" si="0"/>
        <v>25342</v>
      </c>
      <c r="F67" s="52">
        <f t="shared" si="0"/>
        <v>22130</v>
      </c>
      <c r="G67" s="52">
        <f t="shared" si="0"/>
        <v>17376</v>
      </c>
      <c r="H67" s="52">
        <f t="shared" si="0"/>
        <v>14719</v>
      </c>
      <c r="I67" s="52">
        <f t="shared" si="0"/>
        <v>13602</v>
      </c>
      <c r="J67" s="52">
        <f t="shared" si="0"/>
        <v>21242</v>
      </c>
      <c r="K67" s="52">
        <f t="shared" si="0"/>
        <v>26278</v>
      </c>
      <c r="L67" s="52">
        <f t="shared" si="0"/>
        <v>32807</v>
      </c>
      <c r="M67" s="52">
        <f t="shared" si="0"/>
        <v>31546</v>
      </c>
      <c r="N67" s="52">
        <f t="shared" si="0"/>
        <v>33175</v>
      </c>
      <c r="O67" s="52">
        <f t="shared" si="0"/>
        <v>26227</v>
      </c>
      <c r="P67" s="52">
        <f t="shared" si="0"/>
        <v>6250</v>
      </c>
      <c r="Q67" s="52">
        <f t="shared" si="0"/>
        <v>10323</v>
      </c>
      <c r="R67" s="52">
        <f t="shared" ref="R67:V67" si="1">R39-R53</f>
        <v>19507</v>
      </c>
      <c r="S67" s="52">
        <f t="shared" si="1"/>
        <v>28871</v>
      </c>
      <c r="T67" s="52">
        <f t="shared" si="1"/>
        <v>30391</v>
      </c>
      <c r="U67" s="52">
        <f t="shared" si="1"/>
        <v>25740</v>
      </c>
      <c r="V67" s="52">
        <f t="shared" si="1"/>
        <v>18938</v>
      </c>
      <c r="W67" s="52">
        <f t="shared" ref="W67:Y67" si="2">W39-W53</f>
        <v>6489</v>
      </c>
      <c r="X67" s="52">
        <f t="shared" si="2"/>
        <v>1106</v>
      </c>
      <c r="Y67" s="52">
        <f t="shared" si="2"/>
        <v>8270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185</v>
      </c>
      <c r="D68" s="52">
        <f t="shared" si="3"/>
        <v>98</v>
      </c>
      <c r="E68" s="52">
        <f t="shared" si="3"/>
        <v>213</v>
      </c>
      <c r="F68" s="52">
        <f t="shared" si="3"/>
        <v>106</v>
      </c>
      <c r="G68" s="52">
        <f t="shared" si="3"/>
        <v>110</v>
      </c>
      <c r="H68" s="52">
        <f t="shared" si="3"/>
        <v>121</v>
      </c>
      <c r="I68" s="52">
        <f t="shared" si="3"/>
        <v>179</v>
      </c>
      <c r="J68" s="52">
        <f t="shared" si="3"/>
        <v>214</v>
      </c>
      <c r="K68" s="52">
        <f t="shared" si="3"/>
        <v>366</v>
      </c>
      <c r="L68" s="52">
        <f t="shared" si="3"/>
        <v>222</v>
      </c>
      <c r="M68" s="52">
        <f t="shared" si="3"/>
        <v>101</v>
      </c>
      <c r="N68" s="52">
        <f t="shared" si="3"/>
        <v>163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113</v>
      </c>
      <c r="S68" s="52">
        <f t="shared" si="4"/>
        <v>310</v>
      </c>
      <c r="T68" s="52">
        <f t="shared" si="4"/>
        <v>179</v>
      </c>
      <c r="U68" s="52">
        <f t="shared" si="4"/>
        <v>321</v>
      </c>
      <c r="V68" s="52">
        <f t="shared" si="4"/>
        <v>230</v>
      </c>
      <c r="W68" s="52">
        <f t="shared" ref="W68:Y68" si="5">W40-W54</f>
        <v>0</v>
      </c>
      <c r="X68" s="52">
        <f t="shared" si="5"/>
        <v>911</v>
      </c>
      <c r="Y68" s="52">
        <f t="shared" si="5"/>
        <v>28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266</v>
      </c>
      <c r="D69" s="52">
        <f t="shared" si="6"/>
        <v>477</v>
      </c>
      <c r="E69" s="52">
        <f t="shared" si="6"/>
        <v>498</v>
      </c>
      <c r="F69" s="52">
        <f t="shared" si="6"/>
        <v>612</v>
      </c>
      <c r="G69" s="52">
        <f t="shared" si="6"/>
        <v>510</v>
      </c>
      <c r="H69" s="52">
        <f t="shared" si="6"/>
        <v>569</v>
      </c>
      <c r="I69" s="52">
        <f t="shared" si="6"/>
        <v>116</v>
      </c>
      <c r="J69" s="52">
        <f t="shared" si="6"/>
        <v>166</v>
      </c>
      <c r="K69" s="52">
        <f t="shared" si="6"/>
        <v>252</v>
      </c>
      <c r="L69" s="52">
        <f t="shared" si="6"/>
        <v>456</v>
      </c>
      <c r="M69" s="52">
        <f t="shared" si="6"/>
        <v>431</v>
      </c>
      <c r="N69" s="52">
        <f t="shared" si="6"/>
        <v>500</v>
      </c>
      <c r="O69" s="52">
        <f t="shared" si="6"/>
        <v>405</v>
      </c>
      <c r="P69" s="52">
        <f t="shared" si="6"/>
        <v>299</v>
      </c>
      <c r="Q69" s="52">
        <f t="shared" si="6"/>
        <v>247</v>
      </c>
      <c r="R69" s="52">
        <f t="shared" ref="R69:V69" si="7">R41-R55</f>
        <v>316</v>
      </c>
      <c r="S69" s="52">
        <f t="shared" si="7"/>
        <v>419</v>
      </c>
      <c r="T69" s="52">
        <f t="shared" si="7"/>
        <v>450</v>
      </c>
      <c r="U69" s="52">
        <f t="shared" si="7"/>
        <v>360</v>
      </c>
      <c r="V69" s="52">
        <f t="shared" si="7"/>
        <v>382</v>
      </c>
      <c r="W69" s="52">
        <f t="shared" ref="W69:Y69" si="8">W41-W55</f>
        <v>422</v>
      </c>
      <c r="X69" s="52">
        <f t="shared" si="8"/>
        <v>0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246</v>
      </c>
      <c r="D70" s="52">
        <f t="shared" si="9"/>
        <v>314</v>
      </c>
      <c r="E70" s="52">
        <f t="shared" si="9"/>
        <v>366</v>
      </c>
      <c r="F70" s="52">
        <f t="shared" si="9"/>
        <v>309</v>
      </c>
      <c r="G70" s="52">
        <f t="shared" si="9"/>
        <v>389</v>
      </c>
      <c r="H70" s="52">
        <f t="shared" si="9"/>
        <v>423</v>
      </c>
      <c r="I70" s="52">
        <f t="shared" si="9"/>
        <v>413</v>
      </c>
      <c r="J70" s="52">
        <f t="shared" si="9"/>
        <v>321</v>
      </c>
      <c r="K70" s="52">
        <f t="shared" si="9"/>
        <v>530</v>
      </c>
      <c r="L70" s="52">
        <f t="shared" si="9"/>
        <v>508</v>
      </c>
      <c r="M70" s="52">
        <f t="shared" si="9"/>
        <v>355</v>
      </c>
      <c r="N70" s="52">
        <f t="shared" si="9"/>
        <v>349</v>
      </c>
      <c r="O70" s="52">
        <f t="shared" si="9"/>
        <v>354</v>
      </c>
      <c r="P70" s="52">
        <f t="shared" si="9"/>
        <v>244</v>
      </c>
      <c r="Q70" s="52">
        <f t="shared" si="9"/>
        <v>296</v>
      </c>
      <c r="R70" s="52">
        <f t="shared" ref="R70:V70" si="10">R42-R56</f>
        <v>416</v>
      </c>
      <c r="S70" s="52">
        <f t="shared" si="10"/>
        <v>510</v>
      </c>
      <c r="T70" s="52">
        <f t="shared" si="10"/>
        <v>498</v>
      </c>
      <c r="U70" s="52">
        <f t="shared" si="10"/>
        <v>450</v>
      </c>
      <c r="V70" s="52">
        <f t="shared" si="10"/>
        <v>365</v>
      </c>
      <c r="W70" s="52">
        <f t="shared" ref="W70:Y70" si="11">W42-W56</f>
        <v>382</v>
      </c>
      <c r="X70" s="52">
        <f t="shared" si="11"/>
        <v>822</v>
      </c>
      <c r="Y70" s="52">
        <f t="shared" si="11"/>
        <v>1759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10069</v>
      </c>
      <c r="D72" s="52">
        <v>10983</v>
      </c>
      <c r="E72" s="52">
        <v>11166</v>
      </c>
      <c r="F72" s="52">
        <v>10665</v>
      </c>
      <c r="G72" s="52">
        <v>10272</v>
      </c>
      <c r="H72" s="52">
        <v>10704</v>
      </c>
      <c r="I72" s="52">
        <v>6536</v>
      </c>
      <c r="J72" s="52">
        <v>8241</v>
      </c>
      <c r="K72" s="52">
        <v>9968</v>
      </c>
      <c r="L72" s="52">
        <v>10750</v>
      </c>
      <c r="M72" s="52">
        <v>10304</v>
      </c>
      <c r="N72" s="52">
        <v>9998</v>
      </c>
      <c r="O72" s="52">
        <v>8788</v>
      </c>
      <c r="P72" s="52">
        <v>4742</v>
      </c>
      <c r="Q72" s="52">
        <v>6442</v>
      </c>
      <c r="R72" s="52">
        <v>9068</v>
      </c>
      <c r="S72" s="52">
        <v>10230</v>
      </c>
      <c r="T72" s="52">
        <v>8937</v>
      </c>
      <c r="U72" s="52">
        <v>7469</v>
      </c>
      <c r="V72" s="52">
        <v>8684</v>
      </c>
      <c r="W72" s="52">
        <v>9543</v>
      </c>
      <c r="X72" s="52">
        <v>15438</v>
      </c>
      <c r="Y72" s="52">
        <v>7367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41413</v>
      </c>
      <c r="D73" s="36">
        <v>44630</v>
      </c>
      <c r="E73" s="36">
        <v>46281</v>
      </c>
      <c r="F73" s="36">
        <v>45761</v>
      </c>
      <c r="G73" s="36">
        <v>45811</v>
      </c>
      <c r="H73" s="36">
        <v>50184</v>
      </c>
      <c r="I73" s="36">
        <v>27617</v>
      </c>
      <c r="J73" s="36">
        <v>34042</v>
      </c>
      <c r="K73" s="36">
        <v>47760</v>
      </c>
      <c r="L73" s="36">
        <v>53725</v>
      </c>
      <c r="M73" s="36">
        <v>50275</v>
      </c>
      <c r="N73" s="36">
        <v>48783</v>
      </c>
      <c r="O73" s="36">
        <v>41388</v>
      </c>
      <c r="P73" s="36">
        <v>27634</v>
      </c>
      <c r="Q73" s="36">
        <v>35293</v>
      </c>
      <c r="R73" s="36">
        <v>47719</v>
      </c>
      <c r="S73" s="36">
        <v>58218</v>
      </c>
      <c r="T73" s="36">
        <v>60248</v>
      </c>
      <c r="U73" s="36">
        <v>53235</v>
      </c>
      <c r="V73" s="36">
        <v>41519</v>
      </c>
      <c r="W73" s="36">
        <v>23432</v>
      </c>
      <c r="X73" s="36">
        <v>10696</v>
      </c>
      <c r="Y73" s="36">
        <v>32706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5517</v>
      </c>
      <c r="K79" s="52">
        <f>RES_hhdet_numvin!K64</f>
        <v>12649</v>
      </c>
      <c r="L79" s="52">
        <f>RES_hhdet_numvin!L64</f>
        <v>21282</v>
      </c>
      <c r="M79" s="52">
        <f>RES_hhdet_numvin!M64</f>
        <v>25051</v>
      </c>
      <c r="N79" s="52">
        <f>RES_hhdet_numvin!N64</f>
        <v>30215</v>
      </c>
      <c r="O79" s="52">
        <f>RES_hhdet_numvin!O64</f>
        <v>27205</v>
      </c>
      <c r="P79" s="52">
        <f>RES_hhdet_numvin!P64</f>
        <v>9163</v>
      </c>
      <c r="Q79" s="52">
        <f>RES_hhdet_numvin!Q64</f>
        <v>15625</v>
      </c>
      <c r="R79" s="52">
        <f>RES_hhdet_numvin!R64</f>
        <v>28834</v>
      </c>
      <c r="S79" s="52">
        <f>RES_hhdet_numvin!S64</f>
        <v>41053</v>
      </c>
      <c r="T79" s="52">
        <f>RES_hhdet_numvin!T64</f>
        <v>43086</v>
      </c>
      <c r="U79" s="52">
        <f>RES_hhdet_numvin!U64</f>
        <v>39057</v>
      </c>
      <c r="V79" s="52">
        <f>RES_hhdet_numvin!V64</f>
        <v>26203</v>
      </c>
      <c r="W79" s="52">
        <f>RES_hhdet_numvin!W64</f>
        <v>9552</v>
      </c>
      <c r="X79" s="52">
        <f>RES_hhdet_numvin!X64</f>
        <v>2820</v>
      </c>
      <c r="Y79" s="52">
        <f>RES_hhdet_numvin!Y64</f>
        <v>13570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467</v>
      </c>
      <c r="S82" s="138">
        <f>RES_hhdet_numvin!S67</f>
        <v>1159</v>
      </c>
      <c r="T82" s="138">
        <f>RES_hhdet_numvin!T67</f>
        <v>2078</v>
      </c>
      <c r="U82" s="138">
        <f>RES_hhdet_numvin!U67</f>
        <v>2037</v>
      </c>
      <c r="V82" s="138">
        <f>RES_hhdet_numvin!V67</f>
        <v>3116</v>
      </c>
      <c r="W82" s="138">
        <f>RES_hhdet_numvin!W67</f>
        <v>1502</v>
      </c>
      <c r="X82" s="138">
        <f>RES_hhdet_numvin!X67</f>
        <v>1612</v>
      </c>
      <c r="Y82" s="138">
        <f>RES_hhdet_numvin!Y67</f>
        <v>1182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4975</v>
      </c>
      <c r="K84" s="138">
        <f>RES_hhdet_numvin!K69</f>
        <v>11633</v>
      </c>
      <c r="L84" s="138">
        <f>RES_hhdet_numvin!L69</f>
        <v>20079</v>
      </c>
      <c r="M84" s="138">
        <f>RES_hhdet_numvin!M69</f>
        <v>24091</v>
      </c>
      <c r="N84" s="138">
        <f>RES_hhdet_numvin!N69</f>
        <v>29159</v>
      </c>
      <c r="O84" s="138">
        <f>RES_hhdet_numvin!O69</f>
        <v>26452</v>
      </c>
      <c r="P84" s="138">
        <f>RES_hhdet_numvin!P69</f>
        <v>8548</v>
      </c>
      <c r="Q84" s="138">
        <f>RES_hhdet_numvin!Q69</f>
        <v>15283</v>
      </c>
      <c r="R84" s="138">
        <f>RES_hhdet_numvin!R69</f>
        <v>28383</v>
      </c>
      <c r="S84" s="138">
        <f>RES_hhdet_numvin!S69</f>
        <v>40267</v>
      </c>
      <c r="T84" s="138">
        <f>RES_hhdet_numvin!T69</f>
        <v>42495</v>
      </c>
      <c r="U84" s="138">
        <f>RES_hhdet_numvin!U69</f>
        <v>38291</v>
      </c>
      <c r="V84" s="138">
        <f>RES_hhdet_numvin!V69</f>
        <v>25813</v>
      </c>
      <c r="W84" s="138">
        <f>RES_hhdet_numvin!W69</f>
        <v>9289</v>
      </c>
      <c r="X84" s="138">
        <f>RES_hhdet_numvin!X69</f>
        <v>1447</v>
      </c>
      <c r="Y84" s="138">
        <f>RES_hhdet_numvin!Y69</f>
        <v>11863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50</v>
      </c>
      <c r="K85" s="138">
        <f>RES_hhdet_numvin!K70</f>
        <v>163</v>
      </c>
      <c r="L85" s="138">
        <f>RES_hhdet_numvin!L70</f>
        <v>134</v>
      </c>
      <c r="M85" s="138">
        <f>RES_hhdet_numvin!M70</f>
        <v>79</v>
      </c>
      <c r="N85" s="138">
        <f>RES_hhdet_numvin!N70</f>
        <v>145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167</v>
      </c>
      <c r="S85" s="138">
        <f>RES_hhdet_numvin!S70</f>
        <v>436</v>
      </c>
      <c r="T85" s="138">
        <f>RES_hhdet_numvin!T70</f>
        <v>252</v>
      </c>
      <c r="U85" s="138">
        <f>RES_hhdet_numvin!U70</f>
        <v>481</v>
      </c>
      <c r="V85" s="138">
        <f>RES_hhdet_numvin!V70</f>
        <v>315</v>
      </c>
      <c r="W85" s="138">
        <f>RES_hhdet_numvin!W70</f>
        <v>0</v>
      </c>
      <c r="X85" s="138">
        <f>RES_hhdet_numvin!X70</f>
        <v>1198</v>
      </c>
      <c r="Y85" s="138">
        <f>RES_hhdet_numvin!Y70</f>
        <v>42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169</v>
      </c>
      <c r="S88" s="138">
        <f>RES_hhdet_numvin!S73</f>
        <v>363</v>
      </c>
      <c r="T88" s="138">
        <f>RES_hhdet_numvin!T73</f>
        <v>497</v>
      </c>
      <c r="U88" s="138">
        <f>RES_hhdet_numvin!U73</f>
        <v>484</v>
      </c>
      <c r="V88" s="138">
        <f>RES_hhdet_numvin!V73</f>
        <v>504</v>
      </c>
      <c r="W88" s="138">
        <f>RES_hhdet_numvin!W73</f>
        <v>630</v>
      </c>
      <c r="X88" s="138">
        <f>RES_hhdet_numvin!X73</f>
        <v>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220</v>
      </c>
      <c r="S89" s="138">
        <f>RES_hhdet_numvin!S74</f>
        <v>441</v>
      </c>
      <c r="T89" s="138">
        <f>RES_hhdet_numvin!T74</f>
        <v>549</v>
      </c>
      <c r="U89" s="138">
        <f>RES_hhdet_numvin!U74</f>
        <v>606</v>
      </c>
      <c r="V89" s="138">
        <f>RES_hhdet_numvin!V74</f>
        <v>483</v>
      </c>
      <c r="W89" s="138">
        <f>RES_hhdet_numvin!W74</f>
        <v>570</v>
      </c>
      <c r="X89" s="138">
        <f>RES_hhdet_numvin!X74</f>
        <v>1212</v>
      </c>
      <c r="Y89" s="138">
        <f>RES_hhdet_numvin!Y74</f>
        <v>2624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2768</v>
      </c>
      <c r="S93" s="138">
        <f>RES_hhdet_numvin!S78</f>
        <v>5716</v>
      </c>
      <c r="T93" s="138">
        <f>RES_hhdet_numvin!T78</f>
        <v>6722</v>
      </c>
      <c r="U93" s="138">
        <f>RES_hhdet_numvin!U78</f>
        <v>6692</v>
      </c>
      <c r="V93" s="138">
        <f>RES_hhdet_numvin!V78</f>
        <v>8378</v>
      </c>
      <c r="W93" s="138">
        <f>RES_hhdet_numvin!W78</f>
        <v>9573</v>
      </c>
      <c r="X93" s="138">
        <f>RES_hhdet_numvin!X78</f>
        <v>15762</v>
      </c>
      <c r="Y93" s="138">
        <f>RES_hhdet_numvin!Y78</f>
        <v>7661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18851</v>
      </c>
      <c r="S94" s="39">
        <f>RES_hhdet_numvin!S79</f>
        <v>40401</v>
      </c>
      <c r="T94" s="39">
        <f>RES_hhdet_numvin!T79</f>
        <v>54252</v>
      </c>
      <c r="U94" s="39">
        <f>RES_hhdet_numvin!U79</f>
        <v>56568</v>
      </c>
      <c r="V94" s="39">
        <f>RES_hhdet_numvin!V79</f>
        <v>44407</v>
      </c>
      <c r="W94" s="39">
        <f>RES_hhdet_numvin!W79</f>
        <v>24992</v>
      </c>
      <c r="X94" s="39">
        <f>RES_hhdet_numvin!X79</f>
        <v>11255</v>
      </c>
      <c r="Y94" s="39">
        <f>RES_hhdet_numvin!Y79</f>
        <v>36884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673.75203069855456</v>
      </c>
      <c r="C98" s="117">
        <f t="shared" si="12"/>
        <v>714.43517804382122</v>
      </c>
      <c r="D98" s="117">
        <f t="shared" si="12"/>
        <v>686.13515489183158</v>
      </c>
      <c r="E98" s="117">
        <f t="shared" si="12"/>
        <v>733.08220108590922</v>
      </c>
      <c r="F98" s="117">
        <f t="shared" si="12"/>
        <v>729.19523195425074</v>
      </c>
      <c r="G98" s="117">
        <f t="shared" si="12"/>
        <v>721.20645734936954</v>
      </c>
      <c r="H98" s="117">
        <f t="shared" si="12"/>
        <v>698.63714513772106</v>
      </c>
      <c r="I98" s="117">
        <f t="shared" si="12"/>
        <v>649.7088544700822</v>
      </c>
      <c r="J98" s="117">
        <f t="shared" si="12"/>
        <v>648.5809052327578</v>
      </c>
      <c r="K98" s="117">
        <f t="shared" si="12"/>
        <v>652.91785620448366</v>
      </c>
      <c r="L98" s="117">
        <f t="shared" si="12"/>
        <v>769.23809286199594</v>
      </c>
      <c r="M98" s="117">
        <f t="shared" si="12"/>
        <v>666.15016983040607</v>
      </c>
      <c r="N98" s="117">
        <f t="shared" si="12"/>
        <v>666.79103293355024</v>
      </c>
      <c r="O98" s="117">
        <f t="shared" si="12"/>
        <v>667.54925036777786</v>
      </c>
      <c r="P98" s="117">
        <f t="shared" si="12"/>
        <v>584.83285381056669</v>
      </c>
      <c r="Q98" s="117">
        <f t="shared" si="12"/>
        <v>611.84894196180676</v>
      </c>
      <c r="R98" s="117">
        <f t="shared" ref="R98:V98" si="13">R99+R102+R104+R113</f>
        <v>641.36664503501481</v>
      </c>
      <c r="S98" s="117">
        <f t="shared" si="13"/>
        <v>640.16476670720431</v>
      </c>
      <c r="T98" s="117">
        <f t="shared" si="13"/>
        <v>633.49885344366419</v>
      </c>
      <c r="U98" s="117">
        <f t="shared" si="13"/>
        <v>634.47046374575723</v>
      </c>
      <c r="V98" s="117">
        <f t="shared" si="13"/>
        <v>611.15431087359957</v>
      </c>
      <c r="W98" s="117">
        <f t="shared" ref="W98:Y98" si="14">W99+W102+W104+W113</f>
        <v>597.53150930525453</v>
      </c>
      <c r="X98" s="117">
        <f t="shared" si="14"/>
        <v>483.51231320847035</v>
      </c>
      <c r="Y98" s="117">
        <f t="shared" si="14"/>
        <v>454.99585352688746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609.14622850220337</v>
      </c>
      <c r="C99" s="122">
        <f t="shared" si="15"/>
        <v>651.96084060976</v>
      </c>
      <c r="D99" s="122">
        <f t="shared" si="15"/>
        <v>623.73849487487041</v>
      </c>
      <c r="E99" s="122">
        <f t="shared" si="15"/>
        <v>668.71594427644231</v>
      </c>
      <c r="F99" s="122">
        <f t="shared" si="15"/>
        <v>663.12398964637464</v>
      </c>
      <c r="G99" s="122">
        <f t="shared" si="15"/>
        <v>656.38956620462125</v>
      </c>
      <c r="H99" s="122">
        <f t="shared" si="15"/>
        <v>635.30562937959348</v>
      </c>
      <c r="I99" s="122">
        <f t="shared" si="15"/>
        <v>593.79017142756584</v>
      </c>
      <c r="J99" s="122">
        <f t="shared" si="15"/>
        <v>591.01836188802997</v>
      </c>
      <c r="K99" s="122">
        <f t="shared" si="15"/>
        <v>596.17113273323116</v>
      </c>
      <c r="L99" s="122">
        <f t="shared" si="15"/>
        <v>700.61342162818539</v>
      </c>
      <c r="M99" s="122">
        <f t="shared" si="15"/>
        <v>597.76390449140217</v>
      </c>
      <c r="N99" s="122">
        <f t="shared" si="15"/>
        <v>597.78710462721506</v>
      </c>
      <c r="O99" s="122">
        <f t="shared" si="15"/>
        <v>596.2946940089613</v>
      </c>
      <c r="P99" s="122">
        <f t="shared" si="15"/>
        <v>517.32548330154441</v>
      </c>
      <c r="Q99" s="122">
        <f t="shared" si="15"/>
        <v>545.85947503247303</v>
      </c>
      <c r="R99" s="122">
        <f t="shared" ref="R99:V99" si="16">SUM(R100:R101)</f>
        <v>573.66753231705627</v>
      </c>
      <c r="S99" s="122">
        <f t="shared" si="16"/>
        <v>573.19559671841091</v>
      </c>
      <c r="T99" s="122">
        <f t="shared" si="16"/>
        <v>567.4668501623305</v>
      </c>
      <c r="U99" s="122">
        <f t="shared" si="16"/>
        <v>565.94152331648763</v>
      </c>
      <c r="V99" s="122">
        <f t="shared" si="16"/>
        <v>542.73762643748978</v>
      </c>
      <c r="W99" s="122">
        <f t="shared" ref="W99:Y99" si="17">SUM(W100:W101)</f>
        <v>534.23492576920728</v>
      </c>
      <c r="X99" s="122">
        <f t="shared" si="17"/>
        <v>445.97051959867156</v>
      </c>
      <c r="Y99" s="122">
        <f t="shared" si="17"/>
        <v>421.16629956678548</v>
      </c>
      <c r="DA99" s="130" t="s">
        <v>1629</v>
      </c>
    </row>
    <row r="100" spans="1:105" ht="12" customHeight="1" x14ac:dyDescent="0.25">
      <c r="A100" s="97" t="s">
        <v>212</v>
      </c>
      <c r="B100" s="98">
        <v>603.08041932530284</v>
      </c>
      <c r="C100" s="98">
        <v>645.42237365407811</v>
      </c>
      <c r="D100" s="98">
        <v>617.57371672759359</v>
      </c>
      <c r="E100" s="98">
        <v>662.07027445859455</v>
      </c>
      <c r="F100" s="98">
        <v>656.54042958738773</v>
      </c>
      <c r="G100" s="98">
        <v>649.85403357599694</v>
      </c>
      <c r="H100" s="98">
        <v>628.96191016475836</v>
      </c>
      <c r="I100" s="98">
        <v>587.84327801246957</v>
      </c>
      <c r="J100" s="98">
        <v>585.1126417617221</v>
      </c>
      <c r="K100" s="98">
        <v>590.19583552506742</v>
      </c>
      <c r="L100" s="98">
        <v>693.30042788099206</v>
      </c>
      <c r="M100" s="98">
        <v>591.56392516904987</v>
      </c>
      <c r="N100" s="98">
        <v>591.52106969910324</v>
      </c>
      <c r="O100" s="98">
        <v>589.96397629238515</v>
      </c>
      <c r="P100" s="98">
        <v>511.92500736631752</v>
      </c>
      <c r="Q100" s="98">
        <v>540.00521172592346</v>
      </c>
      <c r="R100" s="98">
        <v>567.41308628733293</v>
      </c>
      <c r="S100" s="98">
        <v>566.80446507750924</v>
      </c>
      <c r="T100" s="98">
        <v>561.00149777070635</v>
      </c>
      <c r="U100" s="98">
        <v>559.42913224966242</v>
      </c>
      <c r="V100" s="98">
        <v>536.38165994928647</v>
      </c>
      <c r="W100" s="98">
        <v>527.90154733049712</v>
      </c>
      <c r="X100" s="98">
        <v>441.00617538553263</v>
      </c>
      <c r="Y100" s="98">
        <v>416.35147028390992</v>
      </c>
      <c r="DA100" s="63" t="s">
        <v>1630</v>
      </c>
    </row>
    <row r="101" spans="1:105" ht="12" customHeight="1" x14ac:dyDescent="0.25">
      <c r="A101" s="97" t="s">
        <v>53</v>
      </c>
      <c r="B101" s="98">
        <v>6.065809176900502</v>
      </c>
      <c r="C101" s="98">
        <v>6.5384669556819155</v>
      </c>
      <c r="D101" s="98">
        <v>6.1647781472767686</v>
      </c>
      <c r="E101" s="98">
        <v>6.6456698178477787</v>
      </c>
      <c r="F101" s="98">
        <v>6.5835600589869445</v>
      </c>
      <c r="G101" s="98">
        <v>6.5355326286242708</v>
      </c>
      <c r="H101" s="98">
        <v>6.3437192148351338</v>
      </c>
      <c r="I101" s="98">
        <v>5.9468934150962216</v>
      </c>
      <c r="J101" s="98">
        <v>5.9057201263078447</v>
      </c>
      <c r="K101" s="98">
        <v>5.9752972081637887</v>
      </c>
      <c r="L101" s="98">
        <v>7.3129937471933584</v>
      </c>
      <c r="M101" s="98">
        <v>6.1999793223523421</v>
      </c>
      <c r="N101" s="98">
        <v>6.2660349281118775</v>
      </c>
      <c r="O101" s="98">
        <v>6.3307177165761646</v>
      </c>
      <c r="P101" s="98">
        <v>5.400475935226889</v>
      </c>
      <c r="Q101" s="98">
        <v>5.8542633065495284</v>
      </c>
      <c r="R101" s="98">
        <v>6.254446029723308</v>
      </c>
      <c r="S101" s="98">
        <v>6.3911316409016932</v>
      </c>
      <c r="T101" s="98">
        <v>6.465352391624136</v>
      </c>
      <c r="U101" s="98">
        <v>6.5123910668252556</v>
      </c>
      <c r="V101" s="98">
        <v>6.3559664882032934</v>
      </c>
      <c r="W101" s="98">
        <v>6.3333784387101009</v>
      </c>
      <c r="X101" s="98">
        <v>4.9643442131389142</v>
      </c>
      <c r="Y101" s="98">
        <v>4.814829282875543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2.5175668935774852E-2</v>
      </c>
      <c r="C102" s="122">
        <f t="shared" si="18"/>
        <v>3.0281569454593819E-2</v>
      </c>
      <c r="D102" s="122">
        <f t="shared" si="18"/>
        <v>3.2638535583409914E-2</v>
      </c>
      <c r="E102" s="122">
        <f t="shared" si="18"/>
        <v>4.0010165115238236E-2</v>
      </c>
      <c r="F102" s="122">
        <f t="shared" si="18"/>
        <v>5.136648735957472E-2</v>
      </c>
      <c r="G102" s="122">
        <f t="shared" si="18"/>
        <v>6.1015041819857445E-2</v>
      </c>
      <c r="H102" s="122">
        <f t="shared" si="18"/>
        <v>7.1706414927253811E-2</v>
      </c>
      <c r="I102" s="122">
        <f t="shared" si="18"/>
        <v>8.0474755682188273E-2</v>
      </c>
      <c r="J102" s="122">
        <f t="shared" si="18"/>
        <v>8.6983698615451549E-2</v>
      </c>
      <c r="K102" s="122">
        <f t="shared" si="18"/>
        <v>9.0367013199523394E-2</v>
      </c>
      <c r="L102" s="122">
        <f t="shared" si="18"/>
        <v>9.6879966174146598E-2</v>
      </c>
      <c r="M102" s="122">
        <f t="shared" si="18"/>
        <v>0.10424497264429766</v>
      </c>
      <c r="N102" s="122">
        <f t="shared" si="18"/>
        <v>0.11286764041808718</v>
      </c>
      <c r="O102" s="122">
        <f t="shared" si="18"/>
        <v>0.11919805323764307</v>
      </c>
      <c r="P102" s="122">
        <f t="shared" si="18"/>
        <v>0.12373442682325009</v>
      </c>
      <c r="Q102" s="122">
        <f t="shared" si="18"/>
        <v>0.12375261050070772</v>
      </c>
      <c r="R102" s="122">
        <f t="shared" si="18"/>
        <v>0.12851941635551403</v>
      </c>
      <c r="S102" s="122">
        <f t="shared" si="18"/>
        <v>0.13031290540763937</v>
      </c>
      <c r="T102" s="122">
        <f t="shared" si="18"/>
        <v>0.16041917155880739</v>
      </c>
      <c r="U102" s="122">
        <f t="shared" si="18"/>
        <v>0.13835543805390746</v>
      </c>
      <c r="V102" s="122">
        <f t="shared" si="18"/>
        <v>0.1458321233717367</v>
      </c>
      <c r="W102" s="122">
        <f t="shared" si="18"/>
        <v>0.14210539328289667</v>
      </c>
      <c r="X102" s="122">
        <f t="shared" si="18"/>
        <v>0.12890238446337438</v>
      </c>
      <c r="Y102" s="122">
        <f t="shared" si="18"/>
        <v>0.11424481168406694</v>
      </c>
      <c r="DA102" s="130" t="s">
        <v>1632</v>
      </c>
    </row>
    <row r="103" spans="1:105" ht="12" customHeight="1" x14ac:dyDescent="0.25">
      <c r="A103" s="97" t="s">
        <v>53</v>
      </c>
      <c r="B103" s="98">
        <v>2.5175668935774852E-2</v>
      </c>
      <c r="C103" s="98">
        <v>3.0281569454593819E-2</v>
      </c>
      <c r="D103" s="98">
        <v>3.2638535583409914E-2</v>
      </c>
      <c r="E103" s="98">
        <v>4.0010165115238236E-2</v>
      </c>
      <c r="F103" s="98">
        <v>5.136648735957472E-2</v>
      </c>
      <c r="G103" s="98">
        <v>6.1015041819857445E-2</v>
      </c>
      <c r="H103" s="98">
        <v>7.1706414927253811E-2</v>
      </c>
      <c r="I103" s="98">
        <v>8.0474755682188273E-2</v>
      </c>
      <c r="J103" s="98">
        <v>8.6983698615451549E-2</v>
      </c>
      <c r="K103" s="98">
        <v>9.0367013199523394E-2</v>
      </c>
      <c r="L103" s="98">
        <v>9.6879966174146598E-2</v>
      </c>
      <c r="M103" s="98">
        <v>0.10424497264429766</v>
      </c>
      <c r="N103" s="98">
        <v>0.11286764041808718</v>
      </c>
      <c r="O103" s="98">
        <v>0.11919805323764307</v>
      </c>
      <c r="P103" s="98">
        <v>0.12373442682325009</v>
      </c>
      <c r="Q103" s="98">
        <v>0.12375261050070772</v>
      </c>
      <c r="R103" s="98">
        <v>0.12851941635551403</v>
      </c>
      <c r="S103" s="98">
        <v>0.13031290540763937</v>
      </c>
      <c r="T103" s="98">
        <v>0.16041917155880739</v>
      </c>
      <c r="U103" s="98">
        <v>0.13835543805390746</v>
      </c>
      <c r="V103" s="98">
        <v>0.1458321233717367</v>
      </c>
      <c r="W103" s="98">
        <v>0.14210539328289667</v>
      </c>
      <c r="X103" s="98">
        <v>0.12890238446337438</v>
      </c>
      <c r="Y103" s="98">
        <v>0.11424481168406694</v>
      </c>
      <c r="DA103" s="63" t="s">
        <v>1633</v>
      </c>
    </row>
    <row r="104" spans="1:105" ht="12" customHeight="1" x14ac:dyDescent="0.25">
      <c r="A104" s="121" t="s">
        <v>55</v>
      </c>
      <c r="B104" s="122">
        <v>54.423700668073458</v>
      </c>
      <c r="C104" s="122">
        <v>52.444660634629322</v>
      </c>
      <c r="D104" s="122">
        <v>52.055314006574484</v>
      </c>
      <c r="E104" s="122">
        <v>53.783661274628429</v>
      </c>
      <c r="F104" s="122">
        <v>55.352714096941099</v>
      </c>
      <c r="G104" s="122">
        <v>54.069246626912154</v>
      </c>
      <c r="H104" s="122">
        <v>52.553782520522681</v>
      </c>
      <c r="I104" s="122">
        <v>45.655323608117072</v>
      </c>
      <c r="J104" s="122">
        <v>47.107288468553257</v>
      </c>
      <c r="K104" s="122">
        <v>46.124634855082661</v>
      </c>
      <c r="L104" s="122">
        <v>56.511454119611365</v>
      </c>
      <c r="M104" s="122">
        <v>56.433229363619645</v>
      </c>
      <c r="N104" s="122">
        <v>56.981030336586876</v>
      </c>
      <c r="O104" s="122">
        <v>58.481553434476602</v>
      </c>
      <c r="P104" s="122">
        <v>54.841579960237986</v>
      </c>
      <c r="Q104" s="122">
        <v>53.299189676248616</v>
      </c>
      <c r="R104" s="122">
        <v>54.563745694885171</v>
      </c>
      <c r="S104" s="122">
        <v>53.93380681419562</v>
      </c>
      <c r="T104" s="122">
        <v>52.758375052698824</v>
      </c>
      <c r="U104" s="122">
        <v>55.223531495757349</v>
      </c>
      <c r="V104" s="122">
        <v>54.850759993319457</v>
      </c>
      <c r="W104" s="122">
        <v>50.184894042043446</v>
      </c>
      <c r="X104" s="122">
        <v>29.267203165153632</v>
      </c>
      <c r="Y104" s="122">
        <v>25.7307312591327</v>
      </c>
      <c r="DA104" s="130" t="s">
        <v>1634</v>
      </c>
    </row>
    <row r="105" spans="1:105" ht="12" customHeight="1" x14ac:dyDescent="0.25">
      <c r="A105" s="97" t="s">
        <v>134</v>
      </c>
      <c r="B105" s="98">
        <v>53.3326293288128</v>
      </c>
      <c r="C105" s="98">
        <v>51.458828641583466</v>
      </c>
      <c r="D105" s="98">
        <v>51.066023026014349</v>
      </c>
      <c r="E105" s="98">
        <v>52.796527495687712</v>
      </c>
      <c r="F105" s="98">
        <v>54.333208964907932</v>
      </c>
      <c r="G105" s="98">
        <v>53.040887166147556</v>
      </c>
      <c r="H105" s="98">
        <v>51.533185567998295</v>
      </c>
      <c r="I105" s="98">
        <v>44.713340494367088</v>
      </c>
      <c r="J105" s="98">
        <v>46.126791371049052</v>
      </c>
      <c r="K105" s="98">
        <v>45.161490689380194</v>
      </c>
      <c r="L105" s="98">
        <v>55.328854562234149</v>
      </c>
      <c r="M105" s="98">
        <v>55.249596474680907</v>
      </c>
      <c r="N105" s="98">
        <v>55.802977857230566</v>
      </c>
      <c r="O105" s="98">
        <v>57.252598903854881</v>
      </c>
      <c r="P105" s="98">
        <v>53.68583667731248</v>
      </c>
      <c r="Q105" s="98">
        <v>52.123312867361861</v>
      </c>
      <c r="R105" s="98">
        <v>53.373033882517234</v>
      </c>
      <c r="S105" s="98">
        <v>52.762111364893585</v>
      </c>
      <c r="T105" s="98">
        <v>51.574219998355929</v>
      </c>
      <c r="U105" s="98">
        <v>53.984166847174812</v>
      </c>
      <c r="V105" s="98">
        <v>53.620372611285831</v>
      </c>
      <c r="W105" s="98">
        <v>48.99447684853952</v>
      </c>
      <c r="X105" s="98">
        <v>28.446262733754171</v>
      </c>
      <c r="Y105" s="98">
        <v>24.847901552339643</v>
      </c>
      <c r="DA105" s="63" t="s">
        <v>1635</v>
      </c>
    </row>
    <row r="106" spans="1:105" ht="12" customHeight="1" x14ac:dyDescent="0.25">
      <c r="A106" s="97" t="s">
        <v>133</v>
      </c>
      <c r="B106" s="98">
        <v>0.14769196695075837</v>
      </c>
      <c r="C106" s="98">
        <v>0.16048626788027931</v>
      </c>
      <c r="D106" s="98">
        <v>0.16246093678373238</v>
      </c>
      <c r="E106" s="98">
        <v>0.18788829784603339</v>
      </c>
      <c r="F106" s="98">
        <v>0.19868461601578244</v>
      </c>
      <c r="G106" s="98">
        <v>0.20378284865437324</v>
      </c>
      <c r="H106" s="98">
        <v>0.21034690393992034</v>
      </c>
      <c r="I106" s="98">
        <v>0.20180663892818923</v>
      </c>
      <c r="J106" s="98">
        <v>0.22776021975761601</v>
      </c>
      <c r="K106" s="98">
        <v>0.25611902968151296</v>
      </c>
      <c r="L106" s="98">
        <v>0.33865123974997907</v>
      </c>
      <c r="M106" s="98">
        <v>0.33553609772373105</v>
      </c>
      <c r="N106" s="98">
        <v>0.34503178754967279</v>
      </c>
      <c r="O106" s="98">
        <v>0.34062249885003998</v>
      </c>
      <c r="P106" s="98">
        <v>0.30880223892871184</v>
      </c>
      <c r="Q106" s="98">
        <v>0.28776573180809772</v>
      </c>
      <c r="R106" s="98">
        <v>0.29270274322378309</v>
      </c>
      <c r="S106" s="98">
        <v>0.30575022435887067</v>
      </c>
      <c r="T106" s="98">
        <v>0.2967284620064693</v>
      </c>
      <c r="U106" s="98">
        <v>0.33459446845179996</v>
      </c>
      <c r="V106" s="98">
        <v>0.347606838116021</v>
      </c>
      <c r="W106" s="98">
        <v>0.31234203883929346</v>
      </c>
      <c r="X106" s="98">
        <v>0.25286405639361853</v>
      </c>
      <c r="Y106" s="98">
        <v>0.22624337161890867</v>
      </c>
      <c r="DA106" s="63" t="s">
        <v>1636</v>
      </c>
    </row>
    <row r="107" spans="1:105" ht="12" customHeight="1" x14ac:dyDescent="0.25">
      <c r="A107" s="100" t="s">
        <v>212</v>
      </c>
      <c r="B107" s="101">
        <v>0.10205306718046878</v>
      </c>
      <c r="C107" s="101">
        <v>0.10875401238216126</v>
      </c>
      <c r="D107" s="101">
        <v>0.11058242538282936</v>
      </c>
      <c r="E107" s="101">
        <v>0.12587253130766468</v>
      </c>
      <c r="F107" s="101">
        <v>0.1322278251731919</v>
      </c>
      <c r="G107" s="101">
        <v>0.13667370156063408</v>
      </c>
      <c r="H107" s="101">
        <v>0.14072901798613388</v>
      </c>
      <c r="I107" s="101">
        <v>0.13263931521167674</v>
      </c>
      <c r="J107" s="101">
        <v>0.14528385047433251</v>
      </c>
      <c r="K107" s="101">
        <v>0.15070902433591571</v>
      </c>
      <c r="L107" s="101">
        <v>0.22212418421564981</v>
      </c>
      <c r="M107" s="101">
        <v>0.21747417248852174</v>
      </c>
      <c r="N107" s="101">
        <v>0.21881511079884108</v>
      </c>
      <c r="O107" s="101">
        <v>0.2245948624045368</v>
      </c>
      <c r="P107" s="101">
        <v>0.19689890433746399</v>
      </c>
      <c r="Q107" s="101">
        <v>0.18692450759166984</v>
      </c>
      <c r="R107" s="101">
        <v>0.18915110336578542</v>
      </c>
      <c r="S107" s="101">
        <v>0.18815698377449719</v>
      </c>
      <c r="T107" s="101">
        <v>0.18194918421960354</v>
      </c>
      <c r="U107" s="101">
        <v>0.20572259037009877</v>
      </c>
      <c r="V107" s="101">
        <v>0.21187782444704503</v>
      </c>
      <c r="W107" s="101">
        <v>0.19946641043493385</v>
      </c>
      <c r="X107" s="101">
        <v>0.11552786905723728</v>
      </c>
      <c r="Y107" s="101">
        <v>0.12580252125510813</v>
      </c>
      <c r="DA107" s="131" t="s">
        <v>1637</v>
      </c>
    </row>
    <row r="108" spans="1:105" ht="12" customHeight="1" x14ac:dyDescent="0.25">
      <c r="A108" s="103" t="s">
        <v>52</v>
      </c>
      <c r="B108" s="104">
        <v>4.5638899770289607E-2</v>
      </c>
      <c r="C108" s="104">
        <v>5.1732255498118052E-2</v>
      </c>
      <c r="D108" s="104">
        <v>5.1878511400903021E-2</v>
      </c>
      <c r="E108" s="104">
        <v>6.2015766538368718E-2</v>
      </c>
      <c r="F108" s="104">
        <v>6.6456790842590541E-2</v>
      </c>
      <c r="G108" s="104">
        <v>6.7109147093739149E-2</v>
      </c>
      <c r="H108" s="104">
        <v>6.9617885953786471E-2</v>
      </c>
      <c r="I108" s="104">
        <v>6.9167323716512477E-2</v>
      </c>
      <c r="J108" s="104">
        <v>8.2476369283283488E-2</v>
      </c>
      <c r="K108" s="104">
        <v>0.10541000534559723</v>
      </c>
      <c r="L108" s="104">
        <v>0.11652705553432927</v>
      </c>
      <c r="M108" s="104">
        <v>0.11806192523520934</v>
      </c>
      <c r="N108" s="104">
        <v>0.12621667675083173</v>
      </c>
      <c r="O108" s="104">
        <v>0.11602763644550318</v>
      </c>
      <c r="P108" s="104">
        <v>0.11190333459124786</v>
      </c>
      <c r="Q108" s="104">
        <v>0.10084122421642788</v>
      </c>
      <c r="R108" s="104">
        <v>0.10355163985799766</v>
      </c>
      <c r="S108" s="104">
        <v>0.11759324058437348</v>
      </c>
      <c r="T108" s="104">
        <v>0.11477927778686574</v>
      </c>
      <c r="U108" s="104">
        <v>0.12887187808170117</v>
      </c>
      <c r="V108" s="104">
        <v>0.13572901366897597</v>
      </c>
      <c r="W108" s="104">
        <v>0.11287562840435961</v>
      </c>
      <c r="X108" s="104">
        <v>0.13733618733638125</v>
      </c>
      <c r="Y108" s="104">
        <v>0.10044085036380056</v>
      </c>
      <c r="DA108" s="132" t="s">
        <v>1638</v>
      </c>
    </row>
    <row r="109" spans="1:105" ht="12" customHeight="1" x14ac:dyDescent="0.25">
      <c r="A109" s="106" t="s">
        <v>122</v>
      </c>
      <c r="B109" s="101">
        <v>0.68712461044962403</v>
      </c>
      <c r="C109" s="101">
        <v>0.58738169297448606</v>
      </c>
      <c r="D109" s="101">
        <v>0.57529318878313263</v>
      </c>
      <c r="E109" s="101">
        <v>0.5400131792411228</v>
      </c>
      <c r="F109" s="101">
        <v>0.5499260707686896</v>
      </c>
      <c r="G109" s="101">
        <v>0.53423661126736222</v>
      </c>
      <c r="H109" s="101">
        <v>0.50763775549389789</v>
      </c>
      <c r="I109" s="101">
        <v>0.43130078714811587</v>
      </c>
      <c r="J109" s="101">
        <v>0.42215632109478041</v>
      </c>
      <c r="K109" s="101">
        <v>0.37098491732757077</v>
      </c>
      <c r="L109" s="101">
        <v>0.42063630403303059</v>
      </c>
      <c r="M109" s="101">
        <v>0.41660351832972958</v>
      </c>
      <c r="N109" s="101">
        <v>0.41176060994350583</v>
      </c>
      <c r="O109" s="101">
        <v>0.44210660433411259</v>
      </c>
      <c r="P109" s="101">
        <v>0.43582685363903084</v>
      </c>
      <c r="Q109" s="101">
        <v>0.46721407568774437</v>
      </c>
      <c r="R109" s="101">
        <v>0.47196413007263205</v>
      </c>
      <c r="S109" s="101">
        <v>0.45432372997602755</v>
      </c>
      <c r="T109" s="101">
        <v>0.45726748672930595</v>
      </c>
      <c r="U109" s="101">
        <v>0.4505341869358267</v>
      </c>
      <c r="V109" s="101">
        <v>0.43461659023531707</v>
      </c>
      <c r="W109" s="101">
        <v>0.43372299501586514</v>
      </c>
      <c r="X109" s="101">
        <v>0.24323296630049746</v>
      </c>
      <c r="Y109" s="101">
        <v>0.19987536288247251</v>
      </c>
      <c r="DA109" s="131" t="s">
        <v>1639</v>
      </c>
    </row>
    <row r="110" spans="1:105" ht="12" customHeight="1" x14ac:dyDescent="0.25">
      <c r="A110" s="107" t="s">
        <v>121</v>
      </c>
      <c r="B110" s="104">
        <v>0.25625476186027346</v>
      </c>
      <c r="C110" s="104">
        <v>0.23796403219108908</v>
      </c>
      <c r="D110" s="104">
        <v>0.25153685499326861</v>
      </c>
      <c r="E110" s="104">
        <v>0.25923230185355728</v>
      </c>
      <c r="F110" s="104">
        <v>0.27089444524869388</v>
      </c>
      <c r="G110" s="104">
        <v>0.29034000084286982</v>
      </c>
      <c r="H110" s="104">
        <v>0.30261229309056858</v>
      </c>
      <c r="I110" s="104">
        <v>0.30887568767367723</v>
      </c>
      <c r="J110" s="104">
        <v>0.33058055665180991</v>
      </c>
      <c r="K110" s="104">
        <v>0.33604021869338446</v>
      </c>
      <c r="L110" s="104">
        <v>0.42331201359420534</v>
      </c>
      <c r="M110" s="104">
        <v>0.43149327288527356</v>
      </c>
      <c r="N110" s="104">
        <v>0.42126008186312819</v>
      </c>
      <c r="O110" s="104">
        <v>0.44622542743756677</v>
      </c>
      <c r="P110" s="104">
        <v>0.41111419035776448</v>
      </c>
      <c r="Q110" s="104">
        <v>0.42089700139091002</v>
      </c>
      <c r="R110" s="104">
        <v>0.42604493907151841</v>
      </c>
      <c r="S110" s="104">
        <v>0.41162149496714207</v>
      </c>
      <c r="T110" s="104">
        <v>0.4301591056071204</v>
      </c>
      <c r="U110" s="104">
        <v>0.4542359931949162</v>
      </c>
      <c r="V110" s="104">
        <v>0.44816395368228978</v>
      </c>
      <c r="W110" s="104">
        <v>0.44435215964877417</v>
      </c>
      <c r="X110" s="104">
        <v>0.3248434087053455</v>
      </c>
      <c r="Y110" s="104">
        <v>0.45671097229167529</v>
      </c>
      <c r="DA110" s="132" t="s">
        <v>1640</v>
      </c>
    </row>
    <row r="111" spans="1:105" ht="12" customHeight="1" x14ac:dyDescent="0.25">
      <c r="A111" s="108" t="s">
        <v>53</v>
      </c>
      <c r="B111" s="98">
        <v>0.16639707983710164</v>
      </c>
      <c r="C111" s="98">
        <v>0.1517776968568908</v>
      </c>
      <c r="D111" s="98">
        <v>0.16154913758968223</v>
      </c>
      <c r="E111" s="98">
        <v>0.16411817580962995</v>
      </c>
      <c r="F111" s="98">
        <v>0.17046638031297986</v>
      </c>
      <c r="G111" s="98">
        <v>0.18470031452160801</v>
      </c>
      <c r="H111" s="98">
        <v>0.19232913982941879</v>
      </c>
      <c r="I111" s="98">
        <v>0.19343781397136636</v>
      </c>
      <c r="J111" s="98">
        <v>0.20134767733477357</v>
      </c>
      <c r="K111" s="98">
        <v>0.18847308786833875</v>
      </c>
      <c r="L111" s="98">
        <v>0.26754842900678799</v>
      </c>
      <c r="M111" s="98">
        <v>0.27019521222765919</v>
      </c>
      <c r="N111" s="98">
        <v>0.25849618630612459</v>
      </c>
      <c r="O111" s="98">
        <v>0.2858485245374644</v>
      </c>
      <c r="P111" s="98">
        <v>0.25359626632841586</v>
      </c>
      <c r="Q111" s="98">
        <v>0.26428732844799496</v>
      </c>
      <c r="R111" s="98">
        <v>0.26648478397627956</v>
      </c>
      <c r="S111" s="98">
        <v>0.24621117414532948</v>
      </c>
      <c r="T111" s="98">
        <v>0.2576726087244075</v>
      </c>
      <c r="U111" s="98">
        <v>0.27497072305711501</v>
      </c>
      <c r="V111" s="98">
        <v>0.27003265619051353</v>
      </c>
      <c r="W111" s="98">
        <v>0.28062102375823522</v>
      </c>
      <c r="X111" s="98">
        <v>0.14679625122371254</v>
      </c>
      <c r="Y111" s="98">
        <v>0.25342134454470655</v>
      </c>
      <c r="DA111" s="63" t="s">
        <v>1641</v>
      </c>
    </row>
    <row r="112" spans="1:105" ht="12" customHeight="1" x14ac:dyDescent="0.25">
      <c r="A112" s="108" t="s">
        <v>52</v>
      </c>
      <c r="B112" s="98">
        <v>8.9857682023171834E-2</v>
      </c>
      <c r="C112" s="98">
        <v>8.6186335334198297E-2</v>
      </c>
      <c r="D112" s="98">
        <v>8.9987717403586395E-2</v>
      </c>
      <c r="E112" s="98">
        <v>9.5114126043927327E-2</v>
      </c>
      <c r="F112" s="98">
        <v>0.10042806493571399</v>
      </c>
      <c r="G112" s="98">
        <v>0.10563968632126179</v>
      </c>
      <c r="H112" s="98">
        <v>0.11028315326114982</v>
      </c>
      <c r="I112" s="98">
        <v>0.11543787370231087</v>
      </c>
      <c r="J112" s="98">
        <v>0.12923287931703634</v>
      </c>
      <c r="K112" s="98">
        <v>0.14756713082504572</v>
      </c>
      <c r="L112" s="98">
        <v>0.15576358458741735</v>
      </c>
      <c r="M112" s="98">
        <v>0.16129806065761437</v>
      </c>
      <c r="N112" s="98">
        <v>0.1627638955570036</v>
      </c>
      <c r="O112" s="98">
        <v>0.1603769029001024</v>
      </c>
      <c r="P112" s="98">
        <v>0.15751792402934861</v>
      </c>
      <c r="Q112" s="98">
        <v>0.15660967294291508</v>
      </c>
      <c r="R112" s="98">
        <v>0.15956015509523888</v>
      </c>
      <c r="S112" s="98">
        <v>0.16541032082181262</v>
      </c>
      <c r="T112" s="98">
        <v>0.17248649688271289</v>
      </c>
      <c r="U112" s="98">
        <v>0.17926527013780119</v>
      </c>
      <c r="V112" s="98">
        <v>0.17813129749177622</v>
      </c>
      <c r="W112" s="98">
        <v>0.16373113589053898</v>
      </c>
      <c r="X112" s="98">
        <v>0.17804715748163297</v>
      </c>
      <c r="Y112" s="98">
        <v>0.20328962774696874</v>
      </c>
      <c r="DA112" s="63" t="s">
        <v>1642</v>
      </c>
    </row>
    <row r="113" spans="1:105" ht="12" customHeight="1" x14ac:dyDescent="0.25">
      <c r="A113" s="121" t="s">
        <v>54</v>
      </c>
      <c r="B113" s="122">
        <v>10.156925859342008</v>
      </c>
      <c r="C113" s="122">
        <v>9.9993952299773099</v>
      </c>
      <c r="D113" s="122">
        <v>10.308707474803329</v>
      </c>
      <c r="E113" s="122">
        <v>10.542585369723129</v>
      </c>
      <c r="F113" s="122">
        <v>10.667161723575395</v>
      </c>
      <c r="G113" s="122">
        <v>10.686629476016391</v>
      </c>
      <c r="H113" s="122">
        <v>10.706026822677659</v>
      </c>
      <c r="I113" s="122">
        <v>10.182884678717091</v>
      </c>
      <c r="J113" s="122">
        <v>10.368271177559162</v>
      </c>
      <c r="K113" s="122">
        <v>10.531721602970341</v>
      </c>
      <c r="L113" s="122">
        <v>12.016337148025029</v>
      </c>
      <c r="M113" s="122">
        <v>11.848791002739944</v>
      </c>
      <c r="N113" s="122">
        <v>11.910030329330219</v>
      </c>
      <c r="O113" s="122">
        <v>12.653804871102295</v>
      </c>
      <c r="P113" s="122">
        <v>12.542056121961034</v>
      </c>
      <c r="Q113" s="122">
        <v>12.566524642584508</v>
      </c>
      <c r="R113" s="122">
        <v>13.00684760671791</v>
      </c>
      <c r="S113" s="122">
        <v>12.905050269190196</v>
      </c>
      <c r="T113" s="122">
        <v>13.113209057075975</v>
      </c>
      <c r="U113" s="122">
        <v>13.167053495458241</v>
      </c>
      <c r="V113" s="122">
        <v>13.420092319418639</v>
      </c>
      <c r="W113" s="122">
        <v>12.969584100720919</v>
      </c>
      <c r="X113" s="122">
        <v>8.1456880601818114</v>
      </c>
      <c r="Y113" s="122">
        <v>7.9845778892852106</v>
      </c>
      <c r="DA113" s="130" t="s">
        <v>1643</v>
      </c>
    </row>
    <row r="114" spans="1:105" ht="12" customHeight="1" x14ac:dyDescent="0.25">
      <c r="A114" s="97" t="s">
        <v>175</v>
      </c>
      <c r="B114" s="98">
        <v>1.9526540826591037</v>
      </c>
      <c r="C114" s="98">
        <v>1.9370428321109179</v>
      </c>
      <c r="D114" s="98">
        <v>1.9808042182577086</v>
      </c>
      <c r="E114" s="98">
        <v>2.092966099104943</v>
      </c>
      <c r="F114" s="98">
        <v>2.126377818575929</v>
      </c>
      <c r="G114" s="98">
        <v>2.1349575769312086</v>
      </c>
      <c r="H114" s="98">
        <v>2.1402715519232682</v>
      </c>
      <c r="I114" s="98">
        <v>1.9840009913654886</v>
      </c>
      <c r="J114" s="98">
        <v>2.0485590270727352</v>
      </c>
      <c r="K114" s="98">
        <v>2.093770436195276</v>
      </c>
      <c r="L114" s="98">
        <v>2.3798917388527205</v>
      </c>
      <c r="M114" s="98">
        <v>2.3113085689916941</v>
      </c>
      <c r="N114" s="98">
        <v>2.3368449854898974</v>
      </c>
      <c r="O114" s="98">
        <v>2.4657946877007944</v>
      </c>
      <c r="P114" s="98">
        <v>2.3736843951102879</v>
      </c>
      <c r="Q114" s="98">
        <v>2.3525646566470897</v>
      </c>
      <c r="R114" s="98">
        <v>2.4157003518918141</v>
      </c>
      <c r="S114" s="98">
        <v>2.3738134353874467</v>
      </c>
      <c r="T114" s="98">
        <v>2.300802522212678</v>
      </c>
      <c r="U114" s="98">
        <v>2.184245724658457</v>
      </c>
      <c r="V114" s="98">
        <v>2.0724180758574575</v>
      </c>
      <c r="W114" s="98">
        <v>2.0846469857647763</v>
      </c>
      <c r="X114" s="98">
        <v>2.0494888697812232</v>
      </c>
      <c r="Y114" s="98">
        <v>1.7142925384541874</v>
      </c>
      <c r="DA114" s="63" t="s">
        <v>1644</v>
      </c>
    </row>
    <row r="115" spans="1:105" ht="12" customHeight="1" x14ac:dyDescent="0.25">
      <c r="A115" s="109" t="s">
        <v>120</v>
      </c>
      <c r="B115" s="33">
        <v>8.204271776682905</v>
      </c>
      <c r="C115" s="33">
        <v>8.0623523978663911</v>
      </c>
      <c r="D115" s="33">
        <v>8.3279032565456212</v>
      </c>
      <c r="E115" s="33">
        <v>8.4496192706181859</v>
      </c>
      <c r="F115" s="33">
        <v>8.5407839049994667</v>
      </c>
      <c r="G115" s="33">
        <v>8.5516718990851821</v>
      </c>
      <c r="H115" s="33">
        <v>8.5657552707543907</v>
      </c>
      <c r="I115" s="33">
        <v>8.1988836873516018</v>
      </c>
      <c r="J115" s="33">
        <v>8.3197121504864278</v>
      </c>
      <c r="K115" s="33">
        <v>8.4379511667750648</v>
      </c>
      <c r="L115" s="33">
        <v>9.6364454091723086</v>
      </c>
      <c r="M115" s="33">
        <v>9.5374824337482504</v>
      </c>
      <c r="N115" s="33">
        <v>9.573185343840322</v>
      </c>
      <c r="O115" s="33">
        <v>10.1880101834015</v>
      </c>
      <c r="P115" s="33">
        <v>10.168371726850745</v>
      </c>
      <c r="Q115" s="33">
        <v>10.213959985937418</v>
      </c>
      <c r="R115" s="33">
        <v>10.591147254826096</v>
      </c>
      <c r="S115" s="33">
        <v>10.531236833802749</v>
      </c>
      <c r="T115" s="33">
        <v>10.812406534863298</v>
      </c>
      <c r="U115" s="33">
        <v>10.982807770799784</v>
      </c>
      <c r="V115" s="33">
        <v>11.347674243561181</v>
      </c>
      <c r="W115" s="33">
        <v>10.884937114956143</v>
      </c>
      <c r="X115" s="33">
        <v>6.0961991904005881</v>
      </c>
      <c r="Y115" s="33">
        <v>6.2702853508310232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374.39231362335858</v>
      </c>
      <c r="C117" s="117">
        <f t="shared" si="19"/>
        <v>399.56526173086831</v>
      </c>
      <c r="D117" s="117">
        <f t="shared" si="19"/>
        <v>387.48174091423863</v>
      </c>
      <c r="E117" s="117">
        <f t="shared" si="19"/>
        <v>417.96301806140548</v>
      </c>
      <c r="F117" s="117">
        <f t="shared" si="19"/>
        <v>419.6865343437118</v>
      </c>
      <c r="G117" s="117">
        <f t="shared" si="19"/>
        <v>418.5076612793855</v>
      </c>
      <c r="H117" s="117">
        <f t="shared" si="19"/>
        <v>408.69062057539634</v>
      </c>
      <c r="I117" s="117">
        <f t="shared" si="19"/>
        <v>383.21656261250308</v>
      </c>
      <c r="J117" s="117">
        <f t="shared" si="19"/>
        <v>387.15761130514846</v>
      </c>
      <c r="K117" s="117">
        <f t="shared" si="19"/>
        <v>395.19444666374574</v>
      </c>
      <c r="L117" s="117">
        <f t="shared" si="19"/>
        <v>473.40401318816578</v>
      </c>
      <c r="M117" s="117">
        <f t="shared" si="19"/>
        <v>417.98310843274868</v>
      </c>
      <c r="N117" s="117">
        <f t="shared" si="19"/>
        <v>427.47670606165781</v>
      </c>
      <c r="O117" s="117">
        <f t="shared" si="19"/>
        <v>437.36557491494938</v>
      </c>
      <c r="P117" s="117">
        <f t="shared" si="19"/>
        <v>385.96503899899523</v>
      </c>
      <c r="Q117" s="117">
        <f t="shared" si="19"/>
        <v>407.74830246172036</v>
      </c>
      <c r="R117" s="117">
        <f t="shared" ref="R117:V117" si="20">R118+R121+R123+R132</f>
        <v>435.07312612974602</v>
      </c>
      <c r="S117" s="117">
        <f t="shared" si="20"/>
        <v>445.27884905582636</v>
      </c>
      <c r="T117" s="117">
        <f t="shared" si="20"/>
        <v>452.09570163571158</v>
      </c>
      <c r="U117" s="117">
        <f t="shared" si="20"/>
        <v>463.19614557045003</v>
      </c>
      <c r="V117" s="117">
        <f t="shared" si="20"/>
        <v>454.51824551858567</v>
      </c>
      <c r="W117" s="117">
        <f t="shared" ref="W117:Y117" si="21">W118+W121+W123+W132</f>
        <v>449.77786735619537</v>
      </c>
      <c r="X117" s="117">
        <f t="shared" si="21"/>
        <v>367.08698649255882</v>
      </c>
      <c r="Y117" s="117">
        <f t="shared" si="21"/>
        <v>350.89628220150587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334.41332626355796</v>
      </c>
      <c r="C118" s="122">
        <f t="shared" si="22"/>
        <v>360.62052629815116</v>
      </c>
      <c r="D118" s="122">
        <f t="shared" si="22"/>
        <v>348.20770490173413</v>
      </c>
      <c r="E118" s="122">
        <f t="shared" si="22"/>
        <v>377.08902785514556</v>
      </c>
      <c r="F118" s="122">
        <f t="shared" si="22"/>
        <v>377.36410167367779</v>
      </c>
      <c r="G118" s="122">
        <f t="shared" si="22"/>
        <v>376.60526671551668</v>
      </c>
      <c r="H118" s="122">
        <f t="shared" si="22"/>
        <v>367.36779184599959</v>
      </c>
      <c r="I118" s="122">
        <f t="shared" si="22"/>
        <v>346.29497382784473</v>
      </c>
      <c r="J118" s="122">
        <f t="shared" si="22"/>
        <v>348.74771282605684</v>
      </c>
      <c r="K118" s="122">
        <f t="shared" si="22"/>
        <v>356.78960041367475</v>
      </c>
      <c r="L118" s="122">
        <f t="shared" si="22"/>
        <v>426.37492268782137</v>
      </c>
      <c r="M118" s="122">
        <f t="shared" si="22"/>
        <v>370.33121149913626</v>
      </c>
      <c r="N118" s="122">
        <f t="shared" si="22"/>
        <v>378.46522911837673</v>
      </c>
      <c r="O118" s="122">
        <f t="shared" si="22"/>
        <v>385.83649164589559</v>
      </c>
      <c r="P118" s="122">
        <f t="shared" si="22"/>
        <v>336.78910954676672</v>
      </c>
      <c r="Q118" s="122">
        <f t="shared" si="22"/>
        <v>359.20954069058956</v>
      </c>
      <c r="R118" s="122">
        <f t="shared" ref="R118:V118" si="23">SUM(R119:R120)</f>
        <v>384.50486290213706</v>
      </c>
      <c r="S118" s="122">
        <f t="shared" si="23"/>
        <v>394.18010708762057</v>
      </c>
      <c r="T118" s="122">
        <f t="shared" si="23"/>
        <v>400.44682204710853</v>
      </c>
      <c r="U118" s="122">
        <f t="shared" si="23"/>
        <v>408.66565641366094</v>
      </c>
      <c r="V118" s="122">
        <f t="shared" si="23"/>
        <v>399.17370913406654</v>
      </c>
      <c r="W118" s="122">
        <f t="shared" ref="W118:Y118" si="24">SUM(W119:W120)</f>
        <v>398.0131067988176</v>
      </c>
      <c r="X118" s="122">
        <f t="shared" si="24"/>
        <v>336.03809352585222</v>
      </c>
      <c r="Y118" s="122">
        <f t="shared" si="24"/>
        <v>322.5102080503691</v>
      </c>
      <c r="DA118" s="130" t="s">
        <v>1797</v>
      </c>
    </row>
    <row r="119" spans="1:105" ht="12" customHeight="1" x14ac:dyDescent="0.25">
      <c r="A119" s="97" t="s">
        <v>212</v>
      </c>
      <c r="B119" s="98">
        <v>328.34751708665743</v>
      </c>
      <c r="C119" s="98">
        <v>354.08205934246922</v>
      </c>
      <c r="D119" s="98">
        <v>342.04292675445737</v>
      </c>
      <c r="E119" s="98">
        <v>370.4433580372978</v>
      </c>
      <c r="F119" s="98">
        <v>370.78054161469083</v>
      </c>
      <c r="G119" s="98">
        <v>370.06973408689242</v>
      </c>
      <c r="H119" s="98">
        <v>361.02407263116447</v>
      </c>
      <c r="I119" s="98">
        <v>340.34808041274852</v>
      </c>
      <c r="J119" s="98">
        <v>342.84199269974897</v>
      </c>
      <c r="K119" s="98">
        <v>350.81430320551095</v>
      </c>
      <c r="L119" s="98">
        <v>419.06192894062804</v>
      </c>
      <c r="M119" s="98">
        <v>364.1312321767839</v>
      </c>
      <c r="N119" s="98">
        <v>372.19919419026485</v>
      </c>
      <c r="O119" s="98">
        <v>379.50577392931945</v>
      </c>
      <c r="P119" s="98">
        <v>331.38863361153983</v>
      </c>
      <c r="Q119" s="98">
        <v>353.35527738404005</v>
      </c>
      <c r="R119" s="98">
        <v>378.25041687241378</v>
      </c>
      <c r="S119" s="98">
        <v>387.78897544671889</v>
      </c>
      <c r="T119" s="98">
        <v>393.98146965548437</v>
      </c>
      <c r="U119" s="98">
        <v>402.15326534683567</v>
      </c>
      <c r="V119" s="98">
        <v>392.81774264586323</v>
      </c>
      <c r="W119" s="98">
        <v>391.6797283601075</v>
      </c>
      <c r="X119" s="98">
        <v>331.07374931271329</v>
      </c>
      <c r="Y119" s="98">
        <v>317.69537876749354</v>
      </c>
      <c r="DA119" s="63" t="s">
        <v>1798</v>
      </c>
    </row>
    <row r="120" spans="1:105" ht="12" customHeight="1" x14ac:dyDescent="0.25">
      <c r="A120" s="97" t="s">
        <v>53</v>
      </c>
      <c r="B120" s="98">
        <v>6.065809176900502</v>
      </c>
      <c r="C120" s="98">
        <v>6.5384669556819155</v>
      </c>
      <c r="D120" s="98">
        <v>6.1647781472767686</v>
      </c>
      <c r="E120" s="98">
        <v>6.6456698178477787</v>
      </c>
      <c r="F120" s="98">
        <v>6.5835600589869445</v>
      </c>
      <c r="G120" s="98">
        <v>6.5355326286242708</v>
      </c>
      <c r="H120" s="98">
        <v>6.3437192148351338</v>
      </c>
      <c r="I120" s="98">
        <v>5.9468934150962216</v>
      </c>
      <c r="J120" s="98">
        <v>5.9057201263078447</v>
      </c>
      <c r="K120" s="98">
        <v>5.9752972081637887</v>
      </c>
      <c r="L120" s="98">
        <v>7.3129937471933584</v>
      </c>
      <c r="M120" s="98">
        <v>6.1999793223523421</v>
      </c>
      <c r="N120" s="98">
        <v>6.2660349281118775</v>
      </c>
      <c r="O120" s="98">
        <v>6.3307177165761646</v>
      </c>
      <c r="P120" s="98">
        <v>5.400475935226889</v>
      </c>
      <c r="Q120" s="98">
        <v>5.8542633065495284</v>
      </c>
      <c r="R120" s="98">
        <v>6.254446029723308</v>
      </c>
      <c r="S120" s="98">
        <v>6.3911316409016932</v>
      </c>
      <c r="T120" s="98">
        <v>6.465352391624136</v>
      </c>
      <c r="U120" s="98">
        <v>6.5123910668252556</v>
      </c>
      <c r="V120" s="98">
        <v>6.3559664882032934</v>
      </c>
      <c r="W120" s="98">
        <v>6.3333784387101009</v>
      </c>
      <c r="X120" s="98">
        <v>4.9643442131389142</v>
      </c>
      <c r="Y120" s="98">
        <v>4.814829282875543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5.6859800722772247E-2</v>
      </c>
      <c r="C121" s="122">
        <f t="shared" si="25"/>
        <v>7.4143292006018061E-2</v>
      </c>
      <c r="D121" s="122">
        <f t="shared" si="25"/>
        <v>8.477908646775463E-2</v>
      </c>
      <c r="E121" s="122">
        <f t="shared" si="25"/>
        <v>0.11292505872816788</v>
      </c>
      <c r="F121" s="122">
        <f t="shared" si="25"/>
        <v>0.15685348208664168</v>
      </c>
      <c r="G121" s="122">
        <f t="shared" si="25"/>
        <v>0.19780168741611065</v>
      </c>
      <c r="H121" s="122">
        <f t="shared" si="25"/>
        <v>0.24590534511664736</v>
      </c>
      <c r="I121" s="122">
        <f t="shared" si="25"/>
        <v>0.28589760921433971</v>
      </c>
      <c r="J121" s="122">
        <f t="shared" si="25"/>
        <v>0.31746802699572241</v>
      </c>
      <c r="K121" s="122">
        <f t="shared" si="25"/>
        <v>0.3414486716206428</v>
      </c>
      <c r="L121" s="122">
        <f t="shared" si="25"/>
        <v>0.38042629358490521</v>
      </c>
      <c r="M121" s="122">
        <f t="shared" si="25"/>
        <v>0.43095908031041064</v>
      </c>
      <c r="N121" s="122">
        <f t="shared" si="25"/>
        <v>0.49048136926964142</v>
      </c>
      <c r="O121" s="122">
        <f t="shared" si="25"/>
        <v>0.54462234526362463</v>
      </c>
      <c r="P121" s="122">
        <f t="shared" si="25"/>
        <v>0.58600673820213467</v>
      </c>
      <c r="Q121" s="122">
        <f t="shared" si="25"/>
        <v>0.60501897882976252</v>
      </c>
      <c r="R121" s="122">
        <f t="shared" si="25"/>
        <v>0.64800234940281132</v>
      </c>
      <c r="S121" s="122">
        <f t="shared" si="25"/>
        <v>0.67809828282588047</v>
      </c>
      <c r="T121" s="122">
        <f t="shared" si="25"/>
        <v>0.86068488267187215</v>
      </c>
      <c r="U121" s="122">
        <f t="shared" si="25"/>
        <v>0.75972666953349144</v>
      </c>
      <c r="V121" s="122">
        <f t="shared" si="25"/>
        <v>0.81396181288975977</v>
      </c>
      <c r="W121" s="122">
        <f t="shared" si="25"/>
        <v>0.79978768203962369</v>
      </c>
      <c r="X121" s="122">
        <f t="shared" si="25"/>
        <v>0.7289766501903393</v>
      </c>
      <c r="Y121" s="122">
        <f t="shared" si="25"/>
        <v>0.64834409013327587</v>
      </c>
      <c r="DA121" s="130" t="s">
        <v>1800</v>
      </c>
    </row>
    <row r="122" spans="1:105" ht="12" customHeight="1" x14ac:dyDescent="0.25">
      <c r="A122" s="97" t="s">
        <v>53</v>
      </c>
      <c r="B122" s="98">
        <v>5.6859800722772247E-2</v>
      </c>
      <c r="C122" s="98">
        <v>7.4143292006018061E-2</v>
      </c>
      <c r="D122" s="98">
        <v>8.477908646775463E-2</v>
      </c>
      <c r="E122" s="98">
        <v>0.11292505872816788</v>
      </c>
      <c r="F122" s="98">
        <v>0.15685348208664168</v>
      </c>
      <c r="G122" s="98">
        <v>0.19780168741611065</v>
      </c>
      <c r="H122" s="98">
        <v>0.24590534511664736</v>
      </c>
      <c r="I122" s="98">
        <v>0.28589760921433971</v>
      </c>
      <c r="J122" s="98">
        <v>0.31746802699572241</v>
      </c>
      <c r="K122" s="98">
        <v>0.3414486716206428</v>
      </c>
      <c r="L122" s="98">
        <v>0.38042629358490521</v>
      </c>
      <c r="M122" s="98">
        <v>0.43095908031041064</v>
      </c>
      <c r="N122" s="98">
        <v>0.49048136926964142</v>
      </c>
      <c r="O122" s="98">
        <v>0.54462234526362463</v>
      </c>
      <c r="P122" s="98">
        <v>0.58600673820213467</v>
      </c>
      <c r="Q122" s="98">
        <v>0.60501897882976252</v>
      </c>
      <c r="R122" s="98">
        <v>0.64800234940281132</v>
      </c>
      <c r="S122" s="98">
        <v>0.67809828282588047</v>
      </c>
      <c r="T122" s="98">
        <v>0.86068488267187215</v>
      </c>
      <c r="U122" s="98">
        <v>0.75972666953349144</v>
      </c>
      <c r="V122" s="98">
        <v>0.81396181288975977</v>
      </c>
      <c r="W122" s="98">
        <v>0.79978768203962369</v>
      </c>
      <c r="X122" s="98">
        <v>0.7289766501903393</v>
      </c>
      <c r="Y122" s="98">
        <v>0.64834409013327587</v>
      </c>
      <c r="DA122" s="63" t="s">
        <v>1801</v>
      </c>
    </row>
    <row r="123" spans="1:105" ht="12" customHeight="1" x14ac:dyDescent="0.25">
      <c r="A123" s="121" t="s">
        <v>55</v>
      </c>
      <c r="B123" s="122">
        <v>32.50592275943032</v>
      </c>
      <c r="C123" s="122">
        <v>31.553188583409664</v>
      </c>
      <c r="D123" s="122">
        <v>31.621038295690223</v>
      </c>
      <c r="E123" s="122">
        <v>33.007205293142661</v>
      </c>
      <c r="F123" s="122">
        <v>34.296972020645818</v>
      </c>
      <c r="G123" s="122">
        <v>33.796730692233119</v>
      </c>
      <c r="H123" s="122">
        <v>33.126110932541536</v>
      </c>
      <c r="I123" s="122">
        <v>29.050571672247145</v>
      </c>
      <c r="J123" s="122">
        <v>30.364820457966193</v>
      </c>
      <c r="K123" s="122">
        <v>30.201498004745062</v>
      </c>
      <c r="L123" s="122">
        <v>37.658238300733416</v>
      </c>
      <c r="M123" s="122">
        <v>38.33039944145893</v>
      </c>
      <c r="N123" s="122">
        <v>39.564000916097335</v>
      </c>
      <c r="O123" s="122">
        <v>41.438731949612382</v>
      </c>
      <c r="P123" s="122">
        <v>39.094724992999012</v>
      </c>
      <c r="Q123" s="122">
        <v>38.377616038297887</v>
      </c>
      <c r="R123" s="122">
        <v>39.954972100101585</v>
      </c>
      <c r="S123" s="122">
        <v>40.421903553184578</v>
      </c>
      <c r="T123" s="122">
        <v>40.473281009313496</v>
      </c>
      <c r="U123" s="122">
        <v>43.24962645505439</v>
      </c>
      <c r="V123" s="122">
        <v>43.649844448457678</v>
      </c>
      <c r="W123" s="122">
        <v>40.377284616911908</v>
      </c>
      <c r="X123" s="122">
        <v>23.796927855692392</v>
      </c>
      <c r="Y123" s="122">
        <v>21.209020097612303</v>
      </c>
      <c r="DA123" s="130" t="s">
        <v>1802</v>
      </c>
    </row>
    <row r="124" spans="1:105" ht="12" customHeight="1" x14ac:dyDescent="0.25">
      <c r="A124" s="97" t="s">
        <v>134</v>
      </c>
      <c r="B124" s="98">
        <v>31.696559928657454</v>
      </c>
      <c r="C124" s="98">
        <v>30.816940396041652</v>
      </c>
      <c r="D124" s="98">
        <v>30.878172322436562</v>
      </c>
      <c r="E124" s="98">
        <v>32.259243850274167</v>
      </c>
      <c r="F124" s="98">
        <v>33.519524119651081</v>
      </c>
      <c r="G124" s="98">
        <v>33.007624525325276</v>
      </c>
      <c r="H124" s="98">
        <v>32.336843211496202</v>
      </c>
      <c r="I124" s="98">
        <v>28.31497817785824</v>
      </c>
      <c r="J124" s="98">
        <v>29.593047456393204</v>
      </c>
      <c r="K124" s="98">
        <v>29.430013712359266</v>
      </c>
      <c r="L124" s="98">
        <v>36.720330018398073</v>
      </c>
      <c r="M124" s="98">
        <v>37.386658460016847</v>
      </c>
      <c r="N124" s="98">
        <v>38.617866465689531</v>
      </c>
      <c r="O124" s="98">
        <v>40.453409154745323</v>
      </c>
      <c r="P124" s="98">
        <v>38.160505837887086</v>
      </c>
      <c r="Q124" s="98">
        <v>37.425115664948116</v>
      </c>
      <c r="R124" s="98">
        <v>38.981392703530616</v>
      </c>
      <c r="S124" s="98">
        <v>39.446215555702032</v>
      </c>
      <c r="T124" s="98">
        <v>39.475273191508791</v>
      </c>
      <c r="U124" s="98">
        <v>42.191520496054821</v>
      </c>
      <c r="V124" s="98">
        <v>42.587713385154657</v>
      </c>
      <c r="W124" s="98">
        <v>39.346082561495656</v>
      </c>
      <c r="X124" s="98">
        <v>23.057242248396179</v>
      </c>
      <c r="Y124" s="98">
        <v>20.412291735283979</v>
      </c>
      <c r="DA124" s="63" t="s">
        <v>1803</v>
      </c>
    </row>
    <row r="125" spans="1:105" ht="12" customHeight="1" x14ac:dyDescent="0.25">
      <c r="A125" s="97" t="s">
        <v>133</v>
      </c>
      <c r="B125" s="98">
        <v>0.10629090962800497</v>
      </c>
      <c r="C125" s="98">
        <v>0.11753963068001597</v>
      </c>
      <c r="D125" s="98">
        <v>0.11943811197833441</v>
      </c>
      <c r="E125" s="98">
        <v>0.14027918648373358</v>
      </c>
      <c r="F125" s="98">
        <v>0.14943704510899036</v>
      </c>
      <c r="G125" s="98">
        <v>0.15371100949338745</v>
      </c>
      <c r="H125" s="98">
        <v>0.15968601248717407</v>
      </c>
      <c r="I125" s="98">
        <v>0.15518117840460577</v>
      </c>
      <c r="J125" s="98">
        <v>0.17805553879455666</v>
      </c>
      <c r="K125" s="98">
        <v>0.2064121048022288</v>
      </c>
      <c r="L125" s="98">
        <v>0.26719673434999169</v>
      </c>
      <c r="M125" s="98">
        <v>0.26693909910305436</v>
      </c>
      <c r="N125" s="98">
        <v>0.27796450230563141</v>
      </c>
      <c r="O125" s="98">
        <v>0.27276544013326531</v>
      </c>
      <c r="P125" s="98">
        <v>0.24956790113502186</v>
      </c>
      <c r="Q125" s="98">
        <v>0.23186224851822085</v>
      </c>
      <c r="R125" s="98">
        <v>0.23835019736612717</v>
      </c>
      <c r="S125" s="98">
        <v>0.25666428238777167</v>
      </c>
      <c r="T125" s="98">
        <v>0.252366217876626</v>
      </c>
      <c r="U125" s="98">
        <v>0.28978350508040518</v>
      </c>
      <c r="V125" s="98">
        <v>0.30525817612727657</v>
      </c>
      <c r="W125" s="98">
        <v>0.27425606811026632</v>
      </c>
      <c r="X125" s="98">
        <v>0.23491306690891067</v>
      </c>
      <c r="Y125" s="98">
        <v>0.20812207671250899</v>
      </c>
      <c r="DA125" s="63" t="s">
        <v>1804</v>
      </c>
    </row>
    <row r="126" spans="1:105" ht="12" customHeight="1" x14ac:dyDescent="0.25">
      <c r="A126" s="100" t="s">
        <v>212</v>
      </c>
      <c r="B126" s="101">
        <v>6.0652009857715371E-2</v>
      </c>
      <c r="C126" s="101">
        <v>6.5807375181897915E-2</v>
      </c>
      <c r="D126" s="101">
        <v>6.7559600577431392E-2</v>
      </c>
      <c r="E126" s="101">
        <v>7.8263419945364857E-2</v>
      </c>
      <c r="F126" s="101">
        <v>8.2980254266399822E-2</v>
      </c>
      <c r="G126" s="101">
        <v>8.6601862399648302E-2</v>
      </c>
      <c r="H126" s="101">
        <v>9.0068126533387582E-2</v>
      </c>
      <c r="I126" s="101">
        <v>8.6013854688093291E-2</v>
      </c>
      <c r="J126" s="101">
        <v>9.5579169511273168E-2</v>
      </c>
      <c r="K126" s="101">
        <v>0.10100209945663156</v>
      </c>
      <c r="L126" s="101">
        <v>0.15066967881566243</v>
      </c>
      <c r="M126" s="101">
        <v>0.14887717386784502</v>
      </c>
      <c r="N126" s="101">
        <v>0.15174782555479971</v>
      </c>
      <c r="O126" s="101">
        <v>0.15673780368776213</v>
      </c>
      <c r="P126" s="101">
        <v>0.13766456654377401</v>
      </c>
      <c r="Q126" s="101">
        <v>0.13102102430179297</v>
      </c>
      <c r="R126" s="101">
        <v>0.13479855750812952</v>
      </c>
      <c r="S126" s="101">
        <v>0.13907104180339819</v>
      </c>
      <c r="T126" s="101">
        <v>0.13758694008976027</v>
      </c>
      <c r="U126" s="101">
        <v>0.16091162699870401</v>
      </c>
      <c r="V126" s="101">
        <v>0.16952916245830063</v>
      </c>
      <c r="W126" s="101">
        <v>0.16138043970590671</v>
      </c>
      <c r="X126" s="101">
        <v>9.7576879572529432E-2</v>
      </c>
      <c r="Y126" s="101">
        <v>0.10768122634870844</v>
      </c>
      <c r="DA126" s="131" t="s">
        <v>1805</v>
      </c>
    </row>
    <row r="127" spans="1:105" ht="12" customHeight="1" x14ac:dyDescent="0.25">
      <c r="A127" s="103" t="s">
        <v>52</v>
      </c>
      <c r="B127" s="104">
        <v>4.5638899770289607E-2</v>
      </c>
      <c r="C127" s="104">
        <v>5.1732255498118052E-2</v>
      </c>
      <c r="D127" s="104">
        <v>5.1878511400903021E-2</v>
      </c>
      <c r="E127" s="104">
        <v>6.2015766538368718E-2</v>
      </c>
      <c r="F127" s="104">
        <v>6.6456790842590541E-2</v>
      </c>
      <c r="G127" s="104">
        <v>6.7109147093739149E-2</v>
      </c>
      <c r="H127" s="104">
        <v>6.9617885953786471E-2</v>
      </c>
      <c r="I127" s="104">
        <v>6.9167323716512477E-2</v>
      </c>
      <c r="J127" s="104">
        <v>8.2476369283283488E-2</v>
      </c>
      <c r="K127" s="104">
        <v>0.10541000534559723</v>
      </c>
      <c r="L127" s="104">
        <v>0.11652705553432927</v>
      </c>
      <c r="M127" s="104">
        <v>0.11806192523520934</v>
      </c>
      <c r="N127" s="104">
        <v>0.12621667675083173</v>
      </c>
      <c r="O127" s="104">
        <v>0.11602763644550318</v>
      </c>
      <c r="P127" s="104">
        <v>0.11190333459124786</v>
      </c>
      <c r="Q127" s="104">
        <v>0.10084122421642788</v>
      </c>
      <c r="R127" s="104">
        <v>0.10355163985799766</v>
      </c>
      <c r="S127" s="104">
        <v>0.11759324058437348</v>
      </c>
      <c r="T127" s="104">
        <v>0.11477927778686574</v>
      </c>
      <c r="U127" s="104">
        <v>0.12887187808170117</v>
      </c>
      <c r="V127" s="104">
        <v>0.13572901366897597</v>
      </c>
      <c r="W127" s="104">
        <v>0.11287562840435961</v>
      </c>
      <c r="X127" s="104">
        <v>0.13733618733638125</v>
      </c>
      <c r="Y127" s="104">
        <v>0.10044085036380056</v>
      </c>
      <c r="DA127" s="132" t="s">
        <v>1806</v>
      </c>
    </row>
    <row r="128" spans="1:105" ht="12" customHeight="1" x14ac:dyDescent="0.25">
      <c r="A128" s="106" t="s">
        <v>122</v>
      </c>
      <c r="B128" s="101">
        <v>0.49366594894279009</v>
      </c>
      <c r="C128" s="101">
        <v>0.42297591541592311</v>
      </c>
      <c r="D128" s="101">
        <v>0.41616550899938515</v>
      </c>
      <c r="E128" s="101">
        <v>0.3926969973288556</v>
      </c>
      <c r="F128" s="101">
        <v>0.40242511730028724</v>
      </c>
      <c r="G128" s="101">
        <v>0.39338240097288141</v>
      </c>
      <c r="H128" s="101">
        <v>0.37650551724985865</v>
      </c>
      <c r="I128" s="101">
        <v>0.32092690552678527</v>
      </c>
      <c r="J128" s="101">
        <v>0.31435977433112228</v>
      </c>
      <c r="K128" s="101">
        <v>0.27666721968518365</v>
      </c>
      <c r="L128" s="101">
        <v>0.31456023128909311</v>
      </c>
      <c r="M128" s="101">
        <v>0.31265192249292267</v>
      </c>
      <c r="N128" s="101">
        <v>0.31070730427617688</v>
      </c>
      <c r="O128" s="101">
        <v>0.33577844104193105</v>
      </c>
      <c r="P128" s="101">
        <v>0.33378310279474521</v>
      </c>
      <c r="Q128" s="101">
        <v>0.36046860958051863</v>
      </c>
      <c r="R128" s="101">
        <v>0.36766319300683575</v>
      </c>
      <c r="S128" s="101">
        <v>0.35840324552603864</v>
      </c>
      <c r="T128" s="101">
        <v>0.36593397869388622</v>
      </c>
      <c r="U128" s="101">
        <v>0.36527474442427482</v>
      </c>
      <c r="V128" s="101">
        <v>0.35682554099028713</v>
      </c>
      <c r="W128" s="101">
        <v>0.36034873009723961</v>
      </c>
      <c r="X128" s="101">
        <v>0.20311416846087246</v>
      </c>
      <c r="Y128" s="101">
        <v>0.16759951357650213</v>
      </c>
      <c r="DA128" s="131" t="s">
        <v>1807</v>
      </c>
    </row>
    <row r="129" spans="1:105" ht="12" customHeight="1" x14ac:dyDescent="0.25">
      <c r="A129" s="107" t="s">
        <v>121</v>
      </c>
      <c r="B129" s="104">
        <v>0.20940597220206703</v>
      </c>
      <c r="C129" s="104">
        <v>0.19573264127207396</v>
      </c>
      <c r="D129" s="104">
        <v>0.20726235227594497</v>
      </c>
      <c r="E129" s="104">
        <v>0.21498525905590876</v>
      </c>
      <c r="F129" s="104">
        <v>0.22558573858546047</v>
      </c>
      <c r="G129" s="104">
        <v>0.24201275644157244</v>
      </c>
      <c r="H129" s="104">
        <v>0.25307619130829917</v>
      </c>
      <c r="I129" s="104">
        <v>0.25948541045751117</v>
      </c>
      <c r="J129" s="104">
        <v>0.27935768844731013</v>
      </c>
      <c r="K129" s="104">
        <v>0.28840496789838221</v>
      </c>
      <c r="L129" s="104">
        <v>0.35615131669625377</v>
      </c>
      <c r="M129" s="104">
        <v>0.36414995984610404</v>
      </c>
      <c r="N129" s="104">
        <v>0.35746264382599802</v>
      </c>
      <c r="O129" s="104">
        <v>0.37677891369186761</v>
      </c>
      <c r="P129" s="104">
        <v>0.35086815118215586</v>
      </c>
      <c r="Q129" s="104">
        <v>0.36016951525102675</v>
      </c>
      <c r="R129" s="104">
        <v>0.36756600619801022</v>
      </c>
      <c r="S129" s="104">
        <v>0.36062046956872629</v>
      </c>
      <c r="T129" s="104">
        <v>0.379707621234187</v>
      </c>
      <c r="U129" s="104">
        <v>0.40304770949488644</v>
      </c>
      <c r="V129" s="104">
        <v>0.40004734618545801</v>
      </c>
      <c r="W129" s="104">
        <v>0.39659725720874739</v>
      </c>
      <c r="X129" s="104">
        <v>0.30165837192643097</v>
      </c>
      <c r="Y129" s="104">
        <v>0.4210067720393133</v>
      </c>
      <c r="DA129" s="132" t="s">
        <v>1808</v>
      </c>
    </row>
    <row r="130" spans="1:105" ht="12" customHeight="1" x14ac:dyDescent="0.25">
      <c r="A130" s="108" t="s">
        <v>53</v>
      </c>
      <c r="B130" s="98">
        <v>0.11954829017889521</v>
      </c>
      <c r="C130" s="98">
        <v>0.10954630593787565</v>
      </c>
      <c r="D130" s="98">
        <v>0.11727463487235858</v>
      </c>
      <c r="E130" s="98">
        <v>0.11987113301198145</v>
      </c>
      <c r="F130" s="98">
        <v>0.12515767364974648</v>
      </c>
      <c r="G130" s="98">
        <v>0.13637307012031066</v>
      </c>
      <c r="H130" s="98">
        <v>0.14279303804714935</v>
      </c>
      <c r="I130" s="98">
        <v>0.14404753675520027</v>
      </c>
      <c r="J130" s="98">
        <v>0.15012480913027376</v>
      </c>
      <c r="K130" s="98">
        <v>0.1408378370733365</v>
      </c>
      <c r="L130" s="98">
        <v>0.20038773210883642</v>
      </c>
      <c r="M130" s="98">
        <v>0.20285189918848967</v>
      </c>
      <c r="N130" s="98">
        <v>0.19469874826899441</v>
      </c>
      <c r="O130" s="98">
        <v>0.21640201079176521</v>
      </c>
      <c r="P130" s="98">
        <v>0.19335022715280725</v>
      </c>
      <c r="Q130" s="98">
        <v>0.20355984230811167</v>
      </c>
      <c r="R130" s="98">
        <v>0.20800585110277134</v>
      </c>
      <c r="S130" s="98">
        <v>0.1952101487469137</v>
      </c>
      <c r="T130" s="98">
        <v>0.20722112435147408</v>
      </c>
      <c r="U130" s="98">
        <v>0.22378243935708522</v>
      </c>
      <c r="V130" s="98">
        <v>0.22191604869368178</v>
      </c>
      <c r="W130" s="98">
        <v>0.23286612131820841</v>
      </c>
      <c r="X130" s="98">
        <v>0.12361121444479801</v>
      </c>
      <c r="Y130" s="98">
        <v>0.21771714429234457</v>
      </c>
      <c r="DA130" s="63" t="s">
        <v>1809</v>
      </c>
    </row>
    <row r="131" spans="1:105" ht="12" customHeight="1" x14ac:dyDescent="0.25">
      <c r="A131" s="108" t="s">
        <v>52</v>
      </c>
      <c r="B131" s="98">
        <v>8.9857682023171834E-2</v>
      </c>
      <c r="C131" s="98">
        <v>8.6186335334198297E-2</v>
      </c>
      <c r="D131" s="98">
        <v>8.9987717403586395E-2</v>
      </c>
      <c r="E131" s="98">
        <v>9.5114126043927327E-2</v>
      </c>
      <c r="F131" s="98">
        <v>0.10042806493571399</v>
      </c>
      <c r="G131" s="98">
        <v>0.10563968632126179</v>
      </c>
      <c r="H131" s="98">
        <v>0.11028315326114982</v>
      </c>
      <c r="I131" s="98">
        <v>0.11543787370231087</v>
      </c>
      <c r="J131" s="98">
        <v>0.12923287931703634</v>
      </c>
      <c r="K131" s="98">
        <v>0.14756713082504572</v>
      </c>
      <c r="L131" s="98">
        <v>0.15576358458741735</v>
      </c>
      <c r="M131" s="98">
        <v>0.16129806065761437</v>
      </c>
      <c r="N131" s="98">
        <v>0.1627638955570036</v>
      </c>
      <c r="O131" s="98">
        <v>0.1603769029001024</v>
      </c>
      <c r="P131" s="98">
        <v>0.15751792402934861</v>
      </c>
      <c r="Q131" s="98">
        <v>0.15660967294291508</v>
      </c>
      <c r="R131" s="98">
        <v>0.15956015509523888</v>
      </c>
      <c r="S131" s="98">
        <v>0.16541032082181262</v>
      </c>
      <c r="T131" s="98">
        <v>0.17248649688271289</v>
      </c>
      <c r="U131" s="98">
        <v>0.17926527013780119</v>
      </c>
      <c r="V131" s="98">
        <v>0.17813129749177622</v>
      </c>
      <c r="W131" s="98">
        <v>0.16373113589053898</v>
      </c>
      <c r="X131" s="98">
        <v>0.17804715748163297</v>
      </c>
      <c r="Y131" s="98">
        <v>0.20328962774696874</v>
      </c>
      <c r="DA131" s="63" t="s">
        <v>1810</v>
      </c>
    </row>
    <row r="132" spans="1:105" ht="12" customHeight="1" x14ac:dyDescent="0.25">
      <c r="A132" s="121" t="s">
        <v>54</v>
      </c>
      <c r="B132" s="122">
        <v>7.4162047996475478</v>
      </c>
      <c r="C132" s="122">
        <v>7.3174035573014766</v>
      </c>
      <c r="D132" s="122">
        <v>7.5682186303465651</v>
      </c>
      <c r="E132" s="122">
        <v>7.7538598543890984</v>
      </c>
      <c r="F132" s="122">
        <v>7.8686071673015521</v>
      </c>
      <c r="G132" s="122">
        <v>7.9078621842196153</v>
      </c>
      <c r="H132" s="122">
        <v>7.9508124517385799</v>
      </c>
      <c r="I132" s="122">
        <v>7.5851195031968803</v>
      </c>
      <c r="J132" s="122">
        <v>7.727609994129768</v>
      </c>
      <c r="K132" s="122">
        <v>7.8618995737052995</v>
      </c>
      <c r="L132" s="122">
        <v>8.9904259060260845</v>
      </c>
      <c r="M132" s="122">
        <v>8.890538411843071</v>
      </c>
      <c r="N132" s="122">
        <v>8.9569946579141657</v>
      </c>
      <c r="O132" s="122">
        <v>9.5457289741778002</v>
      </c>
      <c r="P132" s="122">
        <v>9.4951977210273295</v>
      </c>
      <c r="Q132" s="122">
        <v>9.5561267540030919</v>
      </c>
      <c r="R132" s="122">
        <v>9.9652887781045418</v>
      </c>
      <c r="S132" s="122">
        <v>9.9987401321953122</v>
      </c>
      <c r="T132" s="122">
        <v>10.314913696617696</v>
      </c>
      <c r="U132" s="122">
        <v>10.521136032201175</v>
      </c>
      <c r="V132" s="122">
        <v>10.880730123171693</v>
      </c>
      <c r="W132" s="122">
        <v>10.587688258426221</v>
      </c>
      <c r="X132" s="122">
        <v>6.5229884608238642</v>
      </c>
      <c r="Y132" s="122">
        <v>6.528709963391198</v>
      </c>
      <c r="DA132" s="130" t="s">
        <v>1811</v>
      </c>
    </row>
    <row r="133" spans="1:105" ht="12" customHeight="1" x14ac:dyDescent="0.25">
      <c r="A133" s="97" t="s">
        <v>175</v>
      </c>
      <c r="B133" s="98">
        <v>1.1933565269163646</v>
      </c>
      <c r="C133" s="98">
        <v>1.1858095331292233</v>
      </c>
      <c r="D133" s="98">
        <v>1.2148540409583586</v>
      </c>
      <c r="E133" s="98">
        <v>1.2860301069310902</v>
      </c>
      <c r="F133" s="98">
        <v>1.3088656630886637</v>
      </c>
      <c r="G133" s="98">
        <v>1.3164360790769698</v>
      </c>
      <c r="H133" s="98">
        <v>1.3221410076001219</v>
      </c>
      <c r="I133" s="98">
        <v>1.2266692906713776</v>
      </c>
      <c r="J133" s="98">
        <v>1.2669614695371294</v>
      </c>
      <c r="K133" s="98">
        <v>1.2954599709041106</v>
      </c>
      <c r="L133" s="98">
        <v>1.47314441134843</v>
      </c>
      <c r="M133" s="98">
        <v>1.4312858634992054</v>
      </c>
      <c r="N133" s="98">
        <v>1.4476307083522171</v>
      </c>
      <c r="O133" s="98">
        <v>1.5279605583207883</v>
      </c>
      <c r="P133" s="98">
        <v>1.4710930347880855</v>
      </c>
      <c r="Q133" s="98">
        <v>1.4584014307937805</v>
      </c>
      <c r="R133" s="98">
        <v>1.498770229577769</v>
      </c>
      <c r="S133" s="98">
        <v>1.4752077760483211</v>
      </c>
      <c r="T133" s="98">
        <v>1.4330290205845428</v>
      </c>
      <c r="U133" s="98">
        <v>1.3639661661098716</v>
      </c>
      <c r="V133" s="98">
        <v>1.2981205196633794</v>
      </c>
      <c r="W133" s="98">
        <v>1.3095533702974964</v>
      </c>
      <c r="X133" s="98">
        <v>1.2911203292414004</v>
      </c>
      <c r="Y133" s="98">
        <v>1.0817900998263408</v>
      </c>
      <c r="DA133" s="63" t="s">
        <v>1812</v>
      </c>
    </row>
    <row r="134" spans="1:105" ht="12" customHeight="1" x14ac:dyDescent="0.25">
      <c r="A134" s="109" t="s">
        <v>120</v>
      </c>
      <c r="B134" s="33">
        <v>6.2228482727311834</v>
      </c>
      <c r="C134" s="33">
        <v>6.1315940241722533</v>
      </c>
      <c r="D134" s="33">
        <v>6.3533645893882067</v>
      </c>
      <c r="E134" s="33">
        <v>6.4678297474580084</v>
      </c>
      <c r="F134" s="33">
        <v>6.5597415042128882</v>
      </c>
      <c r="G134" s="33">
        <v>6.5914261051426459</v>
      </c>
      <c r="H134" s="33">
        <v>6.6286714441384582</v>
      </c>
      <c r="I134" s="33">
        <v>6.3584502125255025</v>
      </c>
      <c r="J134" s="33">
        <v>6.4606485245926386</v>
      </c>
      <c r="K134" s="33">
        <v>6.5664396028011893</v>
      </c>
      <c r="L134" s="33">
        <v>7.5172814946776541</v>
      </c>
      <c r="M134" s="33">
        <v>7.4592525483438648</v>
      </c>
      <c r="N134" s="33">
        <v>7.5093639495619477</v>
      </c>
      <c r="O134" s="33">
        <v>8.0177684158570113</v>
      </c>
      <c r="P134" s="33">
        <v>8.0241046862392444</v>
      </c>
      <c r="Q134" s="33">
        <v>8.0977253232093105</v>
      </c>
      <c r="R134" s="33">
        <v>8.4665185485267731</v>
      </c>
      <c r="S134" s="33">
        <v>8.5235323561469905</v>
      </c>
      <c r="T134" s="33">
        <v>8.8818846760331525</v>
      </c>
      <c r="U134" s="33">
        <v>9.1571698660913032</v>
      </c>
      <c r="V134" s="33">
        <v>9.5826096035083133</v>
      </c>
      <c r="W134" s="33">
        <v>9.278134888128724</v>
      </c>
      <c r="X134" s="33">
        <v>5.2318681315824636</v>
      </c>
      <c r="Y134" s="33">
        <v>5.4469198635648572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0.5556826496466124</v>
      </c>
      <c r="C136" s="119">
        <f t="shared" si="26"/>
        <v>0.55927433868095477</v>
      </c>
      <c r="D136" s="119">
        <f t="shared" si="26"/>
        <v>0.56473092531649205</v>
      </c>
      <c r="E136" s="119">
        <f t="shared" si="26"/>
        <v>0.57014481792393812</v>
      </c>
      <c r="F136" s="119">
        <f t="shared" si="26"/>
        <v>0.57554755702248295</v>
      </c>
      <c r="G136" s="119">
        <f t="shared" si="26"/>
        <v>0.58028828917799113</v>
      </c>
      <c r="H136" s="119">
        <f t="shared" si="26"/>
        <v>0.58498266721107695</v>
      </c>
      <c r="I136" s="119">
        <f t="shared" si="26"/>
        <v>0.58982813605805562</v>
      </c>
      <c r="J136" s="119">
        <f t="shared" si="26"/>
        <v>0.5969303261652581</v>
      </c>
      <c r="K136" s="119">
        <f t="shared" si="26"/>
        <v>0.60527437396347916</v>
      </c>
      <c r="L136" s="119">
        <f t="shared" si="26"/>
        <v>0.61541935790886027</v>
      </c>
      <c r="M136" s="119">
        <f t="shared" si="26"/>
        <v>0.62746078491455193</v>
      </c>
      <c r="N136" s="119">
        <f t="shared" si="26"/>
        <v>0.64109546311829069</v>
      </c>
      <c r="O136" s="119">
        <f t="shared" si="26"/>
        <v>0.65518098428541161</v>
      </c>
      <c r="P136" s="119">
        <f t="shared" si="26"/>
        <v>0.65995786058218475</v>
      </c>
      <c r="Q136" s="119">
        <f t="shared" si="26"/>
        <v>0.66641988650717177</v>
      </c>
      <c r="R136" s="119">
        <f t="shared" ref="R136:V136" si="27">IF(R117=0,"",R117/R98)</f>
        <v>0.67835321574291352</v>
      </c>
      <c r="S136" s="119">
        <f t="shared" si="27"/>
        <v>0.6955691287825686</v>
      </c>
      <c r="T136" s="119">
        <f t="shared" si="27"/>
        <v>0.7136488080099036</v>
      </c>
      <c r="U136" s="119">
        <f t="shared" si="27"/>
        <v>0.73005155013182832</v>
      </c>
      <c r="V136" s="119">
        <f t="shared" si="27"/>
        <v>0.74370455616828701</v>
      </c>
      <c r="W136" s="119">
        <f t="shared" ref="W136:Y136" si="28">IF(W117=0,"",W117/W98)</f>
        <v>0.7527266099810348</v>
      </c>
      <c r="X136" s="119">
        <f t="shared" si="28"/>
        <v>0.75920917930023057</v>
      </c>
      <c r="Y136" s="119">
        <f t="shared" si="28"/>
        <v>0.77120764833688771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0.5489869437192918</v>
      </c>
      <c r="C137" s="124">
        <f t="shared" si="29"/>
        <v>0.55313218806343223</v>
      </c>
      <c r="D137" s="124">
        <f t="shared" si="29"/>
        <v>0.55825912263373911</v>
      </c>
      <c r="E137" s="124">
        <f t="shared" si="29"/>
        <v>0.56390015982520025</v>
      </c>
      <c r="F137" s="124">
        <f t="shared" si="29"/>
        <v>0.56907020039331624</v>
      </c>
      <c r="G137" s="124">
        <f t="shared" si="29"/>
        <v>0.57375267083102088</v>
      </c>
      <c r="H137" s="124">
        <f t="shared" si="29"/>
        <v>0.5782536386538113</v>
      </c>
      <c r="I137" s="124">
        <f t="shared" si="29"/>
        <v>0.58319418287995006</v>
      </c>
      <c r="J137" s="124">
        <f t="shared" si="29"/>
        <v>0.5900793195527283</v>
      </c>
      <c r="K137" s="124">
        <f t="shared" si="29"/>
        <v>0.59846842764412655</v>
      </c>
      <c r="L137" s="124">
        <f t="shared" si="29"/>
        <v>0.60857372914288521</v>
      </c>
      <c r="M137" s="124">
        <f t="shared" si="29"/>
        <v>0.61952755714520202</v>
      </c>
      <c r="N137" s="124">
        <f t="shared" si="29"/>
        <v>0.63311039363150989</v>
      </c>
      <c r="O137" s="124">
        <f t="shared" si="29"/>
        <v>0.64705672467395314</v>
      </c>
      <c r="P137" s="124">
        <f t="shared" si="29"/>
        <v>0.65101975529486023</v>
      </c>
      <c r="Q137" s="124">
        <f t="shared" si="29"/>
        <v>0.65806229830346041</v>
      </c>
      <c r="R137" s="124">
        <f t="shared" ref="R137:V137" si="30">IF(R118=0,"",R118/R99)</f>
        <v>0.67025732020969209</v>
      </c>
      <c r="S137" s="124">
        <f t="shared" si="30"/>
        <v>0.68768865173482163</v>
      </c>
      <c r="T137" s="124">
        <f t="shared" si="30"/>
        <v>0.70567438773305624</v>
      </c>
      <c r="U137" s="124">
        <f t="shared" si="30"/>
        <v>0.72209873207187458</v>
      </c>
      <c r="V137" s="124">
        <f t="shared" si="30"/>
        <v>0.73548191555140263</v>
      </c>
      <c r="W137" s="124">
        <f t="shared" ref="W137:Y137" si="31">IF(W118=0,"",W118/W99)</f>
        <v>0.74501513772381422</v>
      </c>
      <c r="X137" s="124">
        <f t="shared" si="31"/>
        <v>0.75349844610413397</v>
      </c>
      <c r="Y137" s="124">
        <f t="shared" si="31"/>
        <v>0.765755019767976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0.5444506347163397</v>
      </c>
      <c r="C138" s="111">
        <f t="shared" si="32"/>
        <v>0.54860518289414573</v>
      </c>
      <c r="D138" s="111">
        <f t="shared" si="32"/>
        <v>0.55384955267668801</v>
      </c>
      <c r="E138" s="111">
        <f t="shared" si="32"/>
        <v>0.55952271583288715</v>
      </c>
      <c r="F138" s="111">
        <f t="shared" si="32"/>
        <v>0.56474898559973408</v>
      </c>
      <c r="G138" s="111">
        <f t="shared" si="32"/>
        <v>0.56946593383514754</v>
      </c>
      <c r="H138" s="111">
        <f t="shared" si="32"/>
        <v>0.57399989855759814</v>
      </c>
      <c r="I138" s="111">
        <f t="shared" si="32"/>
        <v>0.57897758321483928</v>
      </c>
      <c r="J138" s="111">
        <f t="shared" si="32"/>
        <v>0.58594186525774294</v>
      </c>
      <c r="K138" s="111">
        <f t="shared" si="32"/>
        <v>0.59440321684650521</v>
      </c>
      <c r="L138" s="111">
        <f t="shared" si="32"/>
        <v>0.60444493049204029</v>
      </c>
      <c r="M138" s="111">
        <f t="shared" si="32"/>
        <v>0.6155399555047697</v>
      </c>
      <c r="N138" s="111">
        <f t="shared" si="32"/>
        <v>0.62922389963149794</v>
      </c>
      <c r="O138" s="111">
        <f t="shared" si="32"/>
        <v>0.64326940148840039</v>
      </c>
      <c r="P138" s="111">
        <f t="shared" si="32"/>
        <v>0.64733824064665879</v>
      </c>
      <c r="Q138" s="111">
        <f t="shared" si="32"/>
        <v>0.65435530937687225</v>
      </c>
      <c r="R138" s="111">
        <f t="shared" ref="R138:V138" si="33">IF(R119=0,"",R119/R100)</f>
        <v>0.66662265290242384</v>
      </c>
      <c r="S138" s="111">
        <f t="shared" si="33"/>
        <v>0.68416711465688551</v>
      </c>
      <c r="T138" s="111">
        <f t="shared" si="33"/>
        <v>0.70228238466577719</v>
      </c>
      <c r="U138" s="111">
        <f t="shared" si="33"/>
        <v>0.71886364539085612</v>
      </c>
      <c r="V138" s="111">
        <f t="shared" si="33"/>
        <v>0.73234745327236428</v>
      </c>
      <c r="W138" s="111">
        <f t="shared" ref="W138:Y138" si="34">IF(W119=0,"",W119/W100)</f>
        <v>0.74195601498188668</v>
      </c>
      <c r="X138" s="111">
        <f t="shared" si="34"/>
        <v>0.75072361293645118</v>
      </c>
      <c r="Y138" s="111">
        <f t="shared" si="34"/>
        <v>0.76304613155528711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2.4484626570361026</v>
      </c>
      <c r="D140" s="124">
        <f t="shared" si="38"/>
        <v>2.5975150218089942</v>
      </c>
      <c r="E140" s="124">
        <f t="shared" si="38"/>
        <v>2.8224092153311147</v>
      </c>
      <c r="F140" s="124">
        <f t="shared" si="38"/>
        <v>3.0536151126830786</v>
      </c>
      <c r="G140" s="124">
        <f t="shared" si="38"/>
        <v>3.2418512143301648</v>
      </c>
      <c r="H140" s="124">
        <f t="shared" si="38"/>
        <v>3.4293353721019022</v>
      </c>
      <c r="I140" s="124">
        <f t="shared" si="38"/>
        <v>3.5526371815704474</v>
      </c>
      <c r="J140" s="124">
        <f t="shared" si="38"/>
        <v>3.6497416418129665</v>
      </c>
      <c r="K140" s="124">
        <f t="shared" si="38"/>
        <v>3.7784658309636776</v>
      </c>
      <c r="L140" s="124">
        <f t="shared" si="38"/>
        <v>3.9267797936786009</v>
      </c>
      <c r="M140" s="124">
        <f t="shared" si="38"/>
        <v>4.1340994138961449</v>
      </c>
      <c r="N140" s="124">
        <f t="shared" si="38"/>
        <v>4.3456332342271695</v>
      </c>
      <c r="O140" s="124">
        <f t="shared" si="38"/>
        <v>4.5690540279027934</v>
      </c>
      <c r="P140" s="124">
        <f t="shared" si="38"/>
        <v>4.7360039824585192</v>
      </c>
      <c r="Q140" s="124">
        <f t="shared" si="38"/>
        <v>4.8889391212179927</v>
      </c>
      <c r="R140" s="124">
        <f t="shared" ref="R140:V140" si="39">IF(R121=0,"",R121/R102)</f>
        <v>5.0420579845327724</v>
      </c>
      <c r="S140" s="124">
        <f t="shared" si="39"/>
        <v>5.2036157179112985</v>
      </c>
      <c r="T140" s="124">
        <f t="shared" si="39"/>
        <v>5.3652245820030142</v>
      </c>
      <c r="U140" s="124">
        <f t="shared" si="39"/>
        <v>5.4911225768912599</v>
      </c>
      <c r="V140" s="124">
        <f t="shared" si="39"/>
        <v>5.5814987402666549</v>
      </c>
      <c r="W140" s="124">
        <f t="shared" ref="W140:Y140" si="40">IF(W121=0,"",W121/W102)</f>
        <v>5.628130386631029</v>
      </c>
      <c r="X140" s="124">
        <f t="shared" si="40"/>
        <v>5.6552611747648998</v>
      </c>
      <c r="Y140" s="124">
        <f t="shared" si="40"/>
        <v>5.6750418734656343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2.4484626570361026</v>
      </c>
      <c r="D141" s="111">
        <f t="shared" si="41"/>
        <v>2.5975150218089942</v>
      </c>
      <c r="E141" s="111">
        <f t="shared" si="41"/>
        <v>2.8224092153311147</v>
      </c>
      <c r="F141" s="111">
        <f t="shared" si="41"/>
        <v>3.0536151126830786</v>
      </c>
      <c r="G141" s="111">
        <f t="shared" si="41"/>
        <v>3.2418512143301648</v>
      </c>
      <c r="H141" s="111">
        <f t="shared" si="41"/>
        <v>3.4293353721019022</v>
      </c>
      <c r="I141" s="111">
        <f t="shared" si="41"/>
        <v>3.5526371815704474</v>
      </c>
      <c r="J141" s="111">
        <f t="shared" si="41"/>
        <v>3.6497416418129665</v>
      </c>
      <c r="K141" s="111">
        <f t="shared" si="41"/>
        <v>3.7784658309636776</v>
      </c>
      <c r="L141" s="111">
        <f t="shared" si="41"/>
        <v>3.9267797936786009</v>
      </c>
      <c r="M141" s="111">
        <f t="shared" si="41"/>
        <v>4.1340994138961449</v>
      </c>
      <c r="N141" s="111">
        <f t="shared" si="41"/>
        <v>4.3456332342271695</v>
      </c>
      <c r="O141" s="111">
        <f t="shared" si="41"/>
        <v>4.5690540279027934</v>
      </c>
      <c r="P141" s="111">
        <f t="shared" si="41"/>
        <v>4.7360039824585192</v>
      </c>
      <c r="Q141" s="111">
        <f t="shared" si="41"/>
        <v>4.8889391212179927</v>
      </c>
      <c r="R141" s="111">
        <f t="shared" ref="R141:V141" si="42">IF(R122=0,"",R122/R103)</f>
        <v>5.0420579845327724</v>
      </c>
      <c r="S141" s="111">
        <f t="shared" si="42"/>
        <v>5.2036157179112985</v>
      </c>
      <c r="T141" s="111">
        <f t="shared" si="42"/>
        <v>5.3652245820030142</v>
      </c>
      <c r="U141" s="111">
        <f t="shared" si="42"/>
        <v>5.4911225768912599</v>
      </c>
      <c r="V141" s="111">
        <f t="shared" si="42"/>
        <v>5.5814987402666549</v>
      </c>
      <c r="W141" s="111">
        <f t="shared" ref="W141:Y141" si="43">IF(W122=0,"",W122/W103)</f>
        <v>5.628130386631029</v>
      </c>
      <c r="X141" s="111">
        <f t="shared" si="43"/>
        <v>5.6552611747648998</v>
      </c>
      <c r="Y141" s="111">
        <f t="shared" si="43"/>
        <v>5.6750418734656343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0.59727512757138268</v>
      </c>
      <c r="C142" s="124">
        <f t="shared" si="44"/>
        <v>0.60164730215786788</v>
      </c>
      <c r="D142" s="124">
        <f t="shared" si="44"/>
        <v>0.60745072619668661</v>
      </c>
      <c r="E142" s="124">
        <f t="shared" si="44"/>
        <v>0.61370320485625396</v>
      </c>
      <c r="F142" s="124">
        <f t="shared" si="44"/>
        <v>0.61960777497884489</v>
      </c>
      <c r="G142" s="124">
        <f t="shared" si="44"/>
        <v>0.62506383574080182</v>
      </c>
      <c r="H142" s="124">
        <f t="shared" si="44"/>
        <v>0.63032781550225281</v>
      </c>
      <c r="I142" s="124">
        <f t="shared" si="44"/>
        <v>0.63630195509297049</v>
      </c>
      <c r="J142" s="124">
        <f t="shared" si="44"/>
        <v>0.6445885858668432</v>
      </c>
      <c r="K142" s="124">
        <f t="shared" si="44"/>
        <v>0.6547802080088887</v>
      </c>
      <c r="L142" s="124">
        <f t="shared" si="44"/>
        <v>0.66638239782374931</v>
      </c>
      <c r="M142" s="124">
        <f t="shared" si="44"/>
        <v>0.67921683507570241</v>
      </c>
      <c r="N142" s="124">
        <f t="shared" si="44"/>
        <v>0.6943363551412256</v>
      </c>
      <c r="O142" s="124">
        <f t="shared" si="44"/>
        <v>0.70857782524605484</v>
      </c>
      <c r="P142" s="124">
        <f t="shared" si="44"/>
        <v>0.71286649694162751</v>
      </c>
      <c r="Q142" s="124">
        <f t="shared" si="44"/>
        <v>0.72004126650728173</v>
      </c>
      <c r="R142" s="124">
        <f t="shared" ref="R142:V142" si="45">IF(R123=0,"",R123/R104)</f>
        <v>0.73226226666192717</v>
      </c>
      <c r="S142" s="124">
        <f t="shared" si="45"/>
        <v>0.74947247266338612</v>
      </c>
      <c r="T142" s="124">
        <f t="shared" si="45"/>
        <v>0.7671441921569021</v>
      </c>
      <c r="U142" s="124">
        <f t="shared" si="45"/>
        <v>0.78317386236657327</v>
      </c>
      <c r="V142" s="124">
        <f t="shared" si="45"/>
        <v>0.79579288333970222</v>
      </c>
      <c r="W142" s="124">
        <f t="shared" ref="W142:Y142" si="46">IF(W123=0,"",W123/W104)</f>
        <v>0.80457048655089303</v>
      </c>
      <c r="X142" s="124">
        <f t="shared" si="46"/>
        <v>0.81309196923967419</v>
      </c>
      <c r="Y142" s="124">
        <f t="shared" si="46"/>
        <v>0.82426806622856896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0.59431834371483871</v>
      </c>
      <c r="C143" s="111">
        <f t="shared" si="47"/>
        <v>0.59886595185998326</v>
      </c>
      <c r="D143" s="111">
        <f t="shared" si="47"/>
        <v>0.60467157011045147</v>
      </c>
      <c r="E143" s="111">
        <f t="shared" si="47"/>
        <v>0.61101071188647815</v>
      </c>
      <c r="F143" s="111">
        <f t="shared" si="47"/>
        <v>0.61692516893858151</v>
      </c>
      <c r="G143" s="111">
        <f t="shared" si="47"/>
        <v>0.62230528727641332</v>
      </c>
      <c r="H143" s="111">
        <f t="shared" si="47"/>
        <v>0.62749552264390052</v>
      </c>
      <c r="I143" s="111">
        <f t="shared" si="47"/>
        <v>0.63325570992454283</v>
      </c>
      <c r="J143" s="111">
        <f t="shared" si="47"/>
        <v>0.64155876827294211</v>
      </c>
      <c r="K143" s="111">
        <f t="shared" si="47"/>
        <v>0.65166169812193087</v>
      </c>
      <c r="L143" s="111">
        <f t="shared" si="47"/>
        <v>0.66367414089686017</v>
      </c>
      <c r="M143" s="111">
        <f t="shared" si="47"/>
        <v>0.67668654335149647</v>
      </c>
      <c r="N143" s="111">
        <f t="shared" si="47"/>
        <v>0.69203952815012171</v>
      </c>
      <c r="O143" s="111">
        <f t="shared" si="47"/>
        <v>0.7065776913058448</v>
      </c>
      <c r="P143" s="111">
        <f t="shared" si="47"/>
        <v>0.7108114206593642</v>
      </c>
      <c r="Q143" s="111">
        <f t="shared" si="47"/>
        <v>0.71801107040497925</v>
      </c>
      <c r="R143" s="111">
        <f t="shared" ref="R143:V143" si="48">IF(R124=0,"",R124/R105)</f>
        <v>0.7303574458468115</v>
      </c>
      <c r="S143" s="111">
        <f t="shared" si="48"/>
        <v>0.74762390160808512</v>
      </c>
      <c r="T143" s="111">
        <f t="shared" si="48"/>
        <v>0.7654070811495971</v>
      </c>
      <c r="U143" s="111">
        <f t="shared" si="48"/>
        <v>0.78155361025568659</v>
      </c>
      <c r="V143" s="111">
        <f t="shared" si="48"/>
        <v>0.79424501008019743</v>
      </c>
      <c r="W143" s="111">
        <f t="shared" ref="W143:Y143" si="49">IF(W124=0,"",W124/W105)</f>
        <v>0.80307179691150277</v>
      </c>
      <c r="X143" s="111">
        <f t="shared" si="49"/>
        <v>0.8105543587290498</v>
      </c>
      <c r="Y143" s="111">
        <f t="shared" si="49"/>
        <v>0.821489560890585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0.71967969431569134</v>
      </c>
      <c r="C144" s="111">
        <f t="shared" si="50"/>
        <v>0.73239681022241121</v>
      </c>
      <c r="D144" s="111">
        <f t="shared" si="50"/>
        <v>0.73518049534165952</v>
      </c>
      <c r="E144" s="111">
        <f t="shared" si="50"/>
        <v>0.74660949134089505</v>
      </c>
      <c r="F144" s="111">
        <f t="shared" si="50"/>
        <v>0.75213193706512183</v>
      </c>
      <c r="G144" s="111">
        <f t="shared" si="50"/>
        <v>0.75428825589777504</v>
      </c>
      <c r="H144" s="111">
        <f t="shared" si="50"/>
        <v>0.75915551641674683</v>
      </c>
      <c r="I144" s="111">
        <f t="shared" si="50"/>
        <v>0.76895972911884902</v>
      </c>
      <c r="J144" s="111">
        <f t="shared" si="50"/>
        <v>0.78176750524760019</v>
      </c>
      <c r="K144" s="111">
        <f t="shared" si="50"/>
        <v>0.8059225628759592</v>
      </c>
      <c r="L144" s="111">
        <f t="shared" si="50"/>
        <v>0.78900267587166928</v>
      </c>
      <c r="M144" s="111">
        <f t="shared" si="50"/>
        <v>0.7955600035702951</v>
      </c>
      <c r="N144" s="111">
        <f t="shared" si="50"/>
        <v>0.80561998150855596</v>
      </c>
      <c r="O144" s="111">
        <f t="shared" si="50"/>
        <v>0.80078515381143711</v>
      </c>
      <c r="P144" s="111">
        <f t="shared" si="50"/>
        <v>0.80818034869441335</v>
      </c>
      <c r="Q144" s="111">
        <f t="shared" si="50"/>
        <v>0.8057326599014325</v>
      </c>
      <c r="R144" s="111">
        <f t="shared" ref="R144:V144" si="51">IF(R125=0,"",R125/R106)</f>
        <v>0.81430804078217611</v>
      </c>
      <c r="S144" s="111">
        <f t="shared" si="51"/>
        <v>0.83945738036978523</v>
      </c>
      <c r="T144" s="111">
        <f t="shared" si="51"/>
        <v>0.85049548725502411</v>
      </c>
      <c r="U144" s="111">
        <f t="shared" si="51"/>
        <v>0.86607380696178471</v>
      </c>
      <c r="V144" s="111">
        <f t="shared" si="51"/>
        <v>0.87817080291553506</v>
      </c>
      <c r="W144" s="111">
        <f t="shared" ref="W144:Y144" si="52">IF(W125=0,"",W125/W106)</f>
        <v>0.87806325760515647</v>
      </c>
      <c r="X144" s="111">
        <f t="shared" si="52"/>
        <v>0.92900932722219476</v>
      </c>
      <c r="Y144" s="111">
        <f t="shared" si="52"/>
        <v>0.9199035323035949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0.59431834371483871</v>
      </c>
      <c r="C145" s="112">
        <f t="shared" si="53"/>
        <v>0.60510296347183035</v>
      </c>
      <c r="D145" s="112">
        <f t="shared" si="53"/>
        <v>0.61094337860238035</v>
      </c>
      <c r="E145" s="112">
        <f t="shared" si="53"/>
        <v>0.62176726830152507</v>
      </c>
      <c r="F145" s="112">
        <f t="shared" si="53"/>
        <v>0.62755516214315976</v>
      </c>
      <c r="G145" s="112">
        <f t="shared" si="53"/>
        <v>0.63363954740940531</v>
      </c>
      <c r="H145" s="112">
        <f t="shared" si="53"/>
        <v>0.64001104976275791</v>
      </c>
      <c r="I145" s="112">
        <f t="shared" si="53"/>
        <v>0.64847933322654228</v>
      </c>
      <c r="J145" s="112">
        <f t="shared" si="53"/>
        <v>0.65787882960989708</v>
      </c>
      <c r="K145" s="112">
        <f t="shared" si="53"/>
        <v>0.67017950585034469</v>
      </c>
      <c r="L145" s="112">
        <f t="shared" si="53"/>
        <v>0.67831280662975624</v>
      </c>
      <c r="M145" s="112">
        <f t="shared" si="53"/>
        <v>0.68457404465214244</v>
      </c>
      <c r="N145" s="112">
        <f t="shared" si="53"/>
        <v>0.69349792617523109</v>
      </c>
      <c r="O145" s="112">
        <f t="shared" si="53"/>
        <v>0.69786905189954174</v>
      </c>
      <c r="P145" s="112">
        <f t="shared" si="53"/>
        <v>0.69916370031105635</v>
      </c>
      <c r="Q145" s="112">
        <f t="shared" si="53"/>
        <v>0.70093015618906374</v>
      </c>
      <c r="R145" s="112">
        <f t="shared" ref="R145:V145" si="54">IF(R126=0,"",R126/R107)</f>
        <v>0.71265012526758831</v>
      </c>
      <c r="S145" s="112">
        <f t="shared" si="54"/>
        <v>0.73912240201550194</v>
      </c>
      <c r="T145" s="112">
        <f t="shared" si="54"/>
        <v>0.75618333041658348</v>
      </c>
      <c r="U145" s="112">
        <f t="shared" si="54"/>
        <v>0.78217772150944143</v>
      </c>
      <c r="V145" s="112">
        <f t="shared" si="54"/>
        <v>0.80012697364971919</v>
      </c>
      <c r="W145" s="112">
        <f t="shared" ref="W145:Y145" si="55">IF(W126=0,"",W126/W107)</f>
        <v>0.80906073034561965</v>
      </c>
      <c r="X145" s="112">
        <f t="shared" si="55"/>
        <v>0.84461766990773302</v>
      </c>
      <c r="Y145" s="112">
        <f t="shared" si="55"/>
        <v>0.85595443775206626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0.71845185201525075</v>
      </c>
      <c r="C147" s="112">
        <f t="shared" si="59"/>
        <v>0.72010401494466703</v>
      </c>
      <c r="D147" s="112">
        <f t="shared" si="59"/>
        <v>0.72339724702749164</v>
      </c>
      <c r="E147" s="112">
        <f t="shared" si="59"/>
        <v>0.72719891370190315</v>
      </c>
      <c r="F147" s="112">
        <f t="shared" si="59"/>
        <v>0.7317803950225078</v>
      </c>
      <c r="G147" s="112">
        <f t="shared" si="59"/>
        <v>0.73634489414655746</v>
      </c>
      <c r="H147" s="112">
        <f t="shared" si="59"/>
        <v>0.74168147103941029</v>
      </c>
      <c r="I147" s="112">
        <f t="shared" si="59"/>
        <v>0.74409070210338757</v>
      </c>
      <c r="J147" s="112">
        <f t="shared" si="59"/>
        <v>0.74465253419844879</v>
      </c>
      <c r="K147" s="112">
        <f t="shared" si="59"/>
        <v>0.74576406415167851</v>
      </c>
      <c r="L147" s="112">
        <f t="shared" si="59"/>
        <v>0.74781997719434168</v>
      </c>
      <c r="M147" s="112">
        <f t="shared" si="59"/>
        <v>0.75047835348684633</v>
      </c>
      <c r="N147" s="112">
        <f t="shared" si="59"/>
        <v>0.7545823878559107</v>
      </c>
      <c r="O147" s="112">
        <f t="shared" si="59"/>
        <v>0.75949655071918742</v>
      </c>
      <c r="P147" s="112">
        <f t="shared" si="59"/>
        <v>0.76586171780777346</v>
      </c>
      <c r="Q147" s="112">
        <f t="shared" si="59"/>
        <v>0.77152771788800412</v>
      </c>
      <c r="R147" s="112">
        <f t="shared" ref="R147:V147" si="60">IF(R128=0,"",R128/R109)</f>
        <v>0.77900664389527841</v>
      </c>
      <c r="S147" s="112">
        <f t="shared" si="60"/>
        <v>0.78887194720150289</v>
      </c>
      <c r="T147" s="112">
        <f t="shared" si="60"/>
        <v>0.80026240507782376</v>
      </c>
      <c r="U147" s="112">
        <f t="shared" si="60"/>
        <v>0.81075921653932981</v>
      </c>
      <c r="V147" s="112">
        <f t="shared" si="60"/>
        <v>0.82101224161067787</v>
      </c>
      <c r="W147" s="112">
        <f t="shared" ref="W147:Y147" si="61">IF(W128=0,"",W128/W109)</f>
        <v>0.8308268969784699</v>
      </c>
      <c r="X147" s="112">
        <f t="shared" si="61"/>
        <v>0.83506019578751922</v>
      </c>
      <c r="Y147" s="112">
        <f t="shared" si="61"/>
        <v>0.83852012153719657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0.81717885233386844</v>
      </c>
      <c r="C148" s="113">
        <f t="shared" si="62"/>
        <v>0.82253036086939979</v>
      </c>
      <c r="D148" s="113">
        <f t="shared" si="62"/>
        <v>0.82398403320058811</v>
      </c>
      <c r="E148" s="113">
        <f t="shared" si="62"/>
        <v>0.82931508735109682</v>
      </c>
      <c r="F148" s="113">
        <f t="shared" si="62"/>
        <v>0.83274405415866726</v>
      </c>
      <c r="G148" s="113">
        <f t="shared" si="62"/>
        <v>0.83354947902114329</v>
      </c>
      <c r="H148" s="113">
        <f t="shared" si="62"/>
        <v>0.83630505794606369</v>
      </c>
      <c r="I148" s="113">
        <f t="shared" si="62"/>
        <v>0.84009658517265307</v>
      </c>
      <c r="J148" s="113">
        <f t="shared" si="62"/>
        <v>0.84505178186129315</v>
      </c>
      <c r="K148" s="113">
        <f t="shared" si="62"/>
        <v>0.85824538806628259</v>
      </c>
      <c r="L148" s="113">
        <f t="shared" si="62"/>
        <v>0.84134469435981318</v>
      </c>
      <c r="M148" s="113">
        <f t="shared" si="62"/>
        <v>0.84392963396888254</v>
      </c>
      <c r="N148" s="113">
        <f t="shared" si="62"/>
        <v>0.84855570042390438</v>
      </c>
      <c r="O148" s="113">
        <f t="shared" si="62"/>
        <v>0.84436899047978231</v>
      </c>
      <c r="P148" s="113">
        <f t="shared" si="62"/>
        <v>0.8534566780018451</v>
      </c>
      <c r="Q148" s="113">
        <f t="shared" si="62"/>
        <v>0.85571889098947906</v>
      </c>
      <c r="R148" s="113">
        <f t="shared" ref="R148:V148" si="63">IF(R129=0,"",R129/R110)</f>
        <v>0.86273998935194118</v>
      </c>
      <c r="S148" s="113">
        <f t="shared" si="63"/>
        <v>0.87609727377699997</v>
      </c>
      <c r="T148" s="113">
        <f t="shared" si="63"/>
        <v>0.88271436378935442</v>
      </c>
      <c r="U148" s="113">
        <f t="shared" si="63"/>
        <v>0.8873090541769012</v>
      </c>
      <c r="V148" s="113">
        <f t="shared" si="63"/>
        <v>0.89263615000383911</v>
      </c>
      <c r="W148" s="113">
        <f t="shared" ref="W148:Y148" si="64">IF(W129=0,"",W129/W110)</f>
        <v>0.89252915417858369</v>
      </c>
      <c r="X148" s="113">
        <f t="shared" si="64"/>
        <v>0.9286270364194309</v>
      </c>
      <c r="Y148" s="113">
        <f t="shared" si="64"/>
        <v>0.92182320456807476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0.71845185201525075</v>
      </c>
      <c r="C149" s="111">
        <f t="shared" si="65"/>
        <v>0.72175496272792583</v>
      </c>
      <c r="D149" s="111">
        <f t="shared" si="65"/>
        <v>0.72593785780660602</v>
      </c>
      <c r="E149" s="111">
        <f t="shared" si="65"/>
        <v>0.73039523148872199</v>
      </c>
      <c r="F149" s="111">
        <f t="shared" si="65"/>
        <v>0.73420737520181023</v>
      </c>
      <c r="G149" s="111">
        <f t="shared" si="65"/>
        <v>0.73834779585259691</v>
      </c>
      <c r="H149" s="111">
        <f t="shared" si="65"/>
        <v>0.74244099554438725</v>
      </c>
      <c r="I149" s="111">
        <f t="shared" si="65"/>
        <v>0.74467103302006354</v>
      </c>
      <c r="J149" s="111">
        <f t="shared" si="65"/>
        <v>0.74559990518622477</v>
      </c>
      <c r="K149" s="111">
        <f t="shared" si="65"/>
        <v>0.74725701513269249</v>
      </c>
      <c r="L149" s="111">
        <f t="shared" si="65"/>
        <v>0.74897742009822221</v>
      </c>
      <c r="M149" s="111">
        <f t="shared" si="65"/>
        <v>0.75076052427447215</v>
      </c>
      <c r="N149" s="111">
        <f t="shared" si="65"/>
        <v>0.75319775912833797</v>
      </c>
      <c r="O149" s="111">
        <f t="shared" si="65"/>
        <v>0.75705134788408801</v>
      </c>
      <c r="P149" s="111">
        <f t="shared" si="65"/>
        <v>0.76243325642031368</v>
      </c>
      <c r="Q149" s="111">
        <f t="shared" si="65"/>
        <v>0.77022172611717588</v>
      </c>
      <c r="R149" s="111">
        <f t="shared" ref="R149:V149" si="66">IF(R130=0,"",R130/R111)</f>
        <v>0.78055432658881729</v>
      </c>
      <c r="S149" s="111">
        <f t="shared" si="66"/>
        <v>0.79285657697927336</v>
      </c>
      <c r="T149" s="111">
        <f t="shared" si="66"/>
        <v>0.80420315289742894</v>
      </c>
      <c r="U149" s="111">
        <f t="shared" si="66"/>
        <v>0.81384096775496606</v>
      </c>
      <c r="V149" s="111">
        <f t="shared" si="66"/>
        <v>0.82181189425146972</v>
      </c>
      <c r="W149" s="111">
        <f t="shared" ref="W149:Y149" si="67">IF(W130=0,"",W130/W111)</f>
        <v>0.82982421701529629</v>
      </c>
      <c r="X149" s="111">
        <f t="shared" si="67"/>
        <v>0.84205974889930046</v>
      </c>
      <c r="Y149" s="111">
        <f t="shared" si="67"/>
        <v>0.85911131394039564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0.73016234462579688</v>
      </c>
      <c r="C151" s="124">
        <f t="shared" si="71"/>
        <v>0.73178461186978017</v>
      </c>
      <c r="D151" s="124">
        <f t="shared" si="71"/>
        <v>0.73415786109411862</v>
      </c>
      <c r="E151" s="124">
        <f t="shared" si="71"/>
        <v>0.73547992095535963</v>
      </c>
      <c r="F151" s="124">
        <f t="shared" si="71"/>
        <v>0.73764768653607415</v>
      </c>
      <c r="G151" s="124">
        <f t="shared" si="71"/>
        <v>0.73997720253770749</v>
      </c>
      <c r="H151" s="124">
        <f t="shared" si="71"/>
        <v>0.74264828431935692</v>
      </c>
      <c r="I151" s="124">
        <f t="shared" si="71"/>
        <v>0.74488907048611541</v>
      </c>
      <c r="J151" s="124">
        <f t="shared" si="71"/>
        <v>0.74531326021402899</v>
      </c>
      <c r="K151" s="124">
        <f t="shared" si="71"/>
        <v>0.74649709421562649</v>
      </c>
      <c r="L151" s="124">
        <f t="shared" si="71"/>
        <v>0.74818356003798758</v>
      </c>
      <c r="M151" s="124">
        <f t="shared" si="71"/>
        <v>0.75033295884678874</v>
      </c>
      <c r="N151" s="124">
        <f t="shared" si="71"/>
        <v>0.75205473120049371</v>
      </c>
      <c r="O151" s="124">
        <f t="shared" si="71"/>
        <v>0.75437617945077851</v>
      </c>
      <c r="P151" s="124">
        <f t="shared" si="71"/>
        <v>0.75706866790376726</v>
      </c>
      <c r="Q151" s="124">
        <f t="shared" si="71"/>
        <v>0.76044308397088545</v>
      </c>
      <c r="R151" s="124">
        <f t="shared" ref="R151:V151" si="72">IF(R132=0,"",R132/R113)</f>
        <v>0.76615711042524759</v>
      </c>
      <c r="S151" s="124">
        <f t="shared" si="72"/>
        <v>0.77479280774802761</v>
      </c>
      <c r="T151" s="124">
        <f t="shared" si="72"/>
        <v>0.78660483880958942</v>
      </c>
      <c r="U151" s="124">
        <f t="shared" si="72"/>
        <v>0.7990501470834207</v>
      </c>
      <c r="V151" s="124">
        <f t="shared" si="72"/>
        <v>0.81077908140970578</v>
      </c>
      <c r="W151" s="124">
        <f t="shared" ref="W151:Y151" si="73">IF(W132=0,"",W132/W113)</f>
        <v>0.81634755410836191</v>
      </c>
      <c r="X151" s="124">
        <f t="shared" si="73"/>
        <v>0.80079035836271284</v>
      </c>
      <c r="Y151" s="124">
        <f t="shared" si="73"/>
        <v>0.81766501046377249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0.61114589497145566</v>
      </c>
      <c r="C152" s="111">
        <f t="shared" si="74"/>
        <v>0.61217517417359935</v>
      </c>
      <c r="D152" s="111">
        <f t="shared" si="74"/>
        <v>0.61331353687591073</v>
      </c>
      <c r="E152" s="111">
        <f t="shared" si="74"/>
        <v>0.61445338626414492</v>
      </c>
      <c r="F152" s="111">
        <f t="shared" si="74"/>
        <v>0.61553767710257301</v>
      </c>
      <c r="G152" s="111">
        <f t="shared" si="74"/>
        <v>0.61660994733638552</v>
      </c>
      <c r="H152" s="111">
        <f t="shared" si="74"/>
        <v>0.61774451303248579</v>
      </c>
      <c r="I152" s="111">
        <f t="shared" si="74"/>
        <v>0.61828058353293591</v>
      </c>
      <c r="J152" s="111">
        <f t="shared" si="74"/>
        <v>0.61846471241179679</v>
      </c>
      <c r="K152" s="111">
        <f t="shared" si="74"/>
        <v>0.61872111121130047</v>
      </c>
      <c r="L152" s="111">
        <f t="shared" si="74"/>
        <v>0.61899639689433594</v>
      </c>
      <c r="M152" s="111">
        <f t="shared" si="74"/>
        <v>0.61925347515308282</v>
      </c>
      <c r="N152" s="111">
        <f t="shared" si="74"/>
        <v>0.61948084590161001</v>
      </c>
      <c r="O152" s="111">
        <f t="shared" si="74"/>
        <v>0.61966252338126326</v>
      </c>
      <c r="P152" s="111">
        <f t="shared" si="74"/>
        <v>0.61975089772612102</v>
      </c>
      <c r="Q152" s="111">
        <f t="shared" si="74"/>
        <v>0.61991980822848713</v>
      </c>
      <c r="R152" s="111">
        <f t="shared" ref="R152:V152" si="75">IF(R133=0,"",R133/R114)</f>
        <v>0.62042886585831425</v>
      </c>
      <c r="S152" s="111">
        <f t="shared" si="75"/>
        <v>0.62145059677259018</v>
      </c>
      <c r="T152" s="111">
        <f t="shared" si="75"/>
        <v>0.62283877331914661</v>
      </c>
      <c r="U152" s="111">
        <f t="shared" si="75"/>
        <v>0.62445637444163948</v>
      </c>
      <c r="V152" s="111">
        <f t="shared" si="75"/>
        <v>0.62637965514090854</v>
      </c>
      <c r="W152" s="111">
        <f t="shared" ref="W152:Y152" si="76">IF(W133=0,"",W133/W114)</f>
        <v>0.62818951085719288</v>
      </c>
      <c r="X152" s="111">
        <f t="shared" si="76"/>
        <v>0.62997186678023953</v>
      </c>
      <c r="Y152" s="111">
        <f t="shared" si="76"/>
        <v>0.63104171286997079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0.75848880218923742</v>
      </c>
      <c r="C153" s="45">
        <f t="shared" si="77"/>
        <v>0.76052170899834515</v>
      </c>
      <c r="D153" s="45">
        <f t="shared" si="77"/>
        <v>0.76290086395931012</v>
      </c>
      <c r="E153" s="45">
        <f t="shared" si="77"/>
        <v>0.76545812779382338</v>
      </c>
      <c r="F153" s="45">
        <f t="shared" si="77"/>
        <v>0.76804911319358549</v>
      </c>
      <c r="G153" s="45">
        <f t="shared" si="77"/>
        <v>0.770776309349259</v>
      </c>
      <c r="H153" s="45">
        <f t="shared" si="77"/>
        <v>0.77385720635404842</v>
      </c>
      <c r="I153" s="45">
        <f t="shared" si="77"/>
        <v>0.77552633443680485</v>
      </c>
      <c r="J153" s="45">
        <f t="shared" si="77"/>
        <v>0.77654712179133556</v>
      </c>
      <c r="K153" s="45">
        <f t="shared" si="77"/>
        <v>0.77820308188757203</v>
      </c>
      <c r="L153" s="45">
        <f t="shared" si="77"/>
        <v>0.78008862972672899</v>
      </c>
      <c r="M153" s="45">
        <f t="shared" si="77"/>
        <v>0.78209869325152326</v>
      </c>
      <c r="N153" s="45">
        <f t="shared" si="77"/>
        <v>0.78441643819146367</v>
      </c>
      <c r="O153" s="45">
        <f t="shared" si="77"/>
        <v>0.78698080111067337</v>
      </c>
      <c r="P153" s="45">
        <f t="shared" si="77"/>
        <v>0.78912385402381391</v>
      </c>
      <c r="Q153" s="45">
        <f t="shared" si="77"/>
        <v>0.79280957966922327</v>
      </c>
      <c r="R153" s="45">
        <f t="shared" ref="R153:V153" si="78">IF(R134=0,"",R134/R115)</f>
        <v>0.79939579205348243</v>
      </c>
      <c r="S153" s="45">
        <f t="shared" si="78"/>
        <v>0.80935719998134426</v>
      </c>
      <c r="T153" s="45">
        <f t="shared" si="78"/>
        <v>0.82145308238222348</v>
      </c>
      <c r="U153" s="45">
        <f t="shared" si="78"/>
        <v>0.83377311678327448</v>
      </c>
      <c r="V153" s="45">
        <f t="shared" si="78"/>
        <v>0.84445582397164876</v>
      </c>
      <c r="W153" s="45">
        <f t="shared" ref="W153:Y153" si="79">IF(W134=0,"",W134/W115)</f>
        <v>0.8523829573053171</v>
      </c>
      <c r="X153" s="45">
        <f t="shared" si="79"/>
        <v>0.85821804179575567</v>
      </c>
      <c r="Y153" s="45">
        <f t="shared" si="79"/>
        <v>0.86868771655550847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1546.6056408000002</v>
      </c>
      <c r="C155" s="117">
        <f t="shared" si="80"/>
        <v>1641.6361011600002</v>
      </c>
      <c r="D155" s="117">
        <f t="shared" si="80"/>
        <v>1575.4097818800003</v>
      </c>
      <c r="E155" s="117">
        <f t="shared" si="80"/>
        <v>1684.2870237600007</v>
      </c>
      <c r="F155" s="117">
        <f t="shared" si="80"/>
        <v>1675.0013068800006</v>
      </c>
      <c r="G155" s="117">
        <f t="shared" si="80"/>
        <v>1656.2915305200006</v>
      </c>
      <c r="H155" s="117">
        <f t="shared" si="80"/>
        <v>1603.7009445600013</v>
      </c>
      <c r="I155" s="117">
        <f t="shared" si="80"/>
        <v>1490.7172500000008</v>
      </c>
      <c r="J155" s="117">
        <f t="shared" si="80"/>
        <v>1487.8047848400001</v>
      </c>
      <c r="K155" s="117">
        <f t="shared" si="80"/>
        <v>1497.5958056400009</v>
      </c>
      <c r="L155" s="117">
        <f t="shared" si="80"/>
        <v>1764.4881672000015</v>
      </c>
      <c r="M155" s="117">
        <f t="shared" si="80"/>
        <v>1525.1718279600009</v>
      </c>
      <c r="N155" s="117">
        <f t="shared" si="80"/>
        <v>1526.4340779600002</v>
      </c>
      <c r="O155" s="117">
        <f t="shared" si="80"/>
        <v>1526.4980992799995</v>
      </c>
      <c r="P155" s="117">
        <f t="shared" si="80"/>
        <v>1329.8973430058177</v>
      </c>
      <c r="Q155" s="117">
        <f t="shared" si="80"/>
        <v>1382.3408574147011</v>
      </c>
      <c r="R155" s="117">
        <f t="shared" ref="R155:V155" si="81">R156+R159+R161+R170</f>
        <v>1419.8715390729167</v>
      </c>
      <c r="S155" s="117">
        <f t="shared" si="81"/>
        <v>1386.3818156841608</v>
      </c>
      <c r="T155" s="117">
        <f t="shared" si="81"/>
        <v>1341.6524604171861</v>
      </c>
      <c r="U155" s="117">
        <f t="shared" si="81"/>
        <v>1299.6104519630969</v>
      </c>
      <c r="V155" s="117">
        <f t="shared" si="81"/>
        <v>1152.8605926770529</v>
      </c>
      <c r="W155" s="117">
        <f t="shared" ref="W155:Y155" si="82">W156+W159+W161+W170</f>
        <v>1065.2104149831198</v>
      </c>
      <c r="X155" s="117">
        <f t="shared" si="82"/>
        <v>745.50407319313638</v>
      </c>
      <c r="Y155" s="117">
        <f t="shared" si="82"/>
        <v>659.90089088267496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1416.5121528930911</v>
      </c>
      <c r="C156" s="122">
        <f t="shared" si="83"/>
        <v>1515.9647150423559</v>
      </c>
      <c r="D156" s="122">
        <f t="shared" si="83"/>
        <v>1450.5539344664451</v>
      </c>
      <c r="E156" s="122">
        <f t="shared" si="83"/>
        <v>1555.06721788292</v>
      </c>
      <c r="F156" s="122">
        <f t="shared" si="83"/>
        <v>1542.0787470046228</v>
      </c>
      <c r="G156" s="122">
        <f t="shared" si="83"/>
        <v>1526.3737748223273</v>
      </c>
      <c r="H156" s="122">
        <f t="shared" si="83"/>
        <v>1477.3024639930518</v>
      </c>
      <c r="I156" s="122">
        <f t="shared" si="83"/>
        <v>1380.723234610643</v>
      </c>
      <c r="J156" s="122">
        <f t="shared" si="83"/>
        <v>1374.3095303841958</v>
      </c>
      <c r="K156" s="122">
        <f t="shared" si="83"/>
        <v>1386.2489094629339</v>
      </c>
      <c r="L156" s="122">
        <f t="shared" si="83"/>
        <v>1628.4204398446493</v>
      </c>
      <c r="M156" s="122">
        <f t="shared" si="83"/>
        <v>1389.4622713046535</v>
      </c>
      <c r="N156" s="122">
        <f t="shared" si="83"/>
        <v>1389.3616125996914</v>
      </c>
      <c r="O156" s="122">
        <f t="shared" si="83"/>
        <v>1385.7043197028777</v>
      </c>
      <c r="P156" s="122">
        <f t="shared" si="83"/>
        <v>1198.2223887505143</v>
      </c>
      <c r="Q156" s="122">
        <f t="shared" si="83"/>
        <v>1255.2739513748152</v>
      </c>
      <c r="R156" s="122">
        <f t="shared" ref="R156:V156" si="84">SUM(R157:R158)</f>
        <v>1292.37305124369</v>
      </c>
      <c r="S156" s="122">
        <f t="shared" si="84"/>
        <v>1263.094914059463</v>
      </c>
      <c r="T156" s="122">
        <f t="shared" si="84"/>
        <v>1223.7357538115859</v>
      </c>
      <c r="U156" s="122">
        <f t="shared" si="84"/>
        <v>1180.6367161057024</v>
      </c>
      <c r="V156" s="122">
        <f t="shared" si="84"/>
        <v>1044.0444911115017</v>
      </c>
      <c r="W156" s="122">
        <f t="shared" ref="W156:Y156" si="85">SUM(W157:W158)</f>
        <v>970.90039837407733</v>
      </c>
      <c r="X156" s="122">
        <f t="shared" si="85"/>
        <v>697.11563188886703</v>
      </c>
      <c r="Y156" s="122">
        <f t="shared" si="85"/>
        <v>620.14950515725673</v>
      </c>
      <c r="DA156" s="130" t="s">
        <v>2133</v>
      </c>
    </row>
    <row r="157" spans="1:105" ht="12" customHeight="1" x14ac:dyDescent="0.25">
      <c r="A157" s="97" t="s">
        <v>212</v>
      </c>
      <c r="B157" s="98">
        <v>1416.5121528930911</v>
      </c>
      <c r="C157" s="98">
        <v>1515.9647150423559</v>
      </c>
      <c r="D157" s="98">
        <v>1450.5539344664451</v>
      </c>
      <c r="E157" s="98">
        <v>1555.06721788292</v>
      </c>
      <c r="F157" s="98">
        <v>1542.0787470046228</v>
      </c>
      <c r="G157" s="98">
        <v>1526.3737748223273</v>
      </c>
      <c r="H157" s="98">
        <v>1477.3024639930518</v>
      </c>
      <c r="I157" s="98">
        <v>1380.723234610643</v>
      </c>
      <c r="J157" s="98">
        <v>1374.3095303841958</v>
      </c>
      <c r="K157" s="98">
        <v>1386.2489094629339</v>
      </c>
      <c r="L157" s="98">
        <v>1628.4204398446493</v>
      </c>
      <c r="M157" s="98">
        <v>1389.4622713046535</v>
      </c>
      <c r="N157" s="98">
        <v>1389.3616125996914</v>
      </c>
      <c r="O157" s="98">
        <v>1385.7043197028777</v>
      </c>
      <c r="P157" s="98">
        <v>1198.2223887505143</v>
      </c>
      <c r="Q157" s="98">
        <v>1255.2739513748152</v>
      </c>
      <c r="R157" s="98">
        <v>1292.37305124369</v>
      </c>
      <c r="S157" s="98">
        <v>1263.094914059463</v>
      </c>
      <c r="T157" s="98">
        <v>1223.7357538115859</v>
      </c>
      <c r="U157" s="98">
        <v>1180.6367161057024</v>
      </c>
      <c r="V157" s="98">
        <v>1044.0444911115017</v>
      </c>
      <c r="W157" s="98">
        <v>970.90039837407733</v>
      </c>
      <c r="X157" s="98">
        <v>697.11563188886703</v>
      </c>
      <c r="Y157" s="98">
        <v>620.14950515725673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125.50710415136054</v>
      </c>
      <c r="C161" s="122">
        <v>121.12166998620468</v>
      </c>
      <c r="D161" s="122">
        <v>120.20334476589336</v>
      </c>
      <c r="E161" s="122">
        <v>124.30385798692662</v>
      </c>
      <c r="F161" s="122">
        <v>127.92813471227124</v>
      </c>
      <c r="G161" s="122">
        <v>124.9031784427565</v>
      </c>
      <c r="H161" s="122">
        <v>121.37142187520439</v>
      </c>
      <c r="I161" s="122">
        <v>105.33400417764361</v>
      </c>
      <c r="J161" s="122">
        <v>108.68360966552298</v>
      </c>
      <c r="K161" s="122">
        <v>106.4290590641379</v>
      </c>
      <c r="L161" s="122">
        <v>130.47785001457183</v>
      </c>
      <c r="M161" s="122">
        <v>130.2807671073042</v>
      </c>
      <c r="N161" s="122">
        <v>131.58369600998407</v>
      </c>
      <c r="O161" s="122">
        <v>135.00213383678255</v>
      </c>
      <c r="P161" s="122">
        <v>126.11905886999831</v>
      </c>
      <c r="Q161" s="122">
        <v>121.59823079696437</v>
      </c>
      <c r="R161" s="122">
        <v>121.99634818861234</v>
      </c>
      <c r="S161" s="122">
        <v>117.99697915248525</v>
      </c>
      <c r="T161" s="122">
        <v>112.89787096954562</v>
      </c>
      <c r="U161" s="122">
        <v>114.36403544876835</v>
      </c>
      <c r="V161" s="122">
        <v>104.78222636634429</v>
      </c>
      <c r="W161" s="122">
        <v>90.4759975591206</v>
      </c>
      <c r="X161" s="122">
        <v>45.148734451507551</v>
      </c>
      <c r="Y161" s="122">
        <v>37.197971734368267</v>
      </c>
      <c r="DA161" s="130" t="s">
        <v>2138</v>
      </c>
    </row>
    <row r="162" spans="1:105" ht="12" customHeight="1" x14ac:dyDescent="0.25">
      <c r="A162" s="97" t="s">
        <v>134</v>
      </c>
      <c r="B162" s="98">
        <v>125.267402437843</v>
      </c>
      <c r="C162" s="98">
        <v>120.86622912744232</v>
      </c>
      <c r="D162" s="98">
        <v>119.94360934018279</v>
      </c>
      <c r="E162" s="98">
        <v>124.00820923992833</v>
      </c>
      <c r="F162" s="98">
        <v>127.61755868408915</v>
      </c>
      <c r="G162" s="98">
        <v>124.58215996323413</v>
      </c>
      <c r="H162" s="98">
        <v>121.04087828954945</v>
      </c>
      <c r="I162" s="98">
        <v>105.02246164379886</v>
      </c>
      <c r="J162" s="98">
        <v>108.34236771300489</v>
      </c>
      <c r="K162" s="98">
        <v>106.07507449146463</v>
      </c>
      <c r="L162" s="98">
        <v>129.95612588573186</v>
      </c>
      <c r="M162" s="98">
        <v>129.76996490182887</v>
      </c>
      <c r="N162" s="98">
        <v>131.06974421557831</v>
      </c>
      <c r="O162" s="98">
        <v>134.47460659186007</v>
      </c>
      <c r="P162" s="98">
        <v>125.65819317267407</v>
      </c>
      <c r="Q162" s="98">
        <v>121.16371375868719</v>
      </c>
      <c r="R162" s="98">
        <v>121.56552663283462</v>
      </c>
      <c r="S162" s="98">
        <v>117.57768088669295</v>
      </c>
      <c r="T162" s="98">
        <v>112.50097769387493</v>
      </c>
      <c r="U162" s="98">
        <v>113.92987206770417</v>
      </c>
      <c r="V162" s="98">
        <v>104.36981503329547</v>
      </c>
      <c r="W162" s="98">
        <v>90.109145030779217</v>
      </c>
      <c r="X162" s="98">
        <v>44.966115050842234</v>
      </c>
      <c r="Y162" s="98">
        <v>37.010590694856887</v>
      </c>
      <c r="DA162" s="63" t="s">
        <v>2139</v>
      </c>
    </row>
    <row r="163" spans="1:105" ht="12" customHeight="1" x14ac:dyDescent="0.25">
      <c r="A163" s="97" t="s">
        <v>133</v>
      </c>
      <c r="B163" s="98">
        <v>0.23970171351753575</v>
      </c>
      <c r="C163" s="98">
        <v>0.255440858762356</v>
      </c>
      <c r="D163" s="98">
        <v>0.25973542571057767</v>
      </c>
      <c r="E163" s="98">
        <v>0.29564874699828003</v>
      </c>
      <c r="F163" s="98">
        <v>0.31057602818210228</v>
      </c>
      <c r="G163" s="98">
        <v>0.32101847952236923</v>
      </c>
      <c r="H163" s="98">
        <v>0.3305435856549378</v>
      </c>
      <c r="I163" s="98">
        <v>0.31154253384474728</v>
      </c>
      <c r="J163" s="98">
        <v>0.34124195251808975</v>
      </c>
      <c r="K163" s="98">
        <v>0.35398457267327232</v>
      </c>
      <c r="L163" s="98">
        <v>0.52172412883996044</v>
      </c>
      <c r="M163" s="98">
        <v>0.51080220547534294</v>
      </c>
      <c r="N163" s="98">
        <v>0.5139517944057419</v>
      </c>
      <c r="O163" s="98">
        <v>0.52752724492249159</v>
      </c>
      <c r="P163" s="98">
        <v>0.46086569732424087</v>
      </c>
      <c r="Q163" s="98">
        <v>0.43451703827717492</v>
      </c>
      <c r="R163" s="98">
        <v>0.43082155577772752</v>
      </c>
      <c r="S163" s="98">
        <v>0.41929826579230778</v>
      </c>
      <c r="T163" s="98">
        <v>0.39689327567069127</v>
      </c>
      <c r="U163" s="98">
        <v>0.4341633810641769</v>
      </c>
      <c r="V163" s="98">
        <v>0.41241133304882582</v>
      </c>
      <c r="W163" s="98">
        <v>0.36685252834138932</v>
      </c>
      <c r="X163" s="98">
        <v>0.18261940066531837</v>
      </c>
      <c r="Y163" s="98">
        <v>0.18738103951138022</v>
      </c>
      <c r="DA163" s="63" t="s">
        <v>2140</v>
      </c>
    </row>
    <row r="164" spans="1:105" ht="12" customHeight="1" x14ac:dyDescent="0.25">
      <c r="A164" s="100" t="s">
        <v>212</v>
      </c>
      <c r="B164" s="101">
        <v>0.23970171351753575</v>
      </c>
      <c r="C164" s="101">
        <v>0.255440858762356</v>
      </c>
      <c r="D164" s="101">
        <v>0.25973542571057767</v>
      </c>
      <c r="E164" s="101">
        <v>0.29564874699828003</v>
      </c>
      <c r="F164" s="101">
        <v>0.31057602818210228</v>
      </c>
      <c r="G164" s="101">
        <v>0.32101847952236923</v>
      </c>
      <c r="H164" s="101">
        <v>0.3305435856549378</v>
      </c>
      <c r="I164" s="101">
        <v>0.31154253384474728</v>
      </c>
      <c r="J164" s="101">
        <v>0.34124195251808975</v>
      </c>
      <c r="K164" s="101">
        <v>0.35398457267327232</v>
      </c>
      <c r="L164" s="101">
        <v>0.52172412883996044</v>
      </c>
      <c r="M164" s="101">
        <v>0.51080220547534294</v>
      </c>
      <c r="N164" s="101">
        <v>0.5139517944057419</v>
      </c>
      <c r="O164" s="101">
        <v>0.52752724492249159</v>
      </c>
      <c r="P164" s="101">
        <v>0.46086569732424087</v>
      </c>
      <c r="Q164" s="101">
        <v>0.43451703827717492</v>
      </c>
      <c r="R164" s="101">
        <v>0.43082155577772752</v>
      </c>
      <c r="S164" s="101">
        <v>0.41929826579230778</v>
      </c>
      <c r="T164" s="101">
        <v>0.39689327567069127</v>
      </c>
      <c r="U164" s="101">
        <v>0.4341633810641769</v>
      </c>
      <c r="V164" s="101">
        <v>0.41241133304882582</v>
      </c>
      <c r="W164" s="101">
        <v>0.36685252834138932</v>
      </c>
      <c r="X164" s="101">
        <v>0.18261940066531837</v>
      </c>
      <c r="Y164" s="101">
        <v>0.18738103951138022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4.5863837555484732</v>
      </c>
      <c r="C170" s="122">
        <v>4.5497161314393972</v>
      </c>
      <c r="D170" s="122">
        <v>4.6525026476617715</v>
      </c>
      <c r="E170" s="122">
        <v>4.9159478901539755</v>
      </c>
      <c r="F170" s="122">
        <v>4.9944251631064862</v>
      </c>
      <c r="G170" s="122">
        <v>5.014577254916623</v>
      </c>
      <c r="H170" s="122">
        <v>5.0270586917453031</v>
      </c>
      <c r="I170" s="122">
        <v>4.6600112117141048</v>
      </c>
      <c r="J170" s="122">
        <v>4.8116447902815001</v>
      </c>
      <c r="K170" s="122">
        <v>4.9178371129291971</v>
      </c>
      <c r="L170" s="122">
        <v>5.5898773407802285</v>
      </c>
      <c r="M170" s="122">
        <v>5.4287895480431327</v>
      </c>
      <c r="N170" s="122">
        <v>5.4887693503247474</v>
      </c>
      <c r="O170" s="122">
        <v>5.7916457403392503</v>
      </c>
      <c r="P170" s="122">
        <v>5.5558953853052282</v>
      </c>
      <c r="Q170" s="122">
        <v>5.468675242921476</v>
      </c>
      <c r="R170" s="122">
        <v>5.5021396406143754</v>
      </c>
      <c r="S170" s="122">
        <v>5.2899224722125071</v>
      </c>
      <c r="T170" s="122">
        <v>5.018835636054428</v>
      </c>
      <c r="U170" s="122">
        <v>4.609700408626221</v>
      </c>
      <c r="V170" s="122">
        <v>4.033875199206939</v>
      </c>
      <c r="W170" s="122">
        <v>3.8340190499218378</v>
      </c>
      <c r="X170" s="122">
        <v>3.2397068527616981</v>
      </c>
      <c r="Y170" s="122">
        <v>2.5534139910499225</v>
      </c>
      <c r="DA170" s="130" t="s">
        <v>2147</v>
      </c>
    </row>
    <row r="171" spans="1:105" ht="12" customHeight="1" x14ac:dyDescent="0.25">
      <c r="A171" s="97" t="s">
        <v>175</v>
      </c>
      <c r="B171" s="98">
        <v>4.5863837555484732</v>
      </c>
      <c r="C171" s="98">
        <v>4.5497161314393972</v>
      </c>
      <c r="D171" s="98">
        <v>4.6525026476617715</v>
      </c>
      <c r="E171" s="98">
        <v>4.9159478901539755</v>
      </c>
      <c r="F171" s="98">
        <v>4.9944251631064862</v>
      </c>
      <c r="G171" s="98">
        <v>5.014577254916623</v>
      </c>
      <c r="H171" s="98">
        <v>5.0270586917453031</v>
      </c>
      <c r="I171" s="98">
        <v>4.6600112117141048</v>
      </c>
      <c r="J171" s="98">
        <v>4.8116447902815001</v>
      </c>
      <c r="K171" s="98">
        <v>4.9178371129291971</v>
      </c>
      <c r="L171" s="98">
        <v>5.5898773407802285</v>
      </c>
      <c r="M171" s="98">
        <v>5.4287895480431327</v>
      </c>
      <c r="N171" s="98">
        <v>5.4887693503247474</v>
      </c>
      <c r="O171" s="98">
        <v>5.7916457403392503</v>
      </c>
      <c r="P171" s="98">
        <v>5.5558953853052282</v>
      </c>
      <c r="Q171" s="98">
        <v>5.468675242921476</v>
      </c>
      <c r="R171" s="98">
        <v>5.5021396406143754</v>
      </c>
      <c r="S171" s="98">
        <v>5.2899224722125071</v>
      </c>
      <c r="T171" s="98">
        <v>5.018835636054428</v>
      </c>
      <c r="U171" s="98">
        <v>4.609700408626221</v>
      </c>
      <c r="V171" s="98">
        <v>4.033875199206939</v>
      </c>
      <c r="W171" s="98">
        <v>3.8340190499218378</v>
      </c>
      <c r="X171" s="98">
        <v>3.2397068527616981</v>
      </c>
      <c r="Y171" s="98">
        <v>2.5534139910499225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19901.44469905338</v>
      </c>
      <c r="C174" s="117">
        <f t="shared" si="87"/>
        <v>21022.634940351036</v>
      </c>
      <c r="D174" s="117">
        <f t="shared" si="87"/>
        <v>19786.830813348348</v>
      </c>
      <c r="E174" s="117">
        <f t="shared" si="87"/>
        <v>20649.752705738611</v>
      </c>
      <c r="F174" s="117">
        <f t="shared" si="87"/>
        <v>20382.778965803187</v>
      </c>
      <c r="G174" s="117">
        <f t="shared" si="87"/>
        <v>20400.664240044673</v>
      </c>
      <c r="H174" s="117">
        <f t="shared" si="87"/>
        <v>20309.117808084746</v>
      </c>
      <c r="I174" s="117">
        <f t="shared" si="87"/>
        <v>19496.076789767692</v>
      </c>
      <c r="J174" s="117">
        <f t="shared" si="87"/>
        <v>19580.855576787919</v>
      </c>
      <c r="K174" s="117">
        <f t="shared" si="87"/>
        <v>19547.231077258097</v>
      </c>
      <c r="L174" s="117">
        <f t="shared" si="87"/>
        <v>22503.600882373692</v>
      </c>
      <c r="M174" s="117">
        <f t="shared" si="87"/>
        <v>19276.559763345536</v>
      </c>
      <c r="N174" s="117">
        <f t="shared" si="87"/>
        <v>19145.429687040953</v>
      </c>
      <c r="O174" s="117">
        <f t="shared" si="87"/>
        <v>19293.71451024443</v>
      </c>
      <c r="P174" s="117">
        <f t="shared" si="87"/>
        <v>17188.186644437374</v>
      </c>
      <c r="Q174" s="117">
        <f t="shared" si="87"/>
        <v>18185.543664697481</v>
      </c>
      <c r="R174" s="117">
        <f t="shared" ref="R174:V174" si="88">R175+R178+R180+R189</f>
        <v>18866.921666857776</v>
      </c>
      <c r="S174" s="117">
        <f t="shared" si="88"/>
        <v>18363.053070256476</v>
      </c>
      <c r="T174" s="117">
        <f t="shared" si="88"/>
        <v>17690.272609411353</v>
      </c>
      <c r="U174" s="117">
        <f t="shared" si="88"/>
        <v>17407.685287265605</v>
      </c>
      <c r="V174" s="117">
        <f t="shared" si="88"/>
        <v>16939.448029676078</v>
      </c>
      <c r="W174" s="117">
        <f t="shared" ref="W174:Y174" si="89">W175+W178+W180+W189</f>
        <v>17416.290411091701</v>
      </c>
      <c r="X174" s="117">
        <f t="shared" si="89"/>
        <v>15169.883331169349</v>
      </c>
      <c r="Y174" s="117">
        <f t="shared" si="89"/>
        <v>15080.858455314612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17993.103438373862</v>
      </c>
      <c r="C175" s="122">
        <f t="shared" si="90"/>
        <v>19184.294347139068</v>
      </c>
      <c r="D175" s="122">
        <f t="shared" si="90"/>
        <v>17987.43000102841</v>
      </c>
      <c r="E175" s="122">
        <f t="shared" si="90"/>
        <v>18836.658234558301</v>
      </c>
      <c r="F175" s="122">
        <f t="shared" si="90"/>
        <v>18535.927164059707</v>
      </c>
      <c r="G175" s="122">
        <f t="shared" si="90"/>
        <v>18567.19808087109</v>
      </c>
      <c r="H175" s="122">
        <f t="shared" si="90"/>
        <v>18468.09457671499</v>
      </c>
      <c r="I175" s="122">
        <f t="shared" si="90"/>
        <v>17818.102215342711</v>
      </c>
      <c r="J175" s="122">
        <f t="shared" si="90"/>
        <v>17843.024816165671</v>
      </c>
      <c r="K175" s="122">
        <f t="shared" si="90"/>
        <v>17848.332347457635</v>
      </c>
      <c r="L175" s="122">
        <f t="shared" si="90"/>
        <v>20496.027120153834</v>
      </c>
      <c r="M175" s="122">
        <f t="shared" si="90"/>
        <v>17297.648715203155</v>
      </c>
      <c r="N175" s="122">
        <f t="shared" si="90"/>
        <v>17164.13451019023</v>
      </c>
      <c r="O175" s="122">
        <f t="shared" si="90"/>
        <v>17234.293325689556</v>
      </c>
      <c r="P175" s="122">
        <f t="shared" si="90"/>
        <v>15204.150903927992</v>
      </c>
      <c r="Q175" s="122">
        <f t="shared" si="90"/>
        <v>16224.186457139507</v>
      </c>
      <c r="R175" s="122">
        <f t="shared" ref="R175:V175" si="91">SUM(R176:R177)</f>
        <v>16875.433854928036</v>
      </c>
      <c r="S175" s="122">
        <f t="shared" si="91"/>
        <v>16442.050093318663</v>
      </c>
      <c r="T175" s="122">
        <f t="shared" si="91"/>
        <v>15846.34797933116</v>
      </c>
      <c r="U175" s="122">
        <f t="shared" si="91"/>
        <v>15527.487080686013</v>
      </c>
      <c r="V175" s="122">
        <f t="shared" si="91"/>
        <v>15043.133384179082</v>
      </c>
      <c r="W175" s="122">
        <f t="shared" ref="W175:Y175" si="92">SUM(W176:W177)</f>
        <v>15571.380705534135</v>
      </c>
      <c r="X175" s="122">
        <f t="shared" si="92"/>
        <v>13992.034052989869</v>
      </c>
      <c r="Y175" s="122">
        <f t="shared" si="92"/>
        <v>13959.576336095084</v>
      </c>
      <c r="DA175" s="130" t="s">
        <v>2301</v>
      </c>
    </row>
    <row r="176" spans="1:105" ht="12" customHeight="1" x14ac:dyDescent="0.25">
      <c r="A176" s="97" t="s">
        <v>212</v>
      </c>
      <c r="B176" s="98">
        <v>17813.930151483826</v>
      </c>
      <c r="C176" s="98">
        <v>18991.896480820091</v>
      </c>
      <c r="D176" s="98">
        <v>17809.649542860188</v>
      </c>
      <c r="E176" s="98">
        <v>18649.46034856507</v>
      </c>
      <c r="F176" s="98">
        <v>18351.900659757441</v>
      </c>
      <c r="G176" s="98">
        <v>18382.328401145201</v>
      </c>
      <c r="H176" s="98">
        <v>18283.685056304934</v>
      </c>
      <c r="I176" s="98">
        <v>17639.65137558027</v>
      </c>
      <c r="J176" s="98">
        <v>17664.729322207728</v>
      </c>
      <c r="K176" s="98">
        <v>17669.442286214322</v>
      </c>
      <c r="L176" s="98">
        <v>20282.089856685972</v>
      </c>
      <c r="M176" s="98">
        <v>17118.238309934837</v>
      </c>
      <c r="N176" s="98">
        <v>16984.219176588758</v>
      </c>
      <c r="O176" s="98">
        <v>17051.320967917789</v>
      </c>
      <c r="P176" s="98">
        <v>15045.431386481834</v>
      </c>
      <c r="Q176" s="98">
        <v>16050.184422185366</v>
      </c>
      <c r="R176" s="98">
        <v>16691.448385421842</v>
      </c>
      <c r="S176" s="98">
        <v>16258.721213623303</v>
      </c>
      <c r="T176" s="98">
        <v>15665.804880157402</v>
      </c>
      <c r="U176" s="98">
        <v>15348.809489471425</v>
      </c>
      <c r="V176" s="98">
        <v>14866.964187480819</v>
      </c>
      <c r="W176" s="98">
        <v>15386.781305411836</v>
      </c>
      <c r="X176" s="98">
        <v>13836.280992577915</v>
      </c>
      <c r="Y176" s="98">
        <v>13799.988598451539</v>
      </c>
      <c r="DA176" s="63" t="s">
        <v>2302</v>
      </c>
    </row>
    <row r="177" spans="1:105" ht="12" customHeight="1" x14ac:dyDescent="0.25">
      <c r="A177" s="97" t="s">
        <v>53</v>
      </c>
      <c r="B177" s="98">
        <v>179.17328689003506</v>
      </c>
      <c r="C177" s="98">
        <v>192.3978663189765</v>
      </c>
      <c r="D177" s="98">
        <v>177.78045816822012</v>
      </c>
      <c r="E177" s="98">
        <v>187.19788599323198</v>
      </c>
      <c r="F177" s="98">
        <v>184.0265043022664</v>
      </c>
      <c r="G177" s="98">
        <v>184.86967972588812</v>
      </c>
      <c r="H177" s="98">
        <v>184.40952041005565</v>
      </c>
      <c r="I177" s="98">
        <v>178.45083976244109</v>
      </c>
      <c r="J177" s="98">
        <v>178.29549395794186</v>
      </c>
      <c r="K177" s="98">
        <v>178.89006124331311</v>
      </c>
      <c r="L177" s="98">
        <v>213.9372634678636</v>
      </c>
      <c r="M177" s="98">
        <v>179.41040526831713</v>
      </c>
      <c r="N177" s="98">
        <v>179.91533360147031</v>
      </c>
      <c r="O177" s="98">
        <v>182.97235777176567</v>
      </c>
      <c r="P177" s="98">
        <v>158.71951744615737</v>
      </c>
      <c r="Q177" s="98">
        <v>174.00203495414135</v>
      </c>
      <c r="R177" s="98">
        <v>183.9854695061934</v>
      </c>
      <c r="S177" s="98">
        <v>183.32887969535986</v>
      </c>
      <c r="T177" s="98">
        <v>180.54309917375676</v>
      </c>
      <c r="U177" s="98">
        <v>178.67759121458718</v>
      </c>
      <c r="V177" s="98">
        <v>176.16919669826285</v>
      </c>
      <c r="W177" s="98">
        <v>184.59940012229856</v>
      </c>
      <c r="X177" s="98">
        <v>155.75306041195509</v>
      </c>
      <c r="Y177" s="98">
        <v>159.58773764354558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0.74364478362688247</v>
      </c>
      <c r="C178" s="122">
        <f t="shared" si="93"/>
        <v>0.89105128026851388</v>
      </c>
      <c r="D178" s="122">
        <f t="shared" si="93"/>
        <v>0.94123319142012685</v>
      </c>
      <c r="E178" s="122">
        <f t="shared" si="93"/>
        <v>1.127022336815156</v>
      </c>
      <c r="F178" s="122">
        <f t="shared" si="93"/>
        <v>1.435818162570792</v>
      </c>
      <c r="G178" s="122">
        <f t="shared" si="93"/>
        <v>1.72592378933209</v>
      </c>
      <c r="H178" s="122">
        <f t="shared" si="93"/>
        <v>2.0844783855085858</v>
      </c>
      <c r="I178" s="122">
        <f t="shared" si="93"/>
        <v>2.4148385936611607</v>
      </c>
      <c r="J178" s="122">
        <f t="shared" si="93"/>
        <v>2.6260644221598954</v>
      </c>
      <c r="K178" s="122">
        <f t="shared" si="93"/>
        <v>2.7054320416985194</v>
      </c>
      <c r="L178" s="122">
        <f t="shared" si="93"/>
        <v>2.8341655366669225</v>
      </c>
      <c r="M178" s="122">
        <f t="shared" si="93"/>
        <v>3.0165637362484121</v>
      </c>
      <c r="N178" s="122">
        <f t="shared" si="93"/>
        <v>3.2407446513787419</v>
      </c>
      <c r="O178" s="122">
        <f t="shared" si="93"/>
        <v>3.4450989317671632</v>
      </c>
      <c r="P178" s="122">
        <f t="shared" si="93"/>
        <v>3.6365440291584288</v>
      </c>
      <c r="Q178" s="122">
        <f t="shared" si="93"/>
        <v>3.6782093545262731</v>
      </c>
      <c r="R178" s="122">
        <f t="shared" si="93"/>
        <v>3.7806234231550748</v>
      </c>
      <c r="S178" s="122">
        <f t="shared" si="93"/>
        <v>3.7380107781443512</v>
      </c>
      <c r="T178" s="122">
        <f t="shared" si="93"/>
        <v>4.4796590573523387</v>
      </c>
      <c r="U178" s="122">
        <f t="shared" si="93"/>
        <v>3.795996915609452</v>
      </c>
      <c r="V178" s="122">
        <f t="shared" si="93"/>
        <v>4.0420490062185959</v>
      </c>
      <c r="W178" s="122">
        <f t="shared" si="93"/>
        <v>4.1419552941650437</v>
      </c>
      <c r="X178" s="122">
        <f t="shared" si="93"/>
        <v>4.0442282026762451</v>
      </c>
      <c r="Y178" s="122">
        <f t="shared" si="93"/>
        <v>3.7866495285756989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0.74364478362688247</v>
      </c>
      <c r="C179" s="98">
        <f>RES_hhdet_fech!C67</f>
        <v>0.89105128026851388</v>
      </c>
      <c r="D179" s="98">
        <f>RES_hhdet_fech!D67</f>
        <v>0.94123319142012685</v>
      </c>
      <c r="E179" s="98">
        <f>RES_hhdet_fech!E67</f>
        <v>1.127022336815156</v>
      </c>
      <c r="F179" s="98">
        <f>RES_hhdet_fech!F67</f>
        <v>1.435818162570792</v>
      </c>
      <c r="G179" s="98">
        <f>RES_hhdet_fech!G67</f>
        <v>1.72592378933209</v>
      </c>
      <c r="H179" s="98">
        <f>RES_hhdet_fech!H67</f>
        <v>2.0844783855085858</v>
      </c>
      <c r="I179" s="98">
        <f>RES_hhdet_fech!I67</f>
        <v>2.4148385936611607</v>
      </c>
      <c r="J179" s="98">
        <f>RES_hhdet_fech!J67</f>
        <v>2.6260644221598954</v>
      </c>
      <c r="K179" s="98">
        <f>RES_hhdet_fech!K67</f>
        <v>2.7054320416985194</v>
      </c>
      <c r="L179" s="98">
        <f>RES_hhdet_fech!L67</f>
        <v>2.8341655366669225</v>
      </c>
      <c r="M179" s="98">
        <f>RES_hhdet_fech!M67</f>
        <v>3.0165637362484121</v>
      </c>
      <c r="N179" s="98">
        <f>RES_hhdet_fech!N67</f>
        <v>3.2407446513787419</v>
      </c>
      <c r="O179" s="98">
        <f>RES_hhdet_fech!O67</f>
        <v>3.4450989317671632</v>
      </c>
      <c r="P179" s="98">
        <f>RES_hhdet_fech!P67</f>
        <v>3.6365440291584288</v>
      </c>
      <c r="Q179" s="98">
        <f>RES_hhdet_fech!Q67</f>
        <v>3.6782093545262731</v>
      </c>
      <c r="R179" s="98">
        <f>RES_hhdet_fech!R67</f>
        <v>3.7806234231550748</v>
      </c>
      <c r="S179" s="98">
        <f>RES_hhdet_fech!S67</f>
        <v>3.7380107781443512</v>
      </c>
      <c r="T179" s="98">
        <f>RES_hhdet_fech!T67</f>
        <v>4.4796590573523387</v>
      </c>
      <c r="U179" s="98">
        <f>RES_hhdet_fech!U67</f>
        <v>3.795996915609452</v>
      </c>
      <c r="V179" s="98">
        <f>RES_hhdet_fech!V67</f>
        <v>4.0420490062185959</v>
      </c>
      <c r="W179" s="98">
        <f>RES_hhdet_fech!W67</f>
        <v>4.1419552941650437</v>
      </c>
      <c r="X179" s="98">
        <f>RES_hhdet_fech!X67</f>
        <v>4.0442282026762451</v>
      </c>
      <c r="Y179" s="98">
        <f>RES_hhdet_fech!Y67</f>
        <v>3.7866495285756989</v>
      </c>
      <c r="DA179" s="63" t="s">
        <v>2305</v>
      </c>
    </row>
    <row r="180" spans="1:105" ht="12" customHeight="1" x14ac:dyDescent="0.25">
      <c r="A180" s="121" t="s">
        <v>55</v>
      </c>
      <c r="B180" s="122">
        <v>1607.5799698006342</v>
      </c>
      <c r="C180" s="122">
        <v>1543.2120211538427</v>
      </c>
      <c r="D180" s="122">
        <v>1501.1760931360404</v>
      </c>
      <c r="E180" s="122">
        <v>1514.9996866451472</v>
      </c>
      <c r="F180" s="122">
        <v>1547.2428879870045</v>
      </c>
      <c r="G180" s="122">
        <v>1529.4490709384484</v>
      </c>
      <c r="H180" s="122">
        <v>1527.7185988434107</v>
      </c>
      <c r="I180" s="122">
        <v>1369.99779024334</v>
      </c>
      <c r="J180" s="122">
        <v>1422.1834233399209</v>
      </c>
      <c r="K180" s="122">
        <v>1380.8917726766599</v>
      </c>
      <c r="L180" s="122">
        <v>1653.2088316880274</v>
      </c>
      <c r="M180" s="122">
        <v>1633.0229544838978</v>
      </c>
      <c r="N180" s="122">
        <v>1636.0842541699099</v>
      </c>
      <c r="O180" s="122">
        <v>1690.2519109395434</v>
      </c>
      <c r="P180" s="122">
        <v>1611.7892592568569</v>
      </c>
      <c r="Q180" s="122">
        <v>1584.1732732961352</v>
      </c>
      <c r="R180" s="122">
        <v>1605.0880161058965</v>
      </c>
      <c r="S180" s="122">
        <v>1547.0850760879416</v>
      </c>
      <c r="T180" s="122">
        <v>1473.2623935124564</v>
      </c>
      <c r="U180" s="122">
        <v>1515.1435908524159</v>
      </c>
      <c r="V180" s="122">
        <v>1520.3060532567167</v>
      </c>
      <c r="W180" s="122">
        <v>1462.7424249180231</v>
      </c>
      <c r="X180" s="122">
        <v>918.23940221680596</v>
      </c>
      <c r="Y180" s="122">
        <v>852.84626895569829</v>
      </c>
      <c r="DA180" s="130" t="s">
        <v>2306</v>
      </c>
    </row>
    <row r="181" spans="1:105" ht="12" customHeight="1" x14ac:dyDescent="0.25">
      <c r="A181" s="97" t="s">
        <v>134</v>
      </c>
      <c r="B181" s="98">
        <v>1614.8821733871391</v>
      </c>
      <c r="C181" s="98">
        <v>1550.7519099855299</v>
      </c>
      <c r="D181" s="98">
        <v>1507.4199845997082</v>
      </c>
      <c r="E181" s="98">
        <v>1522.4833246753024</v>
      </c>
      <c r="F181" s="98">
        <v>1554.9100248331742</v>
      </c>
      <c r="G181" s="98">
        <v>1536.4290728413598</v>
      </c>
      <c r="H181" s="98">
        <v>1534.6015136688989</v>
      </c>
      <c r="I181" s="98">
        <v>1375.2929678415956</v>
      </c>
      <c r="J181" s="98">
        <v>1428.2223147554657</v>
      </c>
      <c r="K181" s="98">
        <v>1387.7925628594915</v>
      </c>
      <c r="L181" s="98">
        <v>1661.3169679413395</v>
      </c>
      <c r="M181" s="98">
        <v>1639.5124656509897</v>
      </c>
      <c r="N181" s="98">
        <v>1642.5434623083872</v>
      </c>
      <c r="O181" s="98">
        <v>1695.3129541647331</v>
      </c>
      <c r="P181" s="98">
        <v>1616.5450582084591</v>
      </c>
      <c r="Q181" s="98">
        <v>1587.1615366119415</v>
      </c>
      <c r="R181" s="98">
        <v>1608.7506227984693</v>
      </c>
      <c r="S181" s="98">
        <v>1551.5168310759632</v>
      </c>
      <c r="T181" s="98">
        <v>1476.2437727651245</v>
      </c>
      <c r="U181" s="98">
        <v>1518.9920266731258</v>
      </c>
      <c r="V181" s="98">
        <v>1524.7362624923082</v>
      </c>
      <c r="W181" s="98">
        <v>1466.6550815004994</v>
      </c>
      <c r="X181" s="98">
        <v>921.2344634980368</v>
      </c>
      <c r="Y181" s="98">
        <v>854.80168206902169</v>
      </c>
      <c r="DA181" s="63" t="s">
        <v>2307</v>
      </c>
    </row>
    <row r="182" spans="1:105" ht="12" customHeight="1" x14ac:dyDescent="0.25">
      <c r="A182" s="97" t="s">
        <v>133</v>
      </c>
      <c r="B182" s="98">
        <v>1333.5850742525774</v>
      </c>
      <c r="C182" s="98">
        <v>1267.972347450848</v>
      </c>
      <c r="D182" s="98">
        <v>1239.7773587892439</v>
      </c>
      <c r="E182" s="98">
        <v>1245.8043922174277</v>
      </c>
      <c r="F182" s="98">
        <v>1275.2219008076984</v>
      </c>
      <c r="G182" s="98">
        <v>1267.3767539306743</v>
      </c>
      <c r="H182" s="98">
        <v>1268.1879174812202</v>
      </c>
      <c r="I182" s="98">
        <v>1132.1809989073038</v>
      </c>
      <c r="J182" s="98">
        <v>1171.5397416103822</v>
      </c>
      <c r="K182" s="98">
        <v>1121.4850584322273</v>
      </c>
      <c r="L182" s="98">
        <v>1396.6361412383887</v>
      </c>
      <c r="M182" s="98">
        <v>1394.1710669978536</v>
      </c>
      <c r="N182" s="98">
        <v>1410.9422254580502</v>
      </c>
      <c r="O182" s="98">
        <v>1496.5771294393521</v>
      </c>
      <c r="P182" s="98">
        <v>1422.8882879322182</v>
      </c>
      <c r="Q182" s="98">
        <v>1416.2993909979587</v>
      </c>
      <c r="R182" s="98">
        <v>1444.8781424841243</v>
      </c>
      <c r="S182" s="98">
        <v>1382.5330907051577</v>
      </c>
      <c r="T182" s="98">
        <v>1329.3343656144982</v>
      </c>
      <c r="U182" s="98">
        <v>1370.1879113008567</v>
      </c>
      <c r="V182" s="98">
        <v>1377.868959539647</v>
      </c>
      <c r="W182" s="98">
        <v>1340.419893616599</v>
      </c>
      <c r="X182" s="98">
        <v>800.87390410070361</v>
      </c>
      <c r="Y182" s="98">
        <v>760.02611551932637</v>
      </c>
      <c r="DA182" s="63" t="s">
        <v>2308</v>
      </c>
    </row>
    <row r="183" spans="1:105" ht="12" customHeight="1" x14ac:dyDescent="0.25">
      <c r="A183" s="100" t="s">
        <v>212</v>
      </c>
      <c r="B183" s="101">
        <v>921.48848704103398</v>
      </c>
      <c r="C183" s="101">
        <v>859.24535598134196</v>
      </c>
      <c r="D183" s="101">
        <v>843.88031968655218</v>
      </c>
      <c r="E183" s="101">
        <v>834.60521043793642</v>
      </c>
      <c r="F183" s="101">
        <v>848.68079843500095</v>
      </c>
      <c r="G183" s="101">
        <v>850.00810114982585</v>
      </c>
      <c r="H183" s="101">
        <v>848.45955374740117</v>
      </c>
      <c r="I183" s="101">
        <v>744.13663092706247</v>
      </c>
      <c r="J183" s="101">
        <v>747.30260106876915</v>
      </c>
      <c r="K183" s="101">
        <v>659.91941002511282</v>
      </c>
      <c r="L183" s="101">
        <v>916.06534128652754</v>
      </c>
      <c r="M183" s="101">
        <v>903.61722973973121</v>
      </c>
      <c r="N183" s="101">
        <v>894.80300231734236</v>
      </c>
      <c r="O183" s="101">
        <v>986.79193417633655</v>
      </c>
      <c r="P183" s="101">
        <v>907.26396887666635</v>
      </c>
      <c r="Q183" s="101">
        <v>919.98816051253505</v>
      </c>
      <c r="R183" s="101">
        <v>933.71278953484057</v>
      </c>
      <c r="S183" s="101">
        <v>850.80315758063853</v>
      </c>
      <c r="T183" s="101">
        <v>815.12673824113585</v>
      </c>
      <c r="U183" s="101">
        <v>842.44849507191861</v>
      </c>
      <c r="V183" s="101">
        <v>839.85654339438781</v>
      </c>
      <c r="W183" s="101">
        <v>856.01267651597084</v>
      </c>
      <c r="X183" s="101">
        <v>365.90117569054183</v>
      </c>
      <c r="Y183" s="101">
        <v>422.61216701239385</v>
      </c>
      <c r="DA183" s="131" t="s">
        <v>2309</v>
      </c>
    </row>
    <row r="184" spans="1:105" ht="12" customHeight="1" x14ac:dyDescent="0.25">
      <c r="A184" s="103" t="s">
        <v>52</v>
      </c>
      <c r="B184" s="104">
        <v>412.09658721154352</v>
      </c>
      <c r="C184" s="104">
        <v>408.72699146950612</v>
      </c>
      <c r="D184" s="104">
        <v>395.89703910269168</v>
      </c>
      <c r="E184" s="104">
        <v>411.1991817794916</v>
      </c>
      <c r="F184" s="104">
        <v>426.54110237269759</v>
      </c>
      <c r="G184" s="104">
        <v>417.36865278084832</v>
      </c>
      <c r="H184" s="104">
        <v>419.72836373381892</v>
      </c>
      <c r="I184" s="104">
        <v>388.04436798024125</v>
      </c>
      <c r="J184" s="104">
        <v>424.23714054161297</v>
      </c>
      <c r="K184" s="104">
        <v>461.5656484071144</v>
      </c>
      <c r="L184" s="104">
        <v>480.57079995186143</v>
      </c>
      <c r="M184" s="104">
        <v>490.55383725812243</v>
      </c>
      <c r="N184" s="104">
        <v>516.13922314070783</v>
      </c>
      <c r="O184" s="104">
        <v>509.78519526301551</v>
      </c>
      <c r="P184" s="104">
        <v>515.62431905555172</v>
      </c>
      <c r="Q184" s="104">
        <v>496.31123048542372</v>
      </c>
      <c r="R184" s="104">
        <v>511.16535294928383</v>
      </c>
      <c r="S184" s="104">
        <v>531.72993312451922</v>
      </c>
      <c r="T184" s="104">
        <v>514.20762737336236</v>
      </c>
      <c r="U184" s="104">
        <v>527.73941622893824</v>
      </c>
      <c r="V184" s="104">
        <v>538.01241614525929</v>
      </c>
      <c r="W184" s="104">
        <v>484.40721710062815</v>
      </c>
      <c r="X184" s="104">
        <v>434.97272841016178</v>
      </c>
      <c r="Y184" s="104">
        <v>337.41394850693257</v>
      </c>
      <c r="DA184" s="132" t="s">
        <v>2310</v>
      </c>
    </row>
    <row r="185" spans="1:105" ht="12" customHeight="1" x14ac:dyDescent="0.25">
      <c r="A185" s="106" t="s">
        <v>122</v>
      </c>
      <c r="B185" s="101">
        <v>1362.9983318316777</v>
      </c>
      <c r="C185" s="101">
        <v>1274.0113930050863</v>
      </c>
      <c r="D185" s="101">
        <v>1288.3997276233067</v>
      </c>
      <c r="E185" s="101">
        <v>1243.3880963322624</v>
      </c>
      <c r="F185" s="101">
        <v>1268.9762307618771</v>
      </c>
      <c r="G185" s="101">
        <v>1289.5748835698262</v>
      </c>
      <c r="H185" s="101">
        <v>1298.9718583925264</v>
      </c>
      <c r="I185" s="101">
        <v>1228.5153452198354</v>
      </c>
      <c r="J185" s="101">
        <v>1261.4794486979176</v>
      </c>
      <c r="K185" s="101">
        <v>1199.8205196105805</v>
      </c>
      <c r="L185" s="101">
        <v>1410.2047321718496</v>
      </c>
      <c r="M185" s="101">
        <v>1459.3671440285409</v>
      </c>
      <c r="N185" s="101">
        <v>1452.4646325881022</v>
      </c>
      <c r="O185" s="101">
        <v>1561.8772200503433</v>
      </c>
      <c r="P185" s="101">
        <v>1494.3002086739175</v>
      </c>
      <c r="Q185" s="101">
        <v>1553.8174721900104</v>
      </c>
      <c r="R185" s="101">
        <v>1534.9392709017645</v>
      </c>
      <c r="S185" s="101">
        <v>1438.9392646027236</v>
      </c>
      <c r="T185" s="101">
        <v>1431.1143354848837</v>
      </c>
      <c r="U185" s="101">
        <v>1427.3256862063918</v>
      </c>
      <c r="V185" s="101">
        <v>1397.8404160499827</v>
      </c>
      <c r="W185" s="101">
        <v>1359.2558426393189</v>
      </c>
      <c r="X185" s="101">
        <v>890.67991123261515</v>
      </c>
      <c r="Y185" s="101">
        <v>878.18302618932967</v>
      </c>
      <c r="DA185" s="131" t="s">
        <v>2311</v>
      </c>
    </row>
    <row r="186" spans="1:105" ht="12" customHeight="1" x14ac:dyDescent="0.25">
      <c r="A186" s="107" t="s">
        <v>121</v>
      </c>
      <c r="B186" s="104">
        <v>1198.3284601668597</v>
      </c>
      <c r="C186" s="104">
        <v>1115.4863741968425</v>
      </c>
      <c r="D186" s="104">
        <v>1131.234966578389</v>
      </c>
      <c r="E186" s="104">
        <v>1090.3695011055593</v>
      </c>
      <c r="F186" s="104">
        <v>1115.2220878733842</v>
      </c>
      <c r="G186" s="104">
        <v>1139.2220680845398</v>
      </c>
      <c r="H186" s="104">
        <v>1152.0068637130321</v>
      </c>
      <c r="I186" s="104">
        <v>1087.8934729390874</v>
      </c>
      <c r="J186" s="104">
        <v>1111.1710618094073</v>
      </c>
      <c r="K186" s="104">
        <v>1041.8948929363</v>
      </c>
      <c r="L186" s="104">
        <v>1252.7019638932845</v>
      </c>
      <c r="M186" s="104">
        <v>1297.3802387941394</v>
      </c>
      <c r="N186" s="104">
        <v>1291.6569343707304</v>
      </c>
      <c r="O186" s="104">
        <v>1405.253647738668</v>
      </c>
      <c r="P186" s="104">
        <v>1341.9191787428574</v>
      </c>
      <c r="Q186" s="104">
        <v>1401.383374227393</v>
      </c>
      <c r="R186" s="104">
        <v>1385.5991726514987</v>
      </c>
      <c r="S186" s="104">
        <v>1294.8763825988267</v>
      </c>
      <c r="T186" s="104">
        <v>1296.7212022319363</v>
      </c>
      <c r="U186" s="104">
        <v>1303.7424977435526</v>
      </c>
      <c r="V186" s="104">
        <v>1285.6800151270425</v>
      </c>
      <c r="W186" s="104">
        <v>1265.6908196706452</v>
      </c>
      <c r="X186" s="104">
        <v>800.23911104494141</v>
      </c>
      <c r="Y186" s="104">
        <v>792.17727184969181</v>
      </c>
      <c r="DA186" s="132" t="s">
        <v>2312</v>
      </c>
    </row>
    <row r="187" spans="1:105" ht="12" customHeight="1" x14ac:dyDescent="0.25">
      <c r="A187" s="108" t="s">
        <v>53</v>
      </c>
      <c r="B187" s="98">
        <v>778.1254678349386</v>
      </c>
      <c r="C187" s="98">
        <v>711.47707152182181</v>
      </c>
      <c r="D187" s="98">
        <v>726.53382450425534</v>
      </c>
      <c r="E187" s="98">
        <v>690.30538324267502</v>
      </c>
      <c r="F187" s="98">
        <v>701.77840815573654</v>
      </c>
      <c r="G187" s="98">
        <v>724.71817067688971</v>
      </c>
      <c r="H187" s="98">
        <v>732.1727974520918</v>
      </c>
      <c r="I187" s="98">
        <v>681.30883600453978</v>
      </c>
      <c r="J187" s="98">
        <v>676.78424491428234</v>
      </c>
      <c r="K187" s="98">
        <v>584.36203996501717</v>
      </c>
      <c r="L187" s="98">
        <v>791.75273011423519</v>
      </c>
      <c r="M187" s="98">
        <v>812.4018402811987</v>
      </c>
      <c r="N187" s="98">
        <v>792.59442307941708</v>
      </c>
      <c r="O187" s="98">
        <v>900.19451404568395</v>
      </c>
      <c r="P187" s="98">
        <v>827.76440566923281</v>
      </c>
      <c r="Q187" s="98">
        <v>879.9489349699918</v>
      </c>
      <c r="R187" s="98">
        <v>866.67171075059593</v>
      </c>
      <c r="S187" s="98">
        <v>774.52960652155309</v>
      </c>
      <c r="T187" s="98">
        <v>776.75801956061684</v>
      </c>
      <c r="U187" s="98">
        <v>789.21754914961684</v>
      </c>
      <c r="V187" s="98">
        <v>774.66201072907563</v>
      </c>
      <c r="W187" s="98">
        <v>799.31974193198039</v>
      </c>
      <c r="X187" s="98">
        <v>361.62685908319781</v>
      </c>
      <c r="Y187" s="98">
        <v>439.56603088067669</v>
      </c>
      <c r="DA187" s="63" t="s">
        <v>2313</v>
      </c>
    </row>
    <row r="188" spans="1:105" ht="12" customHeight="1" x14ac:dyDescent="0.25">
      <c r="A188" s="108" t="s">
        <v>52</v>
      </c>
      <c r="B188" s="98">
        <v>420.20299233192139</v>
      </c>
      <c r="C188" s="98">
        <v>404.00930267502065</v>
      </c>
      <c r="D188" s="98">
        <v>404.70114207413377</v>
      </c>
      <c r="E188" s="98">
        <v>400.06411786288425</v>
      </c>
      <c r="F188" s="98">
        <v>413.4436797176474</v>
      </c>
      <c r="G188" s="98">
        <v>414.50389740764996</v>
      </c>
      <c r="H188" s="98">
        <v>419.83406626094023</v>
      </c>
      <c r="I188" s="98">
        <v>406.5846369345474</v>
      </c>
      <c r="J188" s="98">
        <v>434.38681689512498</v>
      </c>
      <c r="K188" s="98">
        <v>457.53285297128275</v>
      </c>
      <c r="L188" s="98">
        <v>460.94923377904934</v>
      </c>
      <c r="M188" s="98">
        <v>484.97839851294083</v>
      </c>
      <c r="N188" s="98">
        <v>499.0625112913134</v>
      </c>
      <c r="O188" s="98">
        <v>505.05913369298429</v>
      </c>
      <c r="P188" s="98">
        <v>514.1547730736246</v>
      </c>
      <c r="Q188" s="98">
        <v>521.43443925740121</v>
      </c>
      <c r="R188" s="98">
        <v>518.9274619009027</v>
      </c>
      <c r="S188" s="98">
        <v>520.34677607727372</v>
      </c>
      <c r="T188" s="98">
        <v>519.9631826713196</v>
      </c>
      <c r="U188" s="98">
        <v>514.52494859393573</v>
      </c>
      <c r="V188" s="98">
        <v>511.01800439796682</v>
      </c>
      <c r="W188" s="98">
        <v>466.37107773866478</v>
      </c>
      <c r="X188" s="98">
        <v>438.6122519617436</v>
      </c>
      <c r="Y188" s="98">
        <v>352.61124096901511</v>
      </c>
      <c r="DA188" s="63" t="s">
        <v>2314</v>
      </c>
    </row>
    <row r="189" spans="1:105" ht="12" customHeight="1" x14ac:dyDescent="0.25">
      <c r="A189" s="121" t="s">
        <v>54</v>
      </c>
      <c r="B189" s="122">
        <v>300.01764609525776</v>
      </c>
      <c r="C189" s="122">
        <v>294.2375207778565</v>
      </c>
      <c r="D189" s="122">
        <v>297.28348599247857</v>
      </c>
      <c r="E189" s="122">
        <v>296.96776219834624</v>
      </c>
      <c r="F189" s="122">
        <v>298.17309559390344</v>
      </c>
      <c r="G189" s="122">
        <v>302.29116444580529</v>
      </c>
      <c r="H189" s="122">
        <v>311.22015414083688</v>
      </c>
      <c r="I189" s="122">
        <v>305.561945587982</v>
      </c>
      <c r="J189" s="122">
        <v>313.02127286016946</v>
      </c>
      <c r="K189" s="122">
        <v>315.30152508210517</v>
      </c>
      <c r="L189" s="122">
        <v>351.5307649951605</v>
      </c>
      <c r="M189" s="122">
        <v>342.87152992223406</v>
      </c>
      <c r="N189" s="122">
        <v>341.97017802943475</v>
      </c>
      <c r="O189" s="122">
        <v>365.72417468356491</v>
      </c>
      <c r="P189" s="122">
        <v>368.60993722336542</v>
      </c>
      <c r="Q189" s="122">
        <v>373.50572490731355</v>
      </c>
      <c r="R189" s="122">
        <v>382.61917240068823</v>
      </c>
      <c r="S189" s="122">
        <v>370.17989007172946</v>
      </c>
      <c r="T189" s="122">
        <v>366.18257751038732</v>
      </c>
      <c r="U189" s="122">
        <v>361.25861881156851</v>
      </c>
      <c r="V189" s="122">
        <v>371.96654323406028</v>
      </c>
      <c r="W189" s="122">
        <v>378.02532534537715</v>
      </c>
      <c r="X189" s="122">
        <v>255.56564775999695</v>
      </c>
      <c r="Y189" s="122">
        <v>264.64920073525292</v>
      </c>
      <c r="DA189" s="130" t="s">
        <v>2315</v>
      </c>
    </row>
    <row r="190" spans="1:105" ht="12" customHeight="1" x14ac:dyDescent="0.25">
      <c r="A190" s="97" t="s">
        <v>175</v>
      </c>
      <c r="B190" s="98">
        <v>357.2565047560862</v>
      </c>
      <c r="C190" s="98">
        <v>351.96400552213817</v>
      </c>
      <c r="D190" s="98">
        <v>350.93997925654145</v>
      </c>
      <c r="E190" s="98">
        <v>360.5675732148855</v>
      </c>
      <c r="F190" s="98">
        <v>362.03864948011267</v>
      </c>
      <c r="G190" s="98">
        <v>366.61779257168524</v>
      </c>
      <c r="H190" s="98">
        <v>376.65670195759418</v>
      </c>
      <c r="I190" s="98">
        <v>359.60868289976673</v>
      </c>
      <c r="J190" s="98">
        <v>374.03826747136253</v>
      </c>
      <c r="K190" s="98">
        <v>380.64387814905052</v>
      </c>
      <c r="L190" s="98">
        <v>427.87133506766537</v>
      </c>
      <c r="M190" s="98">
        <v>414.28578166224958</v>
      </c>
      <c r="N190" s="98">
        <v>419.91791197984435</v>
      </c>
      <c r="O190" s="98">
        <v>450.87798088077983</v>
      </c>
      <c r="P190" s="98">
        <v>446.5536964596028</v>
      </c>
      <c r="Q190" s="98">
        <v>452.82810540715406</v>
      </c>
      <c r="R190" s="98">
        <v>471.33837352786293</v>
      </c>
      <c r="S190" s="98">
        <v>468.55026651883037</v>
      </c>
      <c r="T190" s="98">
        <v>468.75364959241546</v>
      </c>
      <c r="U190" s="98">
        <v>467.15174846036734</v>
      </c>
      <c r="V190" s="98">
        <v>447.19872016888507</v>
      </c>
      <c r="W190" s="98">
        <v>435.64372249774215</v>
      </c>
      <c r="X190" s="98">
        <v>371.65240832562489</v>
      </c>
      <c r="Y190" s="98">
        <v>315.10339837878053</v>
      </c>
      <c r="DA190" s="63" t="s">
        <v>2316</v>
      </c>
    </row>
    <row r="191" spans="1:105" ht="12" customHeight="1" x14ac:dyDescent="0.25">
      <c r="A191" s="109" t="s">
        <v>120</v>
      </c>
      <c r="B191" s="33">
        <v>288.99743083774939</v>
      </c>
      <c r="C191" s="33">
        <v>283.08257546044013</v>
      </c>
      <c r="D191" s="33">
        <v>286.85183721749178</v>
      </c>
      <c r="E191" s="33">
        <v>284.53603457575298</v>
      </c>
      <c r="F191" s="33">
        <v>285.62851880808665</v>
      </c>
      <c r="G191" s="33">
        <v>289.60524661233262</v>
      </c>
      <c r="H191" s="33">
        <v>298.27249939031998</v>
      </c>
      <c r="I191" s="33">
        <v>294.83906434894459</v>
      </c>
      <c r="J191" s="33">
        <v>300.93352132218183</v>
      </c>
      <c r="K191" s="33">
        <v>302.41968131797199</v>
      </c>
      <c r="L191" s="33">
        <v>336.6946968796816</v>
      </c>
      <c r="M191" s="33">
        <v>329.12266543377888</v>
      </c>
      <c r="N191" s="33">
        <v>327.14653801179151</v>
      </c>
      <c r="O191" s="33">
        <v>349.73761812867508</v>
      </c>
      <c r="P191" s="33">
        <v>354.17876087403238</v>
      </c>
      <c r="Q191" s="33">
        <v>359.02037862970178</v>
      </c>
      <c r="R191" s="33">
        <v>366.86863195688267</v>
      </c>
      <c r="S191" s="33">
        <v>353.45330090738452</v>
      </c>
      <c r="T191" s="33">
        <v>349.89075469043678</v>
      </c>
      <c r="U191" s="33">
        <v>345.6750833522363</v>
      </c>
      <c r="V191" s="33">
        <v>360.879003151809</v>
      </c>
      <c r="W191" s="33">
        <v>368.68647289554065</v>
      </c>
      <c r="X191" s="33">
        <v>231.27896038296674</v>
      </c>
      <c r="Y191" s="33">
        <v>253.5496631903091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11058.887522165509</v>
      </c>
      <c r="C193" s="117">
        <f t="shared" si="94"/>
        <v>11757.420253595958</v>
      </c>
      <c r="D193" s="117">
        <f t="shared" si="94"/>
        <v>11174.23527430309</v>
      </c>
      <c r="E193" s="117">
        <f t="shared" si="94"/>
        <v>11773.349496587691</v>
      </c>
      <c r="F193" s="117">
        <f t="shared" si="94"/>
        <v>11731.258639097272</v>
      </c>
      <c r="G193" s="117">
        <f t="shared" si="94"/>
        <v>11838.266549950149</v>
      </c>
      <c r="H193" s="117">
        <f t="shared" si="94"/>
        <v>11880.481904077395</v>
      </c>
      <c r="I193" s="117">
        <f t="shared" si="94"/>
        <v>11499.334633353403</v>
      </c>
      <c r="J193" s="117">
        <f t="shared" si="94"/>
        <v>11688.406506046826</v>
      </c>
      <c r="K193" s="117">
        <f t="shared" si="94"/>
        <v>11831.438053006859</v>
      </c>
      <c r="L193" s="117">
        <f t="shared" si="94"/>
        <v>13849.151605667679</v>
      </c>
      <c r="M193" s="117">
        <f t="shared" si="94"/>
        <v>12095.285319561057</v>
      </c>
      <c r="N193" s="117">
        <f t="shared" si="94"/>
        <v>12274.048111812192</v>
      </c>
      <c r="O193" s="117">
        <f t="shared" si="94"/>
        <v>12640.874863343675</v>
      </c>
      <c r="P193" s="117">
        <f t="shared" si="94"/>
        <v>11343.478885150171</v>
      </c>
      <c r="Q193" s="117">
        <f t="shared" si="94"/>
        <v>12119.207945098909</v>
      </c>
      <c r="R193" s="117">
        <f t="shared" ref="R193:V193" si="95">R194+R197+R199+R208</f>
        <v>12798.436983882621</v>
      </c>
      <c r="S193" s="117">
        <f t="shared" si="95"/>
        <v>12772.77282586637</v>
      </c>
      <c r="T193" s="117">
        <f t="shared" si="95"/>
        <v>12624.641961076666</v>
      </c>
      <c r="U193" s="117">
        <f t="shared" si="95"/>
        <v>12708.507628175277</v>
      </c>
      <c r="V193" s="117">
        <f t="shared" si="95"/>
        <v>12597.944678646012</v>
      </c>
      <c r="W193" s="117">
        <f t="shared" ref="W193:Y193" si="96">W194+W197+W199+W208</f>
        <v>13109.705239586257</v>
      </c>
      <c r="X193" s="117">
        <f t="shared" si="96"/>
        <v>11517.114673937327</v>
      </c>
      <c r="Y193" s="117">
        <f t="shared" si="96"/>
        <v>11630.473384224648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9877.9788646579436</v>
      </c>
      <c r="C194" s="122">
        <f t="shared" si="97"/>
        <v>10611.450708685967</v>
      </c>
      <c r="D194" s="122">
        <f t="shared" si="97"/>
        <v>10041.646890809916</v>
      </c>
      <c r="E194" s="122">
        <f t="shared" si="97"/>
        <v>10621.994589040103</v>
      </c>
      <c r="F194" s="122">
        <f t="shared" si="97"/>
        <v>10548.243785727369</v>
      </c>
      <c r="G194" s="122">
        <f t="shared" si="97"/>
        <v>10652.979488748397</v>
      </c>
      <c r="H194" s="122">
        <f t="shared" si="97"/>
        <v>10679.242887988161</v>
      </c>
      <c r="I194" s="122">
        <f t="shared" si="97"/>
        <v>10391.413561948222</v>
      </c>
      <c r="J194" s="122">
        <f t="shared" si="97"/>
        <v>10528.799942285483</v>
      </c>
      <c r="K194" s="122">
        <f t="shared" si="97"/>
        <v>10681.663396052774</v>
      </c>
      <c r="L194" s="122">
        <f t="shared" si="97"/>
        <v>12473.343657125732</v>
      </c>
      <c r="M194" s="122">
        <f t="shared" si="97"/>
        <v>10716.370052885652</v>
      </c>
      <c r="N194" s="122">
        <f t="shared" si="97"/>
        <v>10866.791956090718</v>
      </c>
      <c r="O194" s="122">
        <f t="shared" si="97"/>
        <v>11151.565391390854</v>
      </c>
      <c r="P194" s="122">
        <f t="shared" si="97"/>
        <v>9898.2026009413294</v>
      </c>
      <c r="Q194" s="122">
        <f t="shared" si="97"/>
        <v>10676.525428089102</v>
      </c>
      <c r="R194" s="122">
        <f t="shared" ref="R194:V194" si="98">SUM(R195:R196)</f>
        <v>11310.883072979979</v>
      </c>
      <c r="S194" s="122">
        <f t="shared" si="98"/>
        <v>11307.011260430712</v>
      </c>
      <c r="T194" s="122">
        <f t="shared" si="98"/>
        <v>11182.36190811947</v>
      </c>
      <c r="U194" s="122">
        <f t="shared" si="98"/>
        <v>11212.378733225782</v>
      </c>
      <c r="V194" s="122">
        <f t="shared" si="98"/>
        <v>11063.952557291286</v>
      </c>
      <c r="W194" s="122">
        <f t="shared" ref="W194:Y194" si="99">SUM(W195:W196)</f>
        <v>11600.914340883457</v>
      </c>
      <c r="X194" s="122">
        <f t="shared" si="99"/>
        <v>10542.975916763993</v>
      </c>
      <c r="Y194" s="122">
        <f t="shared" si="99"/>
        <v>10689.615653199058</v>
      </c>
      <c r="DA194" s="130" t="s">
        <v>2469</v>
      </c>
    </row>
    <row r="195" spans="1:105" ht="12" customHeight="1" x14ac:dyDescent="0.25">
      <c r="A195" s="97" t="s">
        <v>212</v>
      </c>
      <c r="B195" s="98">
        <v>9698.8055777679092</v>
      </c>
      <c r="C195" s="98">
        <v>10419.052842366989</v>
      </c>
      <c r="D195" s="98">
        <v>9863.8664326416965</v>
      </c>
      <c r="E195" s="98">
        <v>10434.796703046872</v>
      </c>
      <c r="F195" s="98">
        <v>10364.217281425103</v>
      </c>
      <c r="G195" s="98">
        <v>10468.109809022508</v>
      </c>
      <c r="H195" s="98">
        <v>10494.833367578105</v>
      </c>
      <c r="I195" s="98">
        <v>10212.962722185781</v>
      </c>
      <c r="J195" s="98">
        <v>10350.504448327541</v>
      </c>
      <c r="K195" s="98">
        <v>10502.773334809461</v>
      </c>
      <c r="L195" s="98">
        <v>12259.406393657868</v>
      </c>
      <c r="M195" s="98">
        <v>10536.959647617334</v>
      </c>
      <c r="N195" s="98">
        <v>10686.876622489248</v>
      </c>
      <c r="O195" s="98">
        <v>10968.593033619089</v>
      </c>
      <c r="P195" s="98">
        <v>9739.4830834951717</v>
      </c>
      <c r="Q195" s="98">
        <v>10502.523393134961</v>
      </c>
      <c r="R195" s="98">
        <v>11126.897603473786</v>
      </c>
      <c r="S195" s="98">
        <v>11123.682380735352</v>
      </c>
      <c r="T195" s="98">
        <v>11001.818808945713</v>
      </c>
      <c r="U195" s="98">
        <v>11033.701142011194</v>
      </c>
      <c r="V195" s="98">
        <v>10887.783360593023</v>
      </c>
      <c r="W195" s="98">
        <v>11416.314940761158</v>
      </c>
      <c r="X195" s="98">
        <v>10387.222856352038</v>
      </c>
      <c r="Y195" s="98">
        <v>10530.027915555513</v>
      </c>
      <c r="DA195" s="63" t="s">
        <v>2470</v>
      </c>
    </row>
    <row r="196" spans="1:105" ht="12" customHeight="1" x14ac:dyDescent="0.25">
      <c r="A196" s="97" t="s">
        <v>53</v>
      </c>
      <c r="B196" s="98">
        <v>179.17328689003506</v>
      </c>
      <c r="C196" s="98">
        <v>192.3978663189765</v>
      </c>
      <c r="D196" s="98">
        <v>177.78045816822012</v>
      </c>
      <c r="E196" s="98">
        <v>187.19788599323198</v>
      </c>
      <c r="F196" s="98">
        <v>184.0265043022664</v>
      </c>
      <c r="G196" s="98">
        <v>184.86967972588812</v>
      </c>
      <c r="H196" s="98">
        <v>184.40952041005565</v>
      </c>
      <c r="I196" s="98">
        <v>178.45083976244109</v>
      </c>
      <c r="J196" s="98">
        <v>178.29549395794186</v>
      </c>
      <c r="K196" s="98">
        <v>178.89006124331311</v>
      </c>
      <c r="L196" s="98">
        <v>213.9372634678636</v>
      </c>
      <c r="M196" s="98">
        <v>179.41040526831713</v>
      </c>
      <c r="N196" s="98">
        <v>179.91533360147031</v>
      </c>
      <c r="O196" s="98">
        <v>182.97235777176567</v>
      </c>
      <c r="P196" s="98">
        <v>158.71951744615737</v>
      </c>
      <c r="Q196" s="98">
        <v>174.00203495414135</v>
      </c>
      <c r="R196" s="98">
        <v>183.9854695061934</v>
      </c>
      <c r="S196" s="98">
        <v>183.32887969535986</v>
      </c>
      <c r="T196" s="98">
        <v>180.54309917375676</v>
      </c>
      <c r="U196" s="98">
        <v>178.67759121458718</v>
      </c>
      <c r="V196" s="98">
        <v>176.16919669826285</v>
      </c>
      <c r="W196" s="98">
        <v>184.59940012229856</v>
      </c>
      <c r="X196" s="98">
        <v>155.75306041195509</v>
      </c>
      <c r="Y196" s="98">
        <v>159.58773764354558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1.6795380616666911</v>
      </c>
      <c r="C197" s="122">
        <f t="shared" si="100"/>
        <v>2.1817057852416664</v>
      </c>
      <c r="D197" s="122">
        <f t="shared" si="100"/>
        <v>2.4448673537389998</v>
      </c>
      <c r="E197" s="122">
        <f t="shared" si="100"/>
        <v>3.1809182293111036</v>
      </c>
      <c r="F197" s="122">
        <f t="shared" si="100"/>
        <v>4.3844360402910194</v>
      </c>
      <c r="G197" s="122">
        <f t="shared" si="100"/>
        <v>5.5951881322875554</v>
      </c>
      <c r="H197" s="122">
        <f t="shared" si="100"/>
        <v>7.1483754598064584</v>
      </c>
      <c r="I197" s="122">
        <f t="shared" si="100"/>
        <v>8.579045375331928</v>
      </c>
      <c r="J197" s="122">
        <f t="shared" si="100"/>
        <v>9.5844566756404781</v>
      </c>
      <c r="K197" s="122">
        <f t="shared" si="100"/>
        <v>10.222382527552156</v>
      </c>
      <c r="L197" s="122">
        <f t="shared" si="100"/>
        <v>11.129143961323937</v>
      </c>
      <c r="M197" s="122">
        <f t="shared" si="100"/>
        <v>12.470774374004925</v>
      </c>
      <c r="N197" s="122">
        <f t="shared" si="100"/>
        <v>14.083087660675403</v>
      </c>
      <c r="O197" s="122">
        <f t="shared" si="100"/>
        <v>15.740843150714369</v>
      </c>
      <c r="P197" s="122">
        <f t="shared" si="100"/>
        <v>17.222687004480068</v>
      </c>
      <c r="Q197" s="122">
        <f t="shared" si="100"/>
        <v>17.982541609373477</v>
      </c>
      <c r="R197" s="122">
        <f t="shared" si="100"/>
        <v>19.062122517230666</v>
      </c>
      <c r="S197" s="122">
        <f t="shared" si="100"/>
        <v>19.451171638873788</v>
      </c>
      <c r="T197" s="122">
        <f t="shared" si="100"/>
        <v>24.034376893499218</v>
      </c>
      <c r="U197" s="122">
        <f t="shared" si="100"/>
        <v>20.844284365112649</v>
      </c>
      <c r="V197" s="122">
        <f t="shared" si="100"/>
        <v>22.560691436305177</v>
      </c>
      <c r="W197" s="122">
        <f t="shared" si="100"/>
        <v>23.311464451157548</v>
      </c>
      <c r="X197" s="122">
        <f t="shared" si="100"/>
        <v>22.871166736484202</v>
      </c>
      <c r="Y197" s="122">
        <f t="shared" si="100"/>
        <v>21.489394634806001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1.6795380616666911</v>
      </c>
      <c r="C198" s="98">
        <f>RES_hhdet_tesh!C67</f>
        <v>2.1817057852416664</v>
      </c>
      <c r="D198" s="98">
        <f>RES_hhdet_tesh!D67</f>
        <v>2.4448673537389998</v>
      </c>
      <c r="E198" s="98">
        <f>RES_hhdet_tesh!E67</f>
        <v>3.1809182293111036</v>
      </c>
      <c r="F198" s="98">
        <f>RES_hhdet_tesh!F67</f>
        <v>4.3844360402910194</v>
      </c>
      <c r="G198" s="98">
        <f>RES_hhdet_tesh!G67</f>
        <v>5.5951881322875554</v>
      </c>
      <c r="H198" s="98">
        <f>RES_hhdet_tesh!H67</f>
        <v>7.1483754598064584</v>
      </c>
      <c r="I198" s="98">
        <f>RES_hhdet_tesh!I67</f>
        <v>8.579045375331928</v>
      </c>
      <c r="J198" s="98">
        <f>RES_hhdet_tesh!J67</f>
        <v>9.5844566756404781</v>
      </c>
      <c r="K198" s="98">
        <f>RES_hhdet_tesh!K67</f>
        <v>10.222382527552156</v>
      </c>
      <c r="L198" s="98">
        <f>RES_hhdet_tesh!L67</f>
        <v>11.129143961323937</v>
      </c>
      <c r="M198" s="98">
        <f>RES_hhdet_tesh!M67</f>
        <v>12.470774374004925</v>
      </c>
      <c r="N198" s="98">
        <f>RES_hhdet_tesh!N67</f>
        <v>14.083087660675403</v>
      </c>
      <c r="O198" s="98">
        <f>RES_hhdet_tesh!O67</f>
        <v>15.740843150714369</v>
      </c>
      <c r="P198" s="98">
        <f>RES_hhdet_tesh!P67</f>
        <v>17.222687004480068</v>
      </c>
      <c r="Q198" s="98">
        <f>RES_hhdet_tesh!Q67</f>
        <v>17.982541609373477</v>
      </c>
      <c r="R198" s="98">
        <f>RES_hhdet_tesh!R67</f>
        <v>19.062122517230666</v>
      </c>
      <c r="S198" s="98">
        <f>RES_hhdet_tesh!S67</f>
        <v>19.451171638873788</v>
      </c>
      <c r="T198" s="98">
        <f>RES_hhdet_tesh!T67</f>
        <v>24.034376893499218</v>
      </c>
      <c r="U198" s="98">
        <f>RES_hhdet_tesh!U67</f>
        <v>20.844284365112649</v>
      </c>
      <c r="V198" s="98">
        <f>RES_hhdet_tesh!V67</f>
        <v>22.560691436305177</v>
      </c>
      <c r="W198" s="98">
        <f>RES_hhdet_tesh!W67</f>
        <v>23.311464451157548</v>
      </c>
      <c r="X198" s="98">
        <f>RES_hhdet_tesh!X67</f>
        <v>22.871166736484202</v>
      </c>
      <c r="Y198" s="98">
        <f>RES_hhdet_tesh!Y67</f>
        <v>21.489394634806001</v>
      </c>
      <c r="DA198" s="63" t="s">
        <v>2473</v>
      </c>
    </row>
    <row r="199" spans="1:105" ht="12" customHeight="1" x14ac:dyDescent="0.25">
      <c r="A199" s="121" t="s">
        <v>55</v>
      </c>
      <c r="B199" s="122">
        <v>960.16753154387334</v>
      </c>
      <c r="C199" s="122">
        <v>928.46934918479985</v>
      </c>
      <c r="D199" s="122">
        <v>911.89050792459284</v>
      </c>
      <c r="E199" s="122">
        <v>929.7601630503475</v>
      </c>
      <c r="F199" s="122">
        <v>958.68372317746991</v>
      </c>
      <c r="G199" s="122">
        <v>956.0033028509921</v>
      </c>
      <c r="H199" s="122">
        <v>962.96352711112968</v>
      </c>
      <c r="I199" s="122">
        <v>871.73227240488654</v>
      </c>
      <c r="J199" s="122">
        <v>916.72320169394573</v>
      </c>
      <c r="K199" s="122">
        <v>904.18060215098637</v>
      </c>
      <c r="L199" s="122">
        <v>1101.6692653636667</v>
      </c>
      <c r="M199" s="122">
        <v>1109.1766827505257</v>
      </c>
      <c r="N199" s="122">
        <v>1135.9927777442858</v>
      </c>
      <c r="O199" s="122">
        <v>1197.67502317153</v>
      </c>
      <c r="P199" s="122">
        <v>1148.9905630545761</v>
      </c>
      <c r="Q199" s="122">
        <v>1140.6701300711352</v>
      </c>
      <c r="R199" s="122">
        <v>1175.3453888655997</v>
      </c>
      <c r="S199" s="122">
        <v>1159.4976773962526</v>
      </c>
      <c r="T199" s="122">
        <v>1130.2046887062575</v>
      </c>
      <c r="U199" s="122">
        <v>1186.6208580878456</v>
      </c>
      <c r="V199" s="122">
        <v>1209.8487376799656</v>
      </c>
      <c r="W199" s="122">
        <v>1176.8793845149269</v>
      </c>
      <c r="X199" s="122">
        <v>746.61308378192405</v>
      </c>
      <c r="Y199" s="122">
        <v>702.97394490236343</v>
      </c>
      <c r="DA199" s="130" t="s">
        <v>2474</v>
      </c>
    </row>
    <row r="200" spans="1:105" ht="12" customHeight="1" x14ac:dyDescent="0.25">
      <c r="A200" s="97" t="s">
        <v>134</v>
      </c>
      <c r="B200" s="98">
        <v>959.75409858206353</v>
      </c>
      <c r="C200" s="98">
        <v>928.69251867217145</v>
      </c>
      <c r="D200" s="98">
        <v>911.49400890377819</v>
      </c>
      <c r="E200" s="98">
        <v>930.25362004514841</v>
      </c>
      <c r="F200" s="98">
        <v>959.26312975450026</v>
      </c>
      <c r="G200" s="98">
        <v>956.12793555437565</v>
      </c>
      <c r="H200" s="98">
        <v>962.95557886978668</v>
      </c>
      <c r="I200" s="98">
        <v>870.91212470476103</v>
      </c>
      <c r="J200" s="98">
        <v>916.28854907444691</v>
      </c>
      <c r="K200" s="98">
        <v>904.37125815400248</v>
      </c>
      <c r="L200" s="98">
        <v>1102.573111455845</v>
      </c>
      <c r="M200" s="98">
        <v>1109.4360231630574</v>
      </c>
      <c r="N200" s="98">
        <v>1136.7050026219636</v>
      </c>
      <c r="O200" s="98">
        <v>1197.8703131946086</v>
      </c>
      <c r="P200" s="98">
        <v>1149.0586893850293</v>
      </c>
      <c r="Q200" s="98">
        <v>1139.5995538083516</v>
      </c>
      <c r="R200" s="98">
        <v>1174.9629958715573</v>
      </c>
      <c r="S200" s="98">
        <v>1159.9510666596238</v>
      </c>
      <c r="T200" s="98">
        <v>1129.9274371774231</v>
      </c>
      <c r="U200" s="98">
        <v>1187.1737023959836</v>
      </c>
      <c r="V200" s="98">
        <v>1211.014168172846</v>
      </c>
      <c r="W200" s="98">
        <v>1177.8293317499929</v>
      </c>
      <c r="X200" s="98">
        <v>746.71060979975141</v>
      </c>
      <c r="Y200" s="98">
        <v>702.21065845141425</v>
      </c>
      <c r="DA200" s="63" t="s">
        <v>2475</v>
      </c>
    </row>
    <row r="201" spans="1:105" ht="12" customHeight="1" x14ac:dyDescent="0.25">
      <c r="A201" s="97" t="s">
        <v>133</v>
      </c>
      <c r="B201" s="98">
        <v>959.75409858206342</v>
      </c>
      <c r="C201" s="98">
        <v>928.65890272322406</v>
      </c>
      <c r="D201" s="98">
        <v>911.46013274805068</v>
      </c>
      <c r="E201" s="98">
        <v>930.12938358370661</v>
      </c>
      <c r="F201" s="98">
        <v>959.13511844236086</v>
      </c>
      <c r="G201" s="98">
        <v>955.96740128775184</v>
      </c>
      <c r="H201" s="98">
        <v>962.75185340893438</v>
      </c>
      <c r="I201" s="98">
        <v>870.6015942332682</v>
      </c>
      <c r="J201" s="98">
        <v>915.87170109716681</v>
      </c>
      <c r="K201" s="98">
        <v>903.83011251879543</v>
      </c>
      <c r="L201" s="98">
        <v>1101.9496526561713</v>
      </c>
      <c r="M201" s="98">
        <v>1109.1467390384146</v>
      </c>
      <c r="N201" s="98">
        <v>1136.6832495831552</v>
      </c>
      <c r="O201" s="98">
        <v>1198.4367467887705</v>
      </c>
      <c r="P201" s="98">
        <v>1149.9503526942569</v>
      </c>
      <c r="Q201" s="98">
        <v>1141.1586755255644</v>
      </c>
      <c r="R201" s="98">
        <v>1176.5758893752372</v>
      </c>
      <c r="S201" s="98">
        <v>1160.5776065978944</v>
      </c>
      <c r="T201" s="98">
        <v>1130.5928790081512</v>
      </c>
      <c r="U201" s="98">
        <v>1186.6838605933492</v>
      </c>
      <c r="V201" s="98">
        <v>1210.0042905113248</v>
      </c>
      <c r="W201" s="98">
        <v>1176.9734583477482</v>
      </c>
      <c r="X201" s="98">
        <v>744.0193268384071</v>
      </c>
      <c r="Y201" s="98">
        <v>699.15070830920831</v>
      </c>
      <c r="DA201" s="63" t="s">
        <v>2476</v>
      </c>
    </row>
    <row r="202" spans="1:105" ht="12" customHeight="1" x14ac:dyDescent="0.25">
      <c r="A202" s="100" t="s">
        <v>212</v>
      </c>
      <c r="B202" s="101">
        <v>547.65751137052007</v>
      </c>
      <c r="C202" s="101">
        <v>519.93191125371789</v>
      </c>
      <c r="D202" s="101">
        <v>515.563093645359</v>
      </c>
      <c r="E202" s="101">
        <v>518.93020180421502</v>
      </c>
      <c r="F202" s="101">
        <v>532.59401606966333</v>
      </c>
      <c r="G202" s="101">
        <v>538.59874850690369</v>
      </c>
      <c r="H202" s="101">
        <v>543.02348967511534</v>
      </c>
      <c r="I202" s="101">
        <v>482.55722625302701</v>
      </c>
      <c r="J202" s="101">
        <v>491.63456055555372</v>
      </c>
      <c r="K202" s="101">
        <v>442.26446411168109</v>
      </c>
      <c r="L202" s="101">
        <v>621.37885270430991</v>
      </c>
      <c r="M202" s="101">
        <v>618.5929017802921</v>
      </c>
      <c r="N202" s="101">
        <v>620.54402644244749</v>
      </c>
      <c r="O202" s="101">
        <v>688.65155152575517</v>
      </c>
      <c r="P202" s="101">
        <v>634.32603363870521</v>
      </c>
      <c r="Q202" s="101">
        <v>644.84744504014054</v>
      </c>
      <c r="R202" s="101">
        <v>665.41053642595352</v>
      </c>
      <c r="S202" s="101">
        <v>628.84767347337515</v>
      </c>
      <c r="T202" s="101">
        <v>616.38525163478891</v>
      </c>
      <c r="U202" s="101">
        <v>658.94444436441108</v>
      </c>
      <c r="V202" s="101">
        <v>671.99187436606553</v>
      </c>
      <c r="W202" s="101">
        <v>692.56624124711993</v>
      </c>
      <c r="X202" s="101">
        <v>309.04659842824543</v>
      </c>
      <c r="Y202" s="101">
        <v>361.73675980227591</v>
      </c>
      <c r="DA202" s="131" t="s">
        <v>2477</v>
      </c>
    </row>
    <row r="203" spans="1:105" ht="12" customHeight="1" x14ac:dyDescent="0.25">
      <c r="A203" s="103" t="s">
        <v>52</v>
      </c>
      <c r="B203" s="104">
        <v>412.09658721154352</v>
      </c>
      <c r="C203" s="104">
        <v>408.72699146950612</v>
      </c>
      <c r="D203" s="104">
        <v>395.89703910269168</v>
      </c>
      <c r="E203" s="104">
        <v>411.1991817794916</v>
      </c>
      <c r="F203" s="104">
        <v>426.54110237269759</v>
      </c>
      <c r="G203" s="104">
        <v>417.36865278084832</v>
      </c>
      <c r="H203" s="104">
        <v>419.72836373381892</v>
      </c>
      <c r="I203" s="104">
        <v>388.04436798024125</v>
      </c>
      <c r="J203" s="104">
        <v>424.23714054161297</v>
      </c>
      <c r="K203" s="104">
        <v>461.5656484071144</v>
      </c>
      <c r="L203" s="104">
        <v>480.57079995186143</v>
      </c>
      <c r="M203" s="104">
        <v>490.55383725812243</v>
      </c>
      <c r="N203" s="104">
        <v>516.13922314070783</v>
      </c>
      <c r="O203" s="104">
        <v>509.78519526301551</v>
      </c>
      <c r="P203" s="104">
        <v>515.62431905555172</v>
      </c>
      <c r="Q203" s="104">
        <v>496.31123048542372</v>
      </c>
      <c r="R203" s="104">
        <v>511.16535294928383</v>
      </c>
      <c r="S203" s="104">
        <v>531.72993312451922</v>
      </c>
      <c r="T203" s="104">
        <v>514.20762737336236</v>
      </c>
      <c r="U203" s="104">
        <v>527.73941622893824</v>
      </c>
      <c r="V203" s="104">
        <v>538.01241614525929</v>
      </c>
      <c r="W203" s="104">
        <v>484.40721710062815</v>
      </c>
      <c r="X203" s="104">
        <v>434.97272841016178</v>
      </c>
      <c r="Y203" s="104">
        <v>337.41394850693257</v>
      </c>
      <c r="DA203" s="132" t="s">
        <v>2478</v>
      </c>
    </row>
    <row r="204" spans="1:105" ht="12" customHeight="1" x14ac:dyDescent="0.25">
      <c r="A204" s="106" t="s">
        <v>122</v>
      </c>
      <c r="B204" s="101">
        <v>979.24867579816635</v>
      </c>
      <c r="C204" s="101">
        <v>917.4207191882108</v>
      </c>
      <c r="D204" s="101">
        <v>932.02481603367016</v>
      </c>
      <c r="E204" s="101">
        <v>904.19047296269855</v>
      </c>
      <c r="F204" s="101">
        <v>928.61192742109938</v>
      </c>
      <c r="G204" s="101">
        <v>949.57188113628285</v>
      </c>
      <c r="H204" s="101">
        <v>963.42335877136543</v>
      </c>
      <c r="I204" s="101">
        <v>914.12684576941285</v>
      </c>
      <c r="J204" s="101">
        <v>939.36386831216657</v>
      </c>
      <c r="K204" s="101">
        <v>894.78302695736545</v>
      </c>
      <c r="L204" s="101">
        <v>1054.5792706521052</v>
      </c>
      <c r="M204" s="101">
        <v>1095.2234513833407</v>
      </c>
      <c r="N204" s="101">
        <v>1096.0042307345882</v>
      </c>
      <c r="O204" s="101">
        <v>1186.2403612751089</v>
      </c>
      <c r="P204" s="101">
        <v>1144.4273247355209</v>
      </c>
      <c r="Q204" s="101">
        <v>1198.8132483332661</v>
      </c>
      <c r="R204" s="101">
        <v>1195.7278900082495</v>
      </c>
      <c r="S204" s="101">
        <v>1135.1388195718489</v>
      </c>
      <c r="T204" s="101">
        <v>1145.2670000564847</v>
      </c>
      <c r="U204" s="101">
        <v>1157.2174550951556</v>
      </c>
      <c r="V204" s="101">
        <v>1147.6440933951988</v>
      </c>
      <c r="W204" s="101">
        <v>1129.3063139398807</v>
      </c>
      <c r="X204" s="101">
        <v>743.77134105791777</v>
      </c>
      <c r="Y204" s="101">
        <v>736.37413785217973</v>
      </c>
      <c r="DA204" s="131" t="s">
        <v>2479</v>
      </c>
    </row>
    <row r="205" spans="1:105" ht="12" customHeight="1" x14ac:dyDescent="0.25">
      <c r="A205" s="107" t="s">
        <v>121</v>
      </c>
      <c r="B205" s="104">
        <v>979.24867579816635</v>
      </c>
      <c r="C205" s="104">
        <v>917.52140991302701</v>
      </c>
      <c r="D205" s="104">
        <v>932.11955025879342</v>
      </c>
      <c r="E205" s="104">
        <v>904.25987805432874</v>
      </c>
      <c r="F205" s="104">
        <v>928.69456274297534</v>
      </c>
      <c r="G205" s="104">
        <v>949.59796134125747</v>
      </c>
      <c r="H205" s="104">
        <v>963.42916691179028</v>
      </c>
      <c r="I205" s="104">
        <v>913.93559164774524</v>
      </c>
      <c r="J205" s="104">
        <v>938.99708573474481</v>
      </c>
      <c r="K205" s="104">
        <v>894.20148671239281</v>
      </c>
      <c r="L205" s="104">
        <v>1053.9541509357334</v>
      </c>
      <c r="M205" s="104">
        <v>1094.8976300439992</v>
      </c>
      <c r="N205" s="104">
        <v>1096.0428546523483</v>
      </c>
      <c r="O205" s="104">
        <v>1186.552603909131</v>
      </c>
      <c r="P205" s="104">
        <v>1145.2698844368433</v>
      </c>
      <c r="Q205" s="104">
        <v>1199.1902268449587</v>
      </c>
      <c r="R205" s="104">
        <v>1195.4118154594123</v>
      </c>
      <c r="S205" s="104">
        <v>1134.4376686730557</v>
      </c>
      <c r="T205" s="104">
        <v>1144.6344310403304</v>
      </c>
      <c r="U205" s="104">
        <v>1156.8225225630624</v>
      </c>
      <c r="V205" s="104">
        <v>1147.6444588398811</v>
      </c>
      <c r="W205" s="104">
        <v>1129.665956732239</v>
      </c>
      <c r="X205" s="104">
        <v>743.12367411658374</v>
      </c>
      <c r="Y205" s="104">
        <v>730.24739132247782</v>
      </c>
      <c r="DA205" s="132" t="s">
        <v>2480</v>
      </c>
    </row>
    <row r="206" spans="1:105" ht="12" customHeight="1" x14ac:dyDescent="0.25">
      <c r="A206" s="108" t="s">
        <v>53</v>
      </c>
      <c r="B206" s="98">
        <v>559.0456834662449</v>
      </c>
      <c r="C206" s="98">
        <v>513.51210723800637</v>
      </c>
      <c r="D206" s="98">
        <v>527.41840818465982</v>
      </c>
      <c r="E206" s="98">
        <v>504.19576019144461</v>
      </c>
      <c r="F206" s="98">
        <v>515.25088302532799</v>
      </c>
      <c r="G206" s="98">
        <v>535.09406393360757</v>
      </c>
      <c r="H206" s="98">
        <v>543.5951006508501</v>
      </c>
      <c r="I206" s="98">
        <v>507.35095471319778</v>
      </c>
      <c r="J206" s="98">
        <v>504.61026883961961</v>
      </c>
      <c r="K206" s="98">
        <v>436.66863374110994</v>
      </c>
      <c r="L206" s="98">
        <v>593.00491715668386</v>
      </c>
      <c r="M206" s="98">
        <v>609.9192315310587</v>
      </c>
      <c r="N206" s="98">
        <v>596.98034336103478</v>
      </c>
      <c r="O206" s="98">
        <v>681.49347021614665</v>
      </c>
      <c r="P206" s="98">
        <v>631.11511136321883</v>
      </c>
      <c r="Q206" s="98">
        <v>677.75578758755762</v>
      </c>
      <c r="R206" s="98">
        <v>676.48435355850972</v>
      </c>
      <c r="S206" s="98">
        <v>614.09089259578207</v>
      </c>
      <c r="T206" s="98">
        <v>624.67124836901075</v>
      </c>
      <c r="U206" s="98">
        <v>642.29757396912669</v>
      </c>
      <c r="V206" s="98">
        <v>636.62645444191401</v>
      </c>
      <c r="W206" s="98">
        <v>663.29487899357423</v>
      </c>
      <c r="X206" s="98">
        <v>304.51142215484026</v>
      </c>
      <c r="Y206" s="98">
        <v>377.63615035346271</v>
      </c>
      <c r="DA206" s="63" t="s">
        <v>2481</v>
      </c>
    </row>
    <row r="207" spans="1:105" ht="12" customHeight="1" x14ac:dyDescent="0.25">
      <c r="A207" s="108" t="s">
        <v>52</v>
      </c>
      <c r="B207" s="98">
        <v>420.20299233192139</v>
      </c>
      <c r="C207" s="98">
        <v>404.00930267502065</v>
      </c>
      <c r="D207" s="98">
        <v>404.70114207413377</v>
      </c>
      <c r="E207" s="98">
        <v>400.06411786288425</v>
      </c>
      <c r="F207" s="98">
        <v>413.4436797176474</v>
      </c>
      <c r="G207" s="98">
        <v>414.50389740764996</v>
      </c>
      <c r="H207" s="98">
        <v>419.83406626094023</v>
      </c>
      <c r="I207" s="98">
        <v>406.5846369345474</v>
      </c>
      <c r="J207" s="98">
        <v>434.38681689512498</v>
      </c>
      <c r="K207" s="98">
        <v>457.53285297128275</v>
      </c>
      <c r="L207" s="98">
        <v>460.94923377904934</v>
      </c>
      <c r="M207" s="98">
        <v>484.97839851294083</v>
      </c>
      <c r="N207" s="98">
        <v>499.0625112913134</v>
      </c>
      <c r="O207" s="98">
        <v>505.05913369298429</v>
      </c>
      <c r="P207" s="98">
        <v>514.1547730736246</v>
      </c>
      <c r="Q207" s="98">
        <v>521.43443925740121</v>
      </c>
      <c r="R207" s="98">
        <v>518.9274619009027</v>
      </c>
      <c r="S207" s="98">
        <v>520.34677607727372</v>
      </c>
      <c r="T207" s="98">
        <v>519.9631826713196</v>
      </c>
      <c r="U207" s="98">
        <v>514.52494859393573</v>
      </c>
      <c r="V207" s="98">
        <v>511.01800439796682</v>
      </c>
      <c r="W207" s="98">
        <v>466.37107773866478</v>
      </c>
      <c r="X207" s="98">
        <v>438.6122519617436</v>
      </c>
      <c r="Y207" s="98">
        <v>352.61124096901511</v>
      </c>
      <c r="DA207" s="63" t="s">
        <v>2482</v>
      </c>
    </row>
    <row r="208" spans="1:105" ht="12" customHeight="1" x14ac:dyDescent="0.25">
      <c r="A208" s="121" t="s">
        <v>54</v>
      </c>
      <c r="B208" s="122">
        <v>219.06158790202599</v>
      </c>
      <c r="C208" s="122">
        <v>215.3184899399501</v>
      </c>
      <c r="D208" s="122">
        <v>218.25300821484149</v>
      </c>
      <c r="E208" s="122">
        <v>218.41382626792969</v>
      </c>
      <c r="F208" s="122">
        <v>219.94669415214258</v>
      </c>
      <c r="G208" s="122">
        <v>223.68857021847313</v>
      </c>
      <c r="H208" s="122">
        <v>231.12711351829833</v>
      </c>
      <c r="I208" s="122">
        <v>227.60975362496089</v>
      </c>
      <c r="J208" s="122">
        <v>233.29890539175801</v>
      </c>
      <c r="K208" s="122">
        <v>235.37167227554698</v>
      </c>
      <c r="L208" s="122">
        <v>263.0095392169564</v>
      </c>
      <c r="M208" s="122">
        <v>257.26780955087514</v>
      </c>
      <c r="N208" s="122">
        <v>257.18029031651156</v>
      </c>
      <c r="O208" s="122">
        <v>275.89360563057687</v>
      </c>
      <c r="P208" s="122">
        <v>279.06303414978458</v>
      </c>
      <c r="Q208" s="122">
        <v>284.02984532929872</v>
      </c>
      <c r="R208" s="122">
        <v>293.14639951981098</v>
      </c>
      <c r="S208" s="122">
        <v>286.81271640053149</v>
      </c>
      <c r="T208" s="122">
        <v>288.04098735743821</v>
      </c>
      <c r="U208" s="122">
        <v>288.6637524965372</v>
      </c>
      <c r="V208" s="122">
        <v>301.58269223845508</v>
      </c>
      <c r="W208" s="122">
        <v>308.60004973671641</v>
      </c>
      <c r="X208" s="122">
        <v>204.65450665492679</v>
      </c>
      <c r="Y208" s="122">
        <v>216.39439148841959</v>
      </c>
      <c r="DA208" s="130" t="s">
        <v>2483</v>
      </c>
    </row>
    <row r="209" spans="1:105" ht="12" customHeight="1" x14ac:dyDescent="0.25">
      <c r="A209" s="97" t="s">
        <v>175</v>
      </c>
      <c r="B209" s="98">
        <v>218.33584633353243</v>
      </c>
      <c r="C209" s="98">
        <v>215.46362638335262</v>
      </c>
      <c r="D209" s="98">
        <v>215.23623990898815</v>
      </c>
      <c r="E209" s="98">
        <v>221.55196633893138</v>
      </c>
      <c r="F209" s="98">
        <v>222.84842932234119</v>
      </c>
      <c r="G209" s="98">
        <v>226.06017777020878</v>
      </c>
      <c r="H209" s="98">
        <v>232.67761093121612</v>
      </c>
      <c r="I209" s="98">
        <v>222.33906630677831</v>
      </c>
      <c r="J209" s="98">
        <v>231.32946952268296</v>
      </c>
      <c r="K209" s="98">
        <v>235.51240326415942</v>
      </c>
      <c r="L209" s="98">
        <v>264.85081474125406</v>
      </c>
      <c r="M209" s="98">
        <v>256.54791000085936</v>
      </c>
      <c r="N209" s="98">
        <v>260.13110332251182</v>
      </c>
      <c r="O209" s="98">
        <v>279.39218736963306</v>
      </c>
      <c r="P209" s="98">
        <v>276.75205426375663</v>
      </c>
      <c r="Q209" s="98">
        <v>280.71711226447206</v>
      </c>
      <c r="R209" s="98">
        <v>292.43193252339449</v>
      </c>
      <c r="S209" s="98">
        <v>291.18084274608333</v>
      </c>
      <c r="T209" s="98">
        <v>291.95794810101313</v>
      </c>
      <c r="U209" s="98">
        <v>291.71588715763374</v>
      </c>
      <c r="V209" s="98">
        <v>280.11618011884184</v>
      </c>
      <c r="W209" s="98">
        <v>273.66681694386335</v>
      </c>
      <c r="X209" s="98">
        <v>234.13056146626573</v>
      </c>
      <c r="Y209" s="98">
        <v>198.84338824409443</v>
      </c>
      <c r="DA209" s="63" t="s">
        <v>2484</v>
      </c>
    </row>
    <row r="210" spans="1:105" ht="12" customHeight="1" x14ac:dyDescent="0.25">
      <c r="A210" s="109" t="s">
        <v>120</v>
      </c>
      <c r="B210" s="33">
        <v>219.20131515189155</v>
      </c>
      <c r="C210" s="33">
        <v>215.29044407682693</v>
      </c>
      <c r="D210" s="33">
        <v>218.83951444153988</v>
      </c>
      <c r="E210" s="33">
        <v>217.80042031623449</v>
      </c>
      <c r="F210" s="33">
        <v>219.37673057334831</v>
      </c>
      <c r="G210" s="33">
        <v>223.22086315203575</v>
      </c>
      <c r="H210" s="33">
        <v>230.82032311043258</v>
      </c>
      <c r="I210" s="33">
        <v>228.65545882331426</v>
      </c>
      <c r="J210" s="33">
        <v>233.68905983327181</v>
      </c>
      <c r="K210" s="33">
        <v>235.3439280251032</v>
      </c>
      <c r="L210" s="33">
        <v>262.65170472512722</v>
      </c>
      <c r="M210" s="33">
        <v>257.40640655521673</v>
      </c>
      <c r="N210" s="33">
        <v>256.61912211387778</v>
      </c>
      <c r="O210" s="33">
        <v>275.23679089344353</v>
      </c>
      <c r="P210" s="33">
        <v>279.49090879429525</v>
      </c>
      <c r="Q210" s="33">
        <v>284.63479547409929</v>
      </c>
      <c r="R210" s="33">
        <v>293.27324062274977</v>
      </c>
      <c r="S210" s="33">
        <v>286.06997394656429</v>
      </c>
      <c r="T210" s="33">
        <v>287.41883893750173</v>
      </c>
      <c r="U210" s="33">
        <v>288.21459164091232</v>
      </c>
      <c r="V210" s="33">
        <v>304.74637596062809</v>
      </c>
      <c r="W210" s="33">
        <v>314.26206608516759</v>
      </c>
      <c r="X210" s="33">
        <v>198.48777648842787</v>
      </c>
      <c r="Y210" s="33">
        <v>220.2554779502079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3928.1167936158813</v>
      </c>
      <c r="C212" s="117">
        <f t="shared" si="101"/>
        <v>4153.5696513719686</v>
      </c>
      <c r="D212" s="117">
        <f t="shared" si="101"/>
        <v>3906.4331067282278</v>
      </c>
      <c r="E212" s="117">
        <f t="shared" si="101"/>
        <v>4079.4213822134611</v>
      </c>
      <c r="F212" s="117">
        <f t="shared" si="101"/>
        <v>4025.8260913705599</v>
      </c>
      <c r="G212" s="117">
        <f t="shared" si="101"/>
        <v>4028.4851585693623</v>
      </c>
      <c r="H212" s="117">
        <f t="shared" si="101"/>
        <v>4008.5107869044259</v>
      </c>
      <c r="I212" s="117">
        <f t="shared" si="101"/>
        <v>3846.3075152681718</v>
      </c>
      <c r="J212" s="117">
        <f t="shared" si="101"/>
        <v>3862.1909513191067</v>
      </c>
      <c r="K212" s="117">
        <f t="shared" si="101"/>
        <v>3855.1528464267167</v>
      </c>
      <c r="L212" s="117">
        <f t="shared" si="101"/>
        <v>4438.439146063236</v>
      </c>
      <c r="M212" s="117">
        <f t="shared" si="101"/>
        <v>3794.8660077033342</v>
      </c>
      <c r="N212" s="117">
        <f t="shared" si="101"/>
        <v>3768.5449997284268</v>
      </c>
      <c r="O212" s="117">
        <f t="shared" si="101"/>
        <v>3793.5786159695808</v>
      </c>
      <c r="P212" s="117">
        <f t="shared" si="101"/>
        <v>3360.7538348550161</v>
      </c>
      <c r="Q212" s="117">
        <f t="shared" si="101"/>
        <v>3532.7874216108835</v>
      </c>
      <c r="R212" s="117">
        <f t="shared" ref="R212:V212" si="102">R213+R216+R218+R227</f>
        <v>3591.4019599520343</v>
      </c>
      <c r="S212" s="117">
        <f t="shared" si="102"/>
        <v>3419.4500189526461</v>
      </c>
      <c r="T212" s="117">
        <f t="shared" si="102"/>
        <v>3221.4323009846544</v>
      </c>
      <c r="U212" s="117">
        <f t="shared" si="102"/>
        <v>3065.9360913712781</v>
      </c>
      <c r="V212" s="117">
        <f t="shared" si="102"/>
        <v>2747.5490535587874</v>
      </c>
      <c r="W212" s="117">
        <f t="shared" ref="W212:Y212" si="103">W213+W216+W218+W227</f>
        <v>2669.6266894474584</v>
      </c>
      <c r="X212" s="117">
        <f t="shared" si="103"/>
        <v>2011.1525235527097</v>
      </c>
      <c r="Y212" s="117">
        <f t="shared" si="103"/>
        <v>1880.6917735383258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3597.7013333936738</v>
      </c>
      <c r="C213" s="122">
        <f t="shared" si="104"/>
        <v>3835.6034132664263</v>
      </c>
      <c r="D213" s="122">
        <f t="shared" si="104"/>
        <v>3596.8368216760437</v>
      </c>
      <c r="E213" s="122">
        <f t="shared" si="104"/>
        <v>3766.4450119962021</v>
      </c>
      <c r="F213" s="122">
        <f t="shared" si="104"/>
        <v>3706.3498572446133</v>
      </c>
      <c r="G213" s="122">
        <f t="shared" si="104"/>
        <v>3712.495043895286</v>
      </c>
      <c r="H213" s="122">
        <f t="shared" si="104"/>
        <v>3692.5730339713446</v>
      </c>
      <c r="I213" s="122">
        <f t="shared" si="104"/>
        <v>3562.5039918121915</v>
      </c>
      <c r="J213" s="122">
        <f t="shared" si="104"/>
        <v>3567.5687339130732</v>
      </c>
      <c r="K213" s="122">
        <f t="shared" si="104"/>
        <v>3568.5205641238454</v>
      </c>
      <c r="L213" s="122">
        <f t="shared" si="104"/>
        <v>4096.1708674562988</v>
      </c>
      <c r="M213" s="122">
        <f t="shared" si="104"/>
        <v>3457.1994090744397</v>
      </c>
      <c r="N213" s="122">
        <f t="shared" si="104"/>
        <v>3430.1329049038663</v>
      </c>
      <c r="O213" s="122">
        <f t="shared" si="104"/>
        <v>3443.6847826806775</v>
      </c>
      <c r="P213" s="122">
        <f t="shared" si="104"/>
        <v>3028.0010026193522</v>
      </c>
      <c r="Q213" s="122">
        <f t="shared" si="104"/>
        <v>3208.0481469574029</v>
      </c>
      <c r="R213" s="122">
        <f t="shared" ref="R213:V213" si="105">SUM(R214:R215)</f>
        <v>3268.9091805138446</v>
      </c>
      <c r="S213" s="122">
        <f t="shared" si="105"/>
        <v>3115.3682765870735</v>
      </c>
      <c r="T213" s="122">
        <f t="shared" si="105"/>
        <v>2938.3033248212646</v>
      </c>
      <c r="U213" s="122">
        <f t="shared" si="105"/>
        <v>2785.2628556801751</v>
      </c>
      <c r="V213" s="122">
        <f t="shared" si="105"/>
        <v>2488.2136414825254</v>
      </c>
      <c r="W213" s="122">
        <f t="shared" ref="W213:Y213" si="106">SUM(W214:W215)</f>
        <v>2433.2672492088623</v>
      </c>
      <c r="X213" s="122">
        <f t="shared" si="106"/>
        <v>1880.6146239768725</v>
      </c>
      <c r="Y213" s="122">
        <f t="shared" si="106"/>
        <v>1767.4018762924763</v>
      </c>
      <c r="DA213" s="130" t="s">
        <v>2637</v>
      </c>
    </row>
    <row r="214" spans="1:105" ht="12" customHeight="1" x14ac:dyDescent="0.25">
      <c r="A214" s="97" t="s">
        <v>212</v>
      </c>
      <c r="B214" s="98">
        <v>3597.7013333936738</v>
      </c>
      <c r="C214" s="98">
        <v>3835.6034132664263</v>
      </c>
      <c r="D214" s="98">
        <v>3596.8368216760437</v>
      </c>
      <c r="E214" s="98">
        <v>3766.4450119962021</v>
      </c>
      <c r="F214" s="98">
        <v>3706.3498572446133</v>
      </c>
      <c r="G214" s="98">
        <v>3712.495043895286</v>
      </c>
      <c r="H214" s="98">
        <v>3692.5730339713446</v>
      </c>
      <c r="I214" s="98">
        <v>3562.5039918121915</v>
      </c>
      <c r="J214" s="98">
        <v>3567.5687339130732</v>
      </c>
      <c r="K214" s="98">
        <v>3568.5205641238454</v>
      </c>
      <c r="L214" s="98">
        <v>4096.1708674562988</v>
      </c>
      <c r="M214" s="98">
        <v>3457.1994090744397</v>
      </c>
      <c r="N214" s="98">
        <v>3430.1329049038663</v>
      </c>
      <c r="O214" s="98">
        <v>3443.6847826806775</v>
      </c>
      <c r="P214" s="98">
        <v>3028.0010026193522</v>
      </c>
      <c r="Q214" s="98">
        <v>3208.0481469574029</v>
      </c>
      <c r="R214" s="98">
        <v>3268.9091805138446</v>
      </c>
      <c r="S214" s="98">
        <v>3115.3682765870735</v>
      </c>
      <c r="T214" s="98">
        <v>2938.3033248212646</v>
      </c>
      <c r="U214" s="98">
        <v>2785.2628556801751</v>
      </c>
      <c r="V214" s="98">
        <v>2488.2136414825254</v>
      </c>
      <c r="W214" s="98">
        <v>2433.2672492088623</v>
      </c>
      <c r="X214" s="98">
        <v>1880.6146239768725</v>
      </c>
      <c r="Y214" s="98">
        <v>1767.4018762924763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318.76682104951033</v>
      </c>
      <c r="C218" s="122">
        <v>306.4548179847551</v>
      </c>
      <c r="D218" s="122">
        <v>298.05980065237418</v>
      </c>
      <c r="E218" s="122">
        <v>301.06971615293435</v>
      </c>
      <c r="F218" s="122">
        <v>307.47225117354839</v>
      </c>
      <c r="G218" s="122">
        <v>303.79349972091723</v>
      </c>
      <c r="H218" s="122">
        <v>303.37243078831511</v>
      </c>
      <c r="I218" s="122">
        <v>271.77989111064454</v>
      </c>
      <c r="J218" s="122">
        <v>282.13167351254464</v>
      </c>
      <c r="K218" s="122">
        <v>273.97264899408935</v>
      </c>
      <c r="L218" s="122">
        <v>328.20735665109243</v>
      </c>
      <c r="M218" s="122">
        <v>324.15892130285891</v>
      </c>
      <c r="N218" s="122">
        <v>324.86111703358154</v>
      </c>
      <c r="O218" s="122">
        <v>335.50071780308292</v>
      </c>
      <c r="P218" s="122">
        <v>318.712653254619</v>
      </c>
      <c r="Q218" s="122">
        <v>310.76322308310324</v>
      </c>
      <c r="R218" s="122">
        <v>308.57574923830691</v>
      </c>
      <c r="S218" s="122">
        <v>291.0343803090106</v>
      </c>
      <c r="T218" s="122">
        <v>271.07828516231535</v>
      </c>
      <c r="U218" s="122">
        <v>269.79840251946473</v>
      </c>
      <c r="V218" s="122">
        <v>249.72169984066647</v>
      </c>
      <c r="W218" s="122">
        <v>226.75063484244944</v>
      </c>
      <c r="X218" s="122">
        <v>121.7981155199362</v>
      </c>
      <c r="Y218" s="122">
        <v>106.01276706804072</v>
      </c>
      <c r="DA218" s="130" t="s">
        <v>2642</v>
      </c>
    </row>
    <row r="219" spans="1:105" ht="12" customHeight="1" x14ac:dyDescent="0.25">
      <c r="A219" s="97" t="s">
        <v>134</v>
      </c>
      <c r="B219" s="98">
        <v>326.14160373726662</v>
      </c>
      <c r="C219" s="98">
        <v>313.18985574067767</v>
      </c>
      <c r="D219" s="98">
        <v>304.43854008975717</v>
      </c>
      <c r="E219" s="98">
        <v>307.48073225142406</v>
      </c>
      <c r="F219" s="98">
        <v>314.02962861530796</v>
      </c>
      <c r="G219" s="98">
        <v>310.29721555104106</v>
      </c>
      <c r="H219" s="98">
        <v>309.9281217005709</v>
      </c>
      <c r="I219" s="98">
        <v>277.7541677852887</v>
      </c>
      <c r="J219" s="98">
        <v>288.44377868801388</v>
      </c>
      <c r="K219" s="98">
        <v>280.2785859951029</v>
      </c>
      <c r="L219" s="98">
        <v>335.51957484543294</v>
      </c>
      <c r="M219" s="98">
        <v>331.11593756287397</v>
      </c>
      <c r="N219" s="98">
        <v>331.72807764780191</v>
      </c>
      <c r="O219" s="98">
        <v>342.38540422310956</v>
      </c>
      <c r="P219" s="98">
        <v>325.34129007644071</v>
      </c>
      <c r="Q219" s="98">
        <v>317.23564617812201</v>
      </c>
      <c r="R219" s="98">
        <v>315.06311247478811</v>
      </c>
      <c r="S219" s="98">
        <v>297.28945177280588</v>
      </c>
      <c r="T219" s="98">
        <v>276.88663422947405</v>
      </c>
      <c r="U219" s="98">
        <v>275.64301145760754</v>
      </c>
      <c r="V219" s="98">
        <v>255.18791329242495</v>
      </c>
      <c r="W219" s="98">
        <v>231.93699220549234</v>
      </c>
      <c r="X219" s="98">
        <v>125.21334346239721</v>
      </c>
      <c r="Y219" s="98">
        <v>109.47676412691202</v>
      </c>
      <c r="DA219" s="63" t="s">
        <v>2643</v>
      </c>
    </row>
    <row r="220" spans="1:105" ht="12" customHeight="1" x14ac:dyDescent="0.25">
      <c r="A220" s="97" t="s">
        <v>133</v>
      </c>
      <c r="B220" s="98">
        <v>186.10381484280725</v>
      </c>
      <c r="C220" s="98">
        <v>173.53319209399186</v>
      </c>
      <c r="D220" s="98">
        <v>170.43006936389611</v>
      </c>
      <c r="E220" s="98">
        <v>168.55686830004564</v>
      </c>
      <c r="F220" s="98">
        <v>171.39957405193283</v>
      </c>
      <c r="G220" s="98">
        <v>171.66763610821883</v>
      </c>
      <c r="H220" s="98">
        <v>171.35489147482519</v>
      </c>
      <c r="I220" s="98">
        <v>150.28583398202957</v>
      </c>
      <c r="J220" s="98">
        <v>150.92523331184861</v>
      </c>
      <c r="K220" s="98">
        <v>133.27732404867183</v>
      </c>
      <c r="L220" s="98">
        <v>185.00855632622711</v>
      </c>
      <c r="M220" s="98">
        <v>182.49453571823614</v>
      </c>
      <c r="N220" s="98">
        <v>180.71441434801051</v>
      </c>
      <c r="O220" s="98">
        <v>199.29249902625295</v>
      </c>
      <c r="P220" s="98">
        <v>182.5933824580986</v>
      </c>
      <c r="Q220" s="98">
        <v>183.88363871230425</v>
      </c>
      <c r="R220" s="98">
        <v>182.86144133180284</v>
      </c>
      <c r="S220" s="98">
        <v>163.02420909498747</v>
      </c>
      <c r="T220" s="98">
        <v>152.88646982692268</v>
      </c>
      <c r="U220" s="98">
        <v>152.87442995217498</v>
      </c>
      <c r="V220" s="98">
        <v>140.56282653334213</v>
      </c>
      <c r="W220" s="98">
        <v>135.36993665733922</v>
      </c>
      <c r="X220" s="98">
        <v>49.732952250903693</v>
      </c>
      <c r="Y220" s="98">
        <v>54.125083625470893</v>
      </c>
      <c r="DA220" s="63" t="s">
        <v>2644</v>
      </c>
    </row>
    <row r="221" spans="1:105" ht="12" customHeight="1" x14ac:dyDescent="0.25">
      <c r="A221" s="100" t="s">
        <v>212</v>
      </c>
      <c r="B221" s="101">
        <v>186.10381484280725</v>
      </c>
      <c r="C221" s="101">
        <v>173.53319209399186</v>
      </c>
      <c r="D221" s="101">
        <v>170.43006936389611</v>
      </c>
      <c r="E221" s="101">
        <v>168.55686830004564</v>
      </c>
      <c r="F221" s="101">
        <v>171.39957405193283</v>
      </c>
      <c r="G221" s="101">
        <v>171.66763610821883</v>
      </c>
      <c r="H221" s="101">
        <v>171.35489147482519</v>
      </c>
      <c r="I221" s="101">
        <v>150.28583398202957</v>
      </c>
      <c r="J221" s="101">
        <v>150.92523331184861</v>
      </c>
      <c r="K221" s="101">
        <v>133.27732404867183</v>
      </c>
      <c r="L221" s="101">
        <v>185.00855632622711</v>
      </c>
      <c r="M221" s="101">
        <v>182.49453571823614</v>
      </c>
      <c r="N221" s="101">
        <v>180.71441434801051</v>
      </c>
      <c r="O221" s="101">
        <v>199.29249902625295</v>
      </c>
      <c r="P221" s="101">
        <v>182.5933824580986</v>
      </c>
      <c r="Q221" s="101">
        <v>183.88363871230425</v>
      </c>
      <c r="R221" s="101">
        <v>182.86144133180284</v>
      </c>
      <c r="S221" s="101">
        <v>163.02420909498747</v>
      </c>
      <c r="T221" s="101">
        <v>152.88646982692268</v>
      </c>
      <c r="U221" s="101">
        <v>152.87442995217498</v>
      </c>
      <c r="V221" s="101">
        <v>140.56282653334213</v>
      </c>
      <c r="W221" s="101">
        <v>135.36993665733922</v>
      </c>
      <c r="X221" s="101">
        <v>49.732952250903693</v>
      </c>
      <c r="Y221" s="101">
        <v>54.125083625470893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11.648639172697004</v>
      </c>
      <c r="C227" s="122">
        <v>11.511420120787372</v>
      </c>
      <c r="D227" s="122">
        <v>11.536484399809989</v>
      </c>
      <c r="E227" s="122">
        <v>11.906654064324648</v>
      </c>
      <c r="F227" s="122">
        <v>12.003982952397916</v>
      </c>
      <c r="G227" s="122">
        <v>12.196614953159161</v>
      </c>
      <c r="H227" s="122">
        <v>12.565322144766474</v>
      </c>
      <c r="I227" s="122">
        <v>12.023632345335706</v>
      </c>
      <c r="J227" s="122">
        <v>12.490543893488965</v>
      </c>
      <c r="K227" s="122">
        <v>12.659633308781713</v>
      </c>
      <c r="L227" s="122">
        <v>14.060921955844789</v>
      </c>
      <c r="M227" s="122">
        <v>13.507677326035902</v>
      </c>
      <c r="N227" s="122">
        <v>13.550977790978672</v>
      </c>
      <c r="O227" s="122">
        <v>14.393115485820349</v>
      </c>
      <c r="P227" s="122">
        <v>14.040178981044969</v>
      </c>
      <c r="Q227" s="122">
        <v>13.976051570377589</v>
      </c>
      <c r="R227" s="122">
        <v>13.917030199883081</v>
      </c>
      <c r="S227" s="122">
        <v>13.047362056562024</v>
      </c>
      <c r="T227" s="122">
        <v>12.050691001074316</v>
      </c>
      <c r="U227" s="122">
        <v>10.874833171638246</v>
      </c>
      <c r="V227" s="122">
        <v>9.6137122355955231</v>
      </c>
      <c r="W227" s="122">
        <v>9.6088053961465665</v>
      </c>
      <c r="X227" s="122">
        <v>8.7397840559010973</v>
      </c>
      <c r="Y227" s="122">
        <v>7.2771301778088429</v>
      </c>
      <c r="DA227" s="130" t="s">
        <v>2651</v>
      </c>
    </row>
    <row r="228" spans="1:105" ht="12" customHeight="1" x14ac:dyDescent="0.25">
      <c r="A228" s="97" t="s">
        <v>175</v>
      </c>
      <c r="B228" s="98">
        <v>72.151523700539173</v>
      </c>
      <c r="C228" s="98">
        <v>71.082650555251021</v>
      </c>
      <c r="D228" s="98">
        <v>70.875838210651125</v>
      </c>
      <c r="E228" s="98">
        <v>72.820227086478269</v>
      </c>
      <c r="F228" s="98">
        <v>73.117325649003561</v>
      </c>
      <c r="G228" s="98">
        <v>74.042129387777564</v>
      </c>
      <c r="H228" s="98">
        <v>76.069587527355722</v>
      </c>
      <c r="I228" s="98">
        <v>72.626569598436888</v>
      </c>
      <c r="J228" s="98">
        <v>75.540768498516385</v>
      </c>
      <c r="K228" s="98">
        <v>76.874837630982256</v>
      </c>
      <c r="L228" s="98">
        <v>86.412894830265714</v>
      </c>
      <c r="M228" s="98">
        <v>83.669156464507935</v>
      </c>
      <c r="N228" s="98">
        <v>84.806621503449378</v>
      </c>
      <c r="O228" s="98">
        <v>91.059317018682293</v>
      </c>
      <c r="P228" s="98">
        <v>89.872134993614182</v>
      </c>
      <c r="Q228" s="98">
        <v>90.509512304024696</v>
      </c>
      <c r="R228" s="98">
        <v>92.308486404294456</v>
      </c>
      <c r="S228" s="98">
        <v>89.779916705631393</v>
      </c>
      <c r="T228" s="98">
        <v>87.920181417812842</v>
      </c>
      <c r="U228" s="98">
        <v>84.77142242499211</v>
      </c>
      <c r="V228" s="98">
        <v>74.845539542951968</v>
      </c>
      <c r="W228" s="98">
        <v>68.892745093111429</v>
      </c>
      <c r="X228" s="98">
        <v>50.514654516507591</v>
      </c>
      <c r="Y228" s="98">
        <v>40.356144756763221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182.71667600417001</v>
      </c>
      <c r="C231" s="118">
        <f t="shared" si="108"/>
        <v>192.6629553225826</v>
      </c>
      <c r="D231" s="118">
        <f t="shared" si="108"/>
        <v>181.01092868521508</v>
      </c>
      <c r="E231" s="118">
        <f t="shared" si="108"/>
        <v>188.56491881185957</v>
      </c>
      <c r="F231" s="118">
        <f t="shared" si="108"/>
        <v>185.79196394811956</v>
      </c>
      <c r="G231" s="118">
        <f t="shared" si="108"/>
        <v>185.62023833836145</v>
      </c>
      <c r="H231" s="118">
        <f t="shared" si="108"/>
        <v>184.45463123915889</v>
      </c>
      <c r="I231" s="118">
        <f t="shared" si="108"/>
        <v>176.75154511580698</v>
      </c>
      <c r="J231" s="118">
        <f t="shared" si="108"/>
        <v>177.2005818630667</v>
      </c>
      <c r="K231" s="118">
        <f t="shared" si="108"/>
        <v>176.57784555443774</v>
      </c>
      <c r="L231" s="118">
        <f t="shared" si="108"/>
        <v>202.91795205025872</v>
      </c>
      <c r="M231" s="118">
        <f t="shared" si="108"/>
        <v>173.50638850896073</v>
      </c>
      <c r="N231" s="118">
        <f t="shared" si="108"/>
        <v>172.01643923666623</v>
      </c>
      <c r="O231" s="118">
        <f t="shared" si="108"/>
        <v>173.0377982981563</v>
      </c>
      <c r="P231" s="118">
        <f t="shared" si="108"/>
        <v>153.87812573354853</v>
      </c>
      <c r="Q231" s="118">
        <f t="shared" si="108"/>
        <v>162.66139234970919</v>
      </c>
      <c r="R231" s="118">
        <f t="shared" ref="R231:V231" si="109">R232+R235+R237+R246</f>
        <v>168.60519809524371</v>
      </c>
      <c r="S231" s="118">
        <f t="shared" si="109"/>
        <v>163.80957243761355</v>
      </c>
      <c r="T231" s="118">
        <f t="shared" si="109"/>
        <v>157.66731380937037</v>
      </c>
      <c r="U231" s="118">
        <f t="shared" si="109"/>
        <v>155.01055465062871</v>
      </c>
      <c r="V231" s="118">
        <f t="shared" si="109"/>
        <v>150.57287137489848</v>
      </c>
      <c r="W231" s="118">
        <f t="shared" ref="W231:Y231" si="110">W232+W235+W237+W246</f>
        <v>154.81147032081512</v>
      </c>
      <c r="X231" s="118">
        <f t="shared" si="110"/>
        <v>134.72365302992316</v>
      </c>
      <c r="Y231" s="118">
        <f t="shared" si="110"/>
        <v>133.93302358183493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165.19604988351685</v>
      </c>
      <c r="C232" s="123">
        <f t="shared" si="111"/>
        <v>175.81539398773438</v>
      </c>
      <c r="D232" s="123">
        <f t="shared" si="111"/>
        <v>164.54991907799516</v>
      </c>
      <c r="E232" s="123">
        <f t="shared" si="111"/>
        <v>172.00849721067809</v>
      </c>
      <c r="F232" s="123">
        <f t="shared" si="111"/>
        <v>168.95764395952901</v>
      </c>
      <c r="G232" s="123">
        <f t="shared" si="111"/>
        <v>168.93801557116905</v>
      </c>
      <c r="H232" s="123">
        <f t="shared" si="111"/>
        <v>167.73380345855242</v>
      </c>
      <c r="I232" s="123">
        <f t="shared" si="111"/>
        <v>161.53901790364941</v>
      </c>
      <c r="J232" s="123">
        <f t="shared" si="111"/>
        <v>161.47376028705494</v>
      </c>
      <c r="K232" s="123">
        <f t="shared" si="111"/>
        <v>161.23102347320943</v>
      </c>
      <c r="L232" s="123">
        <f t="shared" si="111"/>
        <v>184.81539332870909</v>
      </c>
      <c r="M232" s="123">
        <f t="shared" si="111"/>
        <v>155.69440787761616</v>
      </c>
      <c r="N232" s="123">
        <f t="shared" si="111"/>
        <v>154.21504501518623</v>
      </c>
      <c r="O232" s="123">
        <f t="shared" si="111"/>
        <v>154.5676531451978</v>
      </c>
      <c r="P232" s="123">
        <f t="shared" si="111"/>
        <v>136.11594363409122</v>
      </c>
      <c r="Q232" s="123">
        <f t="shared" si="111"/>
        <v>145.11794684382389</v>
      </c>
      <c r="R232" s="123">
        <f t="shared" ref="R232:V232" si="112">SUM(R233:R234)</f>
        <v>150.80816671070627</v>
      </c>
      <c r="S232" s="123">
        <f t="shared" si="112"/>
        <v>146.67306060052331</v>
      </c>
      <c r="T232" s="123">
        <f t="shared" si="112"/>
        <v>141.23304794412795</v>
      </c>
      <c r="U232" s="123">
        <f t="shared" si="112"/>
        <v>138.26791701412299</v>
      </c>
      <c r="V232" s="123">
        <f t="shared" si="112"/>
        <v>133.71674119270295</v>
      </c>
      <c r="W232" s="123">
        <f t="shared" ref="W232:Y232" si="113">SUM(W233:W234)</f>
        <v>138.4122729380812</v>
      </c>
      <c r="X232" s="123">
        <f t="shared" si="113"/>
        <v>124.26317986669511</v>
      </c>
      <c r="Y232" s="123">
        <f t="shared" si="113"/>
        <v>123.97492305590661</v>
      </c>
      <c r="DA232" s="130" t="s">
        <v>2805</v>
      </c>
    </row>
    <row r="233" spans="1:105" ht="12" customHeight="1" x14ac:dyDescent="0.25">
      <c r="A233" s="97" t="s">
        <v>212</v>
      </c>
      <c r="B233" s="99">
        <v>163.55104632199922</v>
      </c>
      <c r="C233" s="99">
        <v>174.05215443056429</v>
      </c>
      <c r="D233" s="99">
        <v>162.92357445824919</v>
      </c>
      <c r="E233" s="99">
        <v>170.29908428563826</v>
      </c>
      <c r="F233" s="99">
        <v>167.28021588604659</v>
      </c>
      <c r="G233" s="99">
        <v>167.25593534042355</v>
      </c>
      <c r="H233" s="99">
        <v>166.05893060559737</v>
      </c>
      <c r="I233" s="99">
        <v>159.92118155660654</v>
      </c>
      <c r="J233" s="99">
        <v>159.86024216732767</v>
      </c>
      <c r="K233" s="99">
        <v>159.61503901584064</v>
      </c>
      <c r="L233" s="99">
        <v>182.88629266623963</v>
      </c>
      <c r="M233" s="99">
        <v>154.07955274468802</v>
      </c>
      <c r="N233" s="99">
        <v>152.5985550457211</v>
      </c>
      <c r="O233" s="99">
        <v>152.92664545217747</v>
      </c>
      <c r="P233" s="99">
        <v>134.69499898372277</v>
      </c>
      <c r="Q233" s="99">
        <v>143.5615780159693</v>
      </c>
      <c r="R233" s="99">
        <v>149.16397127275997</v>
      </c>
      <c r="S233" s="99">
        <v>145.03765578611333</v>
      </c>
      <c r="T233" s="99">
        <v>139.62392941316756</v>
      </c>
      <c r="U233" s="99">
        <v>136.67684318318277</v>
      </c>
      <c r="V233" s="99">
        <v>132.15079277760728</v>
      </c>
      <c r="W233" s="99">
        <v>136.77138938143855</v>
      </c>
      <c r="X233" s="99">
        <v>122.8799377671218</v>
      </c>
      <c r="Y233" s="99">
        <v>122.557625208273</v>
      </c>
      <c r="DA233" s="63" t="s">
        <v>2806</v>
      </c>
    </row>
    <row r="234" spans="1:105" ht="12" customHeight="1" x14ac:dyDescent="0.25">
      <c r="A234" s="97" t="s">
        <v>53</v>
      </c>
      <c r="B234" s="99">
        <v>1.6450035615176182</v>
      </c>
      <c r="C234" s="99">
        <v>1.7632395571700981</v>
      </c>
      <c r="D234" s="99">
        <v>1.6263446197459546</v>
      </c>
      <c r="E234" s="99">
        <v>1.7094129250398178</v>
      </c>
      <c r="F234" s="99">
        <v>1.6774280734824161</v>
      </c>
      <c r="G234" s="99">
        <v>1.6820802307455043</v>
      </c>
      <c r="H234" s="99">
        <v>1.6748728529550427</v>
      </c>
      <c r="I234" s="99">
        <v>1.6178363470428543</v>
      </c>
      <c r="J234" s="99">
        <v>1.6135181197272761</v>
      </c>
      <c r="K234" s="99">
        <v>1.6159844573688094</v>
      </c>
      <c r="L234" s="99">
        <v>1.9291006624694647</v>
      </c>
      <c r="M234" s="99">
        <v>1.6148551329281471</v>
      </c>
      <c r="N234" s="99">
        <v>1.616489969465142</v>
      </c>
      <c r="O234" s="99">
        <v>1.6410076930203199</v>
      </c>
      <c r="P234" s="99">
        <v>1.4209446503684635</v>
      </c>
      <c r="Q234" s="99">
        <v>1.556368827854574</v>
      </c>
      <c r="R234" s="99">
        <v>1.6441954379463215</v>
      </c>
      <c r="S234" s="99">
        <v>1.63540481440999</v>
      </c>
      <c r="T234" s="99">
        <v>1.6091185309603986</v>
      </c>
      <c r="U234" s="99">
        <v>1.5910738309402244</v>
      </c>
      <c r="V234" s="99">
        <v>1.5659484150956697</v>
      </c>
      <c r="W234" s="99">
        <v>1.6408835566426538</v>
      </c>
      <c r="X234" s="99">
        <v>1.3832420995733135</v>
      </c>
      <c r="Y234" s="99">
        <v>1.4172978476336198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6.8274592647340421E-3</v>
      </c>
      <c r="C235" s="123">
        <f t="shared" si="114"/>
        <v>8.1660825813510592E-3</v>
      </c>
      <c r="D235" s="123">
        <f t="shared" si="114"/>
        <v>8.6104488230308567E-3</v>
      </c>
      <c r="E235" s="123">
        <f t="shared" si="114"/>
        <v>1.0291497359270711E-2</v>
      </c>
      <c r="F235" s="123">
        <f t="shared" si="114"/>
        <v>1.3087689207833984E-2</v>
      </c>
      <c r="G235" s="123">
        <f t="shared" si="114"/>
        <v>1.570372323960021E-2</v>
      </c>
      <c r="H235" s="123">
        <f t="shared" si="114"/>
        <v>1.8931974079736898E-2</v>
      </c>
      <c r="I235" s="123">
        <f t="shared" si="114"/>
        <v>2.1892940679168218E-2</v>
      </c>
      <c r="J235" s="123">
        <f t="shared" si="114"/>
        <v>2.3765056730629685E-2</v>
      </c>
      <c r="K235" s="123">
        <f t="shared" si="114"/>
        <v>2.443923435134826E-2</v>
      </c>
      <c r="L235" s="123">
        <f t="shared" si="114"/>
        <v>2.5556046318006516E-2</v>
      </c>
      <c r="M235" s="123">
        <f t="shared" si="114"/>
        <v>2.7151788805116223E-2</v>
      </c>
      <c r="N235" s="123">
        <f t="shared" si="114"/>
        <v>2.9117202617958148E-2</v>
      </c>
      <c r="O235" s="123">
        <f t="shared" si="114"/>
        <v>3.0897748266970074E-2</v>
      </c>
      <c r="P235" s="123">
        <f t="shared" si="114"/>
        <v>3.2556347620039651E-2</v>
      </c>
      <c r="Q235" s="123">
        <f t="shared" si="114"/>
        <v>3.2899904781093683E-2</v>
      </c>
      <c r="R235" s="123">
        <f t="shared" si="114"/>
        <v>3.3785732110411748E-2</v>
      </c>
      <c r="S235" s="123">
        <f t="shared" si="114"/>
        <v>3.334532362305398E-2</v>
      </c>
      <c r="T235" s="123">
        <f t="shared" si="114"/>
        <v>3.9925660047703544E-2</v>
      </c>
      <c r="U235" s="123">
        <f t="shared" si="114"/>
        <v>3.3802287761437684E-2</v>
      </c>
      <c r="V235" s="123">
        <f t="shared" si="114"/>
        <v>3.5929324499720854E-2</v>
      </c>
      <c r="W235" s="123">
        <f t="shared" si="114"/>
        <v>3.6817380392578168E-2</v>
      </c>
      <c r="X235" s="123">
        <f t="shared" si="114"/>
        <v>3.5916769117906262E-2</v>
      </c>
      <c r="Y235" s="123">
        <f t="shared" si="114"/>
        <v>3.3629214285752211E-2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6.8274592647340421E-3</v>
      </c>
      <c r="C236" s="99">
        <f>RES_hhdet_fecs!C67</f>
        <v>8.1660825813510592E-3</v>
      </c>
      <c r="D236" s="99">
        <f>RES_hhdet_fecs!D67</f>
        <v>8.6104488230308567E-3</v>
      </c>
      <c r="E236" s="99">
        <f>RES_hhdet_fecs!E67</f>
        <v>1.0291497359270711E-2</v>
      </c>
      <c r="F236" s="99">
        <f>RES_hhdet_fecs!F67</f>
        <v>1.3087689207833984E-2</v>
      </c>
      <c r="G236" s="99">
        <f>RES_hhdet_fecs!G67</f>
        <v>1.570372323960021E-2</v>
      </c>
      <c r="H236" s="99">
        <f>RES_hhdet_fecs!H67</f>
        <v>1.8931974079736898E-2</v>
      </c>
      <c r="I236" s="99">
        <f>RES_hhdet_fecs!I67</f>
        <v>2.1892940679168218E-2</v>
      </c>
      <c r="J236" s="99">
        <f>RES_hhdet_fecs!J67</f>
        <v>2.3765056730629685E-2</v>
      </c>
      <c r="K236" s="99">
        <f>RES_hhdet_fecs!K67</f>
        <v>2.443923435134826E-2</v>
      </c>
      <c r="L236" s="99">
        <f>RES_hhdet_fecs!L67</f>
        <v>2.5556046318006516E-2</v>
      </c>
      <c r="M236" s="99">
        <f>RES_hhdet_fecs!M67</f>
        <v>2.7151788805116223E-2</v>
      </c>
      <c r="N236" s="99">
        <f>RES_hhdet_fecs!N67</f>
        <v>2.9117202617958148E-2</v>
      </c>
      <c r="O236" s="99">
        <f>RES_hhdet_fecs!O67</f>
        <v>3.0897748266970074E-2</v>
      </c>
      <c r="P236" s="99">
        <f>RES_hhdet_fecs!P67</f>
        <v>3.2556347620039651E-2</v>
      </c>
      <c r="Q236" s="99">
        <f>RES_hhdet_fecs!Q67</f>
        <v>3.2899904781093683E-2</v>
      </c>
      <c r="R236" s="99">
        <f>RES_hhdet_fecs!R67</f>
        <v>3.3785732110411748E-2</v>
      </c>
      <c r="S236" s="99">
        <f>RES_hhdet_fecs!S67</f>
        <v>3.334532362305398E-2</v>
      </c>
      <c r="T236" s="99">
        <f>RES_hhdet_fecs!T67</f>
        <v>3.9925660047703544E-2</v>
      </c>
      <c r="U236" s="99">
        <f>RES_hhdet_fecs!U67</f>
        <v>3.3802287761437684E-2</v>
      </c>
      <c r="V236" s="99">
        <f>RES_hhdet_fecs!V67</f>
        <v>3.5929324499720854E-2</v>
      </c>
      <c r="W236" s="99">
        <f>RES_hhdet_fecs!W67</f>
        <v>3.6817380392578168E-2</v>
      </c>
      <c r="X236" s="99">
        <f>RES_hhdet_fecs!X67</f>
        <v>3.5916769117906262E-2</v>
      </c>
      <c r="Y236" s="99">
        <f>RES_hhdet_fecs!Y67</f>
        <v>3.3629214285752211E-2</v>
      </c>
      <c r="DA236" s="63" t="s">
        <v>2809</v>
      </c>
    </row>
    <row r="237" spans="1:105" ht="12" customHeight="1" x14ac:dyDescent="0.25">
      <c r="A237" s="121" t="s">
        <v>55</v>
      </c>
      <c r="B237" s="123">
        <v>14.759313855582922</v>
      </c>
      <c r="C237" s="123">
        <v>14.142841253175021</v>
      </c>
      <c r="D237" s="123">
        <v>13.732834798147005</v>
      </c>
      <c r="E237" s="123">
        <v>13.834344506839782</v>
      </c>
      <c r="F237" s="123">
        <v>14.103341617262068</v>
      </c>
      <c r="G237" s="123">
        <v>13.916051837014038</v>
      </c>
      <c r="H237" s="123">
        <v>13.875283675526649</v>
      </c>
      <c r="I237" s="123">
        <v>12.420407902673062</v>
      </c>
      <c r="J237" s="123">
        <v>12.870312491890743</v>
      </c>
      <c r="K237" s="123">
        <v>12.474139851284548</v>
      </c>
      <c r="L237" s="123">
        <v>14.907203171217562</v>
      </c>
      <c r="M237" s="123">
        <v>14.698676458000881</v>
      </c>
      <c r="N237" s="123">
        <v>14.699768680771877</v>
      </c>
      <c r="O237" s="123">
        <v>15.159209963583349</v>
      </c>
      <c r="P237" s="123">
        <v>14.429626313848315</v>
      </c>
      <c r="Q237" s="123">
        <v>14.16970727456293</v>
      </c>
      <c r="R237" s="123">
        <v>14.343950099248405</v>
      </c>
      <c r="S237" s="123">
        <v>13.800937342443726</v>
      </c>
      <c r="T237" s="123">
        <v>13.130680869094974</v>
      </c>
      <c r="U237" s="123">
        <v>13.49192868078732</v>
      </c>
      <c r="V237" s="123">
        <v>13.513831584504148</v>
      </c>
      <c r="W237" s="123">
        <v>13.002154888160206</v>
      </c>
      <c r="X237" s="123">
        <v>8.1548792381599107</v>
      </c>
      <c r="Y237" s="123">
        <v>7.5741231701216547</v>
      </c>
      <c r="DA237" s="130" t="s">
        <v>2810</v>
      </c>
    </row>
    <row r="238" spans="1:105" ht="12" customHeight="1" x14ac:dyDescent="0.25">
      <c r="A238" s="97" t="s">
        <v>134</v>
      </c>
      <c r="B238" s="99">
        <v>14.826355941572558</v>
      </c>
      <c r="C238" s="99">
        <v>14.211940929273585</v>
      </c>
      <c r="D238" s="99">
        <v>13.78995423294228</v>
      </c>
      <c r="E238" s="99">
        <v>13.9026819643233</v>
      </c>
      <c r="F238" s="99">
        <v>14.173228673138931</v>
      </c>
      <c r="G238" s="99">
        <v>13.979561024831435</v>
      </c>
      <c r="H238" s="99">
        <v>13.937796756005239</v>
      </c>
      <c r="I238" s="99">
        <v>12.46841401345354</v>
      </c>
      <c r="J238" s="99">
        <v>12.924962559067122</v>
      </c>
      <c r="K238" s="99">
        <v>12.53647740990303</v>
      </c>
      <c r="L238" s="99">
        <v>14.980315310562125</v>
      </c>
      <c r="M238" s="99">
        <v>14.757087899648873</v>
      </c>
      <c r="N238" s="99">
        <v>14.757802895852537</v>
      </c>
      <c r="O238" s="99">
        <v>15.204600485782359</v>
      </c>
      <c r="P238" s="99">
        <v>14.472202848777609</v>
      </c>
      <c r="Q238" s="99">
        <v>14.196435926761554</v>
      </c>
      <c r="R238" s="99">
        <v>14.376681168887124</v>
      </c>
      <c r="S238" s="99">
        <v>13.840471285244989</v>
      </c>
      <c r="T238" s="99">
        <v>13.157252876694512</v>
      </c>
      <c r="U238" s="99">
        <v>13.526197922289633</v>
      </c>
      <c r="V238" s="99">
        <v>13.553211222153852</v>
      </c>
      <c r="W238" s="99">
        <v>13.036934057782217</v>
      </c>
      <c r="X238" s="99">
        <v>8.1814783614390478</v>
      </c>
      <c r="Y238" s="99">
        <v>7.591489183561472</v>
      </c>
      <c r="DA238" s="63" t="s">
        <v>2811</v>
      </c>
    </row>
    <row r="239" spans="1:105" ht="12" customHeight="1" x14ac:dyDescent="0.25">
      <c r="A239" s="97" t="s">
        <v>133</v>
      </c>
      <c r="B239" s="99">
        <v>12.243745899904209</v>
      </c>
      <c r="C239" s="99">
        <v>11.620393943020815</v>
      </c>
      <c r="D239" s="99">
        <v>11.341545960253182</v>
      </c>
      <c r="E239" s="99">
        <v>11.376165488347661</v>
      </c>
      <c r="F239" s="99">
        <v>11.623831167389609</v>
      </c>
      <c r="G239" s="99">
        <v>11.531525266090821</v>
      </c>
      <c r="H239" s="99">
        <v>11.518133720600812</v>
      </c>
      <c r="I239" s="99">
        <v>10.264359494760081</v>
      </c>
      <c r="J239" s="99">
        <v>10.602066037153277</v>
      </c>
      <c r="K239" s="99">
        <v>10.130816720627481</v>
      </c>
      <c r="L239" s="99">
        <v>12.593653212248773</v>
      </c>
      <c r="M239" s="99">
        <v>12.548794482428926</v>
      </c>
      <c r="N239" s="99">
        <v>12.676929249398475</v>
      </c>
      <c r="O239" s="99">
        <v>13.422216407527822</v>
      </c>
      <c r="P239" s="99">
        <v>12.738480643976885</v>
      </c>
      <c r="Q239" s="99">
        <v>12.668151976725929</v>
      </c>
      <c r="R239" s="99">
        <v>12.912226474388957</v>
      </c>
      <c r="S239" s="99">
        <v>12.333033815389454</v>
      </c>
      <c r="T239" s="99">
        <v>11.84789987178697</v>
      </c>
      <c r="U239" s="99">
        <v>12.20113901425518</v>
      </c>
      <c r="V239" s="99">
        <v>12.247724084796863</v>
      </c>
      <c r="W239" s="99">
        <v>11.914843498814212</v>
      </c>
      <c r="X239" s="99">
        <v>7.1125568747842243</v>
      </c>
      <c r="Y239" s="99">
        <v>6.7497878820544086</v>
      </c>
      <c r="DA239" s="63" t="s">
        <v>2812</v>
      </c>
    </row>
    <row r="240" spans="1:105" ht="12" customHeight="1" x14ac:dyDescent="0.25">
      <c r="A240" s="100" t="s">
        <v>212</v>
      </c>
      <c r="B240" s="102">
        <v>8.4602558193304453</v>
      </c>
      <c r="C240" s="102">
        <v>7.8745956489413134</v>
      </c>
      <c r="D240" s="102">
        <v>7.7198598303368335</v>
      </c>
      <c r="E240" s="102">
        <v>7.6212662683582151</v>
      </c>
      <c r="F240" s="102">
        <v>7.735847627589858</v>
      </c>
      <c r="G240" s="102">
        <v>7.7339984849739976</v>
      </c>
      <c r="H240" s="102">
        <v>7.7060114371642996</v>
      </c>
      <c r="I240" s="102">
        <v>6.7463470067300904</v>
      </c>
      <c r="J240" s="102">
        <v>6.7628534012655201</v>
      </c>
      <c r="K240" s="102">
        <v>5.9613122288896268</v>
      </c>
      <c r="L240" s="102">
        <v>8.2602826085349648</v>
      </c>
      <c r="M240" s="102">
        <v>8.1333684044980306</v>
      </c>
      <c r="N240" s="102">
        <v>8.0395597692483598</v>
      </c>
      <c r="O240" s="102">
        <v>8.8501518760209557</v>
      </c>
      <c r="P240" s="102">
        <v>8.1223273847508182</v>
      </c>
      <c r="Q240" s="102">
        <v>8.2288744231890441</v>
      </c>
      <c r="R240" s="102">
        <v>8.3441714882470102</v>
      </c>
      <c r="S240" s="102">
        <v>7.5896802638772396</v>
      </c>
      <c r="T240" s="102">
        <v>7.2649441910974666</v>
      </c>
      <c r="U240" s="102">
        <v>7.5017675429378325</v>
      </c>
      <c r="V240" s="102">
        <v>7.4653914968390032</v>
      </c>
      <c r="W240" s="102">
        <v>7.6090015690308519</v>
      </c>
      <c r="X240" s="102">
        <v>3.2495663915678672</v>
      </c>
      <c r="Y240" s="102">
        <v>3.7532164033072282</v>
      </c>
      <c r="DA240" s="131" t="s">
        <v>2813</v>
      </c>
    </row>
    <row r="241" spans="1:105" ht="12" customHeight="1" x14ac:dyDescent="0.25">
      <c r="A241" s="103" t="s">
        <v>52</v>
      </c>
      <c r="B241" s="105">
        <v>3.7834900805737641</v>
      </c>
      <c r="C241" s="105">
        <v>3.7457982940795032</v>
      </c>
      <c r="D241" s="105">
        <v>3.6216861299163483</v>
      </c>
      <c r="E241" s="105">
        <v>3.7548992199894489</v>
      </c>
      <c r="F241" s="105">
        <v>3.8879835397997526</v>
      </c>
      <c r="G241" s="105">
        <v>3.797526781116821</v>
      </c>
      <c r="H241" s="105">
        <v>3.8121222834365107</v>
      </c>
      <c r="I241" s="105">
        <v>3.5180124880299908</v>
      </c>
      <c r="J241" s="105">
        <v>3.8392126358877565</v>
      </c>
      <c r="K241" s="105">
        <v>4.1695044917378521</v>
      </c>
      <c r="L241" s="105">
        <v>4.3333706037138091</v>
      </c>
      <c r="M241" s="105">
        <v>4.4154260779308956</v>
      </c>
      <c r="N241" s="105">
        <v>4.6373694801501157</v>
      </c>
      <c r="O241" s="105">
        <v>4.5720645315068653</v>
      </c>
      <c r="P241" s="105">
        <v>4.616153259226067</v>
      </c>
      <c r="Q241" s="105">
        <v>4.4392775535368854</v>
      </c>
      <c r="R241" s="105">
        <v>4.5680549861419468</v>
      </c>
      <c r="S241" s="105">
        <v>4.7433535515122145</v>
      </c>
      <c r="T241" s="105">
        <v>4.5829556806895031</v>
      </c>
      <c r="U241" s="105">
        <v>4.6993714713173489</v>
      </c>
      <c r="V241" s="105">
        <v>4.7823325879578604</v>
      </c>
      <c r="W241" s="105">
        <v>4.3058419297833614</v>
      </c>
      <c r="X241" s="105">
        <v>3.8629904832163571</v>
      </c>
      <c r="Y241" s="105">
        <v>2.9965714787471809</v>
      </c>
      <c r="DA241" s="132" t="s">
        <v>2814</v>
      </c>
    </row>
    <row r="242" spans="1:105" ht="12" customHeight="1" x14ac:dyDescent="0.25">
      <c r="A242" s="106" t="s">
        <v>122</v>
      </c>
      <c r="B242" s="102">
        <v>12.513791252720393</v>
      </c>
      <c r="C242" s="102">
        <v>11.675739068268367</v>
      </c>
      <c r="D242" s="102">
        <v>11.786345848651248</v>
      </c>
      <c r="E242" s="102">
        <v>11.354100883318033</v>
      </c>
      <c r="F242" s="102">
        <v>11.566900985988344</v>
      </c>
      <c r="G242" s="102">
        <v>11.733500165819683</v>
      </c>
      <c r="H242" s="102">
        <v>11.797724420824267</v>
      </c>
      <c r="I242" s="102">
        <v>11.13772723648942</v>
      </c>
      <c r="J242" s="102">
        <v>11.415992086809554</v>
      </c>
      <c r="K242" s="102">
        <v>10.838451828163496</v>
      </c>
      <c r="L242" s="102">
        <v>12.716002995237599</v>
      </c>
      <c r="M242" s="102">
        <v>13.135617858042673</v>
      </c>
      <c r="N242" s="102">
        <v>13.049996698904781</v>
      </c>
      <c r="O242" s="102">
        <v>14.007867444397698</v>
      </c>
      <c r="P242" s="102">
        <v>13.377799540500604</v>
      </c>
      <c r="Q242" s="102">
        <v>13.898188481127107</v>
      </c>
      <c r="R242" s="102">
        <v>13.717062295815589</v>
      </c>
      <c r="S242" s="102">
        <v>12.836211102611273</v>
      </c>
      <c r="T242" s="102">
        <v>12.755029728029264</v>
      </c>
      <c r="U242" s="102">
        <v>12.709934872719428</v>
      </c>
      <c r="V242" s="102">
        <v>12.425248142666513</v>
      </c>
      <c r="W242" s="102">
        <v>12.082274156793945</v>
      </c>
      <c r="X242" s="102">
        <v>7.9101235455827279</v>
      </c>
      <c r="Y242" s="102">
        <v>7.7991387761041713</v>
      </c>
      <c r="DA242" s="131" t="s">
        <v>2815</v>
      </c>
    </row>
    <row r="243" spans="1:105" ht="12" customHeight="1" x14ac:dyDescent="0.25">
      <c r="A243" s="107" t="s">
        <v>121</v>
      </c>
      <c r="B243" s="105">
        <v>11.001944648435432</v>
      </c>
      <c r="C243" s="105">
        <v>10.222928861421181</v>
      </c>
      <c r="D243" s="105">
        <v>10.348594668500718</v>
      </c>
      <c r="E243" s="105">
        <v>9.95679896901426</v>
      </c>
      <c r="F243" s="105">
        <v>10.165409843865897</v>
      </c>
      <c r="G243" s="105">
        <v>10.365479736835777</v>
      </c>
      <c r="H243" s="105">
        <v>10.462936068378959</v>
      </c>
      <c r="I243" s="105">
        <v>9.8628485277768654</v>
      </c>
      <c r="J243" s="105">
        <v>10.055748479930749</v>
      </c>
      <c r="K243" s="105">
        <v>9.4118473742762863</v>
      </c>
      <c r="L243" s="105">
        <v>11.295779656386696</v>
      </c>
      <c r="M243" s="105">
        <v>11.677589908138069</v>
      </c>
      <c r="N243" s="105">
        <v>11.605183597221297</v>
      </c>
      <c r="O243" s="105">
        <v>12.603171728597919</v>
      </c>
      <c r="P243" s="105">
        <v>12.013600525898454</v>
      </c>
      <c r="Q243" s="105">
        <v>12.534735010978473</v>
      </c>
      <c r="R243" s="105">
        <v>12.382476967394984</v>
      </c>
      <c r="S243" s="105">
        <v>11.551082806412371</v>
      </c>
      <c r="T243" s="105">
        <v>11.557229966416543</v>
      </c>
      <c r="U243" s="105">
        <v>11.609461244377139</v>
      </c>
      <c r="V243" s="105">
        <v>11.428266801129267</v>
      </c>
      <c r="W243" s="105">
        <v>11.250585063739068</v>
      </c>
      <c r="X243" s="105">
        <v>7.1069192810385564</v>
      </c>
      <c r="Y243" s="105">
        <v>7.0353221301038351</v>
      </c>
      <c r="DA243" s="132" t="s">
        <v>2816</v>
      </c>
    </row>
    <row r="244" spans="1:105" ht="12" customHeight="1" x14ac:dyDescent="0.25">
      <c r="A244" s="108" t="s">
        <v>53</v>
      </c>
      <c r="B244" s="99">
        <v>7.1440290464818546</v>
      </c>
      <c r="C244" s="99">
        <v>6.5203660546160727</v>
      </c>
      <c r="D244" s="99">
        <v>6.6463681594739414</v>
      </c>
      <c r="E244" s="99">
        <v>6.3035805029457244</v>
      </c>
      <c r="F244" s="99">
        <v>6.3968111966670449</v>
      </c>
      <c r="G244" s="99">
        <v>6.5940186057829555</v>
      </c>
      <c r="H244" s="99">
        <v>6.6498537569961114</v>
      </c>
      <c r="I244" s="99">
        <v>6.1767498540043055</v>
      </c>
      <c r="J244" s="99">
        <v>6.1246844666345295</v>
      </c>
      <c r="K244" s="99">
        <v>5.2787727137920992</v>
      </c>
      <c r="L244" s="99">
        <v>7.1393393157280007</v>
      </c>
      <c r="M244" s="99">
        <v>7.3123477973105198</v>
      </c>
      <c r="N244" s="99">
        <v>7.1212436934359129</v>
      </c>
      <c r="O244" s="99">
        <v>8.073493399512861</v>
      </c>
      <c r="P244" s="99">
        <v>7.4106034527236595</v>
      </c>
      <c r="Q244" s="99">
        <v>7.8707418154739885</v>
      </c>
      <c r="R244" s="99">
        <v>7.7450555026862906</v>
      </c>
      <c r="S244" s="99">
        <v>6.909273920798868</v>
      </c>
      <c r="T244" s="99">
        <v>6.9229770014315219</v>
      </c>
      <c r="U244" s="99">
        <v>7.0277609007089659</v>
      </c>
      <c r="V244" s="99">
        <v>6.8858845398140058</v>
      </c>
      <c r="W244" s="99">
        <v>7.1050643727287142</v>
      </c>
      <c r="X244" s="99">
        <v>3.211606208554155</v>
      </c>
      <c r="Y244" s="99">
        <v>3.9037835779811432</v>
      </c>
      <c r="DA244" s="63" t="s">
        <v>2817</v>
      </c>
    </row>
    <row r="245" spans="1:105" ht="12" customHeight="1" x14ac:dyDescent="0.25">
      <c r="A245" s="108" t="s">
        <v>52</v>
      </c>
      <c r="B245" s="99">
        <v>3.8579156019535801</v>
      </c>
      <c r="C245" s="99">
        <v>3.702562806805108</v>
      </c>
      <c r="D245" s="99">
        <v>3.7022265090267772</v>
      </c>
      <c r="E245" s="99">
        <v>3.6532184660685347</v>
      </c>
      <c r="F245" s="99">
        <v>3.7685986471988491</v>
      </c>
      <c r="G245" s="99">
        <v>3.7714611310528201</v>
      </c>
      <c r="H245" s="99">
        <v>3.8130823113828476</v>
      </c>
      <c r="I245" s="99">
        <v>3.6860986737725576</v>
      </c>
      <c r="J245" s="99">
        <v>3.9310640132962185</v>
      </c>
      <c r="K245" s="99">
        <v>4.1330746604841861</v>
      </c>
      <c r="L245" s="99">
        <v>4.1564403406586958</v>
      </c>
      <c r="M245" s="99">
        <v>4.3652421108275501</v>
      </c>
      <c r="N245" s="99">
        <v>4.4839399037853855</v>
      </c>
      <c r="O245" s="99">
        <v>4.5296783290850611</v>
      </c>
      <c r="P245" s="99">
        <v>4.6029970731747945</v>
      </c>
      <c r="Q245" s="99">
        <v>4.6639931955044842</v>
      </c>
      <c r="R245" s="99">
        <v>4.6374214647086927</v>
      </c>
      <c r="S245" s="99">
        <v>4.6418088856135036</v>
      </c>
      <c r="T245" s="99">
        <v>4.6342529649850226</v>
      </c>
      <c r="U245" s="99">
        <v>4.5817003436681727</v>
      </c>
      <c r="V245" s="99">
        <v>4.5423822613152609</v>
      </c>
      <c r="W245" s="99">
        <v>4.1455206910103533</v>
      </c>
      <c r="X245" s="99">
        <v>3.8953130724844014</v>
      </c>
      <c r="Y245" s="99">
        <v>3.1315385521226919</v>
      </c>
      <c r="DA245" s="63" t="s">
        <v>2818</v>
      </c>
    </row>
    <row r="246" spans="1:105" ht="12" customHeight="1" x14ac:dyDescent="0.25">
      <c r="A246" s="121" t="s">
        <v>54</v>
      </c>
      <c r="B246" s="123">
        <v>2.7544848058055003</v>
      </c>
      <c r="C246" s="123">
        <v>2.6965539990918503</v>
      </c>
      <c r="D246" s="123">
        <v>2.7195643602498984</v>
      </c>
      <c r="E246" s="123">
        <v>2.7117855969824229</v>
      </c>
      <c r="F246" s="123">
        <v>2.7178906821206725</v>
      </c>
      <c r="G246" s="123">
        <v>2.7504672069387639</v>
      </c>
      <c r="H246" s="123">
        <v>2.826612131000088</v>
      </c>
      <c r="I246" s="123">
        <v>2.7702263688053255</v>
      </c>
      <c r="J246" s="123">
        <v>2.8327440273903903</v>
      </c>
      <c r="K246" s="123">
        <v>2.8482429955924098</v>
      </c>
      <c r="L246" s="123">
        <v>3.1697995040140716</v>
      </c>
      <c r="M246" s="123">
        <v>3.0861523845385608</v>
      </c>
      <c r="N246" s="123">
        <v>3.0725083380901594</v>
      </c>
      <c r="O246" s="123">
        <v>3.2800374411082056</v>
      </c>
      <c r="P246" s="123">
        <v>3.2999994379889475</v>
      </c>
      <c r="Q246" s="123">
        <v>3.3408383265412667</v>
      </c>
      <c r="R246" s="123">
        <v>3.4192955531786255</v>
      </c>
      <c r="S246" s="123">
        <v>3.3022291710234564</v>
      </c>
      <c r="T246" s="123">
        <v>3.2636593360997082</v>
      </c>
      <c r="U246" s="123">
        <v>3.2169066679569771</v>
      </c>
      <c r="V246" s="123">
        <v>3.3063692731916468</v>
      </c>
      <c r="W246" s="123">
        <v>3.3602251141811301</v>
      </c>
      <c r="X246" s="123">
        <v>2.2696771559502396</v>
      </c>
      <c r="Y246" s="123">
        <v>2.3503481415208962</v>
      </c>
      <c r="DA246" s="130" t="s">
        <v>2819</v>
      </c>
    </row>
    <row r="247" spans="1:105" ht="12" customHeight="1" x14ac:dyDescent="0.25">
      <c r="A247" s="97" t="s">
        <v>175</v>
      </c>
      <c r="B247" s="99">
        <v>3.2799991164965494</v>
      </c>
      <c r="C247" s="99">
        <v>3.2255911622625852</v>
      </c>
      <c r="D247" s="99">
        <v>3.2104166734544939</v>
      </c>
      <c r="E247" s="99">
        <v>3.2925525132588844</v>
      </c>
      <c r="F247" s="99">
        <v>3.3000343979045081</v>
      </c>
      <c r="G247" s="99">
        <v>3.3357581515733603</v>
      </c>
      <c r="H247" s="99">
        <v>3.4209301319670549</v>
      </c>
      <c r="I247" s="99">
        <v>3.2602144023639434</v>
      </c>
      <c r="J247" s="99">
        <v>3.3849286296534484</v>
      </c>
      <c r="K247" s="99">
        <v>3.4385062345348461</v>
      </c>
      <c r="L247" s="99">
        <v>3.8581725434415275</v>
      </c>
      <c r="M247" s="99">
        <v>3.7289449294531916</v>
      </c>
      <c r="N247" s="99">
        <v>3.7728473672941991</v>
      </c>
      <c r="O247" s="99">
        <v>4.0437487074509404</v>
      </c>
      <c r="P247" s="99">
        <v>3.9977949548755847</v>
      </c>
      <c r="Q247" s="99">
        <v>4.0503408354843842</v>
      </c>
      <c r="R247" s="99">
        <v>4.2121391736180778</v>
      </c>
      <c r="S247" s="99">
        <v>4.1797526005248029</v>
      </c>
      <c r="T247" s="99">
        <v>4.1778400141926504</v>
      </c>
      <c r="U247" s="99">
        <v>4.1598552845981063</v>
      </c>
      <c r="V247" s="99">
        <v>3.9750997348345338</v>
      </c>
      <c r="W247" s="99">
        <v>3.8723886444243747</v>
      </c>
      <c r="X247" s="99">
        <v>3.3006430579540402</v>
      </c>
      <c r="Y247" s="99">
        <v>2.7984316019429887</v>
      </c>
      <c r="DA247" s="63" t="s">
        <v>2820</v>
      </c>
    </row>
    <row r="248" spans="1:105" ht="12" customHeight="1" x14ac:dyDescent="0.25">
      <c r="A248" s="109" t="s">
        <v>120</v>
      </c>
      <c r="B248" s="110">
        <v>2.6533073721492317</v>
      </c>
      <c r="C248" s="110">
        <v>2.5943239628754977</v>
      </c>
      <c r="D248" s="110">
        <v>2.6241351098413626</v>
      </c>
      <c r="E248" s="110">
        <v>2.5982642515575938</v>
      </c>
      <c r="F248" s="110">
        <v>2.6035450591884342</v>
      </c>
      <c r="G248" s="110">
        <v>2.6350414019707138</v>
      </c>
      <c r="H248" s="110">
        <v>2.7090169254876253</v>
      </c>
      <c r="I248" s="110">
        <v>2.6730126653751114</v>
      </c>
      <c r="J248" s="110">
        <v>2.723353679376856</v>
      </c>
      <c r="K248" s="110">
        <v>2.7318762217179295</v>
      </c>
      <c r="L248" s="110">
        <v>3.0360207112685447</v>
      </c>
      <c r="M248" s="110">
        <v>2.9624002289269029</v>
      </c>
      <c r="N248" s="110">
        <v>2.9393219947151081</v>
      </c>
      <c r="O248" s="110">
        <v>3.1366602522751128</v>
      </c>
      <c r="P248" s="110">
        <v>3.1708035888454105</v>
      </c>
      <c r="Q248" s="110">
        <v>3.2112735118935762</v>
      </c>
      <c r="R248" s="110">
        <v>3.2785400532339826</v>
      </c>
      <c r="S248" s="110">
        <v>3.1530178493076231</v>
      </c>
      <c r="T248" s="110">
        <v>3.1184559241571899</v>
      </c>
      <c r="U248" s="110">
        <v>3.0781396558525049</v>
      </c>
      <c r="V248" s="110">
        <v>3.2078133613494133</v>
      </c>
      <c r="W248" s="110">
        <v>3.2772130924048057</v>
      </c>
      <c r="X248" s="110">
        <v>2.053987214768799</v>
      </c>
      <c r="Y248" s="110">
        <v>2.2517732077292107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101.53248665661877</v>
      </c>
      <c r="C250" s="118">
        <f t="shared" si="115"/>
        <v>107.75144692635571</v>
      </c>
      <c r="D250" s="118">
        <f t="shared" si="115"/>
        <v>102.22246924879904</v>
      </c>
      <c r="E250" s="118">
        <f t="shared" si="115"/>
        <v>107.50931130282987</v>
      </c>
      <c r="F250" s="118">
        <f t="shared" si="115"/>
        <v>106.93211096474943</v>
      </c>
      <c r="G250" s="118">
        <f t="shared" si="115"/>
        <v>107.71325054217873</v>
      </c>
      <c r="H250" s="118">
        <f t="shared" si="115"/>
        <v>107.90276216171881</v>
      </c>
      <c r="I250" s="118">
        <f t="shared" si="115"/>
        <v>104.25303440103775</v>
      </c>
      <c r="J250" s="118">
        <f t="shared" si="115"/>
        <v>105.77640112819394</v>
      </c>
      <c r="K250" s="118">
        <f t="shared" si="115"/>
        <v>106.87804492378223</v>
      </c>
      <c r="L250" s="118">
        <f t="shared" si="115"/>
        <v>124.87963575895111</v>
      </c>
      <c r="M250" s="118">
        <f t="shared" si="115"/>
        <v>108.86845472152167</v>
      </c>
      <c r="N250" s="118">
        <f t="shared" si="115"/>
        <v>110.27895877638984</v>
      </c>
      <c r="O250" s="118">
        <f t="shared" si="115"/>
        <v>113.3710750075666</v>
      </c>
      <c r="P250" s="118">
        <f t="shared" si="115"/>
        <v>101.55307864950913</v>
      </c>
      <c r="Q250" s="118">
        <f t="shared" si="115"/>
        <v>108.40078662879169</v>
      </c>
      <c r="R250" s="118">
        <f t="shared" ref="R250:V250" si="116">R251+R254+R256+R265</f>
        <v>114.37387831887953</v>
      </c>
      <c r="S250" s="118">
        <f t="shared" si="116"/>
        <v>113.94088158667591</v>
      </c>
      <c r="T250" s="118">
        <f t="shared" si="116"/>
        <v>112.51909056218059</v>
      </c>
      <c r="U250" s="118">
        <f t="shared" si="116"/>
        <v>113.16569570948599</v>
      </c>
      <c r="V250" s="118">
        <f t="shared" si="116"/>
        <v>111.98173047685344</v>
      </c>
      <c r="W250" s="118">
        <f t="shared" ref="W250:Y250" si="117">W251+W254+W256+W265</f>
        <v>116.53071324076673</v>
      </c>
      <c r="X250" s="118">
        <f t="shared" si="117"/>
        <v>102.28343404917699</v>
      </c>
      <c r="Y250" s="118">
        <f t="shared" si="117"/>
        <v>103.2901721511958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90.690474540051554</v>
      </c>
      <c r="C251" s="123">
        <f t="shared" si="118"/>
        <v>97.249153571669922</v>
      </c>
      <c r="D251" s="123">
        <f t="shared" si="118"/>
        <v>91.86149345393433</v>
      </c>
      <c r="E251" s="123">
        <f t="shared" si="118"/>
        <v>96.995619068393907</v>
      </c>
      <c r="F251" s="123">
        <f t="shared" si="118"/>
        <v>96.148760306031718</v>
      </c>
      <c r="G251" s="123">
        <f t="shared" si="118"/>
        <v>96.928637638850859</v>
      </c>
      <c r="H251" s="123">
        <f t="shared" si="118"/>
        <v>96.992682175151174</v>
      </c>
      <c r="I251" s="123">
        <f t="shared" si="118"/>
        <v>94.208615549548441</v>
      </c>
      <c r="J251" s="123">
        <f t="shared" si="118"/>
        <v>95.282326595805742</v>
      </c>
      <c r="K251" s="123">
        <f t="shared" si="118"/>
        <v>96.49167710546493</v>
      </c>
      <c r="L251" s="123">
        <f t="shared" si="118"/>
        <v>112.4737931210616</v>
      </c>
      <c r="M251" s="123">
        <f t="shared" si="118"/>
        <v>96.456976173588217</v>
      </c>
      <c r="N251" s="123">
        <f t="shared" si="118"/>
        <v>97.635147853465568</v>
      </c>
      <c r="O251" s="123">
        <f t="shared" si="118"/>
        <v>100.01403938467134</v>
      </c>
      <c r="P251" s="123">
        <f t="shared" si="118"/>
        <v>88.614168316395066</v>
      </c>
      <c r="Q251" s="123">
        <f t="shared" si="118"/>
        <v>95.496649625126153</v>
      </c>
      <c r="R251" s="123">
        <f t="shared" ref="R251:V251" si="119">SUM(R252:R253)</f>
        <v>101.0802776852545</v>
      </c>
      <c r="S251" s="123">
        <f t="shared" si="119"/>
        <v>100.86539929019369</v>
      </c>
      <c r="T251" s="123">
        <f t="shared" si="119"/>
        <v>99.664544635645882</v>
      </c>
      <c r="U251" s="123">
        <f t="shared" si="119"/>
        <v>99.843087562117375</v>
      </c>
      <c r="V251" s="123">
        <f t="shared" si="119"/>
        <v>98.346244953700321</v>
      </c>
      <c r="W251" s="123">
        <f t="shared" ref="W251:Y251" si="120">SUM(W252:W253)</f>
        <v>103.11923858563073</v>
      </c>
      <c r="X251" s="123">
        <f t="shared" si="120"/>
        <v>93.63211293751327</v>
      </c>
      <c r="Y251" s="123">
        <f t="shared" si="120"/>
        <v>94.934419655409044</v>
      </c>
      <c r="DA251" s="130" t="s">
        <v>2973</v>
      </c>
    </row>
    <row r="252" spans="1:105" ht="12" customHeight="1" x14ac:dyDescent="0.25">
      <c r="A252" s="97" t="s">
        <v>212</v>
      </c>
      <c r="B252" s="99">
        <v>89.045470978533942</v>
      </c>
      <c r="C252" s="99">
        <v>95.485914014499826</v>
      </c>
      <c r="D252" s="99">
        <v>90.235148834188379</v>
      </c>
      <c r="E252" s="99">
        <v>95.286206143354093</v>
      </c>
      <c r="F252" s="99">
        <v>94.471332232549301</v>
      </c>
      <c r="G252" s="99">
        <v>95.24655740810536</v>
      </c>
      <c r="H252" s="99">
        <v>95.317809322196126</v>
      </c>
      <c r="I252" s="99">
        <v>92.590779202505587</v>
      </c>
      <c r="J252" s="99">
        <v>93.668808476078468</v>
      </c>
      <c r="K252" s="99">
        <v>94.87569264809612</v>
      </c>
      <c r="L252" s="99">
        <v>110.54469245859214</v>
      </c>
      <c r="M252" s="99">
        <v>94.842121040660075</v>
      </c>
      <c r="N252" s="99">
        <v>96.018657884000433</v>
      </c>
      <c r="O252" s="99">
        <v>98.373031691651022</v>
      </c>
      <c r="P252" s="99">
        <v>87.193223666026597</v>
      </c>
      <c r="Q252" s="99">
        <v>93.940280797271583</v>
      </c>
      <c r="R252" s="99">
        <v>99.436082247308178</v>
      </c>
      <c r="S252" s="99">
        <v>99.229994475783698</v>
      </c>
      <c r="T252" s="99">
        <v>98.05542610468548</v>
      </c>
      <c r="U252" s="99">
        <v>98.252013731177158</v>
      </c>
      <c r="V252" s="99">
        <v>96.780296538604645</v>
      </c>
      <c r="W252" s="99">
        <v>101.47835502898808</v>
      </c>
      <c r="X252" s="99">
        <v>92.248870837939961</v>
      </c>
      <c r="Y252" s="99">
        <v>93.517121807775425</v>
      </c>
      <c r="DA252" s="63" t="s">
        <v>2974</v>
      </c>
    </row>
    <row r="253" spans="1:105" ht="12" customHeight="1" x14ac:dyDescent="0.25">
      <c r="A253" s="97" t="s">
        <v>53</v>
      </c>
      <c r="B253" s="99">
        <v>1.6450035615176182</v>
      </c>
      <c r="C253" s="99">
        <v>1.7632395571700981</v>
      </c>
      <c r="D253" s="99">
        <v>1.6263446197459546</v>
      </c>
      <c r="E253" s="99">
        <v>1.7094129250398178</v>
      </c>
      <c r="F253" s="99">
        <v>1.6774280734824161</v>
      </c>
      <c r="G253" s="99">
        <v>1.6820802307455043</v>
      </c>
      <c r="H253" s="99">
        <v>1.6748728529550427</v>
      </c>
      <c r="I253" s="99">
        <v>1.6178363470428543</v>
      </c>
      <c r="J253" s="99">
        <v>1.6135181197272761</v>
      </c>
      <c r="K253" s="99">
        <v>1.6159844573688094</v>
      </c>
      <c r="L253" s="99">
        <v>1.9291006624694647</v>
      </c>
      <c r="M253" s="99">
        <v>1.6148551329281471</v>
      </c>
      <c r="N253" s="99">
        <v>1.616489969465142</v>
      </c>
      <c r="O253" s="99">
        <v>1.6410076930203199</v>
      </c>
      <c r="P253" s="99">
        <v>1.4209446503684635</v>
      </c>
      <c r="Q253" s="99">
        <v>1.556368827854574</v>
      </c>
      <c r="R253" s="99">
        <v>1.6441954379463215</v>
      </c>
      <c r="S253" s="99">
        <v>1.63540481440999</v>
      </c>
      <c r="T253" s="99">
        <v>1.6091185309603986</v>
      </c>
      <c r="U253" s="99">
        <v>1.5910738309402244</v>
      </c>
      <c r="V253" s="99">
        <v>1.5659484150956697</v>
      </c>
      <c r="W253" s="99">
        <v>1.6408835566426538</v>
      </c>
      <c r="X253" s="99">
        <v>1.3832420995733135</v>
      </c>
      <c r="Y253" s="99">
        <v>1.4172978476336198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1.541996656478016E-2</v>
      </c>
      <c r="C254" s="123">
        <f t="shared" si="121"/>
        <v>1.9994348254711046E-2</v>
      </c>
      <c r="D254" s="123">
        <f t="shared" si="121"/>
        <v>2.2365770162340221E-2</v>
      </c>
      <c r="E254" s="123">
        <f t="shared" si="121"/>
        <v>2.9046816986361485E-2</v>
      </c>
      <c r="F254" s="123">
        <f t="shared" si="121"/>
        <v>3.9964765555141078E-2</v>
      </c>
      <c r="G254" s="123">
        <f t="shared" si="121"/>
        <v>5.0909134253802765E-2</v>
      </c>
      <c r="H254" s="123">
        <f t="shared" si="121"/>
        <v>6.4924088375358111E-2</v>
      </c>
      <c r="I254" s="123">
        <f t="shared" si="121"/>
        <v>7.7777675070729163E-2</v>
      </c>
      <c r="J254" s="123">
        <f t="shared" si="121"/>
        <v>8.6736317169826688E-2</v>
      </c>
      <c r="K254" s="123">
        <f t="shared" si="121"/>
        <v>9.2342811931483165E-2</v>
      </c>
      <c r="L254" s="123">
        <f t="shared" si="121"/>
        <v>0.10035296628786237</v>
      </c>
      <c r="M254" s="123">
        <f t="shared" si="121"/>
        <v>0.11224819418546288</v>
      </c>
      <c r="N254" s="123">
        <f t="shared" si="121"/>
        <v>0.12653268338432527</v>
      </c>
      <c r="O254" s="123">
        <f t="shared" si="121"/>
        <v>0.14117348117232617</v>
      </c>
      <c r="P254" s="123">
        <f t="shared" si="121"/>
        <v>0.15418699198281172</v>
      </c>
      <c r="Q254" s="123">
        <f t="shared" si="121"/>
        <v>0.16084563156863577</v>
      </c>
      <c r="R254" s="123">
        <f t="shared" si="121"/>
        <v>0.17034962035058682</v>
      </c>
      <c r="S254" s="123">
        <f t="shared" si="121"/>
        <v>0.17351625012376262</v>
      </c>
      <c r="T254" s="123">
        <f t="shared" si="121"/>
        <v>0.21421013274063472</v>
      </c>
      <c r="U254" s="123">
        <f t="shared" si="121"/>
        <v>0.1856125054774056</v>
      </c>
      <c r="V254" s="123">
        <f t="shared" si="121"/>
        <v>0.2005394794338238</v>
      </c>
      <c r="W254" s="123">
        <f t="shared" si="121"/>
        <v>0.20721301734362266</v>
      </c>
      <c r="X254" s="123">
        <f t="shared" si="121"/>
        <v>0.20311870991549025</v>
      </c>
      <c r="Y254" s="123">
        <f t="shared" si="121"/>
        <v>0.19084719924339255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1.541996656478016E-2</v>
      </c>
      <c r="C255" s="99">
        <f>RES_hhdet_tess!C67</f>
        <v>1.9994348254711046E-2</v>
      </c>
      <c r="D255" s="99">
        <f>RES_hhdet_tess!D67</f>
        <v>2.2365770162340221E-2</v>
      </c>
      <c r="E255" s="99">
        <f>RES_hhdet_tess!E67</f>
        <v>2.9046816986361485E-2</v>
      </c>
      <c r="F255" s="99">
        <f>RES_hhdet_tess!F67</f>
        <v>3.9964765555141078E-2</v>
      </c>
      <c r="G255" s="99">
        <f>RES_hhdet_tess!G67</f>
        <v>5.0909134253802765E-2</v>
      </c>
      <c r="H255" s="99">
        <f>RES_hhdet_tess!H67</f>
        <v>6.4924088375358111E-2</v>
      </c>
      <c r="I255" s="99">
        <f>RES_hhdet_tess!I67</f>
        <v>7.7777675070729163E-2</v>
      </c>
      <c r="J255" s="99">
        <f>RES_hhdet_tess!J67</f>
        <v>8.6736317169826688E-2</v>
      </c>
      <c r="K255" s="99">
        <f>RES_hhdet_tess!K67</f>
        <v>9.2342811931483165E-2</v>
      </c>
      <c r="L255" s="99">
        <f>RES_hhdet_tess!L67</f>
        <v>0.10035296628786237</v>
      </c>
      <c r="M255" s="99">
        <f>RES_hhdet_tess!M67</f>
        <v>0.11224819418546288</v>
      </c>
      <c r="N255" s="99">
        <f>RES_hhdet_tess!N67</f>
        <v>0.12653268338432527</v>
      </c>
      <c r="O255" s="99">
        <f>RES_hhdet_tess!O67</f>
        <v>0.14117348117232617</v>
      </c>
      <c r="P255" s="99">
        <f>RES_hhdet_tess!P67</f>
        <v>0.15418699198281172</v>
      </c>
      <c r="Q255" s="99">
        <f>RES_hhdet_tess!Q67</f>
        <v>0.16084563156863577</v>
      </c>
      <c r="R255" s="99">
        <f>RES_hhdet_tess!R67</f>
        <v>0.17034962035058682</v>
      </c>
      <c r="S255" s="99">
        <f>RES_hhdet_tess!S67</f>
        <v>0.17351625012376262</v>
      </c>
      <c r="T255" s="99">
        <f>RES_hhdet_tess!T67</f>
        <v>0.21421013274063472</v>
      </c>
      <c r="U255" s="99">
        <f>RES_hhdet_tess!U67</f>
        <v>0.1856125054774056</v>
      </c>
      <c r="V255" s="99">
        <f>RES_hhdet_tess!V67</f>
        <v>0.2005394794338238</v>
      </c>
      <c r="W255" s="99">
        <f>RES_hhdet_tess!W67</f>
        <v>0.20721301734362266</v>
      </c>
      <c r="X255" s="99">
        <f>RES_hhdet_tess!X67</f>
        <v>0.20311870991549025</v>
      </c>
      <c r="Y255" s="99">
        <f>RES_hhdet_tess!Y67</f>
        <v>0.19084719924339255</v>
      </c>
      <c r="DA255" s="63" t="s">
        <v>2977</v>
      </c>
    </row>
    <row r="256" spans="1:105" ht="12" customHeight="1" x14ac:dyDescent="0.25">
      <c r="A256" s="121" t="s">
        <v>55</v>
      </c>
      <c r="B256" s="123">
        <v>8.8153710659593667</v>
      </c>
      <c r="C256" s="123">
        <v>8.5090022848197489</v>
      </c>
      <c r="D256" s="123">
        <v>8.3420204708735284</v>
      </c>
      <c r="E256" s="123">
        <v>8.4901815609330882</v>
      </c>
      <c r="F256" s="123">
        <v>8.7385401192382925</v>
      </c>
      <c r="G256" s="123">
        <v>8.6984207396118247</v>
      </c>
      <c r="H256" s="123">
        <v>8.7459772486687832</v>
      </c>
      <c r="I256" s="123">
        <v>7.9031298315230512</v>
      </c>
      <c r="J256" s="123">
        <v>8.2960565288122226</v>
      </c>
      <c r="K256" s="123">
        <v>8.1678198865560638</v>
      </c>
      <c r="L256" s="123">
        <v>9.9338977940817568</v>
      </c>
      <c r="M256" s="123">
        <v>9.9835885036050929</v>
      </c>
      <c r="N256" s="123">
        <v>10.206583807226288</v>
      </c>
      <c r="O256" s="123">
        <v>10.741480028444215</v>
      </c>
      <c r="P256" s="123">
        <v>10.286397162529777</v>
      </c>
      <c r="Q256" s="123">
        <v>10.202773972013732</v>
      </c>
      <c r="R256" s="123">
        <v>10.503533412561213</v>
      </c>
      <c r="S256" s="123">
        <v>10.343422635113761</v>
      </c>
      <c r="T256" s="123">
        <v>10.073125567791955</v>
      </c>
      <c r="U256" s="123">
        <v>10.566525895706551</v>
      </c>
      <c r="V256" s="123">
        <v>10.754211001599694</v>
      </c>
      <c r="W256" s="123">
        <v>10.461150084577127</v>
      </c>
      <c r="X256" s="123">
        <v>6.6306668186671764</v>
      </c>
      <c r="Y256" s="123">
        <v>6.2431078588131745</v>
      </c>
      <c r="DA256" s="130" t="s">
        <v>2978</v>
      </c>
    </row>
    <row r="257" spans="1:105" ht="12" customHeight="1" x14ac:dyDescent="0.25">
      <c r="A257" s="97" t="s">
        <v>134</v>
      </c>
      <c r="B257" s="99">
        <v>8.8115753065220606</v>
      </c>
      <c r="C257" s="99">
        <v>8.5110475323872805</v>
      </c>
      <c r="D257" s="99">
        <v>8.3383932777844763</v>
      </c>
      <c r="E257" s="99">
        <v>8.4946876041524781</v>
      </c>
      <c r="F257" s="99">
        <v>8.7438214935813861</v>
      </c>
      <c r="G257" s="99">
        <v>8.6995547395558752</v>
      </c>
      <c r="H257" s="99">
        <v>8.7459050599139694</v>
      </c>
      <c r="I257" s="99">
        <v>7.8956943677226388</v>
      </c>
      <c r="J257" s="99">
        <v>8.292123059368997</v>
      </c>
      <c r="K257" s="99">
        <v>8.1695421574046332</v>
      </c>
      <c r="L257" s="99">
        <v>9.9420478941013979</v>
      </c>
      <c r="M257" s="99">
        <v>9.9859228007475913</v>
      </c>
      <c r="N257" s="99">
        <v>10.212982952578288</v>
      </c>
      <c r="O257" s="99">
        <v>10.743231508471826</v>
      </c>
      <c r="P257" s="99">
        <v>10.28700706701011</v>
      </c>
      <c r="Q257" s="99">
        <v>10.193198155709766</v>
      </c>
      <c r="R257" s="99">
        <v>10.500116138262353</v>
      </c>
      <c r="S257" s="99">
        <v>10.347467142369526</v>
      </c>
      <c r="T257" s="99">
        <v>10.070654520297888</v>
      </c>
      <c r="U257" s="99">
        <v>10.57144881919843</v>
      </c>
      <c r="V257" s="99">
        <v>10.764570383758631</v>
      </c>
      <c r="W257" s="99">
        <v>10.469594059999936</v>
      </c>
      <c r="X257" s="99">
        <v>6.6315329467118245</v>
      </c>
      <c r="Y257" s="99">
        <v>6.2363291159095411</v>
      </c>
      <c r="DA257" s="63" t="s">
        <v>2979</v>
      </c>
    </row>
    <row r="258" spans="1:105" ht="12" customHeight="1" x14ac:dyDescent="0.25">
      <c r="A258" s="97" t="s">
        <v>133</v>
      </c>
      <c r="B258" s="99">
        <v>8.8115753065220606</v>
      </c>
      <c r="C258" s="99">
        <v>8.5107394573962729</v>
      </c>
      <c r="D258" s="99">
        <v>8.3380833769991316</v>
      </c>
      <c r="E258" s="99">
        <v>8.4935531286650914</v>
      </c>
      <c r="F258" s="99">
        <v>8.7426546520466832</v>
      </c>
      <c r="G258" s="99">
        <v>8.6980940808007698</v>
      </c>
      <c r="H258" s="99">
        <v>8.7440547528198547</v>
      </c>
      <c r="I258" s="99">
        <v>7.8928790966691977</v>
      </c>
      <c r="J258" s="99">
        <v>8.2883507163356303</v>
      </c>
      <c r="K258" s="99">
        <v>8.1646537755147186</v>
      </c>
      <c r="L258" s="99">
        <v>9.9364260834641254</v>
      </c>
      <c r="M258" s="99">
        <v>9.9833189832440556</v>
      </c>
      <c r="N258" s="99">
        <v>10.212787507485672</v>
      </c>
      <c r="O258" s="99">
        <v>10.748311630392561</v>
      </c>
      <c r="P258" s="99">
        <v>10.294989728686275</v>
      </c>
      <c r="Q258" s="99">
        <v>10.207143788242975</v>
      </c>
      <c r="R258" s="99">
        <v>10.514529842495417</v>
      </c>
      <c r="S258" s="99">
        <v>10.353056258678809</v>
      </c>
      <c r="T258" s="99">
        <v>10.076585374404198</v>
      </c>
      <c r="U258" s="99">
        <v>10.567086915345941</v>
      </c>
      <c r="V258" s="99">
        <v>10.755593693433999</v>
      </c>
      <c r="W258" s="99">
        <v>10.461986296424428</v>
      </c>
      <c r="X258" s="99">
        <v>6.6076316770728871</v>
      </c>
      <c r="Y258" s="99">
        <v>6.2091537150018503</v>
      </c>
      <c r="DA258" s="63" t="s">
        <v>2980</v>
      </c>
    </row>
    <row r="259" spans="1:105" ht="12" customHeight="1" x14ac:dyDescent="0.25">
      <c r="A259" s="100" t="s">
        <v>212</v>
      </c>
      <c r="B259" s="102">
        <v>5.0280852259482973</v>
      </c>
      <c r="C259" s="102">
        <v>4.7649411633167702</v>
      </c>
      <c r="D259" s="102">
        <v>4.7163972470827833</v>
      </c>
      <c r="E259" s="102">
        <v>4.7386539086756434</v>
      </c>
      <c r="F259" s="102">
        <v>4.8546711122469315</v>
      </c>
      <c r="G259" s="102">
        <v>4.9005672996839502</v>
      </c>
      <c r="H259" s="102">
        <v>4.9319324693833417</v>
      </c>
      <c r="I259" s="102">
        <v>4.3748666086392074</v>
      </c>
      <c r="J259" s="102">
        <v>4.4491380804478728</v>
      </c>
      <c r="K259" s="102">
        <v>3.995149283776867</v>
      </c>
      <c r="L259" s="102">
        <v>5.6030554797503154</v>
      </c>
      <c r="M259" s="102">
        <v>5.5678929053131601</v>
      </c>
      <c r="N259" s="102">
        <v>5.5754180273355569</v>
      </c>
      <c r="O259" s="102">
        <v>6.176247098885697</v>
      </c>
      <c r="P259" s="102">
        <v>5.678836469460208</v>
      </c>
      <c r="Q259" s="102">
        <v>5.7678662347060881</v>
      </c>
      <c r="R259" s="102">
        <v>5.9464748563534719</v>
      </c>
      <c r="S259" s="102">
        <v>5.6097027071665941</v>
      </c>
      <c r="T259" s="102">
        <v>5.4936296937146958</v>
      </c>
      <c r="U259" s="102">
        <v>5.8677154440285939</v>
      </c>
      <c r="V259" s="102">
        <v>5.973261105476138</v>
      </c>
      <c r="W259" s="102">
        <v>6.1561443666410662</v>
      </c>
      <c r="X259" s="102">
        <v>2.7446411938565314</v>
      </c>
      <c r="Y259" s="102">
        <v>3.2125822362546708</v>
      </c>
      <c r="DA259" s="131" t="s">
        <v>2981</v>
      </c>
    </row>
    <row r="260" spans="1:105" ht="12" customHeight="1" x14ac:dyDescent="0.25">
      <c r="A260" s="103" t="s">
        <v>52</v>
      </c>
      <c r="B260" s="105">
        <v>3.7834900805737641</v>
      </c>
      <c r="C260" s="105">
        <v>3.7457982940795032</v>
      </c>
      <c r="D260" s="105">
        <v>3.6216861299163483</v>
      </c>
      <c r="E260" s="105">
        <v>3.7548992199894489</v>
      </c>
      <c r="F260" s="105">
        <v>3.8879835397997526</v>
      </c>
      <c r="G260" s="105">
        <v>3.797526781116821</v>
      </c>
      <c r="H260" s="105">
        <v>3.8121222834365107</v>
      </c>
      <c r="I260" s="105">
        <v>3.5180124880299908</v>
      </c>
      <c r="J260" s="105">
        <v>3.8392126358877565</v>
      </c>
      <c r="K260" s="105">
        <v>4.1695044917378521</v>
      </c>
      <c r="L260" s="105">
        <v>4.3333706037138091</v>
      </c>
      <c r="M260" s="105">
        <v>4.4154260779308956</v>
      </c>
      <c r="N260" s="105">
        <v>4.6373694801501157</v>
      </c>
      <c r="O260" s="105">
        <v>4.5720645315068653</v>
      </c>
      <c r="P260" s="105">
        <v>4.616153259226067</v>
      </c>
      <c r="Q260" s="105">
        <v>4.4392775535368854</v>
      </c>
      <c r="R260" s="105">
        <v>4.5680549861419468</v>
      </c>
      <c r="S260" s="105">
        <v>4.7433535515122145</v>
      </c>
      <c r="T260" s="105">
        <v>4.5829556806895031</v>
      </c>
      <c r="U260" s="105">
        <v>4.6993714713173489</v>
      </c>
      <c r="V260" s="105">
        <v>4.7823325879578604</v>
      </c>
      <c r="W260" s="105">
        <v>4.3058419297833614</v>
      </c>
      <c r="X260" s="105">
        <v>3.8629904832163571</v>
      </c>
      <c r="Y260" s="105">
        <v>2.9965714787471809</v>
      </c>
      <c r="DA260" s="132" t="s">
        <v>2982</v>
      </c>
    </row>
    <row r="261" spans="1:105" ht="12" customHeight="1" x14ac:dyDescent="0.25">
      <c r="A261" s="106" t="s">
        <v>122</v>
      </c>
      <c r="B261" s="102">
        <v>8.9905565012492126</v>
      </c>
      <c r="C261" s="102">
        <v>8.4077465805063571</v>
      </c>
      <c r="D261" s="102">
        <v>8.5262101394282173</v>
      </c>
      <c r="E261" s="102">
        <v>8.2566898284106927</v>
      </c>
      <c r="F261" s="102">
        <v>8.4644313727127845</v>
      </c>
      <c r="G261" s="102">
        <v>8.6399029375691097</v>
      </c>
      <c r="H261" s="102">
        <v>8.7501536033545158</v>
      </c>
      <c r="I261" s="102">
        <v>8.2874792792354359</v>
      </c>
      <c r="J261" s="102">
        <v>8.5009474378321741</v>
      </c>
      <c r="K261" s="102">
        <v>8.0829278844834018</v>
      </c>
      <c r="L261" s="102">
        <v>9.5092810699017605</v>
      </c>
      <c r="M261" s="102">
        <v>9.8579968621362806</v>
      </c>
      <c r="N261" s="102">
        <v>9.8472976705713222</v>
      </c>
      <c r="O261" s="102">
        <v>10.638927006951649</v>
      </c>
      <c r="P261" s="102">
        <v>10.245544536575835</v>
      </c>
      <c r="Q261" s="102">
        <v>10.722837641621345</v>
      </c>
      <c r="R261" s="102">
        <v>10.685682663165768</v>
      </c>
      <c r="S261" s="102">
        <v>10.126126847206503</v>
      </c>
      <c r="T261" s="102">
        <v>10.20737076699184</v>
      </c>
      <c r="U261" s="102">
        <v>10.304696839671912</v>
      </c>
      <c r="V261" s="102">
        <v>10.201280830179545</v>
      </c>
      <c r="W261" s="102">
        <v>10.038278346132273</v>
      </c>
      <c r="X261" s="102">
        <v>6.6054293166777782</v>
      </c>
      <c r="Y261" s="102">
        <v>6.5397347944243318</v>
      </c>
      <c r="DA261" s="131" t="s">
        <v>2983</v>
      </c>
    </row>
    <row r="262" spans="1:105" ht="12" customHeight="1" x14ac:dyDescent="0.25">
      <c r="A262" s="107" t="s">
        <v>121</v>
      </c>
      <c r="B262" s="105">
        <v>8.9905565012492126</v>
      </c>
      <c r="C262" s="105">
        <v>8.4086693655269649</v>
      </c>
      <c r="D262" s="105">
        <v>8.5270767729093233</v>
      </c>
      <c r="E262" s="105">
        <v>8.2573236067253717</v>
      </c>
      <c r="F262" s="105">
        <v>8.4651846055653106</v>
      </c>
      <c r="G262" s="105">
        <v>8.6401402344436793</v>
      </c>
      <c r="H262" s="105">
        <v>8.750206354951624</v>
      </c>
      <c r="I262" s="105">
        <v>8.2857453682604714</v>
      </c>
      <c r="J262" s="105">
        <v>8.497628170914469</v>
      </c>
      <c r="K262" s="105">
        <v>8.0776746021563746</v>
      </c>
      <c r="L262" s="105">
        <v>9.5036442825584633</v>
      </c>
      <c r="M262" s="105">
        <v>9.8550641768136753</v>
      </c>
      <c r="N262" s="105">
        <v>9.8476446958881247</v>
      </c>
      <c r="O262" s="105">
        <v>10.641727389319561</v>
      </c>
      <c r="P262" s="105">
        <v>10.253087595674515</v>
      </c>
      <c r="Q262" s="105">
        <v>10.726209542441493</v>
      </c>
      <c r="R262" s="105">
        <v>10.682858047001003</v>
      </c>
      <c r="S262" s="105">
        <v>10.119872155870256</v>
      </c>
      <c r="T262" s="105">
        <v>10.20173289697264</v>
      </c>
      <c r="U262" s="105">
        <v>10.301180076251669</v>
      </c>
      <c r="V262" s="105">
        <v>10.20128407857672</v>
      </c>
      <c r="W262" s="105">
        <v>10.041475170953236</v>
      </c>
      <c r="X262" s="105">
        <v>6.5996773900229462</v>
      </c>
      <c r="Y262" s="105">
        <v>6.4853231911410116</v>
      </c>
      <c r="DA262" s="132" t="s">
        <v>2984</v>
      </c>
    </row>
    <row r="263" spans="1:105" ht="12" customHeight="1" x14ac:dyDescent="0.25">
      <c r="A263" s="108" t="s">
        <v>53</v>
      </c>
      <c r="B263" s="99">
        <v>5.1326408992956329</v>
      </c>
      <c r="C263" s="99">
        <v>4.7061065587218565</v>
      </c>
      <c r="D263" s="99">
        <v>4.8248502638825483</v>
      </c>
      <c r="E263" s="99">
        <v>4.604105140656837</v>
      </c>
      <c r="F263" s="99">
        <v>4.6965859583664615</v>
      </c>
      <c r="G263" s="99">
        <v>4.8686791033908587</v>
      </c>
      <c r="H263" s="99">
        <v>4.9371240435687769</v>
      </c>
      <c r="I263" s="99">
        <v>4.5996466944879133</v>
      </c>
      <c r="J263" s="99">
        <v>4.5665641576182487</v>
      </c>
      <c r="K263" s="99">
        <v>3.9445999416721875</v>
      </c>
      <c r="L263" s="99">
        <v>5.3472039418997648</v>
      </c>
      <c r="M263" s="99">
        <v>5.489822065986127</v>
      </c>
      <c r="N263" s="99">
        <v>5.3637047921027383</v>
      </c>
      <c r="O263" s="99">
        <v>6.112049060234499</v>
      </c>
      <c r="P263" s="99">
        <v>5.6500905224997204</v>
      </c>
      <c r="Q263" s="99">
        <v>6.0622163469370101</v>
      </c>
      <c r="R263" s="99">
        <v>6.0454365822923117</v>
      </c>
      <c r="S263" s="99">
        <v>5.4780632702567535</v>
      </c>
      <c r="T263" s="99">
        <v>5.5674799319876174</v>
      </c>
      <c r="U263" s="99">
        <v>5.7194797325834967</v>
      </c>
      <c r="V263" s="99">
        <v>5.6589018172614578</v>
      </c>
      <c r="W263" s="99">
        <v>5.8959544799428825</v>
      </c>
      <c r="X263" s="99">
        <v>2.7043643175385461</v>
      </c>
      <c r="Y263" s="99">
        <v>3.3537846390183192</v>
      </c>
      <c r="DA263" s="63" t="s">
        <v>2985</v>
      </c>
    </row>
    <row r="264" spans="1:105" ht="12" customHeight="1" x14ac:dyDescent="0.25">
      <c r="A264" s="108" t="s">
        <v>52</v>
      </c>
      <c r="B264" s="99">
        <v>3.8579156019535801</v>
      </c>
      <c r="C264" s="99">
        <v>3.702562806805108</v>
      </c>
      <c r="D264" s="99">
        <v>3.7022265090267772</v>
      </c>
      <c r="E264" s="99">
        <v>3.6532184660685347</v>
      </c>
      <c r="F264" s="99">
        <v>3.7685986471988491</v>
      </c>
      <c r="G264" s="99">
        <v>3.7714611310528201</v>
      </c>
      <c r="H264" s="99">
        <v>3.8130823113828476</v>
      </c>
      <c r="I264" s="99">
        <v>3.6860986737725576</v>
      </c>
      <c r="J264" s="99">
        <v>3.9310640132962185</v>
      </c>
      <c r="K264" s="99">
        <v>4.1330746604841861</v>
      </c>
      <c r="L264" s="99">
        <v>4.1564403406586958</v>
      </c>
      <c r="M264" s="99">
        <v>4.3652421108275501</v>
      </c>
      <c r="N264" s="99">
        <v>4.4839399037853855</v>
      </c>
      <c r="O264" s="99">
        <v>4.5296783290850611</v>
      </c>
      <c r="P264" s="99">
        <v>4.6029970731747945</v>
      </c>
      <c r="Q264" s="99">
        <v>4.6639931955044842</v>
      </c>
      <c r="R264" s="99">
        <v>4.6374214647086927</v>
      </c>
      <c r="S264" s="99">
        <v>4.6418088856135036</v>
      </c>
      <c r="T264" s="99">
        <v>4.6342529649850226</v>
      </c>
      <c r="U264" s="99">
        <v>4.5817003436681727</v>
      </c>
      <c r="V264" s="99">
        <v>4.5423822613152609</v>
      </c>
      <c r="W264" s="99">
        <v>4.1455206910103533</v>
      </c>
      <c r="X264" s="99">
        <v>3.8953130724844014</v>
      </c>
      <c r="Y264" s="99">
        <v>3.1315385521226919</v>
      </c>
      <c r="DA264" s="63" t="s">
        <v>2986</v>
      </c>
    </row>
    <row r="265" spans="1:105" ht="12" customHeight="1" x14ac:dyDescent="0.25">
      <c r="A265" s="121" t="s">
        <v>54</v>
      </c>
      <c r="B265" s="123">
        <v>2.0112210840430769</v>
      </c>
      <c r="C265" s="123">
        <v>1.9732967216113331</v>
      </c>
      <c r="D265" s="123">
        <v>1.9965895538288607</v>
      </c>
      <c r="E265" s="123">
        <v>1.9944638565165147</v>
      </c>
      <c r="F265" s="123">
        <v>2.0048457739242669</v>
      </c>
      <c r="G265" s="123">
        <v>2.0352830294622484</v>
      </c>
      <c r="H265" s="123">
        <v>2.099178649523497</v>
      </c>
      <c r="I265" s="123">
        <v>2.0635113448955256</v>
      </c>
      <c r="J265" s="123">
        <v>2.1112816864061501</v>
      </c>
      <c r="K265" s="123">
        <v>2.1262051198297454</v>
      </c>
      <c r="L265" s="123">
        <v>2.3715918775198954</v>
      </c>
      <c r="M265" s="123">
        <v>2.3156418501428906</v>
      </c>
      <c r="N265" s="123">
        <v>2.3106944323136709</v>
      </c>
      <c r="O265" s="123">
        <v>2.4743821132787165</v>
      </c>
      <c r="P265" s="123">
        <v>2.4983261786014732</v>
      </c>
      <c r="Q265" s="123">
        <v>2.5405174000831732</v>
      </c>
      <c r="R265" s="123">
        <v>2.6197176007132348</v>
      </c>
      <c r="S265" s="123">
        <v>2.5585434112447056</v>
      </c>
      <c r="T265" s="123">
        <v>2.5672102260021226</v>
      </c>
      <c r="U265" s="123">
        <v>2.5704697461846591</v>
      </c>
      <c r="V265" s="123">
        <v>2.6807350421196006</v>
      </c>
      <c r="W265" s="123">
        <v>2.743111553215257</v>
      </c>
      <c r="X265" s="123">
        <v>1.8175355830810551</v>
      </c>
      <c r="Y265" s="123">
        <v>1.9217974377301918</v>
      </c>
      <c r="DA265" s="130" t="s">
        <v>2987</v>
      </c>
    </row>
    <row r="266" spans="1:105" ht="12" customHeight="1" x14ac:dyDescent="0.25">
      <c r="A266" s="97" t="s">
        <v>175</v>
      </c>
      <c r="B266" s="99">
        <v>2.0045579955568678</v>
      </c>
      <c r="C266" s="99">
        <v>1.9746268315709208</v>
      </c>
      <c r="D266" s="99">
        <v>1.9689920048417713</v>
      </c>
      <c r="E266" s="99">
        <v>2.0231200412244426</v>
      </c>
      <c r="F266" s="99">
        <v>2.031295507644729</v>
      </c>
      <c r="G266" s="99">
        <v>2.056861658168569</v>
      </c>
      <c r="H266" s="99">
        <v>2.1132608184901454</v>
      </c>
      <c r="I266" s="99">
        <v>2.015727263136061</v>
      </c>
      <c r="J266" s="99">
        <v>2.0934589114730775</v>
      </c>
      <c r="K266" s="99">
        <v>2.1274763983383846</v>
      </c>
      <c r="L266" s="99">
        <v>2.388194902986962</v>
      </c>
      <c r="M266" s="99">
        <v>2.309162106218356</v>
      </c>
      <c r="N266" s="99">
        <v>2.337206678549073</v>
      </c>
      <c r="O266" s="99">
        <v>2.5057595279787717</v>
      </c>
      <c r="P266" s="99">
        <v>2.4776370122091014</v>
      </c>
      <c r="Q266" s="99">
        <v>2.5108865139934893</v>
      </c>
      <c r="R266" s="99">
        <v>2.6133327303252409</v>
      </c>
      <c r="S266" s="99">
        <v>2.5975097479579246</v>
      </c>
      <c r="T266" s="99">
        <v>2.6021207495633965</v>
      </c>
      <c r="U266" s="99">
        <v>2.597648149222028</v>
      </c>
      <c r="V266" s="99">
        <v>2.4899216010563721</v>
      </c>
      <c r="W266" s="99">
        <v>2.4325939283898963</v>
      </c>
      <c r="X266" s="99">
        <v>2.0793122687945447</v>
      </c>
      <c r="Y266" s="99">
        <v>1.7659270714395598</v>
      </c>
      <c r="DA266" s="63" t="s">
        <v>2988</v>
      </c>
    </row>
    <row r="267" spans="1:105" ht="12" customHeight="1" x14ac:dyDescent="0.25">
      <c r="A267" s="109" t="s">
        <v>120</v>
      </c>
      <c r="B267" s="110">
        <v>2.0125039305413441</v>
      </c>
      <c r="C267" s="110">
        <v>1.9730396939414327</v>
      </c>
      <c r="D267" s="110">
        <v>2.0019549424439349</v>
      </c>
      <c r="E267" s="110">
        <v>1.9888624895108957</v>
      </c>
      <c r="F267" s="110">
        <v>1.999650473869218</v>
      </c>
      <c r="G267" s="110">
        <v>2.0310274867934841</v>
      </c>
      <c r="H267" s="110">
        <v>2.0963922699236868</v>
      </c>
      <c r="I267" s="110">
        <v>2.072991714281514</v>
      </c>
      <c r="J267" s="110">
        <v>2.1148124613399415</v>
      </c>
      <c r="K267" s="110">
        <v>2.1259544950762685</v>
      </c>
      <c r="L267" s="110">
        <v>2.3683652364754484</v>
      </c>
      <c r="M267" s="110">
        <v>2.3168893479317441</v>
      </c>
      <c r="N267" s="110">
        <v>2.3056524897922532</v>
      </c>
      <c r="O267" s="110">
        <v>2.4684913981474756</v>
      </c>
      <c r="P267" s="110">
        <v>2.5021567483822316</v>
      </c>
      <c r="Q267" s="110">
        <v>2.5459284031672569</v>
      </c>
      <c r="R267" s="110">
        <v>2.6208511226340461</v>
      </c>
      <c r="S267" s="110">
        <v>2.5519176980068181</v>
      </c>
      <c r="T267" s="110">
        <v>2.5616652311720292</v>
      </c>
      <c r="U267" s="110">
        <v>2.5664700947543393</v>
      </c>
      <c r="V267" s="110">
        <v>2.7088566752055829</v>
      </c>
      <c r="W267" s="110">
        <v>2.7934405874237118</v>
      </c>
      <c r="X267" s="110">
        <v>1.7627688853323968</v>
      </c>
      <c r="Y267" s="110">
        <v>1.9560877260231608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36.064338762290518</v>
      </c>
      <c r="C269" s="118">
        <f t="shared" si="122"/>
        <v>38.06559008621354</v>
      </c>
      <c r="D269" s="118">
        <f t="shared" si="122"/>
        <v>35.736247566160344</v>
      </c>
      <c r="E269" s="118">
        <f t="shared" si="122"/>
        <v>37.251572582884883</v>
      </c>
      <c r="F269" s="118">
        <f t="shared" si="122"/>
        <v>36.695984256327556</v>
      </c>
      <c r="G269" s="118">
        <f t="shared" si="122"/>
        <v>36.654119026594962</v>
      </c>
      <c r="H269" s="118">
        <f t="shared" si="122"/>
        <v>36.406720666237277</v>
      </c>
      <c r="I269" s="118">
        <f t="shared" si="122"/>
        <v>34.870646214883429</v>
      </c>
      <c r="J269" s="118">
        <f t="shared" si="122"/>
        <v>34.951612872897982</v>
      </c>
      <c r="K269" s="118">
        <f t="shared" si="122"/>
        <v>34.825115701275827</v>
      </c>
      <c r="L269" s="118">
        <f t="shared" si="122"/>
        <v>40.021994103365529</v>
      </c>
      <c r="M269" s="118">
        <f t="shared" si="122"/>
        <v>34.157209790309039</v>
      </c>
      <c r="N269" s="118">
        <f t="shared" si="122"/>
        <v>33.859344112564479</v>
      </c>
      <c r="O269" s="118">
        <f t="shared" si="122"/>
        <v>34.023126600624039</v>
      </c>
      <c r="P269" s="118">
        <f t="shared" si="122"/>
        <v>30.087321708639358</v>
      </c>
      <c r="Q269" s="118">
        <f t="shared" si="122"/>
        <v>31.599171928541004</v>
      </c>
      <c r="R269" s="118">
        <f t="shared" ref="R269:V269" si="123">R270+R273+R275+R284</f>
        <v>32.094744950420328</v>
      </c>
      <c r="S269" s="118">
        <f t="shared" si="123"/>
        <v>30.503568411709601</v>
      </c>
      <c r="T269" s="118">
        <f t="shared" si="123"/>
        <v>28.711517834087822</v>
      </c>
      <c r="U269" s="118">
        <f t="shared" si="123"/>
        <v>27.301300902682797</v>
      </c>
      <c r="V269" s="118">
        <f t="shared" si="123"/>
        <v>24.422658253855886</v>
      </c>
      <c r="W269" s="118">
        <f t="shared" ref="W269:Y269" si="124">W270+W273+W275+W284</f>
        <v>23.730015017310738</v>
      </c>
      <c r="X269" s="118">
        <f t="shared" si="124"/>
        <v>17.86103484505071</v>
      </c>
      <c r="Y269" s="118">
        <f t="shared" si="124"/>
        <v>16.702413619345702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33.030769315190966</v>
      </c>
      <c r="C270" s="123">
        <f t="shared" si="125"/>
        <v>35.151573108796775</v>
      </c>
      <c r="D270" s="123">
        <f t="shared" si="125"/>
        <v>32.904045097588003</v>
      </c>
      <c r="E270" s="123">
        <f t="shared" si="125"/>
        <v>34.393603062327514</v>
      </c>
      <c r="F270" s="123">
        <f t="shared" si="125"/>
        <v>33.783912400345976</v>
      </c>
      <c r="G270" s="123">
        <f t="shared" si="125"/>
        <v>33.779008701351955</v>
      </c>
      <c r="H270" s="123">
        <f t="shared" si="125"/>
        <v>33.537261625106446</v>
      </c>
      <c r="I270" s="123">
        <f t="shared" si="125"/>
        <v>32.297681827172255</v>
      </c>
      <c r="J270" s="123">
        <f t="shared" si="125"/>
        <v>32.285374508113499</v>
      </c>
      <c r="K270" s="123">
        <f t="shared" si="125"/>
        <v>32.235853279639187</v>
      </c>
      <c r="L270" s="123">
        <f t="shared" si="125"/>
        <v>36.935715666873755</v>
      </c>
      <c r="M270" s="123">
        <f t="shared" si="125"/>
        <v>31.117906472317191</v>
      </c>
      <c r="N270" s="123">
        <f t="shared" si="125"/>
        <v>30.81880417703384</v>
      </c>
      <c r="O270" s="123">
        <f t="shared" si="125"/>
        <v>30.885065315521771</v>
      </c>
      <c r="P270" s="123">
        <f t="shared" si="125"/>
        <v>27.108334848875131</v>
      </c>
      <c r="Q270" s="123">
        <f t="shared" si="125"/>
        <v>28.694527253644036</v>
      </c>
      <c r="R270" s="123">
        <f t="shared" ref="R270:V270" si="126">SUM(R271:R272)</f>
        <v>29.212771943823455</v>
      </c>
      <c r="S270" s="123">
        <f t="shared" si="126"/>
        <v>27.790974813444013</v>
      </c>
      <c r="T270" s="123">
        <f t="shared" si="126"/>
        <v>26.188086673986312</v>
      </c>
      <c r="U270" s="123">
        <f t="shared" si="126"/>
        <v>24.80198446732124</v>
      </c>
      <c r="V270" s="123">
        <f t="shared" si="126"/>
        <v>22.117454590955781</v>
      </c>
      <c r="W270" s="123">
        <f t="shared" ref="W270:Y270" si="127">SUM(W271:W272)</f>
        <v>21.629042215189887</v>
      </c>
      <c r="X270" s="123">
        <f t="shared" si="127"/>
        <v>16.701728454501534</v>
      </c>
      <c r="Y270" s="123">
        <f t="shared" si="127"/>
        <v>15.696286645581496</v>
      </c>
      <c r="DA270" s="130" t="s">
        <v>3141</v>
      </c>
    </row>
    <row r="271" spans="1:105" ht="12" customHeight="1" x14ac:dyDescent="0.25">
      <c r="A271" s="97" t="s">
        <v>212</v>
      </c>
      <c r="B271" s="99">
        <v>33.030769315190966</v>
      </c>
      <c r="C271" s="99">
        <v>35.151573108796775</v>
      </c>
      <c r="D271" s="99">
        <v>32.904045097588003</v>
      </c>
      <c r="E271" s="99">
        <v>34.393603062327514</v>
      </c>
      <c r="F271" s="99">
        <v>33.783912400345976</v>
      </c>
      <c r="G271" s="99">
        <v>33.779008701351955</v>
      </c>
      <c r="H271" s="99">
        <v>33.537261625106446</v>
      </c>
      <c r="I271" s="99">
        <v>32.297681827172255</v>
      </c>
      <c r="J271" s="99">
        <v>32.285374508113499</v>
      </c>
      <c r="K271" s="99">
        <v>32.235853279639187</v>
      </c>
      <c r="L271" s="99">
        <v>36.935715666873755</v>
      </c>
      <c r="M271" s="99">
        <v>31.117906472317191</v>
      </c>
      <c r="N271" s="99">
        <v>30.81880417703384</v>
      </c>
      <c r="O271" s="99">
        <v>30.885065315521771</v>
      </c>
      <c r="P271" s="99">
        <v>27.108334848875131</v>
      </c>
      <c r="Q271" s="99">
        <v>28.694527253644036</v>
      </c>
      <c r="R271" s="99">
        <v>29.212771943823455</v>
      </c>
      <c r="S271" s="99">
        <v>27.790974813444013</v>
      </c>
      <c r="T271" s="99">
        <v>26.188086673986312</v>
      </c>
      <c r="U271" s="99">
        <v>24.80198446732124</v>
      </c>
      <c r="V271" s="99">
        <v>22.117454590955781</v>
      </c>
      <c r="W271" s="99">
        <v>21.629042215189887</v>
      </c>
      <c r="X271" s="99">
        <v>16.701728454501534</v>
      </c>
      <c r="Y271" s="99">
        <v>15.696286645581496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2.9266224057268069</v>
      </c>
      <c r="C275" s="123">
        <v>2.8085200106129595</v>
      </c>
      <c r="D275" s="123">
        <v>2.7266661260084075</v>
      </c>
      <c r="E275" s="123">
        <v>2.7492429276071104</v>
      </c>
      <c r="F275" s="123">
        <v>2.8026538236481344</v>
      </c>
      <c r="G275" s="123">
        <v>2.7641365575319186</v>
      </c>
      <c r="H275" s="123">
        <v>2.7553363163273259</v>
      </c>
      <c r="I275" s="123">
        <v>2.4639580672160752</v>
      </c>
      <c r="J275" s="123">
        <v>2.553202872692081</v>
      </c>
      <c r="K275" s="123">
        <v>2.4749029624202121</v>
      </c>
      <c r="L275" s="123">
        <v>2.9594892394147201</v>
      </c>
      <c r="M275" s="123">
        <v>2.9177220639321235</v>
      </c>
      <c r="N275" s="123">
        <v>2.9187881135092679</v>
      </c>
      <c r="O275" s="123">
        <v>3.008975047561282</v>
      </c>
      <c r="P275" s="123">
        <v>2.8532914346877258</v>
      </c>
      <c r="Q275" s="123">
        <v>2.7796352690796358</v>
      </c>
      <c r="R275" s="123">
        <v>2.7576027635237437</v>
      </c>
      <c r="S275" s="123">
        <v>2.5962032141749387</v>
      </c>
      <c r="T275" s="123">
        <v>2.4160274969903326</v>
      </c>
      <c r="U275" s="123">
        <v>2.4024790963442988</v>
      </c>
      <c r="V275" s="123">
        <v>2.2197484430281462</v>
      </c>
      <c r="W275" s="123">
        <v>2.0155611985995505</v>
      </c>
      <c r="X275" s="123">
        <v>1.0816884149195045</v>
      </c>
      <c r="Y275" s="123">
        <v>0.941498819431978</v>
      </c>
      <c r="DA275" s="130" t="s">
        <v>3146</v>
      </c>
    </row>
    <row r="276" spans="1:105" ht="12" customHeight="1" x14ac:dyDescent="0.25">
      <c r="A276" s="97" t="s">
        <v>134</v>
      </c>
      <c r="B276" s="99">
        <v>2.9943308459599938</v>
      </c>
      <c r="C276" s="99">
        <v>2.8702435900760936</v>
      </c>
      <c r="D276" s="99">
        <v>2.7850191568850238</v>
      </c>
      <c r="E276" s="99">
        <v>2.8077856495147335</v>
      </c>
      <c r="F276" s="99">
        <v>2.8624252628271396</v>
      </c>
      <c r="G276" s="99">
        <v>2.8233121445749569</v>
      </c>
      <c r="H276" s="99">
        <v>2.814877432842819</v>
      </c>
      <c r="I276" s="99">
        <v>2.5181208941570774</v>
      </c>
      <c r="J276" s="99">
        <v>2.6103254384291961</v>
      </c>
      <c r="K276" s="99">
        <v>2.5318669777040164</v>
      </c>
      <c r="L276" s="99">
        <v>3.025424480121127</v>
      </c>
      <c r="M276" s="99">
        <v>2.980341472213087</v>
      </c>
      <c r="N276" s="99">
        <v>2.9804858728463786</v>
      </c>
      <c r="O276" s="99">
        <v>3.0707211141086059</v>
      </c>
      <c r="P276" s="99">
        <v>2.9126346470585558</v>
      </c>
      <c r="Q276" s="99">
        <v>2.8375281411281041</v>
      </c>
      <c r="R276" s="99">
        <v>2.8155774126433251</v>
      </c>
      <c r="S276" s="99">
        <v>2.6520022459661541</v>
      </c>
      <c r="T276" s="99">
        <v>2.4677953139881819</v>
      </c>
      <c r="U276" s="99">
        <v>2.4545236995334601</v>
      </c>
      <c r="V276" s="99">
        <v>2.2683370070437774</v>
      </c>
      <c r="W276" s="99">
        <v>2.0616621529377097</v>
      </c>
      <c r="X276" s="99">
        <v>1.1120190360781279</v>
      </c>
      <c r="Y276" s="99">
        <v>0.97226255885357038</v>
      </c>
      <c r="DA276" s="63" t="s">
        <v>3147</v>
      </c>
    </row>
    <row r="277" spans="1:105" ht="12" customHeight="1" x14ac:dyDescent="0.25">
      <c r="A277" s="97" t="s">
        <v>133</v>
      </c>
      <c r="B277" s="99">
        <v>1.7086332652719771</v>
      </c>
      <c r="C277" s="99">
        <v>1.5903533372601879</v>
      </c>
      <c r="D277" s="99">
        <v>1.559102891334827</v>
      </c>
      <c r="E277" s="99">
        <v>1.539190935557625</v>
      </c>
      <c r="F277" s="99">
        <v>1.562331786868048</v>
      </c>
      <c r="G277" s="99">
        <v>1.5619583340253487</v>
      </c>
      <c r="H277" s="99">
        <v>1.5563060698497024</v>
      </c>
      <c r="I277" s="99">
        <v>1.3624922414792093</v>
      </c>
      <c r="J277" s="99">
        <v>1.3658258729195845</v>
      </c>
      <c r="K277" s="99">
        <v>1.2039466177465494</v>
      </c>
      <c r="L277" s="99">
        <v>1.6682466756197216</v>
      </c>
      <c r="M277" s="99">
        <v>1.6426150829724226</v>
      </c>
      <c r="N277" s="99">
        <v>1.623669490997399</v>
      </c>
      <c r="O277" s="99">
        <v>1.7873766728811924</v>
      </c>
      <c r="P277" s="99">
        <v>1.6346766558468988</v>
      </c>
      <c r="Q277" s="99">
        <v>1.6447552657630078</v>
      </c>
      <c r="R277" s="99">
        <v>1.6341505034120003</v>
      </c>
      <c r="S277" s="99">
        <v>1.4542748358161237</v>
      </c>
      <c r="T277" s="99">
        <v>1.3626245082613426</v>
      </c>
      <c r="U277" s="99">
        <v>1.3613039176507122</v>
      </c>
      <c r="V277" s="99">
        <v>1.2494473469630412</v>
      </c>
      <c r="W277" s="99">
        <v>1.2032883258430154</v>
      </c>
      <c r="X277" s="99">
        <v>0.44167808393342534</v>
      </c>
      <c r="Y277" s="99">
        <v>0.48068457926705949</v>
      </c>
      <c r="DA277" s="63" t="s">
        <v>3148</v>
      </c>
    </row>
    <row r="278" spans="1:105" ht="12" customHeight="1" x14ac:dyDescent="0.25">
      <c r="A278" s="100" t="s">
        <v>212</v>
      </c>
      <c r="B278" s="102">
        <v>1.7086332652719771</v>
      </c>
      <c r="C278" s="102">
        <v>1.5903533372601879</v>
      </c>
      <c r="D278" s="102">
        <v>1.559102891334827</v>
      </c>
      <c r="E278" s="102">
        <v>1.539190935557625</v>
      </c>
      <c r="F278" s="102">
        <v>1.562331786868048</v>
      </c>
      <c r="G278" s="102">
        <v>1.5619583340253487</v>
      </c>
      <c r="H278" s="102">
        <v>1.5563060698497024</v>
      </c>
      <c r="I278" s="102">
        <v>1.3624922414792093</v>
      </c>
      <c r="J278" s="102">
        <v>1.3658258729195845</v>
      </c>
      <c r="K278" s="102">
        <v>1.2039466177465494</v>
      </c>
      <c r="L278" s="102">
        <v>1.6682466756197216</v>
      </c>
      <c r="M278" s="102">
        <v>1.6426150829724226</v>
      </c>
      <c r="N278" s="102">
        <v>1.623669490997399</v>
      </c>
      <c r="O278" s="102">
        <v>1.7873766728811924</v>
      </c>
      <c r="P278" s="102">
        <v>1.6346766558468988</v>
      </c>
      <c r="Q278" s="102">
        <v>1.6447552657630078</v>
      </c>
      <c r="R278" s="102">
        <v>1.6341505034120003</v>
      </c>
      <c r="S278" s="102">
        <v>1.4542748358161237</v>
      </c>
      <c r="T278" s="102">
        <v>1.3626245082613426</v>
      </c>
      <c r="U278" s="102">
        <v>1.3613039176507122</v>
      </c>
      <c r="V278" s="102">
        <v>1.2494473469630412</v>
      </c>
      <c r="W278" s="102">
        <v>1.2032883258430154</v>
      </c>
      <c r="X278" s="102">
        <v>0.44167808393342534</v>
      </c>
      <c r="Y278" s="102">
        <v>0.48068457926705949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0.10694704137275017</v>
      </c>
      <c r="C284" s="123">
        <v>0.10549696680380556</v>
      </c>
      <c r="D284" s="123">
        <v>0.10553634256393229</v>
      </c>
      <c r="E284" s="123">
        <v>0.1087265929502553</v>
      </c>
      <c r="F284" s="123">
        <v>0.10941803233344696</v>
      </c>
      <c r="G284" s="123">
        <v>0.11097376771108847</v>
      </c>
      <c r="H284" s="123">
        <v>0.11412272480351086</v>
      </c>
      <c r="I284" s="123">
        <v>0.10900632049509908</v>
      </c>
      <c r="J284" s="123">
        <v>0.11303549209239908</v>
      </c>
      <c r="K284" s="123">
        <v>0.11435945921643217</v>
      </c>
      <c r="L284" s="123">
        <v>0.1267891970770495</v>
      </c>
      <c r="M284" s="123">
        <v>0.1215812540597291</v>
      </c>
      <c r="N284" s="123">
        <v>0.12175182202137172</v>
      </c>
      <c r="O284" s="123">
        <v>0.12908623754098969</v>
      </c>
      <c r="P284" s="123">
        <v>0.12569542507649928</v>
      </c>
      <c r="Q284" s="123">
        <v>0.12500940581733086</v>
      </c>
      <c r="R284" s="123">
        <v>0.12437024307312851</v>
      </c>
      <c r="S284" s="123">
        <v>0.11639038409065143</v>
      </c>
      <c r="T284" s="123">
        <v>0.10740366311117927</v>
      </c>
      <c r="U284" s="123">
        <v>9.6837339017259536E-2</v>
      </c>
      <c r="V284" s="123">
        <v>8.5455219871960211E-2</v>
      </c>
      <c r="W284" s="123">
        <v>8.5411603521302809E-2</v>
      </c>
      <c r="X284" s="123">
        <v>7.7617975629672264E-2</v>
      </c>
      <c r="Y284" s="123">
        <v>6.4628154332227739E-2</v>
      </c>
      <c r="DA284" s="130" t="s">
        <v>3155</v>
      </c>
    </row>
    <row r="285" spans="1:105" ht="12" customHeight="1" x14ac:dyDescent="0.25">
      <c r="A285" s="97" t="s">
        <v>175</v>
      </c>
      <c r="B285" s="99">
        <v>0.66242862156764315</v>
      </c>
      <c r="C285" s="99">
        <v>0.65144039113055163</v>
      </c>
      <c r="D285" s="99">
        <v>0.64837575137086978</v>
      </c>
      <c r="E285" s="99">
        <v>0.6649639055777643</v>
      </c>
      <c r="F285" s="99">
        <v>0.66647494700079457</v>
      </c>
      <c r="G285" s="99">
        <v>0.673689716291756</v>
      </c>
      <c r="H285" s="99">
        <v>0.69089104945206636</v>
      </c>
      <c r="I285" s="99">
        <v>0.65843290070142202</v>
      </c>
      <c r="J285" s="99">
        <v>0.68362018604481056</v>
      </c>
      <c r="K285" s="99">
        <v>0.69444071912665761</v>
      </c>
      <c r="L285" s="99">
        <v>0.77919652687345109</v>
      </c>
      <c r="M285" s="99">
        <v>0.75309771795236669</v>
      </c>
      <c r="N285" s="99">
        <v>0.7619642542987366</v>
      </c>
      <c r="O285" s="99">
        <v>0.81667548895679187</v>
      </c>
      <c r="P285" s="99">
        <v>0.80458491489359163</v>
      </c>
      <c r="Q285" s="99">
        <v>0.80956629967821747</v>
      </c>
      <c r="R285" s="99">
        <v>0.82491944954686736</v>
      </c>
      <c r="S285" s="99">
        <v>0.80089131762383048</v>
      </c>
      <c r="T285" s="99">
        <v>0.78360232992703061</v>
      </c>
      <c r="U285" s="99">
        <v>0.75486573842379445</v>
      </c>
      <c r="V285" s="99">
        <v>0.66529368482623974</v>
      </c>
      <c r="W285" s="99">
        <v>0.61237995638321274</v>
      </c>
      <c r="X285" s="99">
        <v>0.44862037758887741</v>
      </c>
      <c r="Y285" s="99">
        <v>0.35840270654319029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19.726135564449791</v>
      </c>
      <c r="D290" s="117">
        <f t="shared" si="129"/>
        <v>22.436131976704068</v>
      </c>
      <c r="E290" s="117">
        <f t="shared" si="129"/>
        <v>24.162314843192092</v>
      </c>
      <c r="F290" s="117">
        <f t="shared" si="129"/>
        <v>18.928976224486536</v>
      </c>
      <c r="G290" s="117">
        <f t="shared" si="129"/>
        <v>14.007945139909513</v>
      </c>
      <c r="H290" s="117">
        <f t="shared" si="129"/>
        <v>9.2243716462615755</v>
      </c>
      <c r="I290" s="117">
        <f t="shared" si="129"/>
        <v>9.1867193905627413</v>
      </c>
      <c r="J290" s="117">
        <f t="shared" si="129"/>
        <v>14.659369698020848</v>
      </c>
      <c r="K290" s="117">
        <f t="shared" si="129"/>
        <v>17.009398088335391</v>
      </c>
      <c r="L290" s="117">
        <f t="shared" si="129"/>
        <v>21.199298270774264</v>
      </c>
      <c r="M290" s="117">
        <f t="shared" si="129"/>
        <v>16.33515854150291</v>
      </c>
      <c r="N290" s="117">
        <f t="shared" si="129"/>
        <v>15.175397501382403</v>
      </c>
      <c r="O290" s="117">
        <f t="shared" si="129"/>
        <v>12.502202071194461</v>
      </c>
      <c r="P290" s="117">
        <f t="shared" si="129"/>
        <v>5.4760227013330089</v>
      </c>
      <c r="Q290" s="117">
        <f t="shared" si="129"/>
        <v>7.8141500285622731</v>
      </c>
      <c r="R290" s="117">
        <f t="shared" ref="R290:V290" si="130">R291+R294+R296+R305</f>
        <v>12.002124608282115</v>
      </c>
      <c r="S290" s="117">
        <f t="shared" si="130"/>
        <v>13.734529251386032</v>
      </c>
      <c r="T290" s="117">
        <f t="shared" si="130"/>
        <v>12.294362970842707</v>
      </c>
      <c r="U290" s="117">
        <f t="shared" si="130"/>
        <v>11.46437974315274</v>
      </c>
      <c r="V290" s="117">
        <f t="shared" si="130"/>
        <v>5.8771891983915348</v>
      </c>
      <c r="W290" s="117">
        <f t="shared" ref="W290:Y290" si="131">W291+W294+W296+W305</f>
        <v>2.2215229036645554</v>
      </c>
      <c r="X290" s="117">
        <f t="shared" si="131"/>
        <v>0.52508109238674938</v>
      </c>
      <c r="Y290" s="117">
        <f t="shared" si="131"/>
        <v>1.8599933814931555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18.046511989029511</v>
      </c>
      <c r="D291" s="122">
        <f t="shared" si="132"/>
        <v>20.432207049795789</v>
      </c>
      <c r="E291" s="122">
        <f t="shared" si="132"/>
        <v>22.063369599071446</v>
      </c>
      <c r="F291" s="122">
        <f t="shared" si="132"/>
        <v>17.221879259732738</v>
      </c>
      <c r="G291" s="122">
        <f t="shared" si="132"/>
        <v>12.743755726558614</v>
      </c>
      <c r="H291" s="122">
        <f t="shared" si="132"/>
        <v>8.3819565264969658</v>
      </c>
      <c r="I291" s="122">
        <f t="shared" si="132"/>
        <v>8.3697740605189654</v>
      </c>
      <c r="J291" s="122">
        <f t="shared" si="132"/>
        <v>13.285763286012413</v>
      </c>
      <c r="K291" s="122">
        <f t="shared" si="132"/>
        <v>15.427125680479639</v>
      </c>
      <c r="L291" s="122">
        <f t="shared" si="132"/>
        <v>19.143710602504225</v>
      </c>
      <c r="M291" s="122">
        <f t="shared" si="132"/>
        <v>14.466661379057962</v>
      </c>
      <c r="N291" s="122">
        <f t="shared" si="132"/>
        <v>13.376622401103482</v>
      </c>
      <c r="O291" s="122">
        <f t="shared" si="132"/>
        <v>10.921561646970259</v>
      </c>
      <c r="P291" s="122">
        <f t="shared" si="132"/>
        <v>4.6987471641905802</v>
      </c>
      <c r="Q291" s="122">
        <f t="shared" si="132"/>
        <v>6.7028044801117472</v>
      </c>
      <c r="R291" s="122">
        <f t="shared" ref="R291:V291" si="133">SUM(R292:R293)</f>
        <v>10.2790619638146</v>
      </c>
      <c r="S291" s="122">
        <f t="shared" si="133"/>
        <v>11.763462100464606</v>
      </c>
      <c r="T291" s="122">
        <f t="shared" si="133"/>
        <v>10.433024305425361</v>
      </c>
      <c r="U291" s="122">
        <f t="shared" si="133"/>
        <v>9.5958259601391749</v>
      </c>
      <c r="V291" s="122">
        <f t="shared" si="133"/>
        <v>4.8552015286372407</v>
      </c>
      <c r="W291" s="122">
        <f t="shared" ref="W291:Y291" si="134">SUM(W292:W293)</f>
        <v>1.7916628248366007</v>
      </c>
      <c r="X291" s="122">
        <f t="shared" si="134"/>
        <v>0.43732446591858753</v>
      </c>
      <c r="Y291" s="122">
        <f t="shared" si="134"/>
        <v>1.4989518661094163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17.848947061729771</v>
      </c>
      <c r="D292" s="98">
        <v>20.212172940321061</v>
      </c>
      <c r="E292" s="98">
        <v>21.824969076716641</v>
      </c>
      <c r="F292" s="98">
        <v>17.03622293081543</v>
      </c>
      <c r="G292" s="98">
        <v>12.605978540552904</v>
      </c>
      <c r="H292" s="98">
        <v>8.2910163614828143</v>
      </c>
      <c r="I292" s="98">
        <v>8.2786626684534834</v>
      </c>
      <c r="J292" s="98">
        <v>13.141771813520377</v>
      </c>
      <c r="K292" s="98">
        <v>15.259978818692282</v>
      </c>
      <c r="L292" s="98">
        <v>18.928690235850684</v>
      </c>
      <c r="M292" s="98">
        <v>14.304572635310251</v>
      </c>
      <c r="N292" s="98">
        <v>13.223338512867114</v>
      </c>
      <c r="O292" s="98">
        <v>10.791707464149606</v>
      </c>
      <c r="P292" s="98">
        <v>4.6412686129625786</v>
      </c>
      <c r="Q292" s="98">
        <v>6.6159380524927451</v>
      </c>
      <c r="R292" s="98">
        <v>10.143364538203267</v>
      </c>
      <c r="S292" s="98">
        <v>11.606276520877344</v>
      </c>
      <c r="T292" s="98">
        <v>10.292484951953455</v>
      </c>
      <c r="U292" s="98">
        <v>9.4668835218886827</v>
      </c>
      <c r="V292" s="98">
        <v>4.7893853745767192</v>
      </c>
      <c r="W292" s="98">
        <v>1.7672164843902003</v>
      </c>
      <c r="X292" s="98">
        <v>0.43176257908941007</v>
      </c>
      <c r="Y292" s="98">
        <v>1.4796302286750271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0.19756492729974245</v>
      </c>
      <c r="D293" s="98">
        <v>0.22003410947472779</v>
      </c>
      <c r="E293" s="98">
        <v>0.23840052235480538</v>
      </c>
      <c r="F293" s="98">
        <v>0.1856563289173081</v>
      </c>
      <c r="G293" s="98">
        <v>0.13777718600570951</v>
      </c>
      <c r="H293" s="98">
        <v>9.0940165014152308E-2</v>
      </c>
      <c r="I293" s="98">
        <v>9.1111392065482272E-2</v>
      </c>
      <c r="J293" s="98">
        <v>0.1439914724920355</v>
      </c>
      <c r="K293" s="98">
        <v>0.16714686178735699</v>
      </c>
      <c r="L293" s="98">
        <v>0.21502036665354018</v>
      </c>
      <c r="M293" s="98">
        <v>0.16208874374771048</v>
      </c>
      <c r="N293" s="98">
        <v>0.15328388823636821</v>
      </c>
      <c r="O293" s="98">
        <v>0.12985418282065314</v>
      </c>
      <c r="P293" s="98">
        <v>5.7478551228001232E-2</v>
      </c>
      <c r="Q293" s="98">
        <v>8.6866427619001971E-2</v>
      </c>
      <c r="R293" s="98">
        <v>0.1356974256113341</v>
      </c>
      <c r="S293" s="98">
        <v>0.15718557958726243</v>
      </c>
      <c r="T293" s="98">
        <v>0.14053935347190694</v>
      </c>
      <c r="U293" s="98">
        <v>0.12894243825049245</v>
      </c>
      <c r="V293" s="98">
        <v>6.5816154060521284E-2</v>
      </c>
      <c r="W293" s="98">
        <v>2.4446340446400334E-2</v>
      </c>
      <c r="X293" s="98">
        <v>5.5618868291774405E-3</v>
      </c>
      <c r="Y293" s="98">
        <v>1.9321637434389263E-2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2.9632018086888094E-3</v>
      </c>
      <c r="D294" s="122">
        <f t="shared" si="135"/>
        <v>1.7587880320725218E-3</v>
      </c>
      <c r="E294" s="122">
        <f t="shared" si="135"/>
        <v>3.7741112342527666E-3</v>
      </c>
      <c r="F294" s="122">
        <f t="shared" si="135"/>
        <v>4.7561854147361972E-3</v>
      </c>
      <c r="G294" s="122">
        <f t="shared" si="135"/>
        <v>3.4951032018411734E-3</v>
      </c>
      <c r="H294" s="122">
        <f t="shared" si="135"/>
        <v>3.8247868452236538E-3</v>
      </c>
      <c r="I294" s="122">
        <f t="shared" si="135"/>
        <v>3.9427770603800384E-3</v>
      </c>
      <c r="J294" s="122">
        <f t="shared" si="135"/>
        <v>4.4134947477249371E-3</v>
      </c>
      <c r="K294" s="122">
        <f t="shared" si="135"/>
        <v>3.3663531840913028E-3</v>
      </c>
      <c r="L294" s="122">
        <f t="shared" si="135"/>
        <v>3.9376860751647261E-3</v>
      </c>
      <c r="M294" s="122">
        <f t="shared" si="135"/>
        <v>4.8568321087407726E-3</v>
      </c>
      <c r="N294" s="122">
        <f t="shared" si="135"/>
        <v>4.4529094215566677E-3</v>
      </c>
      <c r="O294" s="122">
        <f t="shared" si="135"/>
        <v>3.0838523249558385E-3</v>
      </c>
      <c r="P294" s="122">
        <f t="shared" si="135"/>
        <v>1.2603563248497901E-3</v>
      </c>
      <c r="Q294" s="122">
        <f t="shared" si="135"/>
        <v>2.2547660515731087E-3</v>
      </c>
      <c r="R294" s="122">
        <f t="shared" si="135"/>
        <v>4.4005067963341048E-3</v>
      </c>
      <c r="S294" s="122">
        <f t="shared" si="135"/>
        <v>4.8190003332521979E-3</v>
      </c>
      <c r="T294" s="122">
        <f t="shared" si="135"/>
        <v>5.7853692657346394E-3</v>
      </c>
      <c r="U294" s="122">
        <f t="shared" si="135"/>
        <v>2.5605083493021453E-3</v>
      </c>
      <c r="V294" s="122">
        <f t="shared" si="135"/>
        <v>3.9139270987126867E-3</v>
      </c>
      <c r="W294" s="122">
        <f t="shared" si="135"/>
        <v>5.8027609467109953E-4</v>
      </c>
      <c r="X294" s="122">
        <f t="shared" si="135"/>
        <v>3.923507710095892E-4</v>
      </c>
      <c r="Y294" s="122">
        <f t="shared" si="135"/>
        <v>2.0747378013309561E-3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2.9632018086888094E-3</v>
      </c>
      <c r="D295" s="98">
        <v>1.7587880320725218E-3</v>
      </c>
      <c r="E295" s="98">
        <v>3.7741112342527666E-3</v>
      </c>
      <c r="F295" s="98">
        <v>4.7561854147361972E-3</v>
      </c>
      <c r="G295" s="98">
        <v>3.4951032018411734E-3</v>
      </c>
      <c r="H295" s="98">
        <v>3.8247868452236538E-3</v>
      </c>
      <c r="I295" s="98">
        <v>3.9427770603800384E-3</v>
      </c>
      <c r="J295" s="98">
        <v>4.4134947477249371E-3</v>
      </c>
      <c r="K295" s="98">
        <v>3.3663531840913028E-3</v>
      </c>
      <c r="L295" s="98">
        <v>3.9376860751647261E-3</v>
      </c>
      <c r="M295" s="98">
        <v>4.8568321087407726E-3</v>
      </c>
      <c r="N295" s="98">
        <v>4.4529094215566677E-3</v>
      </c>
      <c r="O295" s="98">
        <v>3.0838523249558385E-3</v>
      </c>
      <c r="P295" s="98">
        <v>1.2603563248497901E-3</v>
      </c>
      <c r="Q295" s="98">
        <v>2.2547660515731087E-3</v>
      </c>
      <c r="R295" s="98">
        <v>4.4005067963341048E-3</v>
      </c>
      <c r="S295" s="98">
        <v>4.8190003332521979E-3</v>
      </c>
      <c r="T295" s="98">
        <v>5.7853692657346394E-3</v>
      </c>
      <c r="U295" s="98">
        <v>2.5605083493021453E-3</v>
      </c>
      <c r="V295" s="98">
        <v>3.9139270987126867E-3</v>
      </c>
      <c r="W295" s="98">
        <v>5.8027609467109953E-4</v>
      </c>
      <c r="X295" s="98">
        <v>3.923507710095892E-4</v>
      </c>
      <c r="Y295" s="98">
        <v>2.0747378013309561E-3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1.3977880763824653</v>
      </c>
      <c r="D296" s="122">
        <v>1.6558897559546071</v>
      </c>
      <c r="E296" s="122">
        <v>1.7352206809973649</v>
      </c>
      <c r="F296" s="122">
        <v>1.4130320175773694</v>
      </c>
      <c r="G296" s="122">
        <v>1.040857257408369</v>
      </c>
      <c r="H296" s="122">
        <v>0.68771766536397572</v>
      </c>
      <c r="I296" s="122">
        <v>0.65517234993665541</v>
      </c>
      <c r="J296" s="122">
        <v>1.1029681863738219</v>
      </c>
      <c r="K296" s="122">
        <v>1.2635769565171797</v>
      </c>
      <c r="L296" s="122">
        <v>1.6658109202161744</v>
      </c>
      <c r="M296" s="122">
        <v>1.5158459933292838</v>
      </c>
      <c r="N296" s="122">
        <v>1.4591763852933735</v>
      </c>
      <c r="O296" s="122">
        <v>1.2716121643188358</v>
      </c>
      <c r="P296" s="122">
        <v>0.61539488838944667</v>
      </c>
      <c r="Q296" s="122">
        <v>0.87043991557224287</v>
      </c>
      <c r="R296" s="122">
        <v>1.3443347982106439</v>
      </c>
      <c r="S296" s="122">
        <v>1.5382751827485632</v>
      </c>
      <c r="T296" s="122">
        <v>1.4420033714926068</v>
      </c>
      <c r="U296" s="122">
        <v>1.4645095286994982</v>
      </c>
      <c r="V296" s="122">
        <v>0.79212301508086014</v>
      </c>
      <c r="W296" s="122">
        <v>0.32825917316574088</v>
      </c>
      <c r="X296" s="122">
        <v>6.3003183399351487E-2</v>
      </c>
      <c r="Y296" s="122">
        <v>0.26368217794326793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1.3587152749546985</v>
      </c>
      <c r="D297" s="98">
        <v>1.6041663514789315</v>
      </c>
      <c r="E297" s="98">
        <v>1.6745055731712277</v>
      </c>
      <c r="F297" s="98">
        <v>1.3581742167529975</v>
      </c>
      <c r="G297" s="98">
        <v>0.98917486384941988</v>
      </c>
      <c r="H297" s="98">
        <v>0.64261543372528906</v>
      </c>
      <c r="I297" s="98">
        <v>0.625669634048866</v>
      </c>
      <c r="J297" s="98">
        <v>1.0712405018501301</v>
      </c>
      <c r="K297" s="98">
        <v>1.2168281038761963</v>
      </c>
      <c r="L297" s="98">
        <v>1.6140390841448911</v>
      </c>
      <c r="M297" s="98">
        <v>1.4768924356721684</v>
      </c>
      <c r="N297" s="98">
        <v>1.4188172446916762</v>
      </c>
      <c r="O297" s="98">
        <v>1.2362176123942612</v>
      </c>
      <c r="P297" s="98">
        <v>0.55931792755468024</v>
      </c>
      <c r="Q297" s="98">
        <v>0.82124525351498345</v>
      </c>
      <c r="R297" s="98">
        <v>1.2854623995755972</v>
      </c>
      <c r="S297" s="98">
        <v>1.4745040244431604</v>
      </c>
      <c r="T297" s="98">
        <v>1.3878082211861607</v>
      </c>
      <c r="U297" s="98">
        <v>1.4018786396281844</v>
      </c>
      <c r="V297" s="98">
        <v>0.75273423619003765</v>
      </c>
      <c r="W297" s="98">
        <v>0.28687191403694834</v>
      </c>
      <c r="X297" s="98">
        <v>2.1622765203775596E-2</v>
      </c>
      <c r="Y297" s="98">
        <v>0.21068396791799715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1.0324543780920905E-2</v>
      </c>
      <c r="D298" s="98">
        <v>5.4403200562381203E-3</v>
      </c>
      <c r="E298" s="98">
        <v>1.1994659603472849E-2</v>
      </c>
      <c r="F298" s="98">
        <v>5.6058088253712873E-3</v>
      </c>
      <c r="G298" s="98">
        <v>5.4511173804733587E-3</v>
      </c>
      <c r="H298" s="98">
        <v>4.6181245547766469E-3</v>
      </c>
      <c r="I298" s="98">
        <v>7.1440850998610687E-3</v>
      </c>
      <c r="J298" s="98">
        <v>9.2919576814241185E-3</v>
      </c>
      <c r="K298" s="98">
        <v>1.4581975352054856E-2</v>
      </c>
      <c r="L298" s="98">
        <v>9.5706830382944925E-3</v>
      </c>
      <c r="M298" s="98">
        <v>4.2279757525502098E-3</v>
      </c>
      <c r="N298" s="98">
        <v>6.2295563613505057E-3</v>
      </c>
      <c r="O298" s="98">
        <v>0</v>
      </c>
      <c r="P298" s="98">
        <v>0</v>
      </c>
      <c r="Q298" s="98">
        <v>0</v>
      </c>
      <c r="R298" s="98">
        <v>7.2142359757340485E-3</v>
      </c>
      <c r="S298" s="98">
        <v>1.4900215175394315E-2</v>
      </c>
      <c r="T298" s="98">
        <v>7.6961804933292181E-3</v>
      </c>
      <c r="U298" s="98">
        <v>1.6807633498202044E-2</v>
      </c>
      <c r="V298" s="98">
        <v>8.8704569370634222E-3</v>
      </c>
      <c r="W298" s="98">
        <v>0</v>
      </c>
      <c r="X298" s="98">
        <v>1.7260618362811293E-2</v>
      </c>
      <c r="Y298" s="98">
        <v>7.8624419816742893E-4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6.8166764764555016E-3</v>
      </c>
      <c r="D299" s="101">
        <v>3.6093876659597998E-3</v>
      </c>
      <c r="E299" s="101">
        <v>7.8477629062321721E-3</v>
      </c>
      <c r="F299" s="101">
        <v>3.6422116943584568E-3</v>
      </c>
      <c r="G299" s="101">
        <v>3.5704589174839233E-3</v>
      </c>
      <c r="H299" s="101">
        <v>3.0171450955712334E-3</v>
      </c>
      <c r="I299" s="101">
        <v>4.5862808194612678E-3</v>
      </c>
      <c r="J299" s="101">
        <v>5.7895664989834608E-3</v>
      </c>
      <c r="K299" s="101">
        <v>8.3797304896263483E-3</v>
      </c>
      <c r="L299" s="101">
        <v>6.1535713078182371E-3</v>
      </c>
      <c r="M299" s="101">
        <v>2.6756352418002547E-3</v>
      </c>
      <c r="N299" s="101">
        <v>3.8338998206149063E-3</v>
      </c>
      <c r="O299" s="101">
        <v>0</v>
      </c>
      <c r="P299" s="101">
        <v>0</v>
      </c>
      <c r="Q299" s="101">
        <v>0</v>
      </c>
      <c r="R299" s="101">
        <v>4.3594300999752799E-3</v>
      </c>
      <c r="S299" s="101">
        <v>8.5992491500849304E-3</v>
      </c>
      <c r="T299" s="101">
        <v>4.4414337470794927E-3</v>
      </c>
      <c r="U299" s="101">
        <v>9.8209552542822993E-3</v>
      </c>
      <c r="V299" s="101">
        <v>5.1645152677017633E-3</v>
      </c>
      <c r="W299" s="101">
        <v>0</v>
      </c>
      <c r="X299" s="101">
        <v>7.5996793392432999E-3</v>
      </c>
      <c r="Y299" s="101">
        <v>4.265258823073476E-4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3.5078673044654034E-3</v>
      </c>
      <c r="D300" s="104">
        <v>1.8309323902783205E-3</v>
      </c>
      <c r="E300" s="104">
        <v>4.1468966972406781E-3</v>
      </c>
      <c r="F300" s="104">
        <v>1.96359713101283E-3</v>
      </c>
      <c r="G300" s="104">
        <v>1.8806584629894353E-3</v>
      </c>
      <c r="H300" s="104">
        <v>1.6009794592054133E-3</v>
      </c>
      <c r="I300" s="104">
        <v>2.5578042803998005E-3</v>
      </c>
      <c r="J300" s="104">
        <v>3.5023911824406586E-3</v>
      </c>
      <c r="K300" s="104">
        <v>6.2022448624285079E-3</v>
      </c>
      <c r="L300" s="104">
        <v>3.4171117304762563E-3</v>
      </c>
      <c r="M300" s="104">
        <v>1.5523405107499551E-3</v>
      </c>
      <c r="N300" s="104">
        <v>2.3956565407355994E-3</v>
      </c>
      <c r="O300" s="104">
        <v>0</v>
      </c>
      <c r="P300" s="104">
        <v>0</v>
      </c>
      <c r="Q300" s="104">
        <v>0</v>
      </c>
      <c r="R300" s="104">
        <v>2.8548058757587682E-3</v>
      </c>
      <c r="S300" s="104">
        <v>6.3009660253093838E-3</v>
      </c>
      <c r="T300" s="104">
        <v>3.2547467462497254E-3</v>
      </c>
      <c r="U300" s="104">
        <v>6.9866782439197434E-3</v>
      </c>
      <c r="V300" s="104">
        <v>3.705941669361658E-3</v>
      </c>
      <c r="W300" s="104">
        <v>0</v>
      </c>
      <c r="X300" s="104">
        <v>9.6609390235679916E-3</v>
      </c>
      <c r="Y300" s="104">
        <v>3.5971831586008134E-4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1.5843620119274007E-2</v>
      </c>
      <c r="D301" s="101">
        <v>2.917277586792762E-2</v>
      </c>
      <c r="E301" s="101">
        <v>2.9444747601779963E-2</v>
      </c>
      <c r="F301" s="101">
        <v>3.4064071967304543E-2</v>
      </c>
      <c r="G301" s="101">
        <v>2.7535565718128034E-2</v>
      </c>
      <c r="H301" s="101">
        <v>2.4311496086701016E-2</v>
      </c>
      <c r="I301" s="101">
        <v>5.375175995617187E-3</v>
      </c>
      <c r="J301" s="101">
        <v>8.2373066140877214E-3</v>
      </c>
      <c r="K301" s="101">
        <v>1.1297637653890344E-2</v>
      </c>
      <c r="L301" s="101">
        <v>2.1192795961595089E-2</v>
      </c>
      <c r="M301" s="101">
        <v>1.9878639685348899E-2</v>
      </c>
      <c r="N301" s="101">
        <v>2.1060941374628196E-2</v>
      </c>
      <c r="O301" s="101">
        <v>1.9727026400952963E-2</v>
      </c>
      <c r="P301" s="101">
        <v>3.227253624844046E-2</v>
      </c>
      <c r="Q301" s="101">
        <v>2.3412254720252358E-2</v>
      </c>
      <c r="R301" s="101">
        <v>2.3462875770888104E-2</v>
      </c>
      <c r="S301" s="101">
        <v>2.3156911529976964E-2</v>
      </c>
      <c r="T301" s="101">
        <v>2.3103303667030641E-2</v>
      </c>
      <c r="U301" s="101">
        <v>2.1191953247691131E-2</v>
      </c>
      <c r="V301" s="101">
        <v>1.6002631958261768E-2</v>
      </c>
      <c r="W301" s="101">
        <v>2.2391593110691575E-2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1.2904637527571882E-2</v>
      </c>
      <c r="D302" s="104">
        <v>1.7110308551509933E-2</v>
      </c>
      <c r="E302" s="104">
        <v>1.9275700620884427E-2</v>
      </c>
      <c r="F302" s="104">
        <v>1.518792003169594E-2</v>
      </c>
      <c r="G302" s="104">
        <v>1.8695710460347882E-2</v>
      </c>
      <c r="H302" s="104">
        <v>1.6172610997209038E-2</v>
      </c>
      <c r="I302" s="104">
        <v>1.6983454792311156E-2</v>
      </c>
      <c r="J302" s="104">
        <v>1.4198420228179961E-2</v>
      </c>
      <c r="K302" s="104">
        <v>2.0869239635038287E-2</v>
      </c>
      <c r="L302" s="104">
        <v>2.1008357071393726E-2</v>
      </c>
      <c r="M302" s="104">
        <v>1.4846942219216151E-2</v>
      </c>
      <c r="N302" s="104">
        <v>1.3068642865718443E-2</v>
      </c>
      <c r="O302" s="104">
        <v>1.5667525523621512E-2</v>
      </c>
      <c r="P302" s="104">
        <v>2.3804424586325968E-2</v>
      </c>
      <c r="Q302" s="104">
        <v>2.5782407337007145E-2</v>
      </c>
      <c r="R302" s="104">
        <v>2.8195286888424553E-2</v>
      </c>
      <c r="S302" s="104">
        <v>2.5714031600031537E-2</v>
      </c>
      <c r="T302" s="104">
        <v>2.3395666146086125E-2</v>
      </c>
      <c r="U302" s="104">
        <v>2.4631302325420639E-2</v>
      </c>
      <c r="V302" s="104">
        <v>1.451568999549719E-2</v>
      </c>
      <c r="W302" s="104">
        <v>1.8995666018100998E-2</v>
      </c>
      <c r="X302" s="104">
        <v>2.4119799832764598E-2</v>
      </c>
      <c r="Y302" s="104">
        <v>5.2211965827103357E-2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8.1544503303950903E-3</v>
      </c>
      <c r="D303" s="98">
        <v>1.0905404931706228E-2</v>
      </c>
      <c r="E303" s="98">
        <v>1.2128356916875117E-2</v>
      </c>
      <c r="F303" s="98">
        <v>9.5107644435147767E-3</v>
      </c>
      <c r="G303" s="98">
        <v>1.1853233892931256E-2</v>
      </c>
      <c r="H303" s="98">
        <v>1.0257775768613295E-2</v>
      </c>
      <c r="I303" s="98">
        <v>1.0617876243043318E-2</v>
      </c>
      <c r="J303" s="98">
        <v>8.6289295784688462E-3</v>
      </c>
      <c r="K303" s="98">
        <v>1.1674029224596176E-2</v>
      </c>
      <c r="L303" s="98">
        <v>1.3245378700278667E-2</v>
      </c>
      <c r="M303" s="98">
        <v>9.2622931131310648E-3</v>
      </c>
      <c r="N303" s="98">
        <v>7.9696491128649315E-3</v>
      </c>
      <c r="O303" s="98">
        <v>9.9465745762934137E-3</v>
      </c>
      <c r="P303" s="98">
        <v>1.4482801976299191E-2</v>
      </c>
      <c r="Q303" s="98">
        <v>1.5932915546212716E-2</v>
      </c>
      <c r="R303" s="98">
        <v>1.7368492224979798E-2</v>
      </c>
      <c r="S303" s="98">
        <v>1.5161117935699516E-2</v>
      </c>
      <c r="T303" s="98">
        <v>1.3835011541418614E-2</v>
      </c>
      <c r="U303" s="98">
        <v>1.4730879844232473E-2</v>
      </c>
      <c r="V303" s="98">
        <v>8.6383703331986486E-3</v>
      </c>
      <c r="W303" s="98">
        <v>1.1861148928762392E-2</v>
      </c>
      <c r="X303" s="98">
        <v>1.0715071342818879E-2</v>
      </c>
      <c r="Y303" s="98">
        <v>2.8651036004667028E-2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4.7501871971767926E-3</v>
      </c>
      <c r="D304" s="98">
        <v>6.2049036198037043E-3</v>
      </c>
      <c r="E304" s="98">
        <v>7.1473437040093096E-3</v>
      </c>
      <c r="F304" s="98">
        <v>5.6771555881811632E-3</v>
      </c>
      <c r="G304" s="98">
        <v>6.8424765674166277E-3</v>
      </c>
      <c r="H304" s="98">
        <v>5.9148352285957433E-3</v>
      </c>
      <c r="I304" s="98">
        <v>6.365578549267838E-3</v>
      </c>
      <c r="J304" s="98">
        <v>5.5694906497111138E-3</v>
      </c>
      <c r="K304" s="98">
        <v>9.1952104104421114E-3</v>
      </c>
      <c r="L304" s="98">
        <v>7.7629783711150599E-3</v>
      </c>
      <c r="M304" s="98">
        <v>5.5846491060850866E-3</v>
      </c>
      <c r="N304" s="98">
        <v>5.0989937528535109E-3</v>
      </c>
      <c r="O304" s="98">
        <v>5.7209509473280977E-3</v>
      </c>
      <c r="P304" s="98">
        <v>9.3216226100267773E-3</v>
      </c>
      <c r="Q304" s="98">
        <v>9.8494917907944301E-3</v>
      </c>
      <c r="R304" s="98">
        <v>1.0826794663444755E-2</v>
      </c>
      <c r="S304" s="98">
        <v>1.0552913664332021E-2</v>
      </c>
      <c r="T304" s="98">
        <v>9.5606546046675123E-3</v>
      </c>
      <c r="U304" s="98">
        <v>9.9004224811881664E-3</v>
      </c>
      <c r="V304" s="98">
        <v>5.8773196622985422E-3</v>
      </c>
      <c r="W304" s="98">
        <v>7.1345170893386059E-3</v>
      </c>
      <c r="X304" s="98">
        <v>1.3404728489945717E-2</v>
      </c>
      <c r="Y304" s="98">
        <v>2.3560929822436325E-2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0.27887229722912321</v>
      </c>
      <c r="D305" s="122">
        <v>0.34627638292159968</v>
      </c>
      <c r="E305" s="122">
        <v>0.35995045188902647</v>
      </c>
      <c r="F305" s="122">
        <v>0.28930876176169584</v>
      </c>
      <c r="G305" s="122">
        <v>0.21983705274068804</v>
      </c>
      <c r="H305" s="122">
        <v>0.15087266755540923</v>
      </c>
      <c r="I305" s="122">
        <v>0.15783020304673845</v>
      </c>
      <c r="J305" s="122">
        <v>0.26622473088688869</v>
      </c>
      <c r="K305" s="122">
        <v>0.3153290981544809</v>
      </c>
      <c r="L305" s="122">
        <v>0.38583906197870121</v>
      </c>
      <c r="M305" s="122">
        <v>0.34779433700692375</v>
      </c>
      <c r="N305" s="122">
        <v>0.33514580556399026</v>
      </c>
      <c r="O305" s="122">
        <v>0.30594440758041097</v>
      </c>
      <c r="P305" s="122">
        <v>0.16062029242813242</v>
      </c>
      <c r="Q305" s="122">
        <v>0.2386508668267098</v>
      </c>
      <c r="R305" s="122">
        <v>0.37432733946053676</v>
      </c>
      <c r="S305" s="122">
        <v>0.42797296783961036</v>
      </c>
      <c r="T305" s="122">
        <v>0.41354992465900481</v>
      </c>
      <c r="U305" s="122">
        <v>0.40148374596476405</v>
      </c>
      <c r="V305" s="122">
        <v>0.22595072757472182</v>
      </c>
      <c r="W305" s="122">
        <v>0.10102062956754256</v>
      </c>
      <c r="X305" s="122">
        <v>2.4361092297800833E-2</v>
      </c>
      <c r="Y305" s="122">
        <v>9.5284599639140169E-2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9.08996788460667E-3</v>
      </c>
      <c r="D306" s="98">
        <v>1.8183818164325849E-2</v>
      </c>
      <c r="E306" s="98">
        <v>2.4505243056219286E-2</v>
      </c>
      <c r="F306" s="98">
        <v>1.9618459821800823E-2</v>
      </c>
      <c r="G306" s="98">
        <v>1.3985277606800366E-2</v>
      </c>
      <c r="H306" s="98">
        <v>9.0538873568209027E-3</v>
      </c>
      <c r="I306" s="98">
        <v>5.9302766943527627E-3</v>
      </c>
      <c r="J306" s="98">
        <v>3.662092339400734E-2</v>
      </c>
      <c r="K306" s="98">
        <v>3.8315140778797108E-2</v>
      </c>
      <c r="L306" s="98">
        <v>4.8069949069860528E-2</v>
      </c>
      <c r="M306" s="98">
        <v>4.4378713614753408E-2</v>
      </c>
      <c r="N306" s="98">
        <v>4.2573985395813425E-2</v>
      </c>
      <c r="O306" s="98">
        <v>3.4407692853225182E-2</v>
      </c>
      <c r="P306" s="98">
        <v>1.062876122772124E-2</v>
      </c>
      <c r="Q306" s="98">
        <v>1.489040947184053E-2</v>
      </c>
      <c r="R306" s="98">
        <v>2.7138941923370047E-2</v>
      </c>
      <c r="S306" s="98">
        <v>3.7087646687726065E-2</v>
      </c>
      <c r="T306" s="98">
        <v>3.534461677039951E-2</v>
      </c>
      <c r="U306" s="98">
        <v>3.3822060114009629E-2</v>
      </c>
      <c r="V306" s="98">
        <v>2.5070443333972896E-2</v>
      </c>
      <c r="W306" s="98">
        <v>1.7843279714499682E-2</v>
      </c>
      <c r="X306" s="98">
        <v>1.2427067257071545E-2</v>
      </c>
      <c r="Y306" s="98">
        <v>7.9353215147196128E-3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0.26978232934451657</v>
      </c>
      <c r="D307" s="33">
        <v>0.32809256475727383</v>
      </c>
      <c r="E307" s="33">
        <v>0.33544520883280721</v>
      </c>
      <c r="F307" s="33">
        <v>0.26969030193989502</v>
      </c>
      <c r="G307" s="33">
        <v>0.20585177513388767</v>
      </c>
      <c r="H307" s="33">
        <v>0.14181878019858832</v>
      </c>
      <c r="I307" s="33">
        <v>0.15189992635238569</v>
      </c>
      <c r="J307" s="33">
        <v>0.22960380749288137</v>
      </c>
      <c r="K307" s="33">
        <v>0.27701395737568379</v>
      </c>
      <c r="L307" s="33">
        <v>0.33776911290884071</v>
      </c>
      <c r="M307" s="33">
        <v>0.30341562339217032</v>
      </c>
      <c r="N307" s="33">
        <v>0.29257182016817684</v>
      </c>
      <c r="O307" s="33">
        <v>0.27153671472718577</v>
      </c>
      <c r="P307" s="33">
        <v>0.14999153120041117</v>
      </c>
      <c r="Q307" s="33">
        <v>0.22376045735486927</v>
      </c>
      <c r="R307" s="33">
        <v>0.34718839753716674</v>
      </c>
      <c r="S307" s="33">
        <v>0.39088532115188429</v>
      </c>
      <c r="T307" s="33">
        <v>0.37820530788860529</v>
      </c>
      <c r="U307" s="33">
        <v>0.36766168585075443</v>
      </c>
      <c r="V307" s="33">
        <v>0.20088028424074891</v>
      </c>
      <c r="W307" s="33">
        <v>8.317734985304287E-2</v>
      </c>
      <c r="X307" s="33">
        <v>1.1934025040729287E-2</v>
      </c>
      <c r="Y307" s="33">
        <v>8.734927812442056E-2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12.039007294040072</v>
      </c>
      <c r="D309" s="117">
        <f t="shared" si="136"/>
        <v>13.798434768800602</v>
      </c>
      <c r="E309" s="117">
        <f t="shared" si="136"/>
        <v>14.97867685656772</v>
      </c>
      <c r="F309" s="117">
        <f t="shared" si="136"/>
        <v>11.836148881546226</v>
      </c>
      <c r="G309" s="117">
        <f t="shared" si="136"/>
        <v>8.833356822171794</v>
      </c>
      <c r="H309" s="117">
        <f t="shared" si="136"/>
        <v>5.8733342079553266</v>
      </c>
      <c r="I309" s="117">
        <f t="shared" si="136"/>
        <v>5.9011333510129713</v>
      </c>
      <c r="J309" s="117">
        <f t="shared" si="136"/>
        <v>9.4999558532503823</v>
      </c>
      <c r="K309" s="117">
        <f t="shared" si="136"/>
        <v>11.137006920632146</v>
      </c>
      <c r="L309" s="117">
        <f t="shared" si="136"/>
        <v>14.049271690074866</v>
      </c>
      <c r="M309" s="117">
        <f t="shared" si="136"/>
        <v>11.082342589141231</v>
      </c>
      <c r="N309" s="117">
        <f t="shared" si="136"/>
        <v>10.636234630778993</v>
      </c>
      <c r="O309" s="117">
        <f t="shared" si="136"/>
        <v>9.1578624524636556</v>
      </c>
      <c r="P309" s="117">
        <f t="shared" si="136"/>
        <v>4.2169820468639339</v>
      </c>
      <c r="Q309" s="117">
        <f t="shared" si="136"/>
        <v>6.2614101942971461</v>
      </c>
      <c r="R309" s="117">
        <f t="shared" ref="R309:V309" si="137">R310+R313+R315+R324</f>
        <v>9.816267878931404</v>
      </c>
      <c r="S309" s="117">
        <f t="shared" si="137"/>
        <v>11.406222094704308</v>
      </c>
      <c r="T309" s="117">
        <f t="shared" si="137"/>
        <v>10.349119625342951</v>
      </c>
      <c r="U309" s="117">
        <f t="shared" si="137"/>
        <v>9.7480305978654442</v>
      </c>
      <c r="V309" s="117">
        <f t="shared" si="137"/>
        <v>5.0585174751129589</v>
      </c>
      <c r="W309" s="117">
        <f t="shared" ref="W309:Y309" si="138">W310+W313+W315+W324</f>
        <v>1.9202065631527587</v>
      </c>
      <c r="X309" s="117">
        <f t="shared" si="138"/>
        <v>0.45612196863339949</v>
      </c>
      <c r="Y309" s="117">
        <f t="shared" si="138"/>
        <v>1.6305141447790807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10.896433146148501</v>
      </c>
      <c r="D310" s="122">
        <f t="shared" si="139"/>
        <v>12.4282772923689</v>
      </c>
      <c r="E310" s="122">
        <f t="shared" si="139"/>
        <v>13.527337902569203</v>
      </c>
      <c r="F310" s="122">
        <f t="shared" si="139"/>
        <v>10.641663956004589</v>
      </c>
      <c r="G310" s="122">
        <f t="shared" si="139"/>
        <v>7.9393091323171801</v>
      </c>
      <c r="H310" s="122">
        <f t="shared" si="139"/>
        <v>5.2663881360373566</v>
      </c>
      <c r="I310" s="122">
        <f t="shared" si="139"/>
        <v>5.305529278638363</v>
      </c>
      <c r="J310" s="122">
        <f t="shared" si="139"/>
        <v>8.5030606977726961</v>
      </c>
      <c r="K310" s="122">
        <f t="shared" si="139"/>
        <v>9.9804679081121517</v>
      </c>
      <c r="L310" s="122">
        <f t="shared" si="139"/>
        <v>12.536492629081707</v>
      </c>
      <c r="M310" s="122">
        <f t="shared" si="139"/>
        <v>9.6817291996528709</v>
      </c>
      <c r="N310" s="122">
        <f t="shared" si="139"/>
        <v>9.2582665987489907</v>
      </c>
      <c r="O310" s="122">
        <f t="shared" si="139"/>
        <v>7.9141867586164345</v>
      </c>
      <c r="P310" s="122">
        <f t="shared" si="139"/>
        <v>3.5845266821475965</v>
      </c>
      <c r="Q310" s="122">
        <f t="shared" si="139"/>
        <v>5.3300044655567484</v>
      </c>
      <c r="R310" s="122">
        <f t="shared" ref="R310:V310" si="140">SUM(R311:R312)</f>
        <v>8.3422768032370769</v>
      </c>
      <c r="S310" s="122">
        <f t="shared" si="140"/>
        <v>9.6945943340943774</v>
      </c>
      <c r="T310" s="122">
        <f t="shared" si="140"/>
        <v>8.7046357354456365</v>
      </c>
      <c r="U310" s="122">
        <f t="shared" si="140"/>
        <v>8.0913977103809778</v>
      </c>
      <c r="V310" s="122">
        <f t="shared" si="140"/>
        <v>4.133451361966519</v>
      </c>
      <c r="W310" s="122">
        <f t="shared" ref="W310:Y310" si="141">SUM(W311:W312)</f>
        <v>1.5362991498286429</v>
      </c>
      <c r="X310" s="122">
        <f t="shared" si="141"/>
        <v>0.37648594985350087</v>
      </c>
      <c r="Y310" s="122">
        <f t="shared" si="141"/>
        <v>1.2942152136112934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10.698868218848759</v>
      </c>
      <c r="D311" s="98">
        <v>12.208243182894172</v>
      </c>
      <c r="E311" s="98">
        <v>13.288937380214398</v>
      </c>
      <c r="F311" s="98">
        <v>10.456007627087281</v>
      </c>
      <c r="G311" s="98">
        <v>7.8015319463114707</v>
      </c>
      <c r="H311" s="98">
        <v>5.1754479710232042</v>
      </c>
      <c r="I311" s="98">
        <v>5.214417886572881</v>
      </c>
      <c r="J311" s="98">
        <v>8.3590692252806598</v>
      </c>
      <c r="K311" s="98">
        <v>9.8133210463247948</v>
      </c>
      <c r="L311" s="98">
        <v>12.321472262428166</v>
      </c>
      <c r="M311" s="98">
        <v>9.5196404559051597</v>
      </c>
      <c r="N311" s="98">
        <v>9.1049827105126226</v>
      </c>
      <c r="O311" s="98">
        <v>7.7843325757957818</v>
      </c>
      <c r="P311" s="98">
        <v>3.5270481309195953</v>
      </c>
      <c r="Q311" s="98">
        <v>5.2431380379377464</v>
      </c>
      <c r="R311" s="98">
        <v>8.2065793776257436</v>
      </c>
      <c r="S311" s="98">
        <v>9.5374087545071156</v>
      </c>
      <c r="T311" s="98">
        <v>8.5640963819737301</v>
      </c>
      <c r="U311" s="98">
        <v>7.9624552721304855</v>
      </c>
      <c r="V311" s="98">
        <v>4.0676352079059974</v>
      </c>
      <c r="W311" s="98">
        <v>1.5118528093822425</v>
      </c>
      <c r="X311" s="98">
        <v>0.3709240630243234</v>
      </c>
      <c r="Y311" s="98">
        <v>1.2748935761769042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0.19756492729974245</v>
      </c>
      <c r="D312" s="98">
        <v>0.22003410947472779</v>
      </c>
      <c r="E312" s="98">
        <v>0.23840052235480538</v>
      </c>
      <c r="F312" s="98">
        <v>0.1856563289173081</v>
      </c>
      <c r="G312" s="98">
        <v>0.13777718600570951</v>
      </c>
      <c r="H312" s="98">
        <v>9.0940165014152308E-2</v>
      </c>
      <c r="I312" s="98">
        <v>9.1111392065482272E-2</v>
      </c>
      <c r="J312" s="98">
        <v>0.1439914724920355</v>
      </c>
      <c r="K312" s="98">
        <v>0.16714686178735699</v>
      </c>
      <c r="L312" s="98">
        <v>0.21502036665354018</v>
      </c>
      <c r="M312" s="98">
        <v>0.16208874374771048</v>
      </c>
      <c r="N312" s="98">
        <v>0.15328388823636821</v>
      </c>
      <c r="O312" s="98">
        <v>0.12985418282065314</v>
      </c>
      <c r="P312" s="98">
        <v>5.7478551228001232E-2</v>
      </c>
      <c r="Q312" s="98">
        <v>8.6866427619001971E-2</v>
      </c>
      <c r="R312" s="98">
        <v>0.1356974256113341</v>
      </c>
      <c r="S312" s="98">
        <v>0.15718557958726243</v>
      </c>
      <c r="T312" s="98">
        <v>0.14053935347190694</v>
      </c>
      <c r="U312" s="98">
        <v>0.12894243825049245</v>
      </c>
      <c r="V312" s="98">
        <v>6.5816154060521284E-2</v>
      </c>
      <c r="W312" s="98">
        <v>2.4446340446400334E-2</v>
      </c>
      <c r="X312" s="98">
        <v>5.5618868291774405E-3</v>
      </c>
      <c r="Y312" s="98">
        <v>1.9321637434389263E-2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8.9146629240006992E-3</v>
      </c>
      <c r="D313" s="122">
        <f t="shared" si="142"/>
        <v>5.5547256215908829E-3</v>
      </c>
      <c r="E313" s="122">
        <f t="shared" si="142"/>
        <v>1.2493544757044193E-2</v>
      </c>
      <c r="F313" s="122">
        <f t="shared" si="142"/>
        <v>1.6473560023382176E-2</v>
      </c>
      <c r="G313" s="122">
        <f t="shared" si="142"/>
        <v>1.2648767492988947E-2</v>
      </c>
      <c r="H313" s="122">
        <f t="shared" si="142"/>
        <v>1.4443755996416632E-2</v>
      </c>
      <c r="I313" s="122">
        <f t="shared" si="142"/>
        <v>1.5518260322137031E-2</v>
      </c>
      <c r="J313" s="122">
        <f t="shared" si="142"/>
        <v>1.808815885941718E-2</v>
      </c>
      <c r="K313" s="122">
        <f t="shared" si="142"/>
        <v>1.4355918822198881E-2</v>
      </c>
      <c r="L313" s="122">
        <f t="shared" si="142"/>
        <v>1.7461376815320746E-2</v>
      </c>
      <c r="M313" s="122">
        <f t="shared" si="142"/>
        <v>2.2482821356249717E-2</v>
      </c>
      <c r="N313" s="122">
        <f t="shared" si="142"/>
        <v>2.1618165890310032E-2</v>
      </c>
      <c r="O313" s="122">
        <f t="shared" si="142"/>
        <v>1.5762211539920266E-2</v>
      </c>
      <c r="P313" s="122">
        <f t="shared" si="142"/>
        <v>6.7722289960454943E-3</v>
      </c>
      <c r="Q313" s="122">
        <f t="shared" si="142"/>
        <v>1.2568945715142549E-2</v>
      </c>
      <c r="R313" s="122">
        <f t="shared" si="142"/>
        <v>2.4721913027420588E-2</v>
      </c>
      <c r="S313" s="122">
        <f t="shared" si="142"/>
        <v>2.7096331278386818E-2</v>
      </c>
      <c r="T313" s="122">
        <f t="shared" si="142"/>
        <v>3.2561168028823043E-2</v>
      </c>
      <c r="U313" s="122">
        <f t="shared" si="142"/>
        <v>1.442633879116012E-2</v>
      </c>
      <c r="V313" s="122">
        <f t="shared" si="142"/>
        <v>2.2118588483601001E-2</v>
      </c>
      <c r="W313" s="122">
        <f t="shared" si="142"/>
        <v>3.3118209397925025E-3</v>
      </c>
      <c r="X313" s="122">
        <f t="shared" si="142"/>
        <v>2.2636084146830846E-3</v>
      </c>
      <c r="Y313" s="122">
        <f t="shared" si="142"/>
        <v>1.211494779052987E-2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8.9146629240006992E-3</v>
      </c>
      <c r="D314" s="98">
        <v>5.5547256215908829E-3</v>
      </c>
      <c r="E314" s="98">
        <v>1.2493544757044193E-2</v>
      </c>
      <c r="F314" s="98">
        <v>1.6473560023382176E-2</v>
      </c>
      <c r="G314" s="98">
        <v>1.2648767492988947E-2</v>
      </c>
      <c r="H314" s="98">
        <v>1.4443755996416632E-2</v>
      </c>
      <c r="I314" s="98">
        <v>1.5518260322137031E-2</v>
      </c>
      <c r="J314" s="98">
        <v>1.808815885941718E-2</v>
      </c>
      <c r="K314" s="98">
        <v>1.4355918822198881E-2</v>
      </c>
      <c r="L314" s="98">
        <v>1.7461376815320746E-2</v>
      </c>
      <c r="M314" s="98">
        <v>2.2482821356249717E-2</v>
      </c>
      <c r="N314" s="98">
        <v>2.1618165890310032E-2</v>
      </c>
      <c r="O314" s="98">
        <v>1.5762211539920266E-2</v>
      </c>
      <c r="P314" s="98">
        <v>6.7722289960454943E-3</v>
      </c>
      <c r="Q314" s="98">
        <v>1.2568945715142549E-2</v>
      </c>
      <c r="R314" s="98">
        <v>2.4721913027420588E-2</v>
      </c>
      <c r="S314" s="98">
        <v>2.7096331278386818E-2</v>
      </c>
      <c r="T314" s="98">
        <v>3.2561168028823043E-2</v>
      </c>
      <c r="U314" s="98">
        <v>1.442633879116012E-2</v>
      </c>
      <c r="V314" s="98">
        <v>2.2118588483601001E-2</v>
      </c>
      <c r="W314" s="98">
        <v>3.3118209397925025E-3</v>
      </c>
      <c r="X314" s="98">
        <v>2.2636084146830846E-3</v>
      </c>
      <c r="Y314" s="98">
        <v>1.211494779052987E-2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0.91991950719027626</v>
      </c>
      <c r="D315" s="122">
        <v>1.0998501131750618</v>
      </c>
      <c r="E315" s="122">
        <v>1.1640630497828552</v>
      </c>
      <c r="F315" s="122">
        <v>0.95678573231390285</v>
      </c>
      <c r="G315" s="122">
        <v>0.71286697316435876</v>
      </c>
      <c r="H315" s="122">
        <v>0.47655126454109353</v>
      </c>
      <c r="I315" s="122">
        <v>0.45799802794037048</v>
      </c>
      <c r="J315" s="122">
        <v>0.7767756859280146</v>
      </c>
      <c r="K315" s="122">
        <v>0.90158108051889252</v>
      </c>
      <c r="L315" s="122">
        <v>1.2004623166765167</v>
      </c>
      <c r="M315" s="122">
        <v>1.1116974294790902</v>
      </c>
      <c r="N315" s="122">
        <v>1.0984918014023641</v>
      </c>
      <c r="O315" s="122">
        <v>0.99036717242022043</v>
      </c>
      <c r="P315" s="122">
        <v>0.49864368998443004</v>
      </c>
      <c r="Q315" s="122">
        <v>0.72794477047099415</v>
      </c>
      <c r="R315" s="122">
        <v>1.146386438629216</v>
      </c>
      <c r="S315" s="122">
        <v>1.3335350404090391</v>
      </c>
      <c r="T315" s="122">
        <v>1.2664773874382396</v>
      </c>
      <c r="U315" s="122">
        <v>1.3009999749198862</v>
      </c>
      <c r="V315" s="122">
        <v>0.70975406644962102</v>
      </c>
      <c r="W315" s="122">
        <v>0.29507212138956762</v>
      </c>
      <c r="X315" s="122">
        <v>5.8765887498102014E-2</v>
      </c>
      <c r="Y315" s="122">
        <v>0.24003201923110706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0.8894306405526593</v>
      </c>
      <c r="D316" s="98">
        <v>1.0597117445102793</v>
      </c>
      <c r="E316" s="98">
        <v>1.1166591938058661</v>
      </c>
      <c r="F316" s="98">
        <v>0.91427760445854234</v>
      </c>
      <c r="G316" s="98">
        <v>0.67236403781389908</v>
      </c>
      <c r="H316" s="98">
        <v>0.44115480488140418</v>
      </c>
      <c r="I316" s="98">
        <v>0.4339295073032115</v>
      </c>
      <c r="J316" s="98">
        <v>0.75099890996240848</v>
      </c>
      <c r="K316" s="98">
        <v>0.86297190010208646</v>
      </c>
      <c r="L316" s="98">
        <v>1.1588976403542661</v>
      </c>
      <c r="M316" s="98">
        <v>1.0805060546356049</v>
      </c>
      <c r="N316" s="98">
        <v>1.065898835439119</v>
      </c>
      <c r="O316" s="98">
        <v>0.96161672710519797</v>
      </c>
      <c r="P316" s="98">
        <v>0.45238309291642986</v>
      </c>
      <c r="Q316" s="98">
        <v>0.68648098228339527</v>
      </c>
      <c r="R316" s="98">
        <v>1.0958080973080762</v>
      </c>
      <c r="S316" s="98">
        <v>1.2777530238363479</v>
      </c>
      <c r="T316" s="98">
        <v>1.2190939994798633</v>
      </c>
      <c r="U316" s="98">
        <v>1.2452504226004295</v>
      </c>
      <c r="V316" s="98">
        <v>0.67465602979593464</v>
      </c>
      <c r="W316" s="98">
        <v>0.25863486628710197</v>
      </c>
      <c r="X316" s="98">
        <v>1.9529775207321898E-2</v>
      </c>
      <c r="Y316" s="98">
        <v>0.19049266713400428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7.9701420993787148E-3</v>
      </c>
      <c r="D317" s="98">
        <v>4.2152926510342203E-3</v>
      </c>
      <c r="E317" s="98">
        <v>9.3802484044294733E-3</v>
      </c>
      <c r="F317" s="98">
        <v>4.4154126210830136E-3</v>
      </c>
      <c r="G317" s="98">
        <v>4.3075783760833652E-3</v>
      </c>
      <c r="H317" s="98">
        <v>3.6722463259526768E-3</v>
      </c>
      <c r="I317" s="98">
        <v>5.7385924600408863E-3</v>
      </c>
      <c r="J317" s="98">
        <v>7.5611978858673269E-3</v>
      </c>
      <c r="K317" s="98">
        <v>1.2145131881507407E-2</v>
      </c>
      <c r="L317" s="98">
        <v>7.8354429458943921E-3</v>
      </c>
      <c r="M317" s="98">
        <v>3.5098561760298001E-3</v>
      </c>
      <c r="N317" s="98">
        <v>5.2759072349479645E-3</v>
      </c>
      <c r="O317" s="98">
        <v>0</v>
      </c>
      <c r="P317" s="98">
        <v>0</v>
      </c>
      <c r="Q317" s="98">
        <v>0</v>
      </c>
      <c r="R317" s="98">
        <v>6.5710552229031535E-3</v>
      </c>
      <c r="S317" s="98">
        <v>1.375277112186897E-2</v>
      </c>
      <c r="T317" s="98">
        <v>7.1562405891988437E-3</v>
      </c>
      <c r="U317" s="98">
        <v>1.5710363971793123E-2</v>
      </c>
      <c r="V317" s="98">
        <v>8.3347617745342228E-3</v>
      </c>
      <c r="W317" s="98">
        <v>0</v>
      </c>
      <c r="X317" s="98">
        <v>1.6525002326499956E-2</v>
      </c>
      <c r="Y317" s="98">
        <v>7.4536727494004017E-4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4.4622747949133118E-3</v>
      </c>
      <c r="D318" s="101">
        <v>2.3843602607558994E-3</v>
      </c>
      <c r="E318" s="101">
        <v>5.233351707188796E-3</v>
      </c>
      <c r="F318" s="101">
        <v>2.4518154900701836E-3</v>
      </c>
      <c r="G318" s="101">
        <v>2.4269199130939299E-3</v>
      </c>
      <c r="H318" s="101">
        <v>2.0712668667472634E-3</v>
      </c>
      <c r="I318" s="101">
        <v>3.1807881796410862E-3</v>
      </c>
      <c r="J318" s="101">
        <v>4.0588067034266683E-3</v>
      </c>
      <c r="K318" s="101">
        <v>5.942887019078899E-3</v>
      </c>
      <c r="L318" s="101">
        <v>4.4183312154181358E-3</v>
      </c>
      <c r="M318" s="101">
        <v>1.9575156652798451E-3</v>
      </c>
      <c r="N318" s="101">
        <v>2.8802506942123651E-3</v>
      </c>
      <c r="O318" s="101">
        <v>0</v>
      </c>
      <c r="P318" s="101">
        <v>0</v>
      </c>
      <c r="Q318" s="101">
        <v>0</v>
      </c>
      <c r="R318" s="101">
        <v>3.7162493471443853E-3</v>
      </c>
      <c r="S318" s="101">
        <v>7.4518050965595873E-3</v>
      </c>
      <c r="T318" s="101">
        <v>3.9014938429491187E-3</v>
      </c>
      <c r="U318" s="101">
        <v>8.7236857278733815E-3</v>
      </c>
      <c r="V318" s="101">
        <v>4.6288201051725647E-3</v>
      </c>
      <c r="W318" s="101">
        <v>0</v>
      </c>
      <c r="X318" s="101">
        <v>6.8640633029319643E-3</v>
      </c>
      <c r="Y318" s="101">
        <v>3.8564895907995889E-4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3.5078673044654034E-3</v>
      </c>
      <c r="D319" s="104">
        <v>1.8309323902783205E-3</v>
      </c>
      <c r="E319" s="104">
        <v>4.1468966972406781E-3</v>
      </c>
      <c r="F319" s="104">
        <v>1.96359713101283E-3</v>
      </c>
      <c r="G319" s="104">
        <v>1.8806584629894353E-3</v>
      </c>
      <c r="H319" s="104">
        <v>1.6009794592054133E-3</v>
      </c>
      <c r="I319" s="104">
        <v>2.5578042803998005E-3</v>
      </c>
      <c r="J319" s="104">
        <v>3.5023911824406586E-3</v>
      </c>
      <c r="K319" s="104">
        <v>6.2022448624285079E-3</v>
      </c>
      <c r="L319" s="104">
        <v>3.4171117304762563E-3</v>
      </c>
      <c r="M319" s="104">
        <v>1.5523405107499551E-3</v>
      </c>
      <c r="N319" s="104">
        <v>2.3956565407355994E-3</v>
      </c>
      <c r="O319" s="104">
        <v>0</v>
      </c>
      <c r="P319" s="104">
        <v>0</v>
      </c>
      <c r="Q319" s="104">
        <v>0</v>
      </c>
      <c r="R319" s="104">
        <v>2.8548058757587682E-3</v>
      </c>
      <c r="S319" s="104">
        <v>6.3009660253093838E-3</v>
      </c>
      <c r="T319" s="104">
        <v>3.2547467462497254E-3</v>
      </c>
      <c r="U319" s="104">
        <v>6.9866782439197434E-3</v>
      </c>
      <c r="V319" s="104">
        <v>3.705941669361658E-3</v>
      </c>
      <c r="W319" s="104">
        <v>0</v>
      </c>
      <c r="X319" s="104">
        <v>9.6609390235679916E-3</v>
      </c>
      <c r="Y319" s="104">
        <v>3.5971831586008134E-4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1.1730857957823582E-2</v>
      </c>
      <c r="D320" s="101">
        <v>2.1631759854252069E-2</v>
      </c>
      <c r="E320" s="101">
        <v>2.1868556775389767E-2</v>
      </c>
      <c r="F320" s="101">
        <v>2.5340449846666818E-2</v>
      </c>
      <c r="G320" s="101">
        <v>2.0519746106587543E-2</v>
      </c>
      <c r="H320" s="101">
        <v>1.8150934663290007E-2</v>
      </c>
      <c r="I320" s="101">
        <v>4.0211514327035403E-3</v>
      </c>
      <c r="J320" s="101">
        <v>6.1762267787802087E-3</v>
      </c>
      <c r="K320" s="101">
        <v>8.4929438020463297E-3</v>
      </c>
      <c r="L320" s="101">
        <v>1.5979288961039291E-2</v>
      </c>
      <c r="M320" s="101">
        <v>1.5073495115007066E-2</v>
      </c>
      <c r="N320" s="101">
        <v>1.6118630590965546E-2</v>
      </c>
      <c r="O320" s="101">
        <v>1.5310020638899255E-2</v>
      </c>
      <c r="P320" s="101">
        <v>2.5496861694059566E-2</v>
      </c>
      <c r="Q320" s="101">
        <v>1.8812015681487618E-2</v>
      </c>
      <c r="R320" s="101">
        <v>1.9066462544931686E-2</v>
      </c>
      <c r="S320" s="101">
        <v>1.9022236806849918E-2</v>
      </c>
      <c r="T320" s="101">
        <v>1.9180552516894572E-2</v>
      </c>
      <c r="U320" s="101">
        <v>1.7779759061627425E-2</v>
      </c>
      <c r="V320" s="101">
        <v>1.356398779881925E-2</v>
      </c>
      <c r="W320" s="101">
        <v>1.9155692290660033E-2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1.0787866580414598E-2</v>
      </c>
      <c r="D321" s="104">
        <v>1.429131615949609E-2</v>
      </c>
      <c r="E321" s="104">
        <v>1.6155050797169834E-2</v>
      </c>
      <c r="F321" s="104">
        <v>1.2752265387610668E-2</v>
      </c>
      <c r="G321" s="104">
        <v>1.5675610867788757E-2</v>
      </c>
      <c r="H321" s="104">
        <v>1.3573278670446649E-2</v>
      </c>
      <c r="I321" s="104">
        <v>1.4308776744414577E-2</v>
      </c>
      <c r="J321" s="104">
        <v>1.2039351300958734E-2</v>
      </c>
      <c r="K321" s="104">
        <v>1.7971104733252204E-2</v>
      </c>
      <c r="L321" s="104">
        <v>1.7749944415316892E-2</v>
      </c>
      <c r="M321" s="104">
        <v>1.2608023552448479E-2</v>
      </c>
      <c r="N321" s="104">
        <v>1.1198428137331679E-2</v>
      </c>
      <c r="O321" s="104">
        <v>1.3440424676123148E-2</v>
      </c>
      <c r="P321" s="104">
        <v>2.0763735373940627E-2</v>
      </c>
      <c r="Q321" s="104">
        <v>2.265177250611123E-2</v>
      </c>
      <c r="R321" s="104">
        <v>2.4940823553304906E-2</v>
      </c>
      <c r="S321" s="104">
        <v>2.3007008643972107E-2</v>
      </c>
      <c r="T321" s="104">
        <v>2.1046594852282677E-2</v>
      </c>
      <c r="U321" s="104">
        <v>2.2259429286036247E-2</v>
      </c>
      <c r="V321" s="104">
        <v>1.3199287080332939E-2</v>
      </c>
      <c r="W321" s="104">
        <v>1.7281562811805595E-2</v>
      </c>
      <c r="X321" s="104">
        <v>2.2711109964280156E-2</v>
      </c>
      <c r="Y321" s="104">
        <v>4.8793984822162739E-2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6.0376793832378059E-3</v>
      </c>
      <c r="D322" s="98">
        <v>8.0864125396923857E-3</v>
      </c>
      <c r="E322" s="98">
        <v>9.0077070931605229E-3</v>
      </c>
      <c r="F322" s="98">
        <v>7.0751097994295039E-3</v>
      </c>
      <c r="G322" s="98">
        <v>8.8331343003721294E-3</v>
      </c>
      <c r="H322" s="98">
        <v>7.6584434418509057E-3</v>
      </c>
      <c r="I322" s="98">
        <v>7.9431981951467393E-3</v>
      </c>
      <c r="J322" s="98">
        <v>6.4698606512476192E-3</v>
      </c>
      <c r="K322" s="98">
        <v>8.775894322810094E-3</v>
      </c>
      <c r="L322" s="98">
        <v>9.9869660442018331E-3</v>
      </c>
      <c r="M322" s="98">
        <v>7.0233744463633922E-3</v>
      </c>
      <c r="N322" s="98">
        <v>6.099434384478168E-3</v>
      </c>
      <c r="O322" s="98">
        <v>7.7194737287950505E-3</v>
      </c>
      <c r="P322" s="98">
        <v>1.144211276391385E-2</v>
      </c>
      <c r="Q322" s="98">
        <v>1.28022807153168E-2</v>
      </c>
      <c r="R322" s="98">
        <v>1.4114028889860152E-2</v>
      </c>
      <c r="S322" s="98">
        <v>1.2454094979640088E-2</v>
      </c>
      <c r="T322" s="98">
        <v>1.1485940247615163E-2</v>
      </c>
      <c r="U322" s="98">
        <v>1.2359006804848083E-2</v>
      </c>
      <c r="V322" s="98">
        <v>7.3219674180343966E-3</v>
      </c>
      <c r="W322" s="98">
        <v>1.0147045722466989E-2</v>
      </c>
      <c r="X322" s="98">
        <v>9.3063814743344405E-3</v>
      </c>
      <c r="Y322" s="98">
        <v>2.5233054999726418E-2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4.7501871971767926E-3</v>
      </c>
      <c r="D323" s="98">
        <v>6.2049036198037043E-3</v>
      </c>
      <c r="E323" s="98">
        <v>7.1473437040093096E-3</v>
      </c>
      <c r="F323" s="98">
        <v>5.6771555881811632E-3</v>
      </c>
      <c r="G323" s="98">
        <v>6.8424765674166277E-3</v>
      </c>
      <c r="H323" s="98">
        <v>5.9148352285957433E-3</v>
      </c>
      <c r="I323" s="98">
        <v>6.365578549267838E-3</v>
      </c>
      <c r="J323" s="98">
        <v>5.5694906497111138E-3</v>
      </c>
      <c r="K323" s="98">
        <v>9.1952104104421114E-3</v>
      </c>
      <c r="L323" s="98">
        <v>7.7629783711150599E-3</v>
      </c>
      <c r="M323" s="98">
        <v>5.5846491060850866E-3</v>
      </c>
      <c r="N323" s="98">
        <v>5.0989937528535109E-3</v>
      </c>
      <c r="O323" s="98">
        <v>5.7209509473280977E-3</v>
      </c>
      <c r="P323" s="98">
        <v>9.3216226100267773E-3</v>
      </c>
      <c r="Q323" s="98">
        <v>9.8494917907944301E-3</v>
      </c>
      <c r="R323" s="98">
        <v>1.0826794663444755E-2</v>
      </c>
      <c r="S323" s="98">
        <v>1.0552913664332021E-2</v>
      </c>
      <c r="T323" s="98">
        <v>9.5606546046675123E-3</v>
      </c>
      <c r="U323" s="98">
        <v>9.9004224811881664E-3</v>
      </c>
      <c r="V323" s="98">
        <v>5.8773196622985422E-3</v>
      </c>
      <c r="W323" s="98">
        <v>7.1345170893386059E-3</v>
      </c>
      <c r="X323" s="98">
        <v>1.3404728489945717E-2</v>
      </c>
      <c r="Y323" s="98">
        <v>2.3560929822436325E-2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0.21373997777729331</v>
      </c>
      <c r="D324" s="122">
        <v>0.26475263763504925</v>
      </c>
      <c r="E324" s="122">
        <v>0.27478235945861784</v>
      </c>
      <c r="F324" s="122">
        <v>0.22122563320435149</v>
      </c>
      <c r="G324" s="122">
        <v>0.16853194919726583</v>
      </c>
      <c r="H324" s="122">
        <v>0.11595105138045964</v>
      </c>
      <c r="I324" s="122">
        <v>0.12208778411209996</v>
      </c>
      <c r="J324" s="122">
        <v>0.20203131069025318</v>
      </c>
      <c r="K324" s="122">
        <v>0.24060201317890173</v>
      </c>
      <c r="L324" s="122">
        <v>0.29485536750132246</v>
      </c>
      <c r="M324" s="122">
        <v>0.26643313865302098</v>
      </c>
      <c r="N324" s="122">
        <v>0.25785806473732947</v>
      </c>
      <c r="O324" s="122">
        <v>0.23754630988707928</v>
      </c>
      <c r="P324" s="122">
        <v>0.12703944573586165</v>
      </c>
      <c r="Q324" s="122">
        <v>0.19089201255426094</v>
      </c>
      <c r="R324" s="122">
        <v>0.30288272403769018</v>
      </c>
      <c r="S324" s="122">
        <v>0.3509963889225059</v>
      </c>
      <c r="T324" s="122">
        <v>0.34544533443025138</v>
      </c>
      <c r="U324" s="122">
        <v>0.34120657377341967</v>
      </c>
      <c r="V324" s="122">
        <v>0.19319345821321787</v>
      </c>
      <c r="W324" s="122">
        <v>8.5523470994755699E-2</v>
      </c>
      <c r="X324" s="122">
        <v>1.8606522867113506E-2</v>
      </c>
      <c r="Y324" s="122">
        <v>8.415196414615056E-2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5.6135407389643881E-3</v>
      </c>
      <c r="D325" s="98">
        <v>1.1233740122506952E-2</v>
      </c>
      <c r="E325" s="98">
        <v>1.5144781877854721E-2</v>
      </c>
      <c r="F325" s="98">
        <v>1.2129239532333792E-2</v>
      </c>
      <c r="G325" s="98">
        <v>8.6497660453777239E-3</v>
      </c>
      <c r="H325" s="98">
        <v>5.6018685348874029E-3</v>
      </c>
      <c r="I325" s="98">
        <v>3.6706019545057118E-3</v>
      </c>
      <c r="J325" s="98">
        <v>2.2675459609274189E-2</v>
      </c>
      <c r="K325" s="98">
        <v>2.3733494120859382E-2</v>
      </c>
      <c r="L325" s="98">
        <v>2.9787176756797918E-2</v>
      </c>
      <c r="M325" s="98">
        <v>2.7507759567589954E-2</v>
      </c>
      <c r="N325" s="98">
        <v>2.6393353561527489E-2</v>
      </c>
      <c r="O325" s="98">
        <v>2.1332782664164631E-2</v>
      </c>
      <c r="P325" s="98">
        <v>6.5916009485005042E-3</v>
      </c>
      <c r="Q325" s="98">
        <v>9.2445962164482646E-3</v>
      </c>
      <c r="R325" s="98">
        <v>1.6897184751136871E-2</v>
      </c>
      <c r="S325" s="98">
        <v>2.3184304418131779E-2</v>
      </c>
      <c r="T325" s="98">
        <v>2.2191816519457813E-2</v>
      </c>
      <c r="U325" s="98">
        <v>2.132059364436702E-2</v>
      </c>
      <c r="V325" s="98">
        <v>1.5848361695459834E-2</v>
      </c>
      <c r="W325" s="98">
        <v>1.129493311548195E-2</v>
      </c>
      <c r="X325" s="98">
        <v>7.8714573975330847E-3</v>
      </c>
      <c r="Y325" s="98">
        <v>5.0266514311061074E-3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0.20812643703832892</v>
      </c>
      <c r="D326" s="33">
        <v>0.25351889751254231</v>
      </c>
      <c r="E326" s="33">
        <v>0.25963757758076311</v>
      </c>
      <c r="F326" s="33">
        <v>0.20909639367201768</v>
      </c>
      <c r="G326" s="33">
        <v>0.1598821831518881</v>
      </c>
      <c r="H326" s="33">
        <v>0.11034918284557223</v>
      </c>
      <c r="I326" s="33">
        <v>0.11841718215759425</v>
      </c>
      <c r="J326" s="33">
        <v>0.17935585108097898</v>
      </c>
      <c r="K326" s="33">
        <v>0.21686851905804236</v>
      </c>
      <c r="L326" s="33">
        <v>0.26506819074452453</v>
      </c>
      <c r="M326" s="33">
        <v>0.23892537908543102</v>
      </c>
      <c r="N326" s="33">
        <v>0.231464711175802</v>
      </c>
      <c r="O326" s="33">
        <v>0.21621352722291465</v>
      </c>
      <c r="P326" s="33">
        <v>0.12044784478736113</v>
      </c>
      <c r="Q326" s="33">
        <v>0.18164741633781267</v>
      </c>
      <c r="R326" s="33">
        <v>0.28598553928655329</v>
      </c>
      <c r="S326" s="33">
        <v>0.3278120845043741</v>
      </c>
      <c r="T326" s="33">
        <v>0.3232535179107936</v>
      </c>
      <c r="U326" s="33">
        <v>0.31988598012905267</v>
      </c>
      <c r="V326" s="33">
        <v>0.17734509651775804</v>
      </c>
      <c r="W326" s="33">
        <v>7.4228537879273748E-2</v>
      </c>
      <c r="X326" s="33">
        <v>1.0735065469580423E-2</v>
      </c>
      <c r="Y326" s="33">
        <v>7.9125312715044457E-2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0.61030743982803348</v>
      </c>
      <c r="D328" s="119">
        <f t="shared" si="143"/>
        <v>0.61500952049701896</v>
      </c>
      <c r="E328" s="119">
        <f t="shared" si="143"/>
        <v>0.61991895038931133</v>
      </c>
      <c r="F328" s="119">
        <f t="shared" si="143"/>
        <v>0.62529260648734797</v>
      </c>
      <c r="G328" s="119">
        <f t="shared" si="143"/>
        <v>0.63059618908736348</v>
      </c>
      <c r="H328" s="119">
        <f t="shared" si="143"/>
        <v>0.63671916453362465</v>
      </c>
      <c r="I328" s="119">
        <f t="shared" si="143"/>
        <v>0.64235480590329552</v>
      </c>
      <c r="J328" s="119">
        <f t="shared" si="143"/>
        <v>0.64804667928751158</v>
      </c>
      <c r="K328" s="119">
        <f t="shared" si="143"/>
        <v>0.65475608618212189</v>
      </c>
      <c r="L328" s="119">
        <f t="shared" si="143"/>
        <v>0.66272343124882793</v>
      </c>
      <c r="M328" s="119">
        <f t="shared" si="143"/>
        <v>0.67843495739476334</v>
      </c>
      <c r="N328" s="119">
        <f t="shared" si="143"/>
        <v>0.70088672338303404</v>
      </c>
      <c r="O328" s="119">
        <f t="shared" si="143"/>
        <v>0.73249995483305397</v>
      </c>
      <c r="P328" s="119">
        <f t="shared" si="143"/>
        <v>0.77008118425758332</v>
      </c>
      <c r="Q328" s="119">
        <f t="shared" si="143"/>
        <v>0.80129126922447691</v>
      </c>
      <c r="R328" s="119">
        <f t="shared" ref="R328:V328" si="144">IF(R309=0,"",R309/R290)</f>
        <v>0.81787751746533677</v>
      </c>
      <c r="S328" s="119">
        <f t="shared" si="144"/>
        <v>0.83047783334497893</v>
      </c>
      <c r="T328" s="119">
        <f t="shared" si="144"/>
        <v>0.84177762197902462</v>
      </c>
      <c r="U328" s="119">
        <f t="shared" si="144"/>
        <v>0.85028852988645898</v>
      </c>
      <c r="V328" s="119">
        <f t="shared" si="144"/>
        <v>0.86070352754636015</v>
      </c>
      <c r="W328" s="119">
        <f t="shared" ref="W328:Y328" si="145">IF(W309=0,"",W309/W290)</f>
        <v>0.86436496332549417</v>
      </c>
      <c r="X328" s="119">
        <f t="shared" si="145"/>
        <v>0.86866957360834096</v>
      </c>
      <c r="Y328" s="119">
        <f t="shared" si="145"/>
        <v>0.87662362726804188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0.60379718544904692</v>
      </c>
      <c r="D329" s="124">
        <f t="shared" si="146"/>
        <v>0.60826895802688707</v>
      </c>
      <c r="E329" s="124">
        <f t="shared" si="146"/>
        <v>0.613112962724357</v>
      </c>
      <c r="F329" s="124">
        <f t="shared" si="146"/>
        <v>0.6179153735496421</v>
      </c>
      <c r="G329" s="124">
        <f t="shared" si="146"/>
        <v>0.62299602273223653</v>
      </c>
      <c r="H329" s="124">
        <f t="shared" si="146"/>
        <v>0.62830057867626699</v>
      </c>
      <c r="I329" s="124">
        <f t="shared" si="146"/>
        <v>0.63389157703372878</v>
      </c>
      <c r="J329" s="124">
        <f t="shared" si="146"/>
        <v>0.64001296084545878</v>
      </c>
      <c r="K329" s="124">
        <f t="shared" si="146"/>
        <v>0.64694280158362283</v>
      </c>
      <c r="L329" s="124">
        <f t="shared" si="146"/>
        <v>0.65486220980804966</v>
      </c>
      <c r="M329" s="124">
        <f t="shared" si="146"/>
        <v>0.66924419850375483</v>
      </c>
      <c r="N329" s="124">
        <f t="shared" si="146"/>
        <v>0.69212289329369459</v>
      </c>
      <c r="O329" s="124">
        <f t="shared" si="146"/>
        <v>0.72463874805045869</v>
      </c>
      <c r="P329" s="124">
        <f t="shared" si="146"/>
        <v>0.76286860239373566</v>
      </c>
      <c r="Q329" s="124">
        <f t="shared" si="146"/>
        <v>0.79519020454373868</v>
      </c>
      <c r="R329" s="124">
        <f t="shared" ref="R329:V329" si="147">IF(R310=0,"",R310/R291)</f>
        <v>0.81157958115287254</v>
      </c>
      <c r="S329" s="124">
        <f t="shared" si="147"/>
        <v>0.82412764637644242</v>
      </c>
      <c r="T329" s="124">
        <f t="shared" si="147"/>
        <v>0.83433484679212999</v>
      </c>
      <c r="U329" s="124">
        <f t="shared" si="147"/>
        <v>0.843220556937198</v>
      </c>
      <c r="V329" s="124">
        <f t="shared" si="147"/>
        <v>0.85134496221966238</v>
      </c>
      <c r="W329" s="124">
        <f t="shared" ref="W329:Y329" si="148">IF(W310=0,"",W310/W291)</f>
        <v>0.85747113158345134</v>
      </c>
      <c r="X329" s="124">
        <f t="shared" si="148"/>
        <v>0.86088471876985639</v>
      </c>
      <c r="Y329" s="124">
        <f t="shared" si="148"/>
        <v>0.86341345767858158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0.59941172898587292</v>
      </c>
      <c r="D330" s="111">
        <f t="shared" si="149"/>
        <v>0.60400448872768497</v>
      </c>
      <c r="E330" s="111">
        <f t="shared" si="149"/>
        <v>0.60888688242822431</v>
      </c>
      <c r="F330" s="111">
        <f t="shared" si="149"/>
        <v>0.61375151461385635</v>
      </c>
      <c r="G330" s="111">
        <f t="shared" si="149"/>
        <v>0.61887555346967071</v>
      </c>
      <c r="H330" s="111">
        <f t="shared" si="149"/>
        <v>0.6242235867566901</v>
      </c>
      <c r="I330" s="111">
        <f t="shared" si="149"/>
        <v>0.62986234557458709</v>
      </c>
      <c r="J330" s="111">
        <f t="shared" si="149"/>
        <v>0.63606866287852992</v>
      </c>
      <c r="K330" s="111">
        <f t="shared" si="149"/>
        <v>0.64307566628495205</v>
      </c>
      <c r="L330" s="111">
        <f t="shared" si="149"/>
        <v>0.65094161872285616</v>
      </c>
      <c r="M330" s="111">
        <f t="shared" si="149"/>
        <v>0.66549632055461183</v>
      </c>
      <c r="N330" s="111">
        <f t="shared" si="149"/>
        <v>0.68855400636177622</v>
      </c>
      <c r="O330" s="111">
        <f t="shared" si="149"/>
        <v>0.72132538818862357</v>
      </c>
      <c r="P330" s="111">
        <f t="shared" si="149"/>
        <v>0.75993191194944376</v>
      </c>
      <c r="Q330" s="111">
        <f t="shared" si="149"/>
        <v>0.79250107790266311</v>
      </c>
      <c r="R330" s="111">
        <f t="shared" ref="R330:V330" si="150">IF(R311=0,"",R311/R292)</f>
        <v>0.80905890217363785</v>
      </c>
      <c r="S330" s="111">
        <f t="shared" si="150"/>
        <v>0.82174578016913913</v>
      </c>
      <c r="T330" s="111">
        <f t="shared" si="150"/>
        <v>0.83207276201538805</v>
      </c>
      <c r="U330" s="111">
        <f t="shared" si="150"/>
        <v>0.84108516321345239</v>
      </c>
      <c r="V330" s="111">
        <f t="shared" si="150"/>
        <v>0.84930213164679624</v>
      </c>
      <c r="W330" s="111">
        <f t="shared" ref="W330:Y330" si="151">IF(W311=0,"",W311/W292)</f>
        <v>0.85549949467788378</v>
      </c>
      <c r="X330" s="111">
        <f t="shared" si="151"/>
        <v>0.85909266107916193</v>
      </c>
      <c r="Y330" s="111">
        <f t="shared" si="151"/>
        <v>0.86162985283055515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3.1582689444647301</v>
      </c>
      <c r="E332" s="124">
        <f t="shared" si="155"/>
        <v>3.3103276457928197</v>
      </c>
      <c r="F332" s="124">
        <f t="shared" si="155"/>
        <v>3.4636076155361337</v>
      </c>
      <c r="G332" s="124">
        <f t="shared" si="155"/>
        <v>3.6189968543205664</v>
      </c>
      <c r="H332" s="124">
        <f t="shared" si="155"/>
        <v>3.7763558025341504</v>
      </c>
      <c r="I332" s="124">
        <f t="shared" si="155"/>
        <v>3.9358706019866236</v>
      </c>
      <c r="J332" s="124">
        <f t="shared" si="155"/>
        <v>4.0983755262745563</v>
      </c>
      <c r="K332" s="124">
        <f t="shared" si="155"/>
        <v>4.2645313896480079</v>
      </c>
      <c r="L332" s="124">
        <f t="shared" si="155"/>
        <v>4.4344258231886302</v>
      </c>
      <c r="M332" s="124">
        <f t="shared" si="155"/>
        <v>4.6291123211337073</v>
      </c>
      <c r="N332" s="124">
        <f t="shared" si="155"/>
        <v>4.8548406993539652</v>
      </c>
      <c r="O332" s="124">
        <f t="shared" si="155"/>
        <v>5.1112082807486523</v>
      </c>
      <c r="P332" s="124">
        <f t="shared" si="155"/>
        <v>5.3732653714834271</v>
      </c>
      <c r="Q332" s="124">
        <f t="shared" si="155"/>
        <v>5.5743901707112489</v>
      </c>
      <c r="R332" s="124">
        <f t="shared" ref="R332:V332" si="156">IF(R313=0,"",R313/R294)</f>
        <v>5.6179695138786006</v>
      </c>
      <c r="S332" s="124">
        <f t="shared" si="156"/>
        <v>5.6228116631194176</v>
      </c>
      <c r="T332" s="124">
        <f t="shared" si="156"/>
        <v>5.6281918289425477</v>
      </c>
      <c r="U332" s="124">
        <f t="shared" si="156"/>
        <v>5.6341697909682473</v>
      </c>
      <c r="V332" s="124">
        <f t="shared" si="156"/>
        <v>5.6512520355516926</v>
      </c>
      <c r="W332" s="124">
        <f t="shared" ref="W332:Y332" si="157">IF(W313=0,"",W313/W294)</f>
        <v>5.7073192747491044</v>
      </c>
      <c r="X332" s="124">
        <f t="shared" si="157"/>
        <v>5.7693487102329692</v>
      </c>
      <c r="Y332" s="124">
        <f t="shared" si="157"/>
        <v>5.8392669101406751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3.1582689444647301</v>
      </c>
      <c r="E333" s="111">
        <f t="shared" si="158"/>
        <v>3.3103276457928197</v>
      </c>
      <c r="F333" s="111">
        <f t="shared" si="158"/>
        <v>3.4636076155361337</v>
      </c>
      <c r="G333" s="111">
        <f t="shared" si="158"/>
        <v>3.6189968543205664</v>
      </c>
      <c r="H333" s="111">
        <f t="shared" si="158"/>
        <v>3.7763558025341504</v>
      </c>
      <c r="I333" s="111">
        <f t="shared" si="158"/>
        <v>3.9358706019866236</v>
      </c>
      <c r="J333" s="111">
        <f t="shared" si="158"/>
        <v>4.0983755262745563</v>
      </c>
      <c r="K333" s="111">
        <f t="shared" si="158"/>
        <v>4.2645313896480079</v>
      </c>
      <c r="L333" s="111">
        <f t="shared" si="158"/>
        <v>4.4344258231886302</v>
      </c>
      <c r="M333" s="111">
        <f t="shared" si="158"/>
        <v>4.6291123211337073</v>
      </c>
      <c r="N333" s="111">
        <f t="shared" si="158"/>
        <v>4.8548406993539652</v>
      </c>
      <c r="O333" s="111">
        <f t="shared" si="158"/>
        <v>5.1112082807486523</v>
      </c>
      <c r="P333" s="111">
        <f t="shared" si="158"/>
        <v>5.3732653714834271</v>
      </c>
      <c r="Q333" s="111">
        <f t="shared" si="158"/>
        <v>5.5743901707112489</v>
      </c>
      <c r="R333" s="111">
        <f t="shared" ref="R333:V333" si="159">IF(R314=0,"",R314/R295)</f>
        <v>5.6179695138786006</v>
      </c>
      <c r="S333" s="111">
        <f t="shared" si="159"/>
        <v>5.6228116631194176</v>
      </c>
      <c r="T333" s="111">
        <f t="shared" si="159"/>
        <v>5.6281918289425477</v>
      </c>
      <c r="U333" s="111">
        <f t="shared" si="159"/>
        <v>5.6341697909682473</v>
      </c>
      <c r="V333" s="111">
        <f t="shared" si="159"/>
        <v>5.6512520355516926</v>
      </c>
      <c r="W333" s="111">
        <f t="shared" ref="W333:Y333" si="160">IF(W314=0,"",W314/W295)</f>
        <v>5.7073192747491044</v>
      </c>
      <c r="X333" s="111">
        <f t="shared" si="160"/>
        <v>5.7693487102329692</v>
      </c>
      <c r="Y333" s="111">
        <f t="shared" si="160"/>
        <v>5.8392669101406751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0.65812516413150901</v>
      </c>
      <c r="D334" s="124">
        <f t="shared" si="161"/>
        <v>0.6642049141375399</v>
      </c>
      <c r="E334" s="124">
        <f t="shared" si="161"/>
        <v>0.67084438453890405</v>
      </c>
      <c r="F334" s="124">
        <f t="shared" si="161"/>
        <v>0.67711539470584914</v>
      </c>
      <c r="G334" s="124">
        <f t="shared" si="161"/>
        <v>0.6848844719969831</v>
      </c>
      <c r="H334" s="124">
        <f t="shared" si="161"/>
        <v>0.69294608607862063</v>
      </c>
      <c r="I334" s="124">
        <f t="shared" si="161"/>
        <v>0.69904968972614834</v>
      </c>
      <c r="J334" s="124">
        <f t="shared" si="161"/>
        <v>0.70425937531506189</v>
      </c>
      <c r="K334" s="124">
        <f t="shared" si="161"/>
        <v>0.71351497498334959</v>
      </c>
      <c r="L334" s="124">
        <f t="shared" si="161"/>
        <v>0.72064740488118018</v>
      </c>
      <c r="M334" s="124">
        <f t="shared" si="161"/>
        <v>0.73338415272480695</v>
      </c>
      <c r="N334" s="124">
        <f t="shared" si="161"/>
        <v>0.75281632328603498</v>
      </c>
      <c r="O334" s="124">
        <f t="shared" si="161"/>
        <v>0.778828010780103</v>
      </c>
      <c r="P334" s="124">
        <f t="shared" si="161"/>
        <v>0.81028246966664474</v>
      </c>
      <c r="Q334" s="124">
        <f t="shared" si="161"/>
        <v>0.83629525421341711</v>
      </c>
      <c r="R334" s="124">
        <f t="shared" ref="R334:V334" si="162">IF(R315=0,"",R315/R296)</f>
        <v>0.85275367427451543</v>
      </c>
      <c r="S334" s="124">
        <f t="shared" si="162"/>
        <v>0.86690278525218223</v>
      </c>
      <c r="T334" s="124">
        <f t="shared" si="162"/>
        <v>0.87827630120401057</v>
      </c>
      <c r="U334" s="124">
        <f t="shared" si="162"/>
        <v>0.88835200415199045</v>
      </c>
      <c r="V334" s="124">
        <f t="shared" si="162"/>
        <v>0.89601495340615644</v>
      </c>
      <c r="W334" s="124">
        <f t="shared" ref="W334:Y334" si="163">IF(W315=0,"",W315/W296)</f>
        <v>0.89889984960323766</v>
      </c>
      <c r="X334" s="124">
        <f t="shared" si="163"/>
        <v>0.93274473331941055</v>
      </c>
      <c r="Y334" s="124">
        <f t="shared" si="163"/>
        <v>0.91030808795409268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0.65461149730749457</v>
      </c>
      <c r="D335" s="111">
        <f t="shared" si="164"/>
        <v>0.66059965884042993</v>
      </c>
      <c r="E335" s="111">
        <f t="shared" si="164"/>
        <v>0.66685904884216307</v>
      </c>
      <c r="F335" s="111">
        <f t="shared" si="164"/>
        <v>0.67316666240676848</v>
      </c>
      <c r="G335" s="111">
        <f t="shared" si="164"/>
        <v>0.67972212233271201</v>
      </c>
      <c r="H335" s="111">
        <f t="shared" si="164"/>
        <v>0.68649892568561144</v>
      </c>
      <c r="I335" s="111">
        <f t="shared" si="164"/>
        <v>0.69354413845393814</v>
      </c>
      <c r="J335" s="111">
        <f t="shared" si="164"/>
        <v>0.70105537334087431</v>
      </c>
      <c r="K335" s="111">
        <f t="shared" si="164"/>
        <v>0.70919787055632288</v>
      </c>
      <c r="L335" s="111">
        <f t="shared" si="164"/>
        <v>0.71801089065215773</v>
      </c>
      <c r="M335" s="111">
        <f t="shared" si="164"/>
        <v>0.73160781959306409</v>
      </c>
      <c r="N335" s="111">
        <f t="shared" si="164"/>
        <v>0.75125872583452413</v>
      </c>
      <c r="O335" s="111">
        <f t="shared" si="164"/>
        <v>0.77787010754746788</v>
      </c>
      <c r="P335" s="111">
        <f t="shared" si="164"/>
        <v>0.80881207383112863</v>
      </c>
      <c r="Q335" s="111">
        <f t="shared" si="164"/>
        <v>0.83590252649280072</v>
      </c>
      <c r="R335" s="111">
        <f t="shared" ref="R335:V335" si="165">IF(R316=0,"",R316/R297)</f>
        <v>0.85246219389214617</v>
      </c>
      <c r="S335" s="111">
        <f t="shared" si="165"/>
        <v>0.86656462285268121</v>
      </c>
      <c r="T335" s="111">
        <f t="shared" si="165"/>
        <v>0.87843117000553783</v>
      </c>
      <c r="U335" s="111">
        <f t="shared" si="165"/>
        <v>0.88827262745846758</v>
      </c>
      <c r="V335" s="111">
        <f t="shared" si="165"/>
        <v>0.89627387377875134</v>
      </c>
      <c r="W335" s="111">
        <f t="shared" ref="W335:Y335" si="166">IF(W316=0,"",W316/W297)</f>
        <v>0.90156914508469621</v>
      </c>
      <c r="X335" s="111">
        <f t="shared" si="166"/>
        <v>0.90320433225218411</v>
      </c>
      <c r="Y335" s="111">
        <f t="shared" si="166"/>
        <v>0.90416308851819349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0.77196070533470218</v>
      </c>
      <c r="D336" s="111">
        <f t="shared" si="167"/>
        <v>0.77482438670143539</v>
      </c>
      <c r="E336" s="111">
        <f t="shared" si="167"/>
        <v>0.78203539862970206</v>
      </c>
      <c r="F336" s="111">
        <f t="shared" si="167"/>
        <v>0.78764951831738028</v>
      </c>
      <c r="G336" s="111">
        <f t="shared" si="167"/>
        <v>0.79021933952728574</v>
      </c>
      <c r="H336" s="111">
        <f t="shared" si="167"/>
        <v>0.79518130842841317</v>
      </c>
      <c r="I336" s="111">
        <f t="shared" si="167"/>
        <v>0.80326485194759012</v>
      </c>
      <c r="J336" s="111">
        <f t="shared" si="167"/>
        <v>0.81373572126605631</v>
      </c>
      <c r="K336" s="111">
        <f t="shared" si="167"/>
        <v>0.83288660063438835</v>
      </c>
      <c r="L336" s="111">
        <f t="shared" si="167"/>
        <v>0.81869213665764418</v>
      </c>
      <c r="M336" s="111">
        <f t="shared" si="167"/>
        <v>0.83015049788607287</v>
      </c>
      <c r="N336" s="111">
        <f t="shared" si="167"/>
        <v>0.84691540278547228</v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0.91084561761019311</v>
      </c>
      <c r="S336" s="111">
        <f t="shared" si="168"/>
        <v>0.922991444081949</v>
      </c>
      <c r="T336" s="111">
        <f t="shared" si="168"/>
        <v>0.9298431339287877</v>
      </c>
      <c r="U336" s="111">
        <f t="shared" si="168"/>
        <v>0.9347160011237573</v>
      </c>
      <c r="V336" s="111">
        <f t="shared" si="168"/>
        <v>0.93960906790597165</v>
      </c>
      <c r="W336" s="111" t="str">
        <f t="shared" ref="W336:Y336" si="169">IF(W317=0,"",W317/W298)</f>
        <v/>
      </c>
      <c r="X336" s="111">
        <f t="shared" si="169"/>
        <v>0.95738182602448052</v>
      </c>
      <c r="Y336" s="111">
        <f t="shared" si="169"/>
        <v>0.94800988888354998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0.65461149730749457</v>
      </c>
      <c r="D337" s="112">
        <f t="shared" si="170"/>
        <v>0.66059965884042993</v>
      </c>
      <c r="E337" s="112">
        <f t="shared" si="170"/>
        <v>0.66685904884216307</v>
      </c>
      <c r="F337" s="112">
        <f t="shared" si="170"/>
        <v>0.67316666240676848</v>
      </c>
      <c r="G337" s="112">
        <f t="shared" si="170"/>
        <v>0.67972212233271201</v>
      </c>
      <c r="H337" s="112">
        <f t="shared" si="170"/>
        <v>0.68649892568561155</v>
      </c>
      <c r="I337" s="112">
        <f t="shared" si="170"/>
        <v>0.69354413845393814</v>
      </c>
      <c r="J337" s="112">
        <f t="shared" si="170"/>
        <v>0.7010553733408742</v>
      </c>
      <c r="K337" s="112">
        <f t="shared" si="170"/>
        <v>0.70919787055632288</v>
      </c>
      <c r="L337" s="112">
        <f t="shared" si="170"/>
        <v>0.71801089065215773</v>
      </c>
      <c r="M337" s="112">
        <f t="shared" si="170"/>
        <v>0.73160781959306409</v>
      </c>
      <c r="N337" s="112">
        <f t="shared" si="170"/>
        <v>0.75125872583452413</v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0.85246219389214617</v>
      </c>
      <c r="S337" s="112">
        <f t="shared" si="171"/>
        <v>0.86656462285268121</v>
      </c>
      <c r="T337" s="112">
        <f t="shared" si="171"/>
        <v>0.87843117000553783</v>
      </c>
      <c r="U337" s="112">
        <f t="shared" si="171"/>
        <v>0.88827262745846769</v>
      </c>
      <c r="V337" s="112">
        <f t="shared" si="171"/>
        <v>0.89627387377875145</v>
      </c>
      <c r="W337" s="112" t="str">
        <f t="shared" ref="W337:Y337" si="172">IF(W318=0,"",W318/W299)</f>
        <v/>
      </c>
      <c r="X337" s="112">
        <f t="shared" si="172"/>
        <v>0.90320433225218411</v>
      </c>
      <c r="Y337" s="112">
        <f t="shared" si="172"/>
        <v>0.90416308851819349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0.74041525039803324</v>
      </c>
      <c r="D339" s="112">
        <f t="shared" si="176"/>
        <v>0.7415050234569518</v>
      </c>
      <c r="E339" s="112">
        <f t="shared" si="176"/>
        <v>0.74269805505372344</v>
      </c>
      <c r="F339" s="112">
        <f t="shared" si="176"/>
        <v>0.74390548114709087</v>
      </c>
      <c r="G339" s="112">
        <f t="shared" si="176"/>
        <v>0.74520880800638034</v>
      </c>
      <c r="H339" s="112">
        <f t="shared" si="176"/>
        <v>0.74659883532297355</v>
      </c>
      <c r="I339" s="112">
        <f t="shared" si="176"/>
        <v>0.74809670157448016</v>
      </c>
      <c r="J339" s="112">
        <f t="shared" si="176"/>
        <v>0.74978716565162407</v>
      </c>
      <c r="K339" s="112">
        <f t="shared" si="176"/>
        <v>0.75174510479381351</v>
      </c>
      <c r="L339" s="112">
        <f t="shared" si="176"/>
        <v>0.75399626316397561</v>
      </c>
      <c r="M339" s="112">
        <f t="shared" si="176"/>
        <v>0.75827598636523619</v>
      </c>
      <c r="N339" s="112">
        <f t="shared" si="176"/>
        <v>0.7653328644836086</v>
      </c>
      <c r="O339" s="112">
        <f t="shared" si="176"/>
        <v>0.77609368628206765</v>
      </c>
      <c r="P339" s="112">
        <f t="shared" si="176"/>
        <v>0.79004827813282497</v>
      </c>
      <c r="Q339" s="112">
        <f t="shared" si="176"/>
        <v>0.80351149029719959</v>
      </c>
      <c r="R339" s="112">
        <f t="shared" ref="R339:V339" si="177">IF(R320=0,"",R320/R301)</f>
        <v>0.81262257581351849</v>
      </c>
      <c r="S339" s="112">
        <f t="shared" si="177"/>
        <v>0.82144964721333202</v>
      </c>
      <c r="T339" s="112">
        <f t="shared" si="177"/>
        <v>0.83020821581746362</v>
      </c>
      <c r="U339" s="112">
        <f t="shared" si="177"/>
        <v>0.83898632909472537</v>
      </c>
      <c r="V339" s="112">
        <f t="shared" si="177"/>
        <v>0.84760980782392448</v>
      </c>
      <c r="W339" s="112">
        <f t="shared" ref="W339:Y339" si="178">IF(W320=0,"",W320/W301)</f>
        <v>0.85548590473062591</v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0.83596819805014921</v>
      </c>
      <c r="D340" s="113">
        <f t="shared" si="179"/>
        <v>0.83524596394463768</v>
      </c>
      <c r="E340" s="113">
        <f t="shared" si="179"/>
        <v>0.83810446711682707</v>
      </c>
      <c r="F340" s="113">
        <f t="shared" si="179"/>
        <v>0.83963211295541051</v>
      </c>
      <c r="G340" s="113">
        <f t="shared" si="179"/>
        <v>0.83846029285891455</v>
      </c>
      <c r="H340" s="113">
        <f t="shared" si="179"/>
        <v>0.83927565393052705</v>
      </c>
      <c r="I340" s="113">
        <f t="shared" si="179"/>
        <v>0.84251272308226277</v>
      </c>
      <c r="J340" s="113">
        <f t="shared" si="179"/>
        <v>0.84793597509277341</v>
      </c>
      <c r="K340" s="113">
        <f t="shared" si="179"/>
        <v>0.8611288694524224</v>
      </c>
      <c r="L340" s="113">
        <f t="shared" si="179"/>
        <v>0.84489921582141758</v>
      </c>
      <c r="M340" s="113">
        <f t="shared" si="179"/>
        <v>0.84920001481046536</v>
      </c>
      <c r="N340" s="113">
        <f t="shared" si="179"/>
        <v>0.85689296527547654</v>
      </c>
      <c r="O340" s="113">
        <f t="shared" si="179"/>
        <v>0.85785241937914047</v>
      </c>
      <c r="P340" s="113">
        <f t="shared" si="179"/>
        <v>0.87226369613101207</v>
      </c>
      <c r="Q340" s="113">
        <f t="shared" si="179"/>
        <v>0.87857476650745825</v>
      </c>
      <c r="R340" s="113">
        <f t="shared" ref="R340:V340" si="180">IF(R321=0,"",R321/R302)</f>
        <v>0.88457420745536897</v>
      </c>
      <c r="S340" s="113">
        <f t="shared" si="180"/>
        <v>0.89472584469966543</v>
      </c>
      <c r="T340" s="113">
        <f t="shared" si="180"/>
        <v>0.89959374188640384</v>
      </c>
      <c r="U340" s="113">
        <f t="shared" si="180"/>
        <v>0.90370492765473831</v>
      </c>
      <c r="V340" s="113">
        <f t="shared" si="180"/>
        <v>0.9093117229995541</v>
      </c>
      <c r="W340" s="113">
        <f t="shared" ref="W340:Y340" si="181">IF(W321=0,"",W321/W302)</f>
        <v>0.90976345842983175</v>
      </c>
      <c r="X340" s="113">
        <f t="shared" si="181"/>
        <v>0.94159612110168256</v>
      </c>
      <c r="Y340" s="113">
        <f t="shared" si="181"/>
        <v>0.93453644292461524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0.74041525039803324</v>
      </c>
      <c r="D341" s="111">
        <f t="shared" si="182"/>
        <v>0.74150502345695191</v>
      </c>
      <c r="E341" s="111">
        <f t="shared" si="182"/>
        <v>0.74269805505372344</v>
      </c>
      <c r="F341" s="111">
        <f t="shared" si="182"/>
        <v>0.74390548114709087</v>
      </c>
      <c r="G341" s="111">
        <f t="shared" si="182"/>
        <v>0.74520880800638034</v>
      </c>
      <c r="H341" s="111">
        <f t="shared" si="182"/>
        <v>0.74659883532297355</v>
      </c>
      <c r="I341" s="111">
        <f t="shared" si="182"/>
        <v>0.74809670157448016</v>
      </c>
      <c r="J341" s="111">
        <f t="shared" si="182"/>
        <v>0.74978716565162407</v>
      </c>
      <c r="K341" s="111">
        <f t="shared" si="182"/>
        <v>0.75174510479381351</v>
      </c>
      <c r="L341" s="111">
        <f t="shared" si="182"/>
        <v>0.75399626316397572</v>
      </c>
      <c r="M341" s="111">
        <f t="shared" si="182"/>
        <v>0.75827598636523619</v>
      </c>
      <c r="N341" s="111">
        <f t="shared" si="182"/>
        <v>0.7653328644836086</v>
      </c>
      <c r="O341" s="111">
        <f t="shared" si="182"/>
        <v>0.77609368628206765</v>
      </c>
      <c r="P341" s="111">
        <f t="shared" si="182"/>
        <v>0.79004827813282497</v>
      </c>
      <c r="Q341" s="111">
        <f t="shared" si="182"/>
        <v>0.80351149029719959</v>
      </c>
      <c r="R341" s="111">
        <f t="shared" ref="R341:V341" si="183">IF(R322=0,"",R322/R303)</f>
        <v>0.81262257581351849</v>
      </c>
      <c r="S341" s="111">
        <f t="shared" si="183"/>
        <v>0.82144964721333202</v>
      </c>
      <c r="T341" s="111">
        <f t="shared" si="183"/>
        <v>0.83020821581746351</v>
      </c>
      <c r="U341" s="111">
        <f t="shared" si="183"/>
        <v>0.83898632909472537</v>
      </c>
      <c r="V341" s="111">
        <f t="shared" si="183"/>
        <v>0.84760980782392448</v>
      </c>
      <c r="W341" s="111">
        <f t="shared" ref="W341:Y341" si="184">IF(W322=0,"",W322/W303)</f>
        <v>0.85548590473062591</v>
      </c>
      <c r="X341" s="111">
        <f t="shared" si="184"/>
        <v>0.86853191888185355</v>
      </c>
      <c r="Y341" s="111">
        <f t="shared" si="184"/>
        <v>0.88070305714656016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0.76644392397887851</v>
      </c>
      <c r="D343" s="124">
        <f t="shared" si="188"/>
        <v>0.76457029902322793</v>
      </c>
      <c r="E343" s="124">
        <f t="shared" si="188"/>
        <v>0.76338939989255483</v>
      </c>
      <c r="F343" s="124">
        <f t="shared" si="188"/>
        <v>0.76466966246454526</v>
      </c>
      <c r="G343" s="124">
        <f t="shared" si="188"/>
        <v>0.76662212805436447</v>
      </c>
      <c r="H343" s="124">
        <f t="shared" si="188"/>
        <v>0.76853583395332792</v>
      </c>
      <c r="I343" s="124">
        <f t="shared" si="188"/>
        <v>0.77353878887139205</v>
      </c>
      <c r="J343" s="124">
        <f t="shared" si="188"/>
        <v>0.75887506775653579</v>
      </c>
      <c r="K343" s="124">
        <f t="shared" si="188"/>
        <v>0.76301874640516021</v>
      </c>
      <c r="L343" s="124">
        <f t="shared" si="188"/>
        <v>0.76419262992506143</v>
      </c>
      <c r="M343" s="124">
        <f t="shared" si="188"/>
        <v>0.76606520090554819</v>
      </c>
      <c r="N343" s="124">
        <f t="shared" si="188"/>
        <v>0.76939069639675373</v>
      </c>
      <c r="O343" s="124">
        <f t="shared" si="188"/>
        <v>0.77643618906367917</v>
      </c>
      <c r="P343" s="124">
        <f t="shared" si="188"/>
        <v>0.79093023562202702</v>
      </c>
      <c r="Q343" s="124">
        <f t="shared" si="188"/>
        <v>0.7998798206455805</v>
      </c>
      <c r="R343" s="124">
        <f t="shared" ref="R343:V343" si="189">IF(R324=0,"",R324/R305)</f>
        <v>0.80913866583774174</v>
      </c>
      <c r="S343" s="124">
        <f t="shared" si="189"/>
        <v>0.82013682007609257</v>
      </c>
      <c r="T343" s="124">
        <f t="shared" si="189"/>
        <v>0.83531712577409001</v>
      </c>
      <c r="U343" s="124">
        <f t="shared" si="189"/>
        <v>0.84986397881065268</v>
      </c>
      <c r="V343" s="124">
        <f t="shared" si="189"/>
        <v>0.85502472280966157</v>
      </c>
      <c r="W343" s="124">
        <f t="shared" ref="W343:Y343" si="190">IF(W324=0,"",W324/W305)</f>
        <v>0.84659412004133838</v>
      </c>
      <c r="X343" s="124">
        <f t="shared" si="190"/>
        <v>0.7637803198501566</v>
      </c>
      <c r="Y343" s="124">
        <f t="shared" si="190"/>
        <v>0.88316437771527723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0.61755341825471044</v>
      </c>
      <c r="D344" s="111">
        <f t="shared" si="191"/>
        <v>0.61778775067966774</v>
      </c>
      <c r="E344" s="111">
        <f t="shared" si="191"/>
        <v>0.61802210421296211</v>
      </c>
      <c r="F344" s="111">
        <f t="shared" si="191"/>
        <v>0.61825646062466599</v>
      </c>
      <c r="G344" s="111">
        <f t="shared" si="191"/>
        <v>0.61849083647590664</v>
      </c>
      <c r="H344" s="111">
        <f t="shared" si="191"/>
        <v>0.61872522973981314</v>
      </c>
      <c r="I344" s="111">
        <f t="shared" si="191"/>
        <v>0.61895964449704743</v>
      </c>
      <c r="J344" s="111">
        <f t="shared" si="191"/>
        <v>0.61919409746464249</v>
      </c>
      <c r="K344" s="111">
        <f t="shared" si="191"/>
        <v>0.61942860285647339</v>
      </c>
      <c r="L344" s="111">
        <f t="shared" si="191"/>
        <v>0.61966316447533409</v>
      </c>
      <c r="M344" s="111">
        <f t="shared" si="191"/>
        <v>0.61984130063754672</v>
      </c>
      <c r="N344" s="111">
        <f t="shared" si="191"/>
        <v>0.61994087037298884</v>
      </c>
      <c r="O344" s="111">
        <f t="shared" si="191"/>
        <v>0.62000038058829099</v>
      </c>
      <c r="P344" s="111">
        <f t="shared" si="191"/>
        <v>0.62016643400631877</v>
      </c>
      <c r="Q344" s="111">
        <f t="shared" si="191"/>
        <v>0.62084231020851743</v>
      </c>
      <c r="R344" s="111">
        <f t="shared" ref="R344:V344" si="192">IF(R325=0,"",R325/R306)</f>
        <v>0.62261766869349711</v>
      </c>
      <c r="S344" s="111">
        <f t="shared" si="192"/>
        <v>0.62512201470589623</v>
      </c>
      <c r="T344" s="111">
        <f t="shared" si="192"/>
        <v>0.62786977331277971</v>
      </c>
      <c r="U344" s="111">
        <f t="shared" si="192"/>
        <v>0.63037536958121887</v>
      </c>
      <c r="V344" s="111">
        <f t="shared" si="192"/>
        <v>0.63215322857828193</v>
      </c>
      <c r="W344" s="111">
        <f t="shared" ref="W344:Y344" si="193">IF(W325=0,"",W325/W306)</f>
        <v>0.63300768111052708</v>
      </c>
      <c r="X344" s="111">
        <f t="shared" si="193"/>
        <v>0.63341231158573486</v>
      </c>
      <c r="Y344" s="111">
        <f t="shared" si="193"/>
        <v>0.63345277463325567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0.77146059767520192</v>
      </c>
      <c r="D345" s="45">
        <f t="shared" si="194"/>
        <v>0.77270540312334757</v>
      </c>
      <c r="E345" s="45">
        <f t="shared" si="194"/>
        <v>0.77400890143633505</v>
      </c>
      <c r="F345" s="45">
        <f t="shared" si="194"/>
        <v>0.77532040332180097</v>
      </c>
      <c r="G345" s="45">
        <f t="shared" si="194"/>
        <v>0.77668595788352768</v>
      </c>
      <c r="H345" s="45">
        <f t="shared" si="194"/>
        <v>0.77809992929745042</v>
      </c>
      <c r="I345" s="45">
        <f t="shared" si="194"/>
        <v>0.77957366406408679</v>
      </c>
      <c r="J345" s="45">
        <f t="shared" si="194"/>
        <v>0.78115364479110272</v>
      </c>
      <c r="K345" s="45">
        <f t="shared" si="194"/>
        <v>0.78287939392139461</v>
      </c>
      <c r="L345" s="45">
        <f t="shared" si="194"/>
        <v>0.78476148532877499</v>
      </c>
      <c r="M345" s="45">
        <f t="shared" si="194"/>
        <v>0.78745246014116921</v>
      </c>
      <c r="N345" s="45">
        <f t="shared" si="194"/>
        <v>0.79113809061566798</v>
      </c>
      <c r="O345" s="45">
        <f t="shared" si="194"/>
        <v>0.79625890532020838</v>
      </c>
      <c r="P345" s="45">
        <f t="shared" si="194"/>
        <v>0.80303096997139634</v>
      </c>
      <c r="Q345" s="45">
        <f t="shared" si="194"/>
        <v>0.8117940876824894</v>
      </c>
      <c r="R345" s="45">
        <f t="shared" ref="R345:V345" si="195">IF(R326=0,"",R326/R307)</f>
        <v>0.82371859576885298</v>
      </c>
      <c r="S345" s="45">
        <f t="shared" si="195"/>
        <v>0.83864004802830094</v>
      </c>
      <c r="T345" s="45">
        <f t="shared" si="195"/>
        <v>0.85470381078311852</v>
      </c>
      <c r="U345" s="45">
        <f t="shared" si="195"/>
        <v>0.87005525035563414</v>
      </c>
      <c r="V345" s="45">
        <f t="shared" si="195"/>
        <v>0.88283973306815577</v>
      </c>
      <c r="W345" s="45">
        <f t="shared" ref="W345:Y345" si="196">IF(W326=0,"",W326/W307)</f>
        <v>0.89241287454361296</v>
      </c>
      <c r="X345" s="45">
        <f t="shared" si="196"/>
        <v>0.89953435097907286</v>
      </c>
      <c r="Y345" s="45">
        <f t="shared" si="196"/>
        <v>0.90584964654588374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45.152218860121046</v>
      </c>
      <c r="D347" s="117">
        <f t="shared" si="197"/>
        <v>51.293292052145013</v>
      </c>
      <c r="E347" s="117">
        <f t="shared" si="197"/>
        <v>55.271434432557427</v>
      </c>
      <c r="F347" s="117">
        <f t="shared" si="197"/>
        <v>43.259298913645218</v>
      </c>
      <c r="G347" s="117">
        <f t="shared" si="197"/>
        <v>31.973460444120889</v>
      </c>
      <c r="H347" s="117">
        <f t="shared" si="197"/>
        <v>21.011620283954272</v>
      </c>
      <c r="I347" s="117">
        <f t="shared" si="197"/>
        <v>20.939150645191894</v>
      </c>
      <c r="J347" s="117">
        <f t="shared" si="197"/>
        <v>33.483062956804325</v>
      </c>
      <c r="K347" s="117">
        <f t="shared" si="197"/>
        <v>38.810315091154791</v>
      </c>
      <c r="L347" s="117">
        <f t="shared" si="197"/>
        <v>48.37801572731393</v>
      </c>
      <c r="M347" s="117">
        <f t="shared" si="197"/>
        <v>37.177944105016799</v>
      </c>
      <c r="N347" s="117">
        <f t="shared" si="197"/>
        <v>34.500421903619497</v>
      </c>
      <c r="O347" s="117">
        <f t="shared" si="197"/>
        <v>28.331944484629496</v>
      </c>
      <c r="P347" s="117">
        <f t="shared" si="197"/>
        <v>12.19747962553029</v>
      </c>
      <c r="Q347" s="117">
        <f t="shared" si="197"/>
        <v>17.322784698445108</v>
      </c>
      <c r="R347" s="117">
        <f t="shared" ref="R347:V347" si="198">R348+R351+R353+R362</f>
        <v>26.102703562557956</v>
      </c>
      <c r="S347" s="117">
        <f t="shared" si="198"/>
        <v>29.251664879222375</v>
      </c>
      <c r="T347" s="117">
        <f t="shared" si="198"/>
        <v>25.565493212560952</v>
      </c>
      <c r="U347" s="117">
        <f t="shared" si="198"/>
        <v>23.029880766207334</v>
      </c>
      <c r="V347" s="117">
        <f t="shared" si="198"/>
        <v>10.846355356779297</v>
      </c>
      <c r="W347" s="117">
        <f t="shared" ref="W347:Y347" si="199">W348+W351+W353+W362</f>
        <v>3.8106334445960495</v>
      </c>
      <c r="X347" s="117">
        <f t="shared" si="199"/>
        <v>0.74834092424160281</v>
      </c>
      <c r="Y347" s="117">
        <f t="shared" si="199"/>
        <v>2.5301534479620811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41.923514044066167</v>
      </c>
      <c r="D348" s="122">
        <f t="shared" si="200"/>
        <v>47.474246698926827</v>
      </c>
      <c r="E348" s="122">
        <f t="shared" si="200"/>
        <v>51.262373877552854</v>
      </c>
      <c r="F348" s="122">
        <f t="shared" si="200"/>
        <v>40.014591831540045</v>
      </c>
      <c r="G348" s="122">
        <f t="shared" si="200"/>
        <v>29.608856844962254</v>
      </c>
      <c r="H348" s="122">
        <f t="shared" si="200"/>
        <v>19.473896116565758</v>
      </c>
      <c r="I348" s="122">
        <f t="shared" si="200"/>
        <v>19.444879826617669</v>
      </c>
      <c r="J348" s="122">
        <f t="shared" si="200"/>
        <v>30.867325298383236</v>
      </c>
      <c r="K348" s="122">
        <f t="shared" si="200"/>
        <v>35.84255889745458</v>
      </c>
      <c r="L348" s="122">
        <f t="shared" si="200"/>
        <v>44.459609196776867</v>
      </c>
      <c r="M348" s="122">
        <f t="shared" si="200"/>
        <v>33.598505822039016</v>
      </c>
      <c r="N348" s="122">
        <f t="shared" si="200"/>
        <v>31.058908737662016</v>
      </c>
      <c r="O348" s="122">
        <f t="shared" si="200"/>
        <v>25.347506374915785</v>
      </c>
      <c r="P348" s="122">
        <f t="shared" si="200"/>
        <v>10.863450474646054</v>
      </c>
      <c r="Q348" s="122">
        <f t="shared" si="200"/>
        <v>15.379138054353868</v>
      </c>
      <c r="R348" s="122">
        <f t="shared" ref="R348:V348" si="201">SUM(R349:R350)</f>
        <v>23.103117102724898</v>
      </c>
      <c r="S348" s="122">
        <f t="shared" si="201"/>
        <v>25.863996753595146</v>
      </c>
      <c r="T348" s="122">
        <f t="shared" si="201"/>
        <v>22.451422823867635</v>
      </c>
      <c r="U348" s="122">
        <f t="shared" si="201"/>
        <v>19.979206710403819</v>
      </c>
      <c r="V348" s="122">
        <f t="shared" si="201"/>
        <v>9.3223385315030871</v>
      </c>
      <c r="W348" s="122">
        <f t="shared" ref="W348:Y348" si="202">SUM(W349:W350)</f>
        <v>3.2502105693459855</v>
      </c>
      <c r="X348" s="122">
        <f t="shared" si="202"/>
        <v>0.68250391932664778</v>
      </c>
      <c r="Y348" s="122">
        <f t="shared" si="202"/>
        <v>2.2038878678699776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41.923514044066167</v>
      </c>
      <c r="D349" s="98">
        <v>47.474246698926827</v>
      </c>
      <c r="E349" s="98">
        <v>51.262373877552854</v>
      </c>
      <c r="F349" s="98">
        <v>40.014591831540045</v>
      </c>
      <c r="G349" s="98">
        <v>29.608856844962254</v>
      </c>
      <c r="H349" s="98">
        <v>19.473896116565758</v>
      </c>
      <c r="I349" s="98">
        <v>19.444879826617669</v>
      </c>
      <c r="J349" s="98">
        <v>30.867325298383236</v>
      </c>
      <c r="K349" s="98">
        <v>35.84255889745458</v>
      </c>
      <c r="L349" s="98">
        <v>44.459609196776867</v>
      </c>
      <c r="M349" s="98">
        <v>33.598505822039016</v>
      </c>
      <c r="N349" s="98">
        <v>31.058908737662016</v>
      </c>
      <c r="O349" s="98">
        <v>25.347506374915785</v>
      </c>
      <c r="P349" s="98">
        <v>10.863450474646054</v>
      </c>
      <c r="Q349" s="98">
        <v>15.379138054353868</v>
      </c>
      <c r="R349" s="98">
        <v>23.103117102724898</v>
      </c>
      <c r="S349" s="98">
        <v>25.863996753595146</v>
      </c>
      <c r="T349" s="98">
        <v>22.451422823867635</v>
      </c>
      <c r="U349" s="98">
        <v>19.979206710403819</v>
      </c>
      <c r="V349" s="98">
        <v>9.3223385315030871</v>
      </c>
      <c r="W349" s="98">
        <v>3.2502105693459855</v>
      </c>
      <c r="X349" s="98">
        <v>0.68250391932664778</v>
      </c>
      <c r="Y349" s="98">
        <v>2.2038878678699776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3.2073543467553476</v>
      </c>
      <c r="D353" s="122">
        <v>3.7763352956696776</v>
      </c>
      <c r="E353" s="122">
        <v>3.951502767541391</v>
      </c>
      <c r="F353" s="122">
        <v>3.1986273456917225</v>
      </c>
      <c r="G353" s="122">
        <v>2.3317550518392256</v>
      </c>
      <c r="H353" s="122">
        <v>1.516458443845027</v>
      </c>
      <c r="I353" s="122">
        <v>1.4803418155119699</v>
      </c>
      <c r="J353" s="122">
        <v>2.529722623982043</v>
      </c>
      <c r="K353" s="122">
        <v>2.877761790277706</v>
      </c>
      <c r="L353" s="122">
        <v>3.8055000841255158</v>
      </c>
      <c r="M353" s="122">
        <v>3.4752017912087614</v>
      </c>
      <c r="N353" s="122">
        <v>3.3415156104445187</v>
      </c>
      <c r="O353" s="122">
        <v>2.9036214996600567</v>
      </c>
      <c r="P353" s="122">
        <v>1.3091512498548268</v>
      </c>
      <c r="Q353" s="122">
        <v>1.9090330093902617</v>
      </c>
      <c r="R353" s="122">
        <v>2.937773227060223</v>
      </c>
      <c r="S353" s="122">
        <v>3.3050201918299971</v>
      </c>
      <c r="T353" s="122">
        <v>3.0369717153054858</v>
      </c>
      <c r="U353" s="122">
        <v>2.9792949236078896</v>
      </c>
      <c r="V353" s="122">
        <v>1.4752182547676063</v>
      </c>
      <c r="W353" s="122">
        <v>0.52760606031418755</v>
      </c>
      <c r="X353" s="122">
        <v>4.6193055857177194E-2</v>
      </c>
      <c r="Y353" s="122">
        <v>0.31444603323842857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3.1913433724941664</v>
      </c>
      <c r="D354" s="98">
        <v>3.767857584688687</v>
      </c>
      <c r="E354" s="98">
        <v>3.9330699828355997</v>
      </c>
      <c r="F354" s="98">
        <v>3.190072537803514</v>
      </c>
      <c r="G354" s="98">
        <v>2.3233687765002258</v>
      </c>
      <c r="H354" s="98">
        <v>1.5093717891337037</v>
      </c>
      <c r="I354" s="98">
        <v>1.4695695829718796</v>
      </c>
      <c r="J354" s="98">
        <v>2.5161241202949762</v>
      </c>
      <c r="K354" s="98">
        <v>2.8580795228782701</v>
      </c>
      <c r="L354" s="98">
        <v>3.7910466078362832</v>
      </c>
      <c r="M354" s="98">
        <v>3.4689172730661242</v>
      </c>
      <c r="N354" s="98">
        <v>3.3325105664821373</v>
      </c>
      <c r="O354" s="98">
        <v>2.9036214996600567</v>
      </c>
      <c r="P354" s="98">
        <v>1.3091512498548268</v>
      </c>
      <c r="Q354" s="98">
        <v>1.9090330093902617</v>
      </c>
      <c r="R354" s="98">
        <v>2.9278439354803392</v>
      </c>
      <c r="S354" s="98">
        <v>3.2858572025886947</v>
      </c>
      <c r="T354" s="98">
        <v>3.0272834323043094</v>
      </c>
      <c r="U354" s="98">
        <v>2.9585684728529755</v>
      </c>
      <c r="V354" s="98">
        <v>1.4651657415720301</v>
      </c>
      <c r="W354" s="98">
        <v>0.52760606031418755</v>
      </c>
      <c r="X354" s="98">
        <v>3.4179946834162006E-2</v>
      </c>
      <c r="Y354" s="98">
        <v>0.31381072909342506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1.6010974261181008E-2</v>
      </c>
      <c r="D355" s="98">
        <v>8.4777109809905157E-3</v>
      </c>
      <c r="E355" s="98">
        <v>1.8432784705791017E-2</v>
      </c>
      <c r="F355" s="98">
        <v>8.5548078882083343E-3</v>
      </c>
      <c r="G355" s="98">
        <v>8.3862753389998684E-3</v>
      </c>
      <c r="H355" s="98">
        <v>7.0866547113232169E-3</v>
      </c>
      <c r="I355" s="98">
        <v>1.0772232540090366E-2</v>
      </c>
      <c r="J355" s="98">
        <v>1.359850368706656E-2</v>
      </c>
      <c r="K355" s="98">
        <v>1.9682267399435825E-2</v>
      </c>
      <c r="L355" s="98">
        <v>1.4453476289232676E-2</v>
      </c>
      <c r="M355" s="98">
        <v>6.2845181426371818E-3</v>
      </c>
      <c r="N355" s="98">
        <v>9.0050439623812258E-3</v>
      </c>
      <c r="O355" s="98">
        <v>0</v>
      </c>
      <c r="P355" s="98">
        <v>0</v>
      </c>
      <c r="Q355" s="98">
        <v>0</v>
      </c>
      <c r="R355" s="98">
        <v>9.9292915798836982E-3</v>
      </c>
      <c r="S355" s="98">
        <v>1.9162989241302334E-2</v>
      </c>
      <c r="T355" s="98">
        <v>9.6882830011765873E-3</v>
      </c>
      <c r="U355" s="98">
        <v>2.0726450754913996E-2</v>
      </c>
      <c r="V355" s="98">
        <v>1.00525131955762E-2</v>
      </c>
      <c r="W355" s="98">
        <v>0</v>
      </c>
      <c r="X355" s="98">
        <v>1.2013109023015188E-2</v>
      </c>
      <c r="Y355" s="98">
        <v>6.3530414500348649E-4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1.6010974261181008E-2</v>
      </c>
      <c r="D356" s="101">
        <v>8.4777109809905157E-3</v>
      </c>
      <c r="E356" s="101">
        <v>1.8432784705791017E-2</v>
      </c>
      <c r="F356" s="101">
        <v>8.5548078882083343E-3</v>
      </c>
      <c r="G356" s="101">
        <v>8.3862753389998684E-3</v>
      </c>
      <c r="H356" s="101">
        <v>7.0866547113232169E-3</v>
      </c>
      <c r="I356" s="101">
        <v>1.0772232540090366E-2</v>
      </c>
      <c r="J356" s="101">
        <v>1.359850368706656E-2</v>
      </c>
      <c r="K356" s="101">
        <v>1.9682267399435825E-2</v>
      </c>
      <c r="L356" s="101">
        <v>1.4453476289232676E-2</v>
      </c>
      <c r="M356" s="101">
        <v>6.2845181426371818E-3</v>
      </c>
      <c r="N356" s="101">
        <v>9.0050439623812258E-3</v>
      </c>
      <c r="O356" s="101">
        <v>0</v>
      </c>
      <c r="P356" s="101">
        <v>0</v>
      </c>
      <c r="Q356" s="101">
        <v>0</v>
      </c>
      <c r="R356" s="101">
        <v>9.9292915798836982E-3</v>
      </c>
      <c r="S356" s="101">
        <v>1.9162989241302334E-2</v>
      </c>
      <c r="T356" s="101">
        <v>9.6882830011765873E-3</v>
      </c>
      <c r="U356" s="101">
        <v>2.0726450754913996E-2</v>
      </c>
      <c r="V356" s="101">
        <v>1.00525131955762E-2</v>
      </c>
      <c r="W356" s="101">
        <v>0</v>
      </c>
      <c r="X356" s="101">
        <v>1.2013109023015188E-2</v>
      </c>
      <c r="Y356" s="101">
        <v>6.3530414500348649E-4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2.135046929953115E-2</v>
      </c>
      <c r="D362" s="122">
        <v>4.2710057548514105E-2</v>
      </c>
      <c r="E362" s="122">
        <v>5.7557787463183976E-2</v>
      </c>
      <c r="F362" s="122">
        <v>4.6079736413454704E-2</v>
      </c>
      <c r="G362" s="122">
        <v>3.2848547319409151E-2</v>
      </c>
      <c r="H362" s="122">
        <v>2.1265723543486683E-2</v>
      </c>
      <c r="I362" s="122">
        <v>1.3929003062256961E-2</v>
      </c>
      <c r="J362" s="122">
        <v>8.6015034439042806E-2</v>
      </c>
      <c r="K362" s="122">
        <v>8.9994403422506614E-2</v>
      </c>
      <c r="L362" s="122">
        <v>0.11290644641155326</v>
      </c>
      <c r="M362" s="122">
        <v>0.10423649176902203</v>
      </c>
      <c r="N362" s="122">
        <v>9.9997555512962522E-2</v>
      </c>
      <c r="O362" s="122">
        <v>8.0816610053652482E-2</v>
      </c>
      <c r="P362" s="122">
        <v>2.4877901029409531E-2</v>
      </c>
      <c r="Q362" s="122">
        <v>3.4613634700979556E-2</v>
      </c>
      <c r="R362" s="122">
        <v>6.1813232772833987E-2</v>
      </c>
      <c r="S362" s="122">
        <v>8.2647933797231288E-2</v>
      </c>
      <c r="T362" s="122">
        <v>7.7098673387828817E-2</v>
      </c>
      <c r="U362" s="122">
        <v>7.1379132195627776E-2</v>
      </c>
      <c r="V362" s="122">
        <v>4.8798570508604297E-2</v>
      </c>
      <c r="W362" s="122">
        <v>3.2816814935876612E-2</v>
      </c>
      <c r="X362" s="122">
        <v>1.9643949057777922E-2</v>
      </c>
      <c r="Y362" s="122">
        <v>1.1819546853674886E-2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2.135046929953115E-2</v>
      </c>
      <c r="D363" s="98">
        <v>4.2710057548514105E-2</v>
      </c>
      <c r="E363" s="98">
        <v>5.7557787463183976E-2</v>
      </c>
      <c r="F363" s="98">
        <v>4.6079736413454704E-2</v>
      </c>
      <c r="G363" s="98">
        <v>3.2848547319409151E-2</v>
      </c>
      <c r="H363" s="98">
        <v>2.1265723543486683E-2</v>
      </c>
      <c r="I363" s="98">
        <v>1.3929003062256961E-2</v>
      </c>
      <c r="J363" s="98">
        <v>8.6015034439042806E-2</v>
      </c>
      <c r="K363" s="98">
        <v>8.9994403422506614E-2</v>
      </c>
      <c r="L363" s="98">
        <v>0.11290644641155326</v>
      </c>
      <c r="M363" s="98">
        <v>0.10423649176902203</v>
      </c>
      <c r="N363" s="98">
        <v>9.9997555512962522E-2</v>
      </c>
      <c r="O363" s="98">
        <v>8.0816610053652482E-2</v>
      </c>
      <c r="P363" s="98">
        <v>2.4877901029409531E-2</v>
      </c>
      <c r="Q363" s="98">
        <v>3.4613634700979556E-2</v>
      </c>
      <c r="R363" s="98">
        <v>6.1813232772833987E-2</v>
      </c>
      <c r="S363" s="98">
        <v>8.2647933797231288E-2</v>
      </c>
      <c r="T363" s="98">
        <v>7.7098673387828817E-2</v>
      </c>
      <c r="U363" s="98">
        <v>7.1379132195627776E-2</v>
      </c>
      <c r="V363" s="98">
        <v>4.8798570508604297E-2</v>
      </c>
      <c r="W363" s="98">
        <v>3.2816814935876612E-2</v>
      </c>
      <c r="X363" s="98">
        <v>1.9643949057777922E-2</v>
      </c>
      <c r="Y363" s="98">
        <v>1.1819546853674886E-2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19869.648069855451</v>
      </c>
      <c r="D366" s="117">
        <f t="shared" si="204"/>
        <v>18532.117534734964</v>
      </c>
      <c r="E366" s="117">
        <f t="shared" si="204"/>
        <v>19169.637876139172</v>
      </c>
      <c r="F366" s="117">
        <f t="shared" si="204"/>
        <v>18786.823134560374</v>
      </c>
      <c r="G366" s="117">
        <f t="shared" si="204"/>
        <v>18565.515894831638</v>
      </c>
      <c r="H366" s="117">
        <f t="shared" si="204"/>
        <v>18369.767507880504</v>
      </c>
      <c r="I366" s="117">
        <f t="shared" si="204"/>
        <v>17190.916574777904</v>
      </c>
      <c r="J366" s="117">
        <f t="shared" si="204"/>
        <v>16937.062347306026</v>
      </c>
      <c r="K366" s="117">
        <f t="shared" si="204"/>
        <v>16638.851019206038</v>
      </c>
      <c r="L366" s="117">
        <f t="shared" si="204"/>
        <v>18899.796005297409</v>
      </c>
      <c r="M366" s="117">
        <f t="shared" si="204"/>
        <v>15776.274193462781</v>
      </c>
      <c r="N366" s="117">
        <f t="shared" si="204"/>
        <v>15123.382428541334</v>
      </c>
      <c r="O366" s="117">
        <f t="shared" si="204"/>
        <v>14505.248412608898</v>
      </c>
      <c r="P366" s="117">
        <f t="shared" si="204"/>
        <v>12041.244850917545</v>
      </c>
      <c r="Q366" s="117">
        <f t="shared" si="204"/>
        <v>11643.634187338788</v>
      </c>
      <c r="R366" s="117">
        <f t="shared" ref="R366:V366" si="205">R367+R370+R372+R381</f>
        <v>11619.471338909598</v>
      </c>
      <c r="S366" s="117">
        <f t="shared" si="205"/>
        <v>11206.944165692805</v>
      </c>
      <c r="T366" s="117">
        <f t="shared" si="205"/>
        <v>10239.432924011795</v>
      </c>
      <c r="U366" s="117">
        <f t="shared" si="205"/>
        <v>9691.1423472064507</v>
      </c>
      <c r="V366" s="117">
        <f t="shared" si="205"/>
        <v>9204.377912374568</v>
      </c>
      <c r="W366" s="117">
        <f t="shared" ref="W366:Y366" si="206">W367+W370+W372+W381</f>
        <v>8006.2941957294006</v>
      </c>
      <c r="X366" s="117">
        <f t="shared" si="206"/>
        <v>5986.9540239783291</v>
      </c>
      <c r="Y366" s="117">
        <f t="shared" si="206"/>
        <v>4837.1473673446771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18177.804818327837</v>
      </c>
      <c r="D367" s="122">
        <f t="shared" si="207"/>
        <v>16876.88693104581</v>
      </c>
      <c r="E367" s="122">
        <f t="shared" si="207"/>
        <v>17504.39923850201</v>
      </c>
      <c r="F367" s="122">
        <f t="shared" si="207"/>
        <v>17092.546150425991</v>
      </c>
      <c r="G367" s="122">
        <f t="shared" si="207"/>
        <v>16890.014712236662</v>
      </c>
      <c r="H367" s="122">
        <f t="shared" si="207"/>
        <v>16692.149726568448</v>
      </c>
      <c r="I367" s="122">
        <f t="shared" si="207"/>
        <v>15662.183801099851</v>
      </c>
      <c r="J367" s="122">
        <f t="shared" si="207"/>
        <v>15350.032487216804</v>
      </c>
      <c r="K367" s="122">
        <f t="shared" si="207"/>
        <v>15091.048167548002</v>
      </c>
      <c r="L367" s="122">
        <f t="shared" si="207"/>
        <v>17067.179325958154</v>
      </c>
      <c r="M367" s="122">
        <f t="shared" si="207"/>
        <v>13971.70501897061</v>
      </c>
      <c r="N367" s="122">
        <f t="shared" si="207"/>
        <v>13330.772795615554</v>
      </c>
      <c r="O367" s="122">
        <f t="shared" si="207"/>
        <v>12671.364919619326</v>
      </c>
      <c r="P367" s="122">
        <f t="shared" si="207"/>
        <v>10332.091041697191</v>
      </c>
      <c r="Q367" s="122">
        <f t="shared" si="207"/>
        <v>9987.6510062395428</v>
      </c>
      <c r="R367" s="122">
        <f t="shared" ref="R367:V367" si="208">SUM(R368:R369)</f>
        <v>9951.343597699477</v>
      </c>
      <c r="S367" s="122">
        <f t="shared" si="208"/>
        <v>9598.6153250826756</v>
      </c>
      <c r="T367" s="122">
        <f t="shared" si="208"/>
        <v>8689.2060063088629</v>
      </c>
      <c r="U367" s="122">
        <f t="shared" si="208"/>
        <v>8111.6045876158305</v>
      </c>
      <c r="V367" s="122">
        <f t="shared" si="208"/>
        <v>7603.8235628940356</v>
      </c>
      <c r="W367" s="122">
        <f t="shared" ref="W367:Y367" si="209">SUM(W368:W369)</f>
        <v>6457.092858025926</v>
      </c>
      <c r="X367" s="122">
        <f t="shared" si="209"/>
        <v>4986.3564104246789</v>
      </c>
      <c r="Y367" s="122">
        <f t="shared" si="209"/>
        <v>3898.2133727308837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17978.802557415314</v>
      </c>
      <c r="D368" s="98">
        <v>16695.14000681349</v>
      </c>
      <c r="E368" s="98">
        <v>17315.259592210557</v>
      </c>
      <c r="F368" s="98">
        <v>16908.284065999615</v>
      </c>
      <c r="G368" s="98">
        <v>16707.410874829664</v>
      </c>
      <c r="H368" s="98">
        <v>16511.047993843345</v>
      </c>
      <c r="I368" s="98">
        <v>15491.68895158713</v>
      </c>
      <c r="J368" s="98">
        <v>15183.668407633815</v>
      </c>
      <c r="K368" s="98">
        <v>14927.54257392474</v>
      </c>
      <c r="L368" s="98">
        <v>16875.482364349824</v>
      </c>
      <c r="M368" s="98">
        <v>13815.161912361586</v>
      </c>
      <c r="N368" s="98">
        <v>13178.014302026097</v>
      </c>
      <c r="O368" s="98">
        <v>12520.706086199114</v>
      </c>
      <c r="P368" s="98">
        <v>10205.701260872525</v>
      </c>
      <c r="Q368" s="98">
        <v>9858.2139078143027</v>
      </c>
      <c r="R368" s="98">
        <v>9819.9724947393661</v>
      </c>
      <c r="S368" s="98">
        <v>9470.3568327933426</v>
      </c>
      <c r="T368" s="98">
        <v>8572.1569744499193</v>
      </c>
      <c r="U368" s="98">
        <v>8002.6061462105954</v>
      </c>
      <c r="V368" s="98">
        <v>7500.7476308008681</v>
      </c>
      <c r="W368" s="98">
        <v>6368.9890652178583</v>
      </c>
      <c r="X368" s="98">
        <v>4922.9399949116068</v>
      </c>
      <c r="Y368" s="98">
        <v>3847.965017775171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199.00226091252421</v>
      </c>
      <c r="D369" s="98">
        <v>181.74692423232131</v>
      </c>
      <c r="E369" s="98">
        <v>189.13964629145144</v>
      </c>
      <c r="F369" s="98">
        <v>184.26208442637767</v>
      </c>
      <c r="G369" s="98">
        <v>182.60383740699734</v>
      </c>
      <c r="H369" s="98">
        <v>181.10173272510124</v>
      </c>
      <c r="I369" s="98">
        <v>170.49484951272063</v>
      </c>
      <c r="J369" s="98">
        <v>166.36407958298955</v>
      </c>
      <c r="K369" s="98">
        <v>163.50559362326197</v>
      </c>
      <c r="L369" s="98">
        <v>191.69696160833058</v>
      </c>
      <c r="M369" s="98">
        <v>156.54310660902451</v>
      </c>
      <c r="N369" s="98">
        <v>152.75849358945692</v>
      </c>
      <c r="O369" s="98">
        <v>150.6588334202111</v>
      </c>
      <c r="P369" s="98">
        <v>126.38978082466521</v>
      </c>
      <c r="Q369" s="98">
        <v>129.43709842523933</v>
      </c>
      <c r="R369" s="98">
        <v>131.37110296011119</v>
      </c>
      <c r="S369" s="98">
        <v>128.25849228933291</v>
      </c>
      <c r="T369" s="98">
        <v>117.04903185894283</v>
      </c>
      <c r="U369" s="98">
        <v>108.9984414052353</v>
      </c>
      <c r="V369" s="98">
        <v>103.07593209316758</v>
      </c>
      <c r="W369" s="98">
        <v>88.103792808068135</v>
      </c>
      <c r="X369" s="98">
        <v>63.416415513072195</v>
      </c>
      <c r="Y369" s="98">
        <v>50.248354955712685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2.9847598332799978</v>
      </c>
      <c r="D370" s="122">
        <f t="shared" si="210"/>
        <v>1.4527489213780844</v>
      </c>
      <c r="E370" s="122">
        <f t="shared" si="210"/>
        <v>2.9942638416235541</v>
      </c>
      <c r="F370" s="122">
        <f t="shared" si="210"/>
        <v>4.7204673471054761</v>
      </c>
      <c r="G370" s="122">
        <f t="shared" si="210"/>
        <v>4.6322564373120052</v>
      </c>
      <c r="H370" s="122">
        <f t="shared" si="210"/>
        <v>7.6168272277313518</v>
      </c>
      <c r="I370" s="122">
        <f t="shared" si="210"/>
        <v>7.3780365586838048</v>
      </c>
      <c r="J370" s="122">
        <f t="shared" si="210"/>
        <v>5.0992394114882789</v>
      </c>
      <c r="K370" s="122">
        <f t="shared" si="210"/>
        <v>3.2930177080479308</v>
      </c>
      <c r="L370" s="122">
        <f t="shared" si="210"/>
        <v>3.5105625951832709</v>
      </c>
      <c r="M370" s="122">
        <f t="shared" si="210"/>
        <v>4.6906624667542918</v>
      </c>
      <c r="N370" s="122">
        <f t="shared" si="210"/>
        <v>4.4376466643276817</v>
      </c>
      <c r="O370" s="122">
        <f t="shared" si="210"/>
        <v>3.577933214209537</v>
      </c>
      <c r="P370" s="122">
        <f t="shared" si="210"/>
        <v>2.771401788240321</v>
      </c>
      <c r="Q370" s="122">
        <f t="shared" si="210"/>
        <v>3.3597603049065023</v>
      </c>
      <c r="R370" s="122">
        <f t="shared" si="210"/>
        <v>4.2602092767306781</v>
      </c>
      <c r="S370" s="122">
        <f t="shared" si="210"/>
        <v>3.9321528012153979</v>
      </c>
      <c r="T370" s="122">
        <f t="shared" si="210"/>
        <v>4.8183790146443615</v>
      </c>
      <c r="U370" s="122">
        <f t="shared" si="210"/>
        <v>2.1644651913347834</v>
      </c>
      <c r="V370" s="122">
        <f t="shared" si="210"/>
        <v>6.1296757551883312</v>
      </c>
      <c r="W370" s="122">
        <f t="shared" si="210"/>
        <v>2.0912956247365626</v>
      </c>
      <c r="X370" s="122">
        <f t="shared" si="210"/>
        <v>4.4735681047465912</v>
      </c>
      <c r="Y370" s="122">
        <f t="shared" si="210"/>
        <v>5.395617314284217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2.9847598332799978</v>
      </c>
      <c r="D371" s="98">
        <f>RES_hhdet_in_fech!D67</f>
        <v>1.4527489213780844</v>
      </c>
      <c r="E371" s="98">
        <f>RES_hhdet_in_fech!E67</f>
        <v>2.9942638416235541</v>
      </c>
      <c r="F371" s="98">
        <f>RES_hhdet_in_fech!F67</f>
        <v>4.7204673471054761</v>
      </c>
      <c r="G371" s="98">
        <f>RES_hhdet_in_fech!G67</f>
        <v>4.6322564373120052</v>
      </c>
      <c r="H371" s="98">
        <f>RES_hhdet_in_fech!H67</f>
        <v>7.6168272277313518</v>
      </c>
      <c r="I371" s="98">
        <f>RES_hhdet_in_fech!I67</f>
        <v>7.3780365586838048</v>
      </c>
      <c r="J371" s="98">
        <f>RES_hhdet_in_fech!J67</f>
        <v>5.0992394114882789</v>
      </c>
      <c r="K371" s="98">
        <f>RES_hhdet_in_fech!K67</f>
        <v>3.2930177080479308</v>
      </c>
      <c r="L371" s="98">
        <f>RES_hhdet_in_fech!L67</f>
        <v>3.5105625951832709</v>
      </c>
      <c r="M371" s="98">
        <f>RES_hhdet_in_fech!M67</f>
        <v>4.6906624667542918</v>
      </c>
      <c r="N371" s="98">
        <f>RES_hhdet_in_fech!N67</f>
        <v>4.4376466643276817</v>
      </c>
      <c r="O371" s="98">
        <f>RES_hhdet_in_fech!O67</f>
        <v>3.577933214209537</v>
      </c>
      <c r="P371" s="98">
        <f>RES_hhdet_in_fech!P67</f>
        <v>2.771401788240321</v>
      </c>
      <c r="Q371" s="98">
        <f>RES_hhdet_in_fech!Q67</f>
        <v>3.3597603049065023</v>
      </c>
      <c r="R371" s="98">
        <f>RES_hhdet_in_fech!R67</f>
        <v>4.2602092767306781</v>
      </c>
      <c r="S371" s="98">
        <f>RES_hhdet_in_fech!S67</f>
        <v>3.9321528012153979</v>
      </c>
      <c r="T371" s="98">
        <f>RES_hhdet_in_fech!T67</f>
        <v>4.8183790146443615</v>
      </c>
      <c r="U371" s="98">
        <f>RES_hhdet_in_fech!U67</f>
        <v>2.1644651913347834</v>
      </c>
      <c r="V371" s="98">
        <f>RES_hhdet_in_fech!V67</f>
        <v>6.1296757551883312</v>
      </c>
      <c r="W371" s="98">
        <f>RES_hhdet_in_fech!W67</f>
        <v>2.0912956247365626</v>
      </c>
      <c r="X371" s="98">
        <f>RES_hhdet_in_fech!X67</f>
        <v>4.4735681047465912</v>
      </c>
      <c r="Y371" s="98">
        <f>RES_hhdet_in_fech!Y67</f>
        <v>5.395617314284217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1407.9573296663841</v>
      </c>
      <c r="D372" s="122">
        <v>1367.7555299539829</v>
      </c>
      <c r="E372" s="122">
        <v>1376.6707497100317</v>
      </c>
      <c r="F372" s="122">
        <v>1402.4204100038235</v>
      </c>
      <c r="G372" s="122">
        <v>1379.5065417275591</v>
      </c>
      <c r="H372" s="122">
        <v>1369.5473370176435</v>
      </c>
      <c r="I372" s="122">
        <v>1226.0103668162999</v>
      </c>
      <c r="J372" s="122">
        <v>1274.3413478568993</v>
      </c>
      <c r="K372" s="122">
        <v>1236.050130733855</v>
      </c>
      <c r="L372" s="122">
        <v>1485.1192795794639</v>
      </c>
      <c r="M372" s="122">
        <v>1463.9834664025552</v>
      </c>
      <c r="N372" s="122">
        <v>1454.1749238185032</v>
      </c>
      <c r="O372" s="122">
        <v>1475.3441212118976</v>
      </c>
      <c r="P372" s="122">
        <v>1353.1939028113566</v>
      </c>
      <c r="Q372" s="122">
        <v>1297.0168120570384</v>
      </c>
      <c r="R372" s="122">
        <v>1301.474544509264</v>
      </c>
      <c r="S372" s="122">
        <v>1255.1841980892295</v>
      </c>
      <c r="T372" s="122">
        <v>1200.9810377011613</v>
      </c>
      <c r="U372" s="122">
        <v>1237.9885026003174</v>
      </c>
      <c r="V372" s="122">
        <v>1240.5589368960952</v>
      </c>
      <c r="W372" s="122">
        <v>1183.035074037052</v>
      </c>
      <c r="X372" s="122">
        <v>718.35982640633108</v>
      </c>
      <c r="Y372" s="122">
        <v>685.73875882831078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1415.9371548139018</v>
      </c>
      <c r="D373" s="98">
        <v>1374.2232371611649</v>
      </c>
      <c r="E373" s="98">
        <v>1386.1840569422291</v>
      </c>
      <c r="F373" s="98">
        <v>1412.4623214555452</v>
      </c>
      <c r="G373" s="98">
        <v>1390.392031250756</v>
      </c>
      <c r="H373" s="98">
        <v>1382.2114840438528</v>
      </c>
      <c r="I373" s="98">
        <v>1233.3114989810697</v>
      </c>
      <c r="J373" s="98">
        <v>1279.3722567793195</v>
      </c>
      <c r="K373" s="98">
        <v>1243.8877426457032</v>
      </c>
      <c r="L373" s="98">
        <v>1492.3894536973353</v>
      </c>
      <c r="M373" s="98">
        <v>1467.9308629063601</v>
      </c>
      <c r="N373" s="98">
        <v>1458.444807827841</v>
      </c>
      <c r="O373" s="98">
        <v>1477.4648887211242</v>
      </c>
      <c r="P373" s="98">
        <v>1355.4631167870248</v>
      </c>
      <c r="Q373" s="98">
        <v>1293.4835181987075</v>
      </c>
      <c r="R373" s="98">
        <v>1300.6723253057417</v>
      </c>
      <c r="S373" s="98">
        <v>1256.2070034630397</v>
      </c>
      <c r="T373" s="98">
        <v>1199.9263707081293</v>
      </c>
      <c r="U373" s="98">
        <v>1238.7060157176556</v>
      </c>
      <c r="V373" s="98">
        <v>1242.2731895686302</v>
      </c>
      <c r="W373" s="98">
        <v>1183.9319944108265</v>
      </c>
      <c r="X373" s="98">
        <v>737.45677219915001</v>
      </c>
      <c r="Y373" s="98">
        <v>681.95228134881904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1200.7444417211011</v>
      </c>
      <c r="D374" s="98">
        <v>1171.683745445358</v>
      </c>
      <c r="E374" s="98">
        <v>1182.1855185456716</v>
      </c>
      <c r="F374" s="98">
        <v>1207.3251229457051</v>
      </c>
      <c r="G374" s="98">
        <v>1196.1602855642482</v>
      </c>
      <c r="H374" s="98">
        <v>1193.5286349344979</v>
      </c>
      <c r="I374" s="98">
        <v>1065.2014065562082</v>
      </c>
      <c r="J374" s="98">
        <v>1102.7088554588011</v>
      </c>
      <c r="K374" s="98">
        <v>1059.9273334024874</v>
      </c>
      <c r="L374" s="98">
        <v>1309.494632180764</v>
      </c>
      <c r="M374" s="98">
        <v>1293.9831053199721</v>
      </c>
      <c r="N374" s="98">
        <v>1293.7453657590427</v>
      </c>
      <c r="O374" s="98">
        <v>0</v>
      </c>
      <c r="P374" s="98">
        <v>0</v>
      </c>
      <c r="Q374" s="98">
        <v>0</v>
      </c>
      <c r="R374" s="98">
        <v>1215.9647014172028</v>
      </c>
      <c r="S374" s="98">
        <v>1178.8401529920809</v>
      </c>
      <c r="T374" s="98">
        <v>1132.9946726255546</v>
      </c>
      <c r="U374" s="98">
        <v>1177.5468529162035</v>
      </c>
      <c r="V374" s="98">
        <v>1185.7863698626161</v>
      </c>
      <c r="W374" s="98">
        <v>0</v>
      </c>
      <c r="X374" s="98">
        <v>699.44596362193499</v>
      </c>
      <c r="Y374" s="98">
        <v>653.14428747765703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792.77947421177498</v>
      </c>
      <c r="D375" s="101">
        <v>777.35515842800874</v>
      </c>
      <c r="E375" s="101">
        <v>773.47019152101825</v>
      </c>
      <c r="F375" s="101">
        <v>784.42448158127513</v>
      </c>
      <c r="G375" s="101">
        <v>783.47994736486851</v>
      </c>
      <c r="H375" s="101">
        <v>779.76438803318763</v>
      </c>
      <c r="I375" s="101">
        <v>683.82622987608386</v>
      </c>
      <c r="J375" s="101">
        <v>687.06794268548629</v>
      </c>
      <c r="K375" s="101">
        <v>609.10165996471528</v>
      </c>
      <c r="L375" s="101">
        <v>841.95334482265991</v>
      </c>
      <c r="M375" s="101">
        <v>818.88520689834115</v>
      </c>
      <c r="N375" s="101">
        <v>796.21883774556011</v>
      </c>
      <c r="O375" s="101">
        <v>0</v>
      </c>
      <c r="P375" s="101">
        <v>0</v>
      </c>
      <c r="Q375" s="101">
        <v>0</v>
      </c>
      <c r="R375" s="101">
        <v>734.78510235815224</v>
      </c>
      <c r="S375" s="101">
        <v>680.33515384685541</v>
      </c>
      <c r="T375" s="101">
        <v>653.84651238651259</v>
      </c>
      <c r="U375" s="101">
        <v>688.05849161025981</v>
      </c>
      <c r="V375" s="101">
        <v>690.38290302725864</v>
      </c>
      <c r="W375" s="101">
        <v>0</v>
      </c>
      <c r="X375" s="101">
        <v>307.95913141254209</v>
      </c>
      <c r="Y375" s="101">
        <v>354.32114365960376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407.96496750932636</v>
      </c>
      <c r="D376" s="104">
        <v>394.32858701734943</v>
      </c>
      <c r="E376" s="104">
        <v>408.71532702465328</v>
      </c>
      <c r="F376" s="104">
        <v>422.90064136442993</v>
      </c>
      <c r="G376" s="104">
        <v>412.68033819937983</v>
      </c>
      <c r="H376" s="104">
        <v>413.76424690131017</v>
      </c>
      <c r="I376" s="104">
        <v>381.37517668012407</v>
      </c>
      <c r="J376" s="104">
        <v>415.64091277331488</v>
      </c>
      <c r="K376" s="104">
        <v>450.8256734377722</v>
      </c>
      <c r="L376" s="104">
        <v>467.54128735810423</v>
      </c>
      <c r="M376" s="104">
        <v>475.09789842163093</v>
      </c>
      <c r="N376" s="104">
        <v>497.52652801348256</v>
      </c>
      <c r="O376" s="104">
        <v>0</v>
      </c>
      <c r="P376" s="104">
        <v>0</v>
      </c>
      <c r="Q376" s="104">
        <v>0</v>
      </c>
      <c r="R376" s="104">
        <v>481.17959905905036</v>
      </c>
      <c r="S376" s="104">
        <v>498.50499914522544</v>
      </c>
      <c r="T376" s="104">
        <v>479.14816023904189</v>
      </c>
      <c r="U376" s="104">
        <v>489.4883613059435</v>
      </c>
      <c r="V376" s="104">
        <v>495.40346683535728</v>
      </c>
      <c r="W376" s="104">
        <v>0</v>
      </c>
      <c r="X376" s="104">
        <v>391.48683220939284</v>
      </c>
      <c r="Y376" s="104">
        <v>298.82314381805327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1236.6530334708502</v>
      </c>
      <c r="D377" s="101">
        <v>1251.9534440737941</v>
      </c>
      <c r="E377" s="101">
        <v>1210.0438678752685</v>
      </c>
      <c r="F377" s="101">
        <v>1238.0161155617245</v>
      </c>
      <c r="G377" s="101">
        <v>1260.7820051253113</v>
      </c>
      <c r="H377" s="101">
        <v>1273.6157634609588</v>
      </c>
      <c r="I377" s="101">
        <v>1202.1787851736133</v>
      </c>
      <c r="J377" s="101">
        <v>1228.2035374594898</v>
      </c>
      <c r="K377" s="101">
        <v>1162.7568665021656</v>
      </c>
      <c r="L377" s="101">
        <v>1361.724955985364</v>
      </c>
      <c r="M377" s="101">
        <v>1401.1429063067133</v>
      </c>
      <c r="N377" s="101">
        <v>1383.8347355193555</v>
      </c>
      <c r="O377" s="101">
        <v>1470.6751092505317</v>
      </c>
      <c r="P377" s="101">
        <v>1390.109616923565</v>
      </c>
      <c r="Q377" s="101">
        <v>1425.5734156886647</v>
      </c>
      <c r="R377" s="101">
        <v>1399.3499754637367</v>
      </c>
      <c r="S377" s="101">
        <v>1307.3537917166607</v>
      </c>
      <c r="T377" s="101">
        <v>1298.0261915341371</v>
      </c>
      <c r="U377" s="101">
        <v>1290.379142778261</v>
      </c>
      <c r="V377" s="101">
        <v>1257.5041194228672</v>
      </c>
      <c r="W377" s="101">
        <v>1211.2289668713629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1095.4812733259928</v>
      </c>
      <c r="D378" s="104">
        <v>1111.6921142684944</v>
      </c>
      <c r="E378" s="104">
        <v>1072.6143455544779</v>
      </c>
      <c r="F378" s="104">
        <v>1097.1149687492161</v>
      </c>
      <c r="G378" s="104">
        <v>1120.778931205391</v>
      </c>
      <c r="H378" s="104">
        <v>1133.0570234791633</v>
      </c>
      <c r="I378" s="104">
        <v>1067.6625904571824</v>
      </c>
      <c r="J378" s="104">
        <v>1086.365968774559</v>
      </c>
      <c r="K378" s="104">
        <v>1015.5199035794782</v>
      </c>
      <c r="L378" s="104">
        <v>1215.5581728373584</v>
      </c>
      <c r="M378" s="104">
        <v>1251.2314348513323</v>
      </c>
      <c r="N378" s="104">
        <v>1235.6773701488253</v>
      </c>
      <c r="O378" s="104">
        <v>1330.0242470052422</v>
      </c>
      <c r="P378" s="104">
        <v>1258.388445177141</v>
      </c>
      <c r="Q378" s="104">
        <v>1303.6930318669265</v>
      </c>
      <c r="R378" s="104">
        <v>1285.9262216171667</v>
      </c>
      <c r="S378" s="104">
        <v>1201.0208333669348</v>
      </c>
      <c r="T378" s="104">
        <v>1198.641397704765</v>
      </c>
      <c r="U378" s="104">
        <v>1198.5859667139835</v>
      </c>
      <c r="V378" s="104">
        <v>1172.343573941891</v>
      </c>
      <c r="W378" s="104">
        <v>1138.7608030438896</v>
      </c>
      <c r="X378" s="104">
        <v>715.5950817730926</v>
      </c>
      <c r="Y378" s="104">
        <v>701.99440759446475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692.23545505470736</v>
      </c>
      <c r="D379" s="98">
        <v>708.54670031141586</v>
      </c>
      <c r="E379" s="98">
        <v>674.89373657061049</v>
      </c>
      <c r="F379" s="98">
        <v>687.01981663401773</v>
      </c>
      <c r="G379" s="98">
        <v>710.58304213809549</v>
      </c>
      <c r="H379" s="98">
        <v>718.6622421022447</v>
      </c>
      <c r="I379" s="98">
        <v>667.4913551707773</v>
      </c>
      <c r="J379" s="98">
        <v>660.22665129995187</v>
      </c>
      <c r="K379" s="98">
        <v>568.07096184959642</v>
      </c>
      <c r="L379" s="98">
        <v>766.38683723502925</v>
      </c>
      <c r="M379" s="98">
        <v>780.58310801242237</v>
      </c>
      <c r="N379" s="98">
        <v>753.5530014847086</v>
      </c>
      <c r="O379" s="98">
        <v>844.36979797293725</v>
      </c>
      <c r="P379" s="98">
        <v>765.61357720163448</v>
      </c>
      <c r="Q379" s="98">
        <v>805.65133827153875</v>
      </c>
      <c r="R379" s="98">
        <v>792.13946892751005</v>
      </c>
      <c r="S379" s="98">
        <v>708.1277172376922</v>
      </c>
      <c r="T379" s="98">
        <v>708.81578954492738</v>
      </c>
      <c r="U379" s="98">
        <v>716.82063844528739</v>
      </c>
      <c r="V379" s="98">
        <v>697.66838177152977</v>
      </c>
      <c r="W379" s="98">
        <v>711.05753629642584</v>
      </c>
      <c r="X379" s="98">
        <v>317.89867274740703</v>
      </c>
      <c r="Y379" s="98">
        <v>385.21566327662146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403.24581827128537</v>
      </c>
      <c r="D380" s="98">
        <v>403.14541395707869</v>
      </c>
      <c r="E380" s="98">
        <v>397.72060898386729</v>
      </c>
      <c r="F380" s="98">
        <v>410.09515211519829</v>
      </c>
      <c r="G380" s="98">
        <v>410.19588906729581</v>
      </c>
      <c r="H380" s="98">
        <v>414.39478137691867</v>
      </c>
      <c r="I380" s="98">
        <v>400.17123528640519</v>
      </c>
      <c r="J380" s="98">
        <v>426.13931747460686</v>
      </c>
      <c r="K380" s="98">
        <v>447.44894172988182</v>
      </c>
      <c r="L380" s="98">
        <v>449.17133560232901</v>
      </c>
      <c r="M380" s="98">
        <v>470.64832683890984</v>
      </c>
      <c r="N380" s="98">
        <v>482.1243686641165</v>
      </c>
      <c r="O380" s="98">
        <v>485.65444903230497</v>
      </c>
      <c r="P380" s="98">
        <v>492.77486797550648</v>
      </c>
      <c r="Q380" s="98">
        <v>498.04169359538793</v>
      </c>
      <c r="R380" s="98">
        <v>493.78675268965691</v>
      </c>
      <c r="S380" s="98">
        <v>492.89311612924257</v>
      </c>
      <c r="T380" s="98">
        <v>489.82560815983777</v>
      </c>
      <c r="U380" s="98">
        <v>481.76532826869612</v>
      </c>
      <c r="V380" s="98">
        <v>474.67519217036141</v>
      </c>
      <c r="W380" s="98">
        <v>427.70326674746389</v>
      </c>
      <c r="X380" s="98">
        <v>397.69640902568545</v>
      </c>
      <c r="Y380" s="98">
        <v>316.77874431784335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280.90116202794934</v>
      </c>
      <c r="D381" s="122">
        <v>286.02232481379292</v>
      </c>
      <c r="E381" s="122">
        <v>285.57362408550227</v>
      </c>
      <c r="F381" s="122">
        <v>287.13610678345475</v>
      </c>
      <c r="G381" s="122">
        <v>291.36238443010842</v>
      </c>
      <c r="H381" s="122">
        <v>300.45361706667967</v>
      </c>
      <c r="I381" s="122">
        <v>295.34437030306805</v>
      </c>
      <c r="J381" s="122">
        <v>307.58927282083408</v>
      </c>
      <c r="K381" s="122">
        <v>308.45970321613368</v>
      </c>
      <c r="L381" s="122">
        <v>343.98683716460675</v>
      </c>
      <c r="M381" s="122">
        <v>335.89504562286356</v>
      </c>
      <c r="N381" s="122">
        <v>333.99706244294828</v>
      </c>
      <c r="O381" s="122">
        <v>354.96143856346566</v>
      </c>
      <c r="P381" s="122">
        <v>353.18850462075631</v>
      </c>
      <c r="Q381" s="122">
        <v>355.60660873730109</v>
      </c>
      <c r="R381" s="122">
        <v>362.3929874241274</v>
      </c>
      <c r="S381" s="122">
        <v>349.21248971968487</v>
      </c>
      <c r="T381" s="122">
        <v>344.42750098712594</v>
      </c>
      <c r="U381" s="122">
        <v>339.38479179896831</v>
      </c>
      <c r="V381" s="122">
        <v>353.86573682925058</v>
      </c>
      <c r="W381" s="122">
        <v>364.07496804168574</v>
      </c>
      <c r="X381" s="122">
        <v>277.76421904257222</v>
      </c>
      <c r="Y381" s="122">
        <v>247.79961847119861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348.89876732005143</v>
      </c>
      <c r="D382" s="98">
        <v>348.39836120446392</v>
      </c>
      <c r="E382" s="98">
        <v>358.48550533815131</v>
      </c>
      <c r="F382" s="98">
        <v>360.4465840877466</v>
      </c>
      <c r="G382" s="98">
        <v>365.50287318446794</v>
      </c>
      <c r="H382" s="98">
        <v>376.05967842795394</v>
      </c>
      <c r="I382" s="98">
        <v>359.21415601730536</v>
      </c>
      <c r="J382" s="98">
        <v>373.59766585289941</v>
      </c>
      <c r="K382" s="98">
        <v>380.20911882031606</v>
      </c>
      <c r="L382" s="98">
        <v>427.41093859516661</v>
      </c>
      <c r="M382" s="98">
        <v>413.89289441826958</v>
      </c>
      <c r="N382" s="98">
        <v>419.60631368924589</v>
      </c>
      <c r="O382" s="98">
        <v>450.63228365203702</v>
      </c>
      <c r="P382" s="98">
        <v>446.25448764764627</v>
      </c>
      <c r="Q382" s="98">
        <v>452.15525367494871</v>
      </c>
      <c r="R382" s="98">
        <v>469.68139072737148</v>
      </c>
      <c r="S382" s="98">
        <v>465.79841358342782</v>
      </c>
      <c r="T382" s="98">
        <v>464.99761656079903</v>
      </c>
      <c r="U382" s="98">
        <v>462.76536367756705</v>
      </c>
      <c r="V382" s="98">
        <v>443.11437078131428</v>
      </c>
      <c r="W382" s="98">
        <v>432.32779808256521</v>
      </c>
      <c r="X382" s="98">
        <v>369.63373964128402</v>
      </c>
      <c r="Y382" s="98">
        <v>313.90404495302414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279.06861961013317</v>
      </c>
      <c r="D383" s="33">
        <v>283.2120929360272</v>
      </c>
      <c r="E383" s="33">
        <v>281.3926557072669</v>
      </c>
      <c r="F383" s="33">
        <v>282.9497710023436</v>
      </c>
      <c r="G383" s="33">
        <v>287.40169805607604</v>
      </c>
      <c r="H383" s="33">
        <v>296.64611757366583</v>
      </c>
      <c r="I383" s="33">
        <v>293.30834193562106</v>
      </c>
      <c r="J383" s="33">
        <v>299.15889324918334</v>
      </c>
      <c r="K383" s="33">
        <v>300.61326157312703</v>
      </c>
      <c r="L383" s="33">
        <v>334.68985116552932</v>
      </c>
      <c r="M383" s="33">
        <v>326.88501158415386</v>
      </c>
      <c r="N383" s="33">
        <v>324.36704180704453</v>
      </c>
      <c r="O383" s="33">
        <v>345.66243348042582</v>
      </c>
      <c r="P383" s="33">
        <v>348.04499358754629</v>
      </c>
      <c r="Q383" s="33">
        <v>350.62437604919563</v>
      </c>
      <c r="R383" s="33">
        <v>356.03571672315041</v>
      </c>
      <c r="S383" s="33">
        <v>341.11174945572247</v>
      </c>
      <c r="T383" s="33">
        <v>336.27887849728432</v>
      </c>
      <c r="U383" s="33">
        <v>331.2601027614096</v>
      </c>
      <c r="V383" s="33">
        <v>345.1887863061333</v>
      </c>
      <c r="W383" s="33">
        <v>352.14873636362893</v>
      </c>
      <c r="X383" s="33">
        <v>220.6561386704</v>
      </c>
      <c r="Y383" s="33">
        <v>243.14794269674752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12126.594043797508</v>
      </c>
      <c r="D385" s="117">
        <f t="shared" si="211"/>
        <v>11397.428718831747</v>
      </c>
      <c r="E385" s="117">
        <f t="shared" si="211"/>
        <v>11883.621791519379</v>
      </c>
      <c r="F385" s="117">
        <f t="shared" si="211"/>
        <v>11747.261605426063</v>
      </c>
      <c r="G385" s="117">
        <f t="shared" si="211"/>
        <v>11707.343571721705</v>
      </c>
      <c r="H385" s="117">
        <f t="shared" si="211"/>
        <v>11696.383020294597</v>
      </c>
      <c r="I385" s="117">
        <f t="shared" si="211"/>
        <v>11042.667879691207</v>
      </c>
      <c r="J385" s="117">
        <f t="shared" si="211"/>
        <v>10976.007011057212</v>
      </c>
      <c r="K385" s="117">
        <f t="shared" si="211"/>
        <v>10894.388971902752</v>
      </c>
      <c r="L385" s="117">
        <f t="shared" si="211"/>
        <v>12525.337658533592</v>
      </c>
      <c r="M385" s="117">
        <f t="shared" si="211"/>
        <v>10703.175910290027</v>
      </c>
      <c r="N385" s="117">
        <f t="shared" si="211"/>
        <v>10599.777956808886</v>
      </c>
      <c r="O385" s="117">
        <f t="shared" si="211"/>
        <v>10625.093807078243</v>
      </c>
      <c r="P385" s="117">
        <f t="shared" si="211"/>
        <v>9272.7360947301095</v>
      </c>
      <c r="Q385" s="117">
        <f t="shared" si="211"/>
        <v>9329.9424163582062</v>
      </c>
      <c r="R385" s="117">
        <f t="shared" ref="R385:V385" si="212">R386+R389+R391+R400</f>
        <v>9503.3043729270157</v>
      </c>
      <c r="S385" s="117">
        <f t="shared" si="212"/>
        <v>9307.1187091427146</v>
      </c>
      <c r="T385" s="117">
        <f t="shared" si="212"/>
        <v>8619.325497188378</v>
      </c>
      <c r="U385" s="117">
        <f t="shared" si="212"/>
        <v>8240.2671793265818</v>
      </c>
      <c r="V385" s="117">
        <f t="shared" si="212"/>
        <v>7922.2405380505943</v>
      </c>
      <c r="W385" s="117">
        <f t="shared" ref="W385:Y385" si="213">W386+W389+W391+W400</f>
        <v>6920.3601888647609</v>
      </c>
      <c r="X385" s="117">
        <f t="shared" si="213"/>
        <v>5200.6847992219955</v>
      </c>
      <c r="Y385" s="117">
        <f t="shared" si="213"/>
        <v>4240.3576707917509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10975.707386948474</v>
      </c>
      <c r="D386" s="122">
        <f t="shared" si="214"/>
        <v>10265.686428284822</v>
      </c>
      <c r="E386" s="122">
        <f t="shared" si="214"/>
        <v>10732.174077827944</v>
      </c>
      <c r="F386" s="122">
        <f t="shared" si="214"/>
        <v>10561.747039454975</v>
      </c>
      <c r="G386" s="122">
        <f t="shared" si="214"/>
        <v>10522.411989612399</v>
      </c>
      <c r="H386" s="122">
        <f t="shared" si="214"/>
        <v>10487.687332553845</v>
      </c>
      <c r="I386" s="122">
        <f t="shared" si="214"/>
        <v>9928.1263894713065</v>
      </c>
      <c r="J386" s="122">
        <f t="shared" si="214"/>
        <v>9824.2197412176065</v>
      </c>
      <c r="K386" s="122">
        <f t="shared" si="214"/>
        <v>9763.0449803469019</v>
      </c>
      <c r="L386" s="122">
        <f t="shared" si="214"/>
        <v>11176.650768587217</v>
      </c>
      <c r="M386" s="122">
        <f t="shared" si="214"/>
        <v>9350.4825271518748</v>
      </c>
      <c r="N386" s="122">
        <f t="shared" si="214"/>
        <v>9226.5330371423115</v>
      </c>
      <c r="O386" s="122">
        <f t="shared" si="214"/>
        <v>9182.16201144345</v>
      </c>
      <c r="P386" s="122">
        <f t="shared" si="214"/>
        <v>7882.027852784373</v>
      </c>
      <c r="Q386" s="122">
        <f t="shared" si="214"/>
        <v>7942.0822465630981</v>
      </c>
      <c r="R386" s="122">
        <f t="shared" ref="R386:V386" si="215">SUM(R387:R388)</f>
        <v>8076.3072689292612</v>
      </c>
      <c r="S386" s="122">
        <f t="shared" si="215"/>
        <v>7910.4842563332368</v>
      </c>
      <c r="T386" s="122">
        <f t="shared" si="215"/>
        <v>7249.7073620189594</v>
      </c>
      <c r="U386" s="122">
        <f t="shared" si="215"/>
        <v>6839.8717380237513</v>
      </c>
      <c r="V386" s="122">
        <f t="shared" si="215"/>
        <v>6473.4768838770015</v>
      </c>
      <c r="W386" s="122">
        <f t="shared" ref="W386:Y386" si="216">SUM(W387:W388)</f>
        <v>5536.770719710913</v>
      </c>
      <c r="X386" s="122">
        <f t="shared" si="216"/>
        <v>4292.6780360747198</v>
      </c>
      <c r="Y386" s="122">
        <f t="shared" si="216"/>
        <v>3365.7698869184578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10776.705126035949</v>
      </c>
      <c r="D387" s="98">
        <v>10083.939504052501</v>
      </c>
      <c r="E387" s="98">
        <v>10543.034431536493</v>
      </c>
      <c r="F387" s="98">
        <v>10377.484955028596</v>
      </c>
      <c r="G387" s="98">
        <v>10339.808152205402</v>
      </c>
      <c r="H387" s="98">
        <v>10306.585599828744</v>
      </c>
      <c r="I387" s="98">
        <v>9757.6315399585856</v>
      </c>
      <c r="J387" s="98">
        <v>9657.8556616346177</v>
      </c>
      <c r="K387" s="98">
        <v>9599.5393867236398</v>
      </c>
      <c r="L387" s="98">
        <v>10984.953806978887</v>
      </c>
      <c r="M387" s="98">
        <v>9193.9394205428507</v>
      </c>
      <c r="N387" s="98">
        <v>9073.7745435528541</v>
      </c>
      <c r="O387" s="98">
        <v>9031.5031780232384</v>
      </c>
      <c r="P387" s="98">
        <v>7755.6380719597073</v>
      </c>
      <c r="Q387" s="98">
        <v>7812.645148137859</v>
      </c>
      <c r="R387" s="98">
        <v>7944.9361659691504</v>
      </c>
      <c r="S387" s="98">
        <v>7782.2257640439038</v>
      </c>
      <c r="T387" s="98">
        <v>7132.6583301600167</v>
      </c>
      <c r="U387" s="98">
        <v>6730.8732966185162</v>
      </c>
      <c r="V387" s="98">
        <v>6370.400951783834</v>
      </c>
      <c r="W387" s="98">
        <v>5448.6669269028453</v>
      </c>
      <c r="X387" s="98">
        <v>4229.2616205616478</v>
      </c>
      <c r="Y387" s="98">
        <v>3315.521531962745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199.00226091252421</v>
      </c>
      <c r="D388" s="98">
        <v>181.74692423232131</v>
      </c>
      <c r="E388" s="98">
        <v>189.13964629145144</v>
      </c>
      <c r="F388" s="98">
        <v>184.26208442637767</v>
      </c>
      <c r="G388" s="98">
        <v>182.60383740699734</v>
      </c>
      <c r="H388" s="98">
        <v>181.10173272510124</v>
      </c>
      <c r="I388" s="98">
        <v>170.49484951272063</v>
      </c>
      <c r="J388" s="98">
        <v>166.36407958298955</v>
      </c>
      <c r="K388" s="98">
        <v>163.50559362326197</v>
      </c>
      <c r="L388" s="98">
        <v>191.69696160833058</v>
      </c>
      <c r="M388" s="98">
        <v>156.54310660902451</v>
      </c>
      <c r="N388" s="98">
        <v>152.75849358945692</v>
      </c>
      <c r="O388" s="98">
        <v>150.6588334202111</v>
      </c>
      <c r="P388" s="98">
        <v>126.38978082466521</v>
      </c>
      <c r="Q388" s="98">
        <v>129.43709842523933</v>
      </c>
      <c r="R388" s="98">
        <v>131.37110296011119</v>
      </c>
      <c r="S388" s="98">
        <v>128.25849228933291</v>
      </c>
      <c r="T388" s="98">
        <v>117.04903185894283</v>
      </c>
      <c r="U388" s="98">
        <v>108.9984414052353</v>
      </c>
      <c r="V388" s="98">
        <v>103.07593209316758</v>
      </c>
      <c r="W388" s="98">
        <v>88.103792808068135</v>
      </c>
      <c r="X388" s="98">
        <v>63.416415513072195</v>
      </c>
      <c r="Y388" s="98">
        <v>50.248354955712685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8.979519297256898</v>
      </c>
      <c r="D389" s="122">
        <f t="shared" si="217"/>
        <v>4.5881718024930374</v>
      </c>
      <c r="E389" s="122">
        <f t="shared" si="217"/>
        <v>9.9119943737242622</v>
      </c>
      <c r="F389" s="122">
        <f t="shared" si="217"/>
        <v>16.349846652324178</v>
      </c>
      <c r="G389" s="122">
        <f t="shared" si="217"/>
        <v>16.76412147503834</v>
      </c>
      <c r="H389" s="122">
        <f t="shared" si="217"/>
        <v>28.763849698343396</v>
      </c>
      <c r="I389" s="122">
        <f t="shared" si="217"/>
        <v>29.038997191706141</v>
      </c>
      <c r="J389" s="122">
        <f t="shared" si="217"/>
        <v>20.898598006658236</v>
      </c>
      <c r="K389" s="122">
        <f t="shared" si="217"/>
        <v>14.043177382637142</v>
      </c>
      <c r="L389" s="122">
        <f t="shared" si="217"/>
        <v>15.567329426000789</v>
      </c>
      <c r="M389" s="122">
        <f t="shared" si="217"/>
        <v>21.713603419131726</v>
      </c>
      <c r="N389" s="122">
        <f t="shared" si="217"/>
        <v>21.544067635330393</v>
      </c>
      <c r="O389" s="122">
        <f t="shared" si="217"/>
        <v>18.287561872433429</v>
      </c>
      <c r="P389" s="122">
        <f t="shared" si="217"/>
        <v>14.891477259218965</v>
      </c>
      <c r="Q389" s="122">
        <f t="shared" si="217"/>
        <v>18.728614819616634</v>
      </c>
      <c r="R389" s="122">
        <f t="shared" si="217"/>
        <v>23.933725839415754</v>
      </c>
      <c r="S389" s="122">
        <f t="shared" si="217"/>
        <v>22.109754631841625</v>
      </c>
      <c r="T389" s="122">
        <f t="shared" si="217"/>
        <v>27.118761398969632</v>
      </c>
      <c r="U389" s="122">
        <f t="shared" si="217"/>
        <v>12.194964394620746</v>
      </c>
      <c r="V389" s="122">
        <f t="shared" si="217"/>
        <v>34.640342588779916</v>
      </c>
      <c r="W389" s="122">
        <f t="shared" si="217"/>
        <v>11.935691828257454</v>
      </c>
      <c r="X389" s="122">
        <f t="shared" si="217"/>
        <v>25.809574375259089</v>
      </c>
      <c r="Y389" s="122">
        <f t="shared" si="217"/>
        <v>31.506449643081929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8.979519297256898</v>
      </c>
      <c r="D390" s="98">
        <f>RES_hhdet_in_tesh!D67</f>
        <v>4.5881718024930374</v>
      </c>
      <c r="E390" s="98">
        <f>RES_hhdet_in_tesh!E67</f>
        <v>9.9119943737242622</v>
      </c>
      <c r="F390" s="98">
        <f>RES_hhdet_in_tesh!F67</f>
        <v>16.349846652324178</v>
      </c>
      <c r="G390" s="98">
        <f>RES_hhdet_in_tesh!G67</f>
        <v>16.76412147503834</v>
      </c>
      <c r="H390" s="98">
        <f>RES_hhdet_in_tesh!H67</f>
        <v>28.763849698343396</v>
      </c>
      <c r="I390" s="98">
        <f>RES_hhdet_in_tesh!I67</f>
        <v>29.038997191706141</v>
      </c>
      <c r="J390" s="98">
        <f>RES_hhdet_in_tesh!J67</f>
        <v>20.898598006658236</v>
      </c>
      <c r="K390" s="98">
        <f>RES_hhdet_in_tesh!K67</f>
        <v>14.043177382637142</v>
      </c>
      <c r="L390" s="98">
        <f>RES_hhdet_in_tesh!L67</f>
        <v>15.567329426000789</v>
      </c>
      <c r="M390" s="98">
        <f>RES_hhdet_in_tesh!M67</f>
        <v>21.713603419131726</v>
      </c>
      <c r="N390" s="98">
        <f>RES_hhdet_in_tesh!N67</f>
        <v>21.544067635330393</v>
      </c>
      <c r="O390" s="98">
        <f>RES_hhdet_in_tesh!O67</f>
        <v>18.287561872433429</v>
      </c>
      <c r="P390" s="98">
        <f>RES_hhdet_in_tesh!P67</f>
        <v>14.891477259218965</v>
      </c>
      <c r="Q390" s="98">
        <f>RES_hhdet_in_tesh!Q67</f>
        <v>18.728614819616634</v>
      </c>
      <c r="R390" s="98">
        <f>RES_hhdet_in_tesh!R67</f>
        <v>23.933725839415754</v>
      </c>
      <c r="S390" s="98">
        <f>RES_hhdet_in_tesh!S67</f>
        <v>22.109754631841625</v>
      </c>
      <c r="T390" s="98">
        <f>RES_hhdet_in_tesh!T67</f>
        <v>27.118761398969632</v>
      </c>
      <c r="U390" s="98">
        <f>RES_hhdet_in_tesh!U67</f>
        <v>12.194964394620746</v>
      </c>
      <c r="V390" s="98">
        <f>RES_hhdet_in_tesh!V67</f>
        <v>34.640342588779916</v>
      </c>
      <c r="W390" s="98">
        <f>RES_hhdet_in_tesh!W67</f>
        <v>11.935691828257454</v>
      </c>
      <c r="X390" s="98">
        <f>RES_hhdet_in_tesh!X67</f>
        <v>25.809574375259089</v>
      </c>
      <c r="Y390" s="98">
        <f>RES_hhdet_in_tesh!Y67</f>
        <v>31.506449643081929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926.61214867685021</v>
      </c>
      <c r="D391" s="122">
        <v>908.46994433423072</v>
      </c>
      <c r="E391" s="122">
        <v>923.53184180193796</v>
      </c>
      <c r="F391" s="122">
        <v>949.60044946327798</v>
      </c>
      <c r="G391" s="122">
        <v>944.80260944746362</v>
      </c>
      <c r="H391" s="122">
        <v>949.02246688577361</v>
      </c>
      <c r="I391" s="122">
        <v>857.04216652397565</v>
      </c>
      <c r="J391" s="122">
        <v>897.46684157985396</v>
      </c>
      <c r="K391" s="122">
        <v>881.94027810873251</v>
      </c>
      <c r="L391" s="122">
        <v>1070.2473547679485</v>
      </c>
      <c r="M391" s="122">
        <v>1073.662274110764</v>
      </c>
      <c r="N391" s="122">
        <v>1094.7266195637956</v>
      </c>
      <c r="O391" s="122">
        <v>1149.0393271395812</v>
      </c>
      <c r="P391" s="122">
        <v>1096.4692975078315</v>
      </c>
      <c r="Q391" s="122">
        <v>1084.6890045583168</v>
      </c>
      <c r="R391" s="122">
        <v>1109.8371998050263</v>
      </c>
      <c r="S391" s="122">
        <v>1088.12267732808</v>
      </c>
      <c r="T391" s="122">
        <v>1054.7931836083303</v>
      </c>
      <c r="U391" s="122">
        <v>1099.7695674021134</v>
      </c>
      <c r="V391" s="122">
        <v>1111.5593580405459</v>
      </c>
      <c r="W391" s="122">
        <v>1063.430050127261</v>
      </c>
      <c r="X391" s="122">
        <v>670.04634470875135</v>
      </c>
      <c r="Y391" s="122">
        <v>624.23353838501225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926.88874100604187</v>
      </c>
      <c r="D392" s="98">
        <v>907.81140163925659</v>
      </c>
      <c r="E392" s="98">
        <v>924.38938173266581</v>
      </c>
      <c r="F392" s="98">
        <v>950.82254670954546</v>
      </c>
      <c r="G392" s="98">
        <v>945.08022235625413</v>
      </c>
      <c r="H392" s="98">
        <v>948.88669886641958</v>
      </c>
      <c r="I392" s="98">
        <v>855.3559610061609</v>
      </c>
      <c r="J392" s="98">
        <v>896.91079511838257</v>
      </c>
      <c r="K392" s="98">
        <v>882.16253829544394</v>
      </c>
      <c r="L392" s="98">
        <v>1071.5518808491108</v>
      </c>
      <c r="M392" s="98">
        <v>1073.9496979242872</v>
      </c>
      <c r="N392" s="98">
        <v>1095.6693880287214</v>
      </c>
      <c r="O392" s="98">
        <v>1149.2757718871085</v>
      </c>
      <c r="P392" s="98">
        <v>1096.3149344901187</v>
      </c>
      <c r="Q392" s="98">
        <v>1081.2261408390964</v>
      </c>
      <c r="R392" s="98">
        <v>1108.7739839649316</v>
      </c>
      <c r="S392" s="98">
        <v>1088.584548180846</v>
      </c>
      <c r="T392" s="98">
        <v>1054.0527257416409</v>
      </c>
      <c r="U392" s="98">
        <v>1100.3086472301318</v>
      </c>
      <c r="V392" s="98">
        <v>1113.4170039061614</v>
      </c>
      <c r="W392" s="98">
        <v>1067.3965560393883</v>
      </c>
      <c r="X392" s="98">
        <v>666.07415149898441</v>
      </c>
      <c r="Y392" s="98">
        <v>616.5960809263762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926.92752615774452</v>
      </c>
      <c r="D393" s="98">
        <v>907.84913947274038</v>
      </c>
      <c r="E393" s="98">
        <v>924.5109232501253</v>
      </c>
      <c r="F393" s="98">
        <v>950.94905154065646</v>
      </c>
      <c r="G393" s="98">
        <v>945.22899082734966</v>
      </c>
      <c r="H393" s="98">
        <v>949.07166157399172</v>
      </c>
      <c r="I393" s="98">
        <v>855.63885013173717</v>
      </c>
      <c r="J393" s="98">
        <v>897.31358584323493</v>
      </c>
      <c r="K393" s="98">
        <v>882.79927363706952</v>
      </c>
      <c r="L393" s="98">
        <v>1072.0729583617858</v>
      </c>
      <c r="M393" s="98">
        <v>1074.2007191375415</v>
      </c>
      <c r="N393" s="98">
        <v>1095.6928775436577</v>
      </c>
      <c r="O393" s="98">
        <v>0</v>
      </c>
      <c r="P393" s="98">
        <v>0</v>
      </c>
      <c r="Q393" s="98">
        <v>0</v>
      </c>
      <c r="R393" s="98">
        <v>1107.556119454546</v>
      </c>
      <c r="S393" s="98">
        <v>1088.0593751519464</v>
      </c>
      <c r="T393" s="98">
        <v>1053.5073171187664</v>
      </c>
      <c r="U393" s="98">
        <v>1100.6718854936989</v>
      </c>
      <c r="V393" s="98">
        <v>1114.1756257222185</v>
      </c>
      <c r="W393" s="98">
        <v>0</v>
      </c>
      <c r="X393" s="98">
        <v>669.63685385782048</v>
      </c>
      <c r="Y393" s="98">
        <v>619.18724339661912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518.96255864841817</v>
      </c>
      <c r="D394" s="101">
        <v>513.520552455391</v>
      </c>
      <c r="E394" s="101">
        <v>515.79559622547197</v>
      </c>
      <c r="F394" s="101">
        <v>528.04841017622653</v>
      </c>
      <c r="G394" s="101">
        <v>532.54865262796989</v>
      </c>
      <c r="H394" s="101">
        <v>535.3074146726816</v>
      </c>
      <c r="I394" s="101">
        <v>474.26367345161327</v>
      </c>
      <c r="J394" s="101">
        <v>481.67267306991999</v>
      </c>
      <c r="K394" s="101">
        <v>431.97360019929749</v>
      </c>
      <c r="L394" s="101">
        <v>604.53167100368137</v>
      </c>
      <c r="M394" s="101">
        <v>599.10282071591041</v>
      </c>
      <c r="N394" s="101">
        <v>598.16634953017513</v>
      </c>
      <c r="O394" s="101">
        <v>0</v>
      </c>
      <c r="P394" s="101">
        <v>0</v>
      </c>
      <c r="Q394" s="101">
        <v>0</v>
      </c>
      <c r="R394" s="101">
        <v>626.37652039549562</v>
      </c>
      <c r="S394" s="101">
        <v>589.5543760067211</v>
      </c>
      <c r="T394" s="101">
        <v>574.35915687972476</v>
      </c>
      <c r="U394" s="101">
        <v>611.18352418775555</v>
      </c>
      <c r="V394" s="101">
        <v>618.77215888686135</v>
      </c>
      <c r="W394" s="101">
        <v>0</v>
      </c>
      <c r="X394" s="101">
        <v>278.15002164842764</v>
      </c>
      <c r="Y394" s="101">
        <v>320.36409957856586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407.96496750932636</v>
      </c>
      <c r="D395" s="104">
        <v>394.32858701734943</v>
      </c>
      <c r="E395" s="104">
        <v>408.71532702465328</v>
      </c>
      <c r="F395" s="104">
        <v>422.90064136442993</v>
      </c>
      <c r="G395" s="104">
        <v>412.68033819937983</v>
      </c>
      <c r="H395" s="104">
        <v>413.76424690131017</v>
      </c>
      <c r="I395" s="104">
        <v>381.37517668012407</v>
      </c>
      <c r="J395" s="104">
        <v>415.64091277331488</v>
      </c>
      <c r="K395" s="104">
        <v>450.8256734377722</v>
      </c>
      <c r="L395" s="104">
        <v>467.54128735810423</v>
      </c>
      <c r="M395" s="104">
        <v>475.09789842163093</v>
      </c>
      <c r="N395" s="104">
        <v>497.52652801348256</v>
      </c>
      <c r="O395" s="104">
        <v>0</v>
      </c>
      <c r="P395" s="104">
        <v>0</v>
      </c>
      <c r="Q395" s="104">
        <v>0</v>
      </c>
      <c r="R395" s="104">
        <v>481.17959905905036</v>
      </c>
      <c r="S395" s="104">
        <v>498.50499914522544</v>
      </c>
      <c r="T395" s="104">
        <v>479.14816023904189</v>
      </c>
      <c r="U395" s="104">
        <v>489.4883613059435</v>
      </c>
      <c r="V395" s="104">
        <v>495.40346683535728</v>
      </c>
      <c r="W395" s="104">
        <v>0</v>
      </c>
      <c r="X395" s="104">
        <v>391.48683220939284</v>
      </c>
      <c r="Y395" s="104">
        <v>298.82314381805327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915.63676543280701</v>
      </c>
      <c r="D396" s="101">
        <v>928.32976791495037</v>
      </c>
      <c r="E396" s="101">
        <v>898.69722720064669</v>
      </c>
      <c r="F396" s="101">
        <v>920.96697411479704</v>
      </c>
      <c r="G396" s="101">
        <v>939.54585519532725</v>
      </c>
      <c r="H396" s="101">
        <v>950.88004564893151</v>
      </c>
      <c r="I396" s="101">
        <v>899.3459838911956</v>
      </c>
      <c r="J396" s="101">
        <v>920.89124919504911</v>
      </c>
      <c r="K396" s="101">
        <v>874.09678245839666</v>
      </c>
      <c r="L396" s="101">
        <v>1026.7355282700937</v>
      </c>
      <c r="M396" s="101">
        <v>1062.4530193183768</v>
      </c>
      <c r="N396" s="101">
        <v>1059.0942021069452</v>
      </c>
      <c r="O396" s="101">
        <v>1141.3816668615279</v>
      </c>
      <c r="P396" s="101">
        <v>1098.2537092663433</v>
      </c>
      <c r="Q396" s="101">
        <v>1145.4646197680681</v>
      </c>
      <c r="R396" s="101">
        <v>1137.1433815259256</v>
      </c>
      <c r="S396" s="101">
        <v>1073.9253109886629</v>
      </c>
      <c r="T396" s="101">
        <v>1077.632008557893</v>
      </c>
      <c r="U396" s="101">
        <v>1082.6104601399315</v>
      </c>
      <c r="V396" s="101">
        <v>1065.8728250018098</v>
      </c>
      <c r="W396" s="101">
        <v>1036.1893085598892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915.7875060600129</v>
      </c>
      <c r="D397" s="104">
        <v>928.53635159184103</v>
      </c>
      <c r="E397" s="104">
        <v>898.96287450279999</v>
      </c>
      <c r="F397" s="104">
        <v>921.17295936591347</v>
      </c>
      <c r="G397" s="104">
        <v>939.72863088857343</v>
      </c>
      <c r="H397" s="104">
        <v>950.94717432105153</v>
      </c>
      <c r="I397" s="104">
        <v>899.51931641914348</v>
      </c>
      <c r="J397" s="104">
        <v>921.1687870404611</v>
      </c>
      <c r="K397" s="104">
        <v>874.49350647582901</v>
      </c>
      <c r="L397" s="104">
        <v>1027.0241470155993</v>
      </c>
      <c r="M397" s="104">
        <v>1062.545753007071</v>
      </c>
      <c r="N397" s="104">
        <v>1058.8432458306295</v>
      </c>
      <c r="O397" s="104">
        <v>1140.9645181263668</v>
      </c>
      <c r="P397" s="104">
        <v>1097.6465563587703</v>
      </c>
      <c r="Q397" s="104">
        <v>1145.3918010698853</v>
      </c>
      <c r="R397" s="104">
        <v>1137.4971683330825</v>
      </c>
      <c r="S397" s="104">
        <v>1074.5843796361269</v>
      </c>
      <c r="T397" s="104">
        <v>1078.2903001411785</v>
      </c>
      <c r="U397" s="104">
        <v>1083.1680443372452</v>
      </c>
      <c r="V397" s="104">
        <v>1066.0257551685561</v>
      </c>
      <c r="W397" s="104">
        <v>1036.0029665015418</v>
      </c>
      <c r="X397" s="104">
        <v>673.80155327698515</v>
      </c>
      <c r="Y397" s="104">
        <v>656.03935662630374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512.54168778872759</v>
      </c>
      <c r="D398" s="98">
        <v>525.39093763476228</v>
      </c>
      <c r="E398" s="98">
        <v>501.24226551893241</v>
      </c>
      <c r="F398" s="98">
        <v>511.07780725071513</v>
      </c>
      <c r="G398" s="98">
        <v>529.53274182127768</v>
      </c>
      <c r="H398" s="98">
        <v>536.55239294413275</v>
      </c>
      <c r="I398" s="98">
        <v>499.34808113273829</v>
      </c>
      <c r="J398" s="98">
        <v>495.02946956585401</v>
      </c>
      <c r="K398" s="98">
        <v>427.04456474594724</v>
      </c>
      <c r="L398" s="98">
        <v>577.85281141327016</v>
      </c>
      <c r="M398" s="98">
        <v>591.89742616816125</v>
      </c>
      <c r="N398" s="98">
        <v>576.71887716651293</v>
      </c>
      <c r="O398" s="98">
        <v>655.31006909406165</v>
      </c>
      <c r="P398" s="98">
        <v>604.87168838326386</v>
      </c>
      <c r="Q398" s="98">
        <v>647.35010747449735</v>
      </c>
      <c r="R398" s="98">
        <v>643.71041564342568</v>
      </c>
      <c r="S398" s="98">
        <v>581.69126350688441</v>
      </c>
      <c r="T398" s="98">
        <v>588.46469198134082</v>
      </c>
      <c r="U398" s="98">
        <v>601.4027160685489</v>
      </c>
      <c r="V398" s="98">
        <v>591.35056299819473</v>
      </c>
      <c r="W398" s="98">
        <v>608.29969975407778</v>
      </c>
      <c r="X398" s="98">
        <v>276.10514425129981</v>
      </c>
      <c r="Y398" s="98">
        <v>339.26061230846034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403.24581827128537</v>
      </c>
      <c r="D399" s="98">
        <v>403.14541395707869</v>
      </c>
      <c r="E399" s="98">
        <v>397.72060898386729</v>
      </c>
      <c r="F399" s="98">
        <v>410.09515211519829</v>
      </c>
      <c r="G399" s="98">
        <v>410.19588906729581</v>
      </c>
      <c r="H399" s="98">
        <v>414.39478137691867</v>
      </c>
      <c r="I399" s="98">
        <v>400.17123528640519</v>
      </c>
      <c r="J399" s="98">
        <v>426.13931747460686</v>
      </c>
      <c r="K399" s="98">
        <v>447.44894172988182</v>
      </c>
      <c r="L399" s="98">
        <v>449.17133560232901</v>
      </c>
      <c r="M399" s="98">
        <v>470.64832683890984</v>
      </c>
      <c r="N399" s="98">
        <v>482.1243686641165</v>
      </c>
      <c r="O399" s="98">
        <v>485.65444903230497</v>
      </c>
      <c r="P399" s="98">
        <v>492.77486797550648</v>
      </c>
      <c r="Q399" s="98">
        <v>498.04169359538793</v>
      </c>
      <c r="R399" s="98">
        <v>493.78675268965691</v>
      </c>
      <c r="S399" s="98">
        <v>492.89311612924257</v>
      </c>
      <c r="T399" s="98">
        <v>489.82560815983777</v>
      </c>
      <c r="U399" s="98">
        <v>481.76532826869612</v>
      </c>
      <c r="V399" s="98">
        <v>474.67519217036141</v>
      </c>
      <c r="W399" s="98">
        <v>427.70326674746389</v>
      </c>
      <c r="X399" s="98">
        <v>397.69640902568545</v>
      </c>
      <c r="Y399" s="98">
        <v>316.77874431784335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215.29498887492824</v>
      </c>
      <c r="D400" s="122">
        <v>218.68417441020048</v>
      </c>
      <c r="E400" s="122">
        <v>218.00387751577364</v>
      </c>
      <c r="F400" s="122">
        <v>219.56426985548794</v>
      </c>
      <c r="G400" s="122">
        <v>223.36485118680361</v>
      </c>
      <c r="H400" s="122">
        <v>230.90937115663451</v>
      </c>
      <c r="I400" s="122">
        <v>228.46032650421924</v>
      </c>
      <c r="J400" s="122">
        <v>233.42183025309404</v>
      </c>
      <c r="K400" s="122">
        <v>235.36053606448206</v>
      </c>
      <c r="L400" s="122">
        <v>262.87220575242469</v>
      </c>
      <c r="M400" s="122">
        <v>257.31750560825725</v>
      </c>
      <c r="N400" s="122">
        <v>256.97423246745007</v>
      </c>
      <c r="O400" s="122">
        <v>275.60490662277857</v>
      </c>
      <c r="P400" s="122">
        <v>279.34746717868614</v>
      </c>
      <c r="Q400" s="122">
        <v>284.44255041717548</v>
      </c>
      <c r="R400" s="122">
        <v>293.22617835331198</v>
      </c>
      <c r="S400" s="122">
        <v>286.40202084955752</v>
      </c>
      <c r="T400" s="122">
        <v>287.70619016211856</v>
      </c>
      <c r="U400" s="122">
        <v>288.4309095060961</v>
      </c>
      <c r="V400" s="122">
        <v>302.56395354426661</v>
      </c>
      <c r="W400" s="122">
        <v>308.22372719832936</v>
      </c>
      <c r="X400" s="122">
        <v>212.1508440632648</v>
      </c>
      <c r="Y400" s="122">
        <v>218.84779584519924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215.46362638335259</v>
      </c>
      <c r="D401" s="98">
        <v>215.23623990898824</v>
      </c>
      <c r="E401" s="98">
        <v>221.55196633893132</v>
      </c>
      <c r="F401" s="98">
        <v>222.84842932234122</v>
      </c>
      <c r="G401" s="98">
        <v>226.06017777020884</v>
      </c>
      <c r="H401" s="98">
        <v>232.67761093121604</v>
      </c>
      <c r="I401" s="98">
        <v>222.33906630677828</v>
      </c>
      <c r="J401" s="98">
        <v>231.32946952268321</v>
      </c>
      <c r="K401" s="98">
        <v>235.51240326415922</v>
      </c>
      <c r="L401" s="98">
        <v>264.85081474125366</v>
      </c>
      <c r="M401" s="98">
        <v>256.54791000085902</v>
      </c>
      <c r="N401" s="98">
        <v>260.13110332251244</v>
      </c>
      <c r="O401" s="98">
        <v>279.39218736963363</v>
      </c>
      <c r="P401" s="98">
        <v>276.7520542637576</v>
      </c>
      <c r="Q401" s="98">
        <v>280.71711226447343</v>
      </c>
      <c r="R401" s="98">
        <v>292.43193252339557</v>
      </c>
      <c r="S401" s="98">
        <v>291.18084274608265</v>
      </c>
      <c r="T401" s="98">
        <v>291.95794810101171</v>
      </c>
      <c r="U401" s="98">
        <v>291.71588715763346</v>
      </c>
      <c r="V401" s="98">
        <v>280.11618011884173</v>
      </c>
      <c r="W401" s="98">
        <v>273.66681694386472</v>
      </c>
      <c r="X401" s="98">
        <v>234.13056146626542</v>
      </c>
      <c r="Y401" s="98">
        <v>198.84338824409534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215.29044407682693</v>
      </c>
      <c r="D402" s="33">
        <v>218.8395144415399</v>
      </c>
      <c r="E402" s="33">
        <v>217.80042031623449</v>
      </c>
      <c r="F402" s="33">
        <v>219.37673057334828</v>
      </c>
      <c r="G402" s="33">
        <v>223.22086315203586</v>
      </c>
      <c r="H402" s="33">
        <v>230.82032311043255</v>
      </c>
      <c r="I402" s="33">
        <v>228.65545882331412</v>
      </c>
      <c r="J402" s="33">
        <v>233.68905983327195</v>
      </c>
      <c r="K402" s="33">
        <v>235.34392802510337</v>
      </c>
      <c r="L402" s="33">
        <v>262.65170472512739</v>
      </c>
      <c r="M402" s="33">
        <v>257.40640655521656</v>
      </c>
      <c r="N402" s="33">
        <v>256.61912211387772</v>
      </c>
      <c r="O402" s="33">
        <v>275.23679089344324</v>
      </c>
      <c r="P402" s="33">
        <v>279.49090879429571</v>
      </c>
      <c r="Q402" s="33">
        <v>284.63479547409884</v>
      </c>
      <c r="R402" s="33">
        <v>293.27324062275062</v>
      </c>
      <c r="S402" s="33">
        <v>286.06997394656491</v>
      </c>
      <c r="T402" s="33">
        <v>287.41883893750224</v>
      </c>
      <c r="U402" s="33">
        <v>288.21459164091129</v>
      </c>
      <c r="V402" s="33">
        <v>304.7463759606274</v>
      </c>
      <c r="W402" s="33">
        <v>314.26206608516696</v>
      </c>
      <c r="X402" s="33">
        <v>198.48777648842659</v>
      </c>
      <c r="Y402" s="33">
        <v>220.25547795020753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3910.637351474194</v>
      </c>
      <c r="D404" s="117">
        <f t="shared" si="218"/>
        <v>3642.9894923398447</v>
      </c>
      <c r="E404" s="117">
        <f t="shared" si="218"/>
        <v>3770.4778247191098</v>
      </c>
      <c r="F404" s="117">
        <f t="shared" si="218"/>
        <v>3691.696442536715</v>
      </c>
      <c r="G404" s="117">
        <f t="shared" si="218"/>
        <v>3643.6991959112124</v>
      </c>
      <c r="H404" s="117">
        <f t="shared" si="218"/>
        <v>3597.8801856086079</v>
      </c>
      <c r="I404" s="117">
        <f t="shared" si="218"/>
        <v>3369.1312381644243</v>
      </c>
      <c r="J404" s="117">
        <f t="shared" si="218"/>
        <v>3326.3523700381802</v>
      </c>
      <c r="K404" s="117">
        <f t="shared" si="218"/>
        <v>3264.3885180549073</v>
      </c>
      <c r="L404" s="117">
        <f t="shared" si="218"/>
        <v>3708.5485417641958</v>
      </c>
      <c r="M404" s="117">
        <f t="shared" si="218"/>
        <v>3087.3562618349774</v>
      </c>
      <c r="N404" s="117">
        <f t="shared" si="218"/>
        <v>2956.334353352142</v>
      </c>
      <c r="O404" s="117">
        <f t="shared" si="218"/>
        <v>2826.4110619143548</v>
      </c>
      <c r="P404" s="117">
        <f t="shared" si="218"/>
        <v>2306.1976981528246</v>
      </c>
      <c r="Q404" s="117">
        <f t="shared" si="218"/>
        <v>2219.4471106271762</v>
      </c>
      <c r="R404" s="117">
        <f t="shared" ref="R404:V404" si="219">R405+R408+R410+R419</f>
        <v>2172.8713529141728</v>
      </c>
      <c r="S404" s="117">
        <f t="shared" si="219"/>
        <v>2052.3163459778557</v>
      </c>
      <c r="T404" s="117">
        <f t="shared" si="219"/>
        <v>1830.8144666686444</v>
      </c>
      <c r="U404" s="117">
        <f t="shared" si="219"/>
        <v>1673.9264984886856</v>
      </c>
      <c r="V404" s="117">
        <f t="shared" si="219"/>
        <v>1460.5918875275113</v>
      </c>
      <c r="W404" s="117">
        <f t="shared" ref="W404:Y404" si="220">W405+W408+W410+W419</f>
        <v>1180.8594498283389</v>
      </c>
      <c r="X404" s="117">
        <f t="shared" si="220"/>
        <v>733.66757278588523</v>
      </c>
      <c r="Y404" s="117">
        <f t="shared" si="220"/>
        <v>565.77671018830074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3630.9989644955976</v>
      </c>
      <c r="D405" s="122">
        <f t="shared" si="221"/>
        <v>3371.750475776053</v>
      </c>
      <c r="E405" s="122">
        <f t="shared" si="221"/>
        <v>3496.9898272428441</v>
      </c>
      <c r="F405" s="122">
        <f t="shared" si="221"/>
        <v>3414.7970499692819</v>
      </c>
      <c r="G405" s="122">
        <f t="shared" si="221"/>
        <v>3374.2287002805988</v>
      </c>
      <c r="H405" s="122">
        <f t="shared" si="221"/>
        <v>3334.5712528366021</v>
      </c>
      <c r="I405" s="122">
        <f t="shared" si="221"/>
        <v>3128.7015006625375</v>
      </c>
      <c r="J405" s="122">
        <f t="shared" si="221"/>
        <v>3066.4936716057259</v>
      </c>
      <c r="K405" s="122">
        <f t="shared" si="221"/>
        <v>3014.7664982298411</v>
      </c>
      <c r="L405" s="122">
        <f t="shared" si="221"/>
        <v>3408.172418304091</v>
      </c>
      <c r="M405" s="122">
        <f t="shared" si="221"/>
        <v>2790.1100998205461</v>
      </c>
      <c r="N405" s="122">
        <f t="shared" si="221"/>
        <v>2661.4317684371908</v>
      </c>
      <c r="O405" s="122">
        <f t="shared" si="221"/>
        <v>2528.6818011687737</v>
      </c>
      <c r="P405" s="122">
        <f t="shared" si="221"/>
        <v>2053.9705945634437</v>
      </c>
      <c r="Q405" s="122">
        <f t="shared" si="221"/>
        <v>1970.4212753816616</v>
      </c>
      <c r="R405" s="122">
        <f t="shared" ref="R405:V405" si="222">SUM(R406:R407)</f>
        <v>1923.1763175497294</v>
      </c>
      <c r="S405" s="122">
        <f t="shared" si="222"/>
        <v>1814.6352875601731</v>
      </c>
      <c r="T405" s="122">
        <f t="shared" si="222"/>
        <v>1607.8074207868544</v>
      </c>
      <c r="U405" s="122">
        <f t="shared" si="222"/>
        <v>1452.1883057423913</v>
      </c>
      <c r="V405" s="122">
        <f t="shared" si="222"/>
        <v>1255.3647362648919</v>
      </c>
      <c r="W405" s="122">
        <f t="shared" ref="W405:Y405" si="223">SUM(W406:W407)</f>
        <v>1007.1926152296205</v>
      </c>
      <c r="X405" s="122">
        <f t="shared" si="223"/>
        <v>669.12148953592919</v>
      </c>
      <c r="Y405" s="122">
        <f t="shared" si="223"/>
        <v>492.81929066859959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3630.9989644955976</v>
      </c>
      <c r="D406" s="98">
        <v>3371.750475776053</v>
      </c>
      <c r="E406" s="98">
        <v>3496.9898272428441</v>
      </c>
      <c r="F406" s="98">
        <v>3414.7970499692819</v>
      </c>
      <c r="G406" s="98">
        <v>3374.2287002805988</v>
      </c>
      <c r="H406" s="98">
        <v>3334.5712528366021</v>
      </c>
      <c r="I406" s="98">
        <v>3128.7015006625375</v>
      </c>
      <c r="J406" s="98">
        <v>3066.4936716057259</v>
      </c>
      <c r="K406" s="98">
        <v>3014.7664982298411</v>
      </c>
      <c r="L406" s="98">
        <v>3408.172418304091</v>
      </c>
      <c r="M406" s="98">
        <v>2790.1100998205461</v>
      </c>
      <c r="N406" s="98">
        <v>2661.4317684371908</v>
      </c>
      <c r="O406" s="98">
        <v>2528.6818011687737</v>
      </c>
      <c r="P406" s="98">
        <v>2053.9705945634437</v>
      </c>
      <c r="Q406" s="98">
        <v>1970.4212753816616</v>
      </c>
      <c r="R406" s="98">
        <v>1923.1763175497294</v>
      </c>
      <c r="S406" s="98">
        <v>1814.6352875601731</v>
      </c>
      <c r="T406" s="98">
        <v>1607.8074207868544</v>
      </c>
      <c r="U406" s="98">
        <v>1452.1883057423913</v>
      </c>
      <c r="V406" s="98">
        <v>1255.3647362648919</v>
      </c>
      <c r="W406" s="98">
        <v>1007.1926152296205</v>
      </c>
      <c r="X406" s="98">
        <v>669.12148953592919</v>
      </c>
      <c r="Y406" s="98">
        <v>492.81929066859959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277.78922109434848</v>
      </c>
      <c r="D410" s="122">
        <v>268.2056317947214</v>
      </c>
      <c r="E410" s="122">
        <v>269.56155041553933</v>
      </c>
      <c r="F410" s="122">
        <v>272.96700338724378</v>
      </c>
      <c r="G410" s="122">
        <v>265.72707143466954</v>
      </c>
      <c r="H410" s="122">
        <v>259.66754175428548</v>
      </c>
      <c r="I410" s="122">
        <v>238.18854634142716</v>
      </c>
      <c r="J410" s="122">
        <v>251.31359268647358</v>
      </c>
      <c r="K410" s="122">
        <v>242.0524678507617</v>
      </c>
      <c r="L410" s="122">
        <v>291.72097233618365</v>
      </c>
      <c r="M410" s="122">
        <v>288.59008397348958</v>
      </c>
      <c r="N410" s="122">
        <v>286.33381409121841</v>
      </c>
      <c r="O410" s="122">
        <v>289.66694928771511</v>
      </c>
      <c r="P410" s="122">
        <v>247.52339759024898</v>
      </c>
      <c r="Q410" s="122">
        <v>244.591032593243</v>
      </c>
      <c r="R410" s="122">
        <v>244.54950695581644</v>
      </c>
      <c r="S410" s="122">
        <v>231.88242417947077</v>
      </c>
      <c r="T410" s="122">
        <v>217.485800294005</v>
      </c>
      <c r="U410" s="122">
        <v>216.55000171593906</v>
      </c>
      <c r="V410" s="122">
        <v>198.65583823964533</v>
      </c>
      <c r="W410" s="122">
        <v>163.49738466507208</v>
      </c>
      <c r="X410" s="122">
        <v>45.287309663899208</v>
      </c>
      <c r="Y410" s="122">
        <v>70.314408148128038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285.9626677862156</v>
      </c>
      <c r="D411" s="98">
        <v>277.53812497706889</v>
      </c>
      <c r="E411" s="98">
        <v>279.95373214005264</v>
      </c>
      <c r="F411" s="98">
        <v>285.26089044116196</v>
      </c>
      <c r="G411" s="98">
        <v>280.80357463140268</v>
      </c>
      <c r="H411" s="98">
        <v>279.15143131749653</v>
      </c>
      <c r="I411" s="98">
        <v>249.07959033421687</v>
      </c>
      <c r="J411" s="98">
        <v>258.38202097915138</v>
      </c>
      <c r="K411" s="98">
        <v>251.21556850472621</v>
      </c>
      <c r="L411" s="98">
        <v>301.40297406871389</v>
      </c>
      <c r="M411" s="98">
        <v>296.46331707256854</v>
      </c>
      <c r="N411" s="98">
        <v>294.54751338891083</v>
      </c>
      <c r="O411" s="98">
        <v>298.38880892611826</v>
      </c>
      <c r="P411" s="98">
        <v>272.79667636066404</v>
      </c>
      <c r="Q411" s="98">
        <v>258.53643139088052</v>
      </c>
      <c r="R411" s="98">
        <v>254.72802640337036</v>
      </c>
      <c r="S411" s="98">
        <v>240.70450535409088</v>
      </c>
      <c r="T411" s="98">
        <v>225.06010202247484</v>
      </c>
      <c r="U411" s="98">
        <v>224.78107224228654</v>
      </c>
      <c r="V411" s="98">
        <v>207.91340167050237</v>
      </c>
      <c r="W411" s="98">
        <v>187.22713282973299</v>
      </c>
      <c r="X411" s="98">
        <v>100.23444819402349</v>
      </c>
      <c r="Y411" s="98">
        <v>87.339473724860852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160.10974261181008</v>
      </c>
      <c r="D412" s="98">
        <v>156.99464779612066</v>
      </c>
      <c r="E412" s="98">
        <v>156.21003987958488</v>
      </c>
      <c r="F412" s="98">
        <v>158.42236830015432</v>
      </c>
      <c r="G412" s="98">
        <v>158.23161016980885</v>
      </c>
      <c r="H412" s="98">
        <v>157.48121580718259</v>
      </c>
      <c r="I412" s="98">
        <v>138.10554538577392</v>
      </c>
      <c r="J412" s="98">
        <v>138.7602417047608</v>
      </c>
      <c r="K412" s="98">
        <v>123.01417124647389</v>
      </c>
      <c r="L412" s="98">
        <v>170.04089752038442</v>
      </c>
      <c r="M412" s="98">
        <v>165.382056385189</v>
      </c>
      <c r="N412" s="98">
        <v>160.80435647109331</v>
      </c>
      <c r="O412" s="98">
        <v>0</v>
      </c>
      <c r="P412" s="98">
        <v>0</v>
      </c>
      <c r="Q412" s="98">
        <v>0</v>
      </c>
      <c r="R412" s="98">
        <v>143.90277652005361</v>
      </c>
      <c r="S412" s="98">
        <v>130.36047102926759</v>
      </c>
      <c r="T412" s="98">
        <v>122.63649368577958</v>
      </c>
      <c r="U412" s="98">
        <v>124.85813707779516</v>
      </c>
      <c r="V412" s="98">
        <v>115.54612868478392</v>
      </c>
      <c r="W412" s="98">
        <v>0</v>
      </c>
      <c r="X412" s="98">
        <v>41.857522728275917</v>
      </c>
      <c r="Y412" s="98">
        <v>45.378867500249036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160.10974261181008</v>
      </c>
      <c r="D413" s="101">
        <v>156.99464779612066</v>
      </c>
      <c r="E413" s="101">
        <v>156.21003987958488</v>
      </c>
      <c r="F413" s="101">
        <v>158.42236830015432</v>
      </c>
      <c r="G413" s="101">
        <v>158.23161016980885</v>
      </c>
      <c r="H413" s="101">
        <v>157.48121580718259</v>
      </c>
      <c r="I413" s="101">
        <v>138.10554538577392</v>
      </c>
      <c r="J413" s="101">
        <v>138.7602417047608</v>
      </c>
      <c r="K413" s="101">
        <v>123.01417124647389</v>
      </c>
      <c r="L413" s="101">
        <v>170.04089752038442</v>
      </c>
      <c r="M413" s="101">
        <v>165.382056385189</v>
      </c>
      <c r="N413" s="101">
        <v>160.80435647109331</v>
      </c>
      <c r="O413" s="101">
        <v>0</v>
      </c>
      <c r="P413" s="101">
        <v>0</v>
      </c>
      <c r="Q413" s="101">
        <v>0</v>
      </c>
      <c r="R413" s="101">
        <v>143.90277652005361</v>
      </c>
      <c r="S413" s="101">
        <v>130.36047102926759</v>
      </c>
      <c r="T413" s="101">
        <v>122.63649368577958</v>
      </c>
      <c r="U413" s="101">
        <v>124.85813707779516</v>
      </c>
      <c r="V413" s="101">
        <v>115.54612868478392</v>
      </c>
      <c r="W413" s="101">
        <v>0</v>
      </c>
      <c r="X413" s="101">
        <v>41.857522728275917</v>
      </c>
      <c r="Y413" s="101">
        <v>45.378867500249036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1.8491658842483241</v>
      </c>
      <c r="D419" s="122">
        <v>3.0333847690706039</v>
      </c>
      <c r="E419" s="122">
        <v>3.9264470607261051</v>
      </c>
      <c r="F419" s="122">
        <v>3.9323891801889999</v>
      </c>
      <c r="G419" s="122">
        <v>3.7434241959440633</v>
      </c>
      <c r="H419" s="122">
        <v>3.6413910177203221</v>
      </c>
      <c r="I419" s="122">
        <v>2.2411911604596879</v>
      </c>
      <c r="J419" s="122">
        <v>8.5451057459808073</v>
      </c>
      <c r="K419" s="122">
        <v>7.5695519743045345</v>
      </c>
      <c r="L419" s="122">
        <v>8.6551511239212928</v>
      </c>
      <c r="M419" s="122">
        <v>8.6560780409418729</v>
      </c>
      <c r="N419" s="122">
        <v>8.5687708237328639</v>
      </c>
      <c r="O419" s="122">
        <v>8.0623114578663682</v>
      </c>
      <c r="P419" s="122">
        <v>4.7037059991320724</v>
      </c>
      <c r="Q419" s="122">
        <v>4.4348026522715642</v>
      </c>
      <c r="R419" s="122">
        <v>5.14552840862682</v>
      </c>
      <c r="S419" s="122">
        <v>5.7986342382116955</v>
      </c>
      <c r="T419" s="122">
        <v>5.521245587784934</v>
      </c>
      <c r="U419" s="122">
        <v>5.1881910303552683</v>
      </c>
      <c r="V419" s="122">
        <v>6.5713130229739152</v>
      </c>
      <c r="W419" s="122">
        <v>10.1694499336463</v>
      </c>
      <c r="X419" s="122">
        <v>19.258773586056787</v>
      </c>
      <c r="Y419" s="122">
        <v>2.6430113715730963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70.463595047957583</v>
      </c>
      <c r="D420" s="98">
        <v>70.362533028853548</v>
      </c>
      <c r="E420" s="98">
        <v>72.399732658093043</v>
      </c>
      <c r="F420" s="98">
        <v>72.795792122361306</v>
      </c>
      <c r="G420" s="98">
        <v>73.81696026833518</v>
      </c>
      <c r="H420" s="98">
        <v>75.949012655309573</v>
      </c>
      <c r="I420" s="98">
        <v>72.546890949255001</v>
      </c>
      <c r="J420" s="98">
        <v>75.451784595651588</v>
      </c>
      <c r="K420" s="98">
        <v>76.787033636951037</v>
      </c>
      <c r="L420" s="98">
        <v>86.319913158679867</v>
      </c>
      <c r="M420" s="98">
        <v>83.589808956713739</v>
      </c>
      <c r="N420" s="98">
        <v>84.743691112680111</v>
      </c>
      <c r="O420" s="98">
        <v>91.009696006365402</v>
      </c>
      <c r="P420" s="98">
        <v>89.811917073680618</v>
      </c>
      <c r="Q420" s="98">
        <v>90.375025328928345</v>
      </c>
      <c r="R420" s="98">
        <v>91.983977340526764</v>
      </c>
      <c r="S420" s="98">
        <v>89.252628290746543</v>
      </c>
      <c r="T420" s="98">
        <v>87.215693877634408</v>
      </c>
      <c r="U420" s="98">
        <v>83.975449641915034</v>
      </c>
      <c r="V420" s="98">
        <v>74.161961259277049</v>
      </c>
      <c r="W420" s="98">
        <v>68.368364449742941</v>
      </c>
      <c r="X420" s="98">
        <v>50.240278920148135</v>
      </c>
      <c r="Y420" s="98">
        <v>40.202540318622063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172.71724193258481</v>
      </c>
      <c r="D423" s="118">
        <f t="shared" si="225"/>
        <v>160.98735941304446</v>
      </c>
      <c r="E423" s="118">
        <f t="shared" si="225"/>
        <v>166.22777018622256</v>
      </c>
      <c r="F423" s="118">
        <f t="shared" si="225"/>
        <v>161.84639253098663</v>
      </c>
      <c r="G423" s="118">
        <f t="shared" si="225"/>
        <v>159.52041106483233</v>
      </c>
      <c r="H423" s="118">
        <f t="shared" si="225"/>
        <v>155.59546710458494</v>
      </c>
      <c r="I423" s="118">
        <f t="shared" si="225"/>
        <v>147.12557635197277</v>
      </c>
      <c r="J423" s="118">
        <f t="shared" si="225"/>
        <v>145.60363279192347</v>
      </c>
      <c r="K423" s="118">
        <f t="shared" si="225"/>
        <v>142.92660933506531</v>
      </c>
      <c r="L423" s="118">
        <f t="shared" si="225"/>
        <v>161.71745871372266</v>
      </c>
      <c r="M423" s="118">
        <f t="shared" si="225"/>
        <v>135.19126353993511</v>
      </c>
      <c r="N423" s="118">
        <f t="shared" si="225"/>
        <v>129.49999489618631</v>
      </c>
      <c r="O423" s="118">
        <f t="shared" si="225"/>
        <v>124.13290729112079</v>
      </c>
      <c r="P423" s="118">
        <f t="shared" si="225"/>
        <v>102.62519437557069</v>
      </c>
      <c r="Q423" s="118">
        <f t="shared" si="225"/>
        <v>102.81532161631641</v>
      </c>
      <c r="R423" s="118">
        <f t="shared" ref="R423:V423" si="226">R424+R427+R429+R438</f>
        <v>102.60606423788607</v>
      </c>
      <c r="S423" s="118">
        <f t="shared" si="226"/>
        <v>95.971307681143884</v>
      </c>
      <c r="T423" s="118">
        <f t="shared" si="226"/>
        <v>90.298044942384706</v>
      </c>
      <c r="U423" s="118">
        <f t="shared" si="226"/>
        <v>85.551324991825979</v>
      </c>
      <c r="V423" s="118">
        <f t="shared" si="226"/>
        <v>77.902471144237325</v>
      </c>
      <c r="W423" s="118">
        <f t="shared" ref="W423:Y423" si="227">W424+W427+W429+W438</f>
        <v>72.808585096604318</v>
      </c>
      <c r="X423" s="118">
        <f t="shared" si="227"/>
        <v>52.850641852494078</v>
      </c>
      <c r="Y423" s="118">
        <f t="shared" si="227"/>
        <v>43.942915602532125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158.01086670345214</v>
      </c>
      <c r="D424" s="123">
        <f t="shared" si="228"/>
        <v>146.60847348119526</v>
      </c>
      <c r="E424" s="123">
        <f t="shared" si="228"/>
        <v>151.78780489575053</v>
      </c>
      <c r="F424" s="123">
        <f t="shared" si="228"/>
        <v>147.25038468727695</v>
      </c>
      <c r="G424" s="123">
        <f t="shared" si="228"/>
        <v>145.12400867552037</v>
      </c>
      <c r="H424" s="123">
        <f t="shared" si="228"/>
        <v>141.38572154334</v>
      </c>
      <c r="I424" s="123">
        <f t="shared" si="228"/>
        <v>134.04217329797132</v>
      </c>
      <c r="J424" s="123">
        <f t="shared" si="228"/>
        <v>131.96033927148585</v>
      </c>
      <c r="K424" s="123">
        <f t="shared" si="228"/>
        <v>129.63108711112844</v>
      </c>
      <c r="L424" s="123">
        <f t="shared" si="228"/>
        <v>146.03654278764296</v>
      </c>
      <c r="M424" s="123">
        <f t="shared" si="228"/>
        <v>119.72741042397539</v>
      </c>
      <c r="N424" s="123">
        <f t="shared" si="228"/>
        <v>114.15005982632819</v>
      </c>
      <c r="O424" s="123">
        <f t="shared" si="228"/>
        <v>108.43891273532211</v>
      </c>
      <c r="P424" s="123">
        <f t="shared" si="228"/>
        <v>88.058407962650932</v>
      </c>
      <c r="Q424" s="123">
        <f t="shared" si="228"/>
        <v>88.19270116839219</v>
      </c>
      <c r="R424" s="123">
        <f t="shared" ref="R424:V424" si="229">SUM(R425:R426)</f>
        <v>87.875615908584749</v>
      </c>
      <c r="S424" s="123">
        <f t="shared" si="229"/>
        <v>82.19829161783862</v>
      </c>
      <c r="T424" s="123">
        <f t="shared" si="229"/>
        <v>76.627125768982964</v>
      </c>
      <c r="U424" s="123">
        <f t="shared" si="229"/>
        <v>71.607504607580921</v>
      </c>
      <c r="V424" s="123">
        <f t="shared" si="229"/>
        <v>64.355967489975285</v>
      </c>
      <c r="W424" s="123">
        <f t="shared" ref="W424:Y424" si="230">SUM(W425:W426)</f>
        <v>58.720274740969103</v>
      </c>
      <c r="X424" s="123">
        <f t="shared" si="230"/>
        <v>44.017731845070301</v>
      </c>
      <c r="Y424" s="123">
        <f t="shared" si="230"/>
        <v>35.413198778065926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156.28103628459812</v>
      </c>
      <c r="D425" s="99">
        <v>145.0296491855494</v>
      </c>
      <c r="E425" s="99">
        <v>150.14769766680942</v>
      </c>
      <c r="F425" s="99">
        <v>145.66298731673439</v>
      </c>
      <c r="G425" s="99">
        <v>143.55502242325636</v>
      </c>
      <c r="H425" s="99">
        <v>139.85175500376766</v>
      </c>
      <c r="I425" s="99">
        <v>132.58302172274904</v>
      </c>
      <c r="J425" s="99">
        <v>130.53014943946809</v>
      </c>
      <c r="K425" s="99">
        <v>128.22658507688851</v>
      </c>
      <c r="L425" s="99">
        <v>144.39627400031043</v>
      </c>
      <c r="M425" s="99">
        <v>118.38594918151611</v>
      </c>
      <c r="N425" s="99">
        <v>112.8420042882463</v>
      </c>
      <c r="O425" s="99">
        <v>107.14960568799965</v>
      </c>
      <c r="P425" s="99">
        <v>86.981212374918272</v>
      </c>
      <c r="Q425" s="99">
        <v>87.049749003324607</v>
      </c>
      <c r="R425" s="99">
        <v>86.715539736772271</v>
      </c>
      <c r="S425" s="99">
        <v>81.099942679516928</v>
      </c>
      <c r="T425" s="99">
        <v>75.594910526430212</v>
      </c>
      <c r="U425" s="99">
        <v>70.645289757135572</v>
      </c>
      <c r="V425" s="99">
        <v>63.483570691191332</v>
      </c>
      <c r="W425" s="99">
        <v>57.919066049509645</v>
      </c>
      <c r="X425" s="99">
        <v>43.457914908039072</v>
      </c>
      <c r="Y425" s="99">
        <v>34.95671915210054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1.7298304188540088</v>
      </c>
      <c r="D426" s="99">
        <v>1.5788242956458516</v>
      </c>
      <c r="E426" s="99">
        <v>1.6401072289410921</v>
      </c>
      <c r="F426" s="99">
        <v>1.5873973705425621</v>
      </c>
      <c r="G426" s="99">
        <v>1.5689862522640221</v>
      </c>
      <c r="H426" s="99">
        <v>1.5339665395723383</v>
      </c>
      <c r="I426" s="99">
        <v>1.4591515752222748</v>
      </c>
      <c r="J426" s="99">
        <v>1.4301898320177608</v>
      </c>
      <c r="K426" s="99">
        <v>1.4045020342399235</v>
      </c>
      <c r="L426" s="99">
        <v>1.6402687873325246</v>
      </c>
      <c r="M426" s="99">
        <v>1.3414612424592756</v>
      </c>
      <c r="N426" s="99">
        <v>1.3080555380818866</v>
      </c>
      <c r="O426" s="99">
        <v>1.2893070473224528</v>
      </c>
      <c r="P426" s="99">
        <v>1.0771955877326647</v>
      </c>
      <c r="Q426" s="99">
        <v>1.142952165067582</v>
      </c>
      <c r="R426" s="99">
        <v>1.160076171812483</v>
      </c>
      <c r="S426" s="99">
        <v>1.0983489383216933</v>
      </c>
      <c r="T426" s="99">
        <v>1.0322152425527491</v>
      </c>
      <c r="U426" s="99">
        <v>0.96221485044534294</v>
      </c>
      <c r="V426" s="99">
        <v>0.87239679878395893</v>
      </c>
      <c r="W426" s="99">
        <v>0.80120869145946028</v>
      </c>
      <c r="X426" s="99">
        <v>0.55981693703122715</v>
      </c>
      <c r="Y426" s="99">
        <v>0.45647962596538805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2.5945073834366766E-2</v>
      </c>
      <c r="D427" s="123">
        <f t="shared" si="231"/>
        <v>1.2619940074546428E-2</v>
      </c>
      <c r="E427" s="123">
        <f t="shared" si="231"/>
        <v>2.596448639031676E-2</v>
      </c>
      <c r="F427" s="123">
        <f t="shared" si="231"/>
        <v>4.0666301360121671E-2</v>
      </c>
      <c r="G427" s="123">
        <f t="shared" si="231"/>
        <v>3.9801719231698618E-2</v>
      </c>
      <c r="H427" s="123">
        <f t="shared" si="231"/>
        <v>6.451599291310367E-2</v>
      </c>
      <c r="I427" s="123">
        <f t="shared" si="231"/>
        <v>6.3143688489239527E-2</v>
      </c>
      <c r="J427" s="123">
        <f t="shared" si="231"/>
        <v>4.3836868966036419E-2</v>
      </c>
      <c r="K427" s="123">
        <f t="shared" si="231"/>
        <v>2.8286800269341991E-2</v>
      </c>
      <c r="L427" s="123">
        <f t="shared" si="231"/>
        <v>3.0038380381955658E-2</v>
      </c>
      <c r="M427" s="123">
        <f t="shared" si="231"/>
        <v>4.0195585975719719E-2</v>
      </c>
      <c r="N427" s="123">
        <f t="shared" si="231"/>
        <v>3.7999119780041231E-2</v>
      </c>
      <c r="O427" s="123">
        <f t="shared" si="231"/>
        <v>3.0619210325775584E-2</v>
      </c>
      <c r="P427" s="123">
        <f t="shared" si="231"/>
        <v>2.3620119907228256E-2</v>
      </c>
      <c r="Q427" s="123">
        <f t="shared" si="231"/>
        <v>2.9667269749707435E-2</v>
      </c>
      <c r="R427" s="123">
        <f t="shared" si="231"/>
        <v>3.7619896290056763E-2</v>
      </c>
      <c r="S427" s="123">
        <f t="shared" si="231"/>
        <v>3.3673215530951629E-2</v>
      </c>
      <c r="T427" s="123">
        <f t="shared" si="231"/>
        <v>4.2491630937246491E-2</v>
      </c>
      <c r="U427" s="123">
        <f t="shared" si="231"/>
        <v>1.9107434230470715E-2</v>
      </c>
      <c r="V427" s="123">
        <f t="shared" si="231"/>
        <v>5.1879322338569539E-2</v>
      </c>
      <c r="W427" s="123">
        <f t="shared" si="231"/>
        <v>1.9018071498922297E-2</v>
      </c>
      <c r="X427" s="123">
        <f t="shared" si="231"/>
        <v>3.9491024110052293E-2</v>
      </c>
      <c r="Y427" s="123">
        <f t="shared" si="231"/>
        <v>4.9016318557047925E-2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2.5945073834366766E-2</v>
      </c>
      <c r="D428" s="99">
        <f>RES_hhdet_in_fecs!D67</f>
        <v>1.2619940074546428E-2</v>
      </c>
      <c r="E428" s="99">
        <f>RES_hhdet_in_fecs!E67</f>
        <v>2.596448639031676E-2</v>
      </c>
      <c r="F428" s="99">
        <f>RES_hhdet_in_fecs!F67</f>
        <v>4.0666301360121671E-2</v>
      </c>
      <c r="G428" s="99">
        <f>RES_hhdet_in_fecs!G67</f>
        <v>3.9801719231698618E-2</v>
      </c>
      <c r="H428" s="99">
        <f>RES_hhdet_in_fecs!H67</f>
        <v>6.451599291310367E-2</v>
      </c>
      <c r="I428" s="99">
        <f>RES_hhdet_in_fecs!I67</f>
        <v>6.3143688489239527E-2</v>
      </c>
      <c r="J428" s="99">
        <f>RES_hhdet_in_fecs!J67</f>
        <v>4.3836868966036419E-2</v>
      </c>
      <c r="K428" s="99">
        <f>RES_hhdet_in_fecs!K67</f>
        <v>2.8286800269341991E-2</v>
      </c>
      <c r="L428" s="99">
        <f>RES_hhdet_in_fecs!L67</f>
        <v>3.0038380381955658E-2</v>
      </c>
      <c r="M428" s="99">
        <f>RES_hhdet_in_fecs!M67</f>
        <v>4.0195585975719719E-2</v>
      </c>
      <c r="N428" s="99">
        <f>RES_hhdet_in_fecs!N67</f>
        <v>3.7999119780041231E-2</v>
      </c>
      <c r="O428" s="99">
        <f>RES_hhdet_in_fecs!O67</f>
        <v>3.0619210325775584E-2</v>
      </c>
      <c r="P428" s="99">
        <f>RES_hhdet_in_fecs!P67</f>
        <v>2.3620119907228256E-2</v>
      </c>
      <c r="Q428" s="99">
        <f>RES_hhdet_in_fecs!Q67</f>
        <v>2.9667269749707435E-2</v>
      </c>
      <c r="R428" s="99">
        <f>RES_hhdet_in_fecs!R67</f>
        <v>3.7619896290056763E-2</v>
      </c>
      <c r="S428" s="99">
        <f>RES_hhdet_in_fecs!S67</f>
        <v>3.3673215530951629E-2</v>
      </c>
      <c r="T428" s="99">
        <f>RES_hhdet_in_fecs!T67</f>
        <v>4.2491630937246491E-2</v>
      </c>
      <c r="U428" s="99">
        <f>RES_hhdet_in_fecs!U67</f>
        <v>1.9107434230470715E-2</v>
      </c>
      <c r="V428" s="99">
        <f>RES_hhdet_in_fecs!V67</f>
        <v>5.1879322338569539E-2</v>
      </c>
      <c r="W428" s="99">
        <f>RES_hhdet_in_fecs!W67</f>
        <v>1.9018071498922297E-2</v>
      </c>
      <c r="X428" s="99">
        <f>RES_hhdet_in_fecs!X67</f>
        <v>3.9491024110052293E-2</v>
      </c>
      <c r="Y428" s="99">
        <f>RES_hhdet_in_fecs!Y67</f>
        <v>4.9016318557047925E-2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12.238692194436737</v>
      </c>
      <c r="D429" s="123">
        <v>11.881607737333509</v>
      </c>
      <c r="E429" s="123">
        <v>11.937675113296571</v>
      </c>
      <c r="F429" s="123">
        <v>12.081695907031671</v>
      </c>
      <c r="G429" s="123">
        <v>11.853128771081808</v>
      </c>
      <c r="H429" s="123">
        <v>11.600329592287125</v>
      </c>
      <c r="I429" s="123">
        <v>10.492604105588365</v>
      </c>
      <c r="J429" s="123">
        <v>10.955189622622711</v>
      </c>
      <c r="K429" s="123">
        <v>10.617587353239252</v>
      </c>
      <c r="L429" s="123">
        <v>12.70752952640486</v>
      </c>
      <c r="M429" s="123">
        <v>12.545279842216916</v>
      </c>
      <c r="N429" s="123">
        <v>12.451952868510615</v>
      </c>
      <c r="O429" s="123">
        <v>12.625688979011247</v>
      </c>
      <c r="P429" s="123">
        <v>11.533009171661398</v>
      </c>
      <c r="Q429" s="123">
        <v>11.452884771871416</v>
      </c>
      <c r="R429" s="123">
        <v>11.492707096812094</v>
      </c>
      <c r="S429" s="123">
        <v>10.748841708348463</v>
      </c>
      <c r="T429" s="123">
        <v>10.591039613432246</v>
      </c>
      <c r="U429" s="123">
        <v>10.928696837543987</v>
      </c>
      <c r="V429" s="123">
        <v>10.499634815552861</v>
      </c>
      <c r="W429" s="123">
        <v>10.758424279017779</v>
      </c>
      <c r="X429" s="123">
        <v>6.34141798226013</v>
      </c>
      <c r="Y429" s="123">
        <v>6.229572538559875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12.308056955490281</v>
      </c>
      <c r="D430" s="99">
        <v>11.937792310024102</v>
      </c>
      <c r="E430" s="99">
        <v>12.020168891140596</v>
      </c>
      <c r="F430" s="99">
        <v>12.168205857699538</v>
      </c>
      <c r="G430" s="99">
        <v>11.946660120989822</v>
      </c>
      <c r="H430" s="99">
        <v>11.707597355538828</v>
      </c>
      <c r="I430" s="99">
        <v>10.555089620720215</v>
      </c>
      <c r="J430" s="99">
        <v>10.998439071690612</v>
      </c>
      <c r="K430" s="99">
        <v>10.684911911560707</v>
      </c>
      <c r="L430" s="99">
        <v>12.769737292161638</v>
      </c>
      <c r="M430" s="99">
        <v>12.579106176273891</v>
      </c>
      <c r="N430" s="99">
        <v>12.488515453635291</v>
      </c>
      <c r="O430" s="99">
        <v>12.643838067473601</v>
      </c>
      <c r="P430" s="99">
        <v>11.552349242245127</v>
      </c>
      <c r="Q430" s="99">
        <v>11.421685170564441</v>
      </c>
      <c r="R430" s="99">
        <v>11.485623077864188</v>
      </c>
      <c r="S430" s="99">
        <v>10.757600560697201</v>
      </c>
      <c r="T430" s="99">
        <v>10.581738867166042</v>
      </c>
      <c r="U430" s="99">
        <v>10.935030889370704</v>
      </c>
      <c r="V430" s="99">
        <v>10.514143620018238</v>
      </c>
      <c r="W430" s="99">
        <v>10.766580799595509</v>
      </c>
      <c r="X430" s="99">
        <v>6.5099988396594819</v>
      </c>
      <c r="Y430" s="99">
        <v>6.1951744010469518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10.437490765353983</v>
      </c>
      <c r="D431" s="99">
        <v>10.178344265996021</v>
      </c>
      <c r="E431" s="99">
        <v>10.251214131639532</v>
      </c>
      <c r="F431" s="99">
        <v>10.400971700283417</v>
      </c>
      <c r="G431" s="99">
        <v>10.277763436983472</v>
      </c>
      <c r="H431" s="99">
        <v>10.109417300772238</v>
      </c>
      <c r="I431" s="99">
        <v>9.1163475890778045</v>
      </c>
      <c r="J431" s="99">
        <v>9.4797085807600876</v>
      </c>
      <c r="K431" s="99">
        <v>9.1047043891377779</v>
      </c>
      <c r="L431" s="99">
        <v>11.204784647208774</v>
      </c>
      <c r="M431" s="99">
        <v>11.088499658558412</v>
      </c>
      <c r="N431" s="99">
        <v>11.078210780848458</v>
      </c>
      <c r="O431" s="99">
        <v>0</v>
      </c>
      <c r="P431" s="99">
        <v>0</v>
      </c>
      <c r="Q431" s="99">
        <v>0</v>
      </c>
      <c r="R431" s="99">
        <v>10.737610053464255</v>
      </c>
      <c r="S431" s="99">
        <v>10.095065109365235</v>
      </c>
      <c r="T431" s="99">
        <v>9.9914911916958946</v>
      </c>
      <c r="U431" s="99">
        <v>10.395130924475104</v>
      </c>
      <c r="V431" s="99">
        <v>10.036059942438962</v>
      </c>
      <c r="W431" s="99">
        <v>0</v>
      </c>
      <c r="X431" s="99">
        <v>6.1744533147410881</v>
      </c>
      <c r="Y431" s="99">
        <v>5.9334690720125698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6.8912485900722151</v>
      </c>
      <c r="D432" s="102">
        <v>6.7528362070267702</v>
      </c>
      <c r="E432" s="102">
        <v>6.7070763711236197</v>
      </c>
      <c r="F432" s="102">
        <v>6.7577296942434648</v>
      </c>
      <c r="G432" s="102">
        <v>6.7318917488034833</v>
      </c>
      <c r="H432" s="102">
        <v>6.6047544769140867</v>
      </c>
      <c r="I432" s="102">
        <v>5.8524121013259736</v>
      </c>
      <c r="J432" s="102">
        <v>5.9065489857981177</v>
      </c>
      <c r="K432" s="102">
        <v>5.2321422253632717</v>
      </c>
      <c r="L432" s="102">
        <v>7.2042341220019201</v>
      </c>
      <c r="M432" s="102">
        <v>7.0172541664255075</v>
      </c>
      <c r="N432" s="102">
        <v>6.8179414169745716</v>
      </c>
      <c r="O432" s="102">
        <v>0</v>
      </c>
      <c r="P432" s="102">
        <v>0</v>
      </c>
      <c r="Q432" s="102">
        <v>0</v>
      </c>
      <c r="R432" s="102">
        <v>6.488540245470185</v>
      </c>
      <c r="S432" s="102">
        <v>5.8260890221985475</v>
      </c>
      <c r="T432" s="102">
        <v>5.7660480027605487</v>
      </c>
      <c r="U432" s="102">
        <v>6.0740327115412773</v>
      </c>
      <c r="V432" s="102">
        <v>5.8431471082091688</v>
      </c>
      <c r="W432" s="102">
        <v>0</v>
      </c>
      <c r="X432" s="102">
        <v>2.7185506510160455</v>
      </c>
      <c r="Y432" s="102">
        <v>3.2188194672625068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3.5462421752817694</v>
      </c>
      <c r="D433" s="105">
        <v>3.4255080589692519</v>
      </c>
      <c r="E433" s="105">
        <v>3.5441377605159117</v>
      </c>
      <c r="F433" s="105">
        <v>3.643242006039952</v>
      </c>
      <c r="G433" s="105">
        <v>3.5458716881799903</v>
      </c>
      <c r="H433" s="105">
        <v>3.5046628238581503</v>
      </c>
      <c r="I433" s="105">
        <v>3.2639354877518283</v>
      </c>
      <c r="J433" s="105">
        <v>3.5731595949619708</v>
      </c>
      <c r="K433" s="105">
        <v>3.8725621637745058</v>
      </c>
      <c r="L433" s="105">
        <v>4.0005505252068536</v>
      </c>
      <c r="M433" s="105">
        <v>4.0712454921329044</v>
      </c>
      <c r="N433" s="105">
        <v>4.2602693638738858</v>
      </c>
      <c r="O433" s="105">
        <v>0</v>
      </c>
      <c r="P433" s="105">
        <v>0</v>
      </c>
      <c r="Q433" s="105">
        <v>0</v>
      </c>
      <c r="R433" s="105">
        <v>4.2490698079940685</v>
      </c>
      <c r="S433" s="105">
        <v>4.2689760871666866</v>
      </c>
      <c r="T433" s="105">
        <v>4.2254431889353441</v>
      </c>
      <c r="U433" s="105">
        <v>4.3210982129338245</v>
      </c>
      <c r="V433" s="105">
        <v>4.1929128342297917</v>
      </c>
      <c r="W433" s="105">
        <v>0</v>
      </c>
      <c r="X433" s="105">
        <v>3.4559026637250416</v>
      </c>
      <c r="Y433" s="105">
        <v>2.714649604750063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10.749626788442837</v>
      </c>
      <c r="D434" s="102">
        <v>10.87564217590039</v>
      </c>
      <c r="E434" s="102">
        <v>10.492785272422104</v>
      </c>
      <c r="F434" s="102">
        <v>10.665371189357232</v>
      </c>
      <c r="G434" s="102">
        <v>10.833012390284406</v>
      </c>
      <c r="H434" s="102">
        <v>10.787770696741667</v>
      </c>
      <c r="I434" s="102">
        <v>10.288645510983605</v>
      </c>
      <c r="J434" s="102">
        <v>10.558554558927835</v>
      </c>
      <c r="K434" s="102">
        <v>9.9880031510823493</v>
      </c>
      <c r="L434" s="102">
        <v>11.65169715521189</v>
      </c>
      <c r="M434" s="102">
        <v>12.006781676126828</v>
      </c>
      <c r="N434" s="102">
        <v>11.849636946872245</v>
      </c>
      <c r="O434" s="102">
        <v>12.585732543074752</v>
      </c>
      <c r="P434" s="102">
        <v>11.847634642963039</v>
      </c>
      <c r="Q434" s="102">
        <v>12.588062014270502</v>
      </c>
      <c r="R434" s="102">
        <v>12.35699880707228</v>
      </c>
      <c r="S434" s="102">
        <v>11.195599008785939</v>
      </c>
      <c r="T434" s="102">
        <v>11.446847520694492</v>
      </c>
      <c r="U434" s="102">
        <v>11.391190166381021</v>
      </c>
      <c r="V434" s="102">
        <v>10.643052611453109</v>
      </c>
      <c r="W434" s="102">
        <v>11.014817236289623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9.5224889465814275</v>
      </c>
      <c r="D435" s="105">
        <v>9.657200674501814</v>
      </c>
      <c r="E435" s="105">
        <v>9.3010776772787516</v>
      </c>
      <c r="F435" s="105">
        <v>9.4515234753638868</v>
      </c>
      <c r="G435" s="105">
        <v>9.6300645148492254</v>
      </c>
      <c r="H435" s="105">
        <v>9.5972111105238689</v>
      </c>
      <c r="I435" s="105">
        <v>9.137411218719885</v>
      </c>
      <c r="J435" s="105">
        <v>9.3392129255669136</v>
      </c>
      <c r="K435" s="105">
        <v>8.7232475585813116</v>
      </c>
      <c r="L435" s="105">
        <v>10.401010602170267</v>
      </c>
      <c r="M435" s="105">
        <v>10.722148752240287</v>
      </c>
      <c r="N435" s="105">
        <v>10.5809804045959</v>
      </c>
      <c r="O435" s="105">
        <v>11.382071637251595</v>
      </c>
      <c r="P435" s="105">
        <v>10.725000644467057</v>
      </c>
      <c r="Q435" s="105">
        <v>11.511836957751774</v>
      </c>
      <c r="R435" s="105">
        <v>11.355407199861046</v>
      </c>
      <c r="S435" s="105">
        <v>10.285010635046419</v>
      </c>
      <c r="T435" s="105">
        <v>10.570407131232166</v>
      </c>
      <c r="U435" s="105">
        <v>10.580859706239693</v>
      </c>
      <c r="V435" s="105">
        <v>9.9222850593038139</v>
      </c>
      <c r="W435" s="105">
        <v>10.355797676948216</v>
      </c>
      <c r="X435" s="105">
        <v>6.3170118271703011</v>
      </c>
      <c r="Y435" s="105">
        <v>6.3772464768438004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6.0172680534983725</v>
      </c>
      <c r="D436" s="99">
        <v>6.1551013849422969</v>
      </c>
      <c r="E436" s="99">
        <v>5.8522796136081805</v>
      </c>
      <c r="F436" s="99">
        <v>5.9185993354547879</v>
      </c>
      <c r="G436" s="99">
        <v>6.10553994942439</v>
      </c>
      <c r="H436" s="99">
        <v>6.0872075382748774</v>
      </c>
      <c r="I436" s="99">
        <v>5.7126128157438707</v>
      </c>
      <c r="J436" s="99">
        <v>5.6758012059045164</v>
      </c>
      <c r="K436" s="99">
        <v>4.8796912926951803</v>
      </c>
      <c r="L436" s="99">
        <v>6.5576438853920846</v>
      </c>
      <c r="M436" s="99">
        <v>6.6890328715164378</v>
      </c>
      <c r="N436" s="99">
        <v>6.4525981742093546</v>
      </c>
      <c r="O436" s="99">
        <v>7.2259415950495445</v>
      </c>
      <c r="P436" s="99">
        <v>6.525176022054449</v>
      </c>
      <c r="Q436" s="99">
        <v>7.1140418981108473</v>
      </c>
      <c r="R436" s="99">
        <v>6.9950095717322389</v>
      </c>
      <c r="S436" s="99">
        <v>6.0640922292275352</v>
      </c>
      <c r="T436" s="99">
        <v>6.2508031934177479</v>
      </c>
      <c r="U436" s="99">
        <v>6.3279387716514526</v>
      </c>
      <c r="V436" s="99">
        <v>5.904808722177072</v>
      </c>
      <c r="W436" s="99">
        <v>6.4662991234615275</v>
      </c>
      <c r="X436" s="99">
        <v>2.8062932889523129</v>
      </c>
      <c r="Y436" s="99">
        <v>3.499479774880264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3.5052208930830542</v>
      </c>
      <c r="D437" s="99">
        <v>3.5020992895595184</v>
      </c>
      <c r="E437" s="99">
        <v>3.4487980636705702</v>
      </c>
      <c r="F437" s="99">
        <v>3.5329241399090971</v>
      </c>
      <c r="G437" s="99">
        <v>3.5245245654248376</v>
      </c>
      <c r="H437" s="99">
        <v>3.510003572248992</v>
      </c>
      <c r="I437" s="99">
        <v>3.4247984029760152</v>
      </c>
      <c r="J437" s="99">
        <v>3.663411719662395</v>
      </c>
      <c r="K437" s="99">
        <v>3.8435562658861309</v>
      </c>
      <c r="L437" s="99">
        <v>3.8433667167781813</v>
      </c>
      <c r="M437" s="99">
        <v>4.033115880723849</v>
      </c>
      <c r="N437" s="99">
        <v>4.1283822303865438</v>
      </c>
      <c r="O437" s="99">
        <v>4.1561300422020517</v>
      </c>
      <c r="P437" s="99">
        <v>4.199824622412609</v>
      </c>
      <c r="Q437" s="99">
        <v>4.3977950596409272</v>
      </c>
      <c r="R437" s="99">
        <v>4.3603976281288102</v>
      </c>
      <c r="S437" s="99">
        <v>4.2209184058188836</v>
      </c>
      <c r="T437" s="99">
        <v>4.3196039378144189</v>
      </c>
      <c r="U437" s="99">
        <v>4.2529209345882419</v>
      </c>
      <c r="V437" s="99">
        <v>4.0174763371267437</v>
      </c>
      <c r="W437" s="99">
        <v>3.8894985534866899</v>
      </c>
      <c r="X437" s="99">
        <v>3.5107185382179873</v>
      </c>
      <c r="Y437" s="99">
        <v>2.8777667019635365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2.4417379608615519</v>
      </c>
      <c r="D438" s="123">
        <v>2.4846582544411402</v>
      </c>
      <c r="E438" s="123">
        <v>2.4763256907851545</v>
      </c>
      <c r="F438" s="123">
        <v>2.4736456353178831</v>
      </c>
      <c r="G438" s="123">
        <v>2.5034718989984786</v>
      </c>
      <c r="H438" s="123">
        <v>2.544899976044718</v>
      </c>
      <c r="I438" s="123">
        <v>2.527655259923844</v>
      </c>
      <c r="J438" s="123">
        <v>2.6442670288489012</v>
      </c>
      <c r="K438" s="123">
        <v>2.649648070428257</v>
      </c>
      <c r="L438" s="123">
        <v>2.9433480192928645</v>
      </c>
      <c r="M438" s="123">
        <v>2.8783776877670939</v>
      </c>
      <c r="N438" s="123">
        <v>2.8599830815674734</v>
      </c>
      <c r="O438" s="123">
        <v>3.0376863664616507</v>
      </c>
      <c r="P438" s="123">
        <v>3.0101571213511464</v>
      </c>
      <c r="Q438" s="123">
        <v>3.1400684063031004</v>
      </c>
      <c r="R438" s="123">
        <v>3.2001213361991798</v>
      </c>
      <c r="S438" s="123">
        <v>2.9905011394258456</v>
      </c>
      <c r="T438" s="123">
        <v>3.0373879290322434</v>
      </c>
      <c r="U438" s="123">
        <v>2.9960161124706057</v>
      </c>
      <c r="V438" s="123">
        <v>2.9949895163706031</v>
      </c>
      <c r="W438" s="123">
        <v>3.3108680051185186</v>
      </c>
      <c r="X438" s="123">
        <v>2.4520010010535929</v>
      </c>
      <c r="Y438" s="123">
        <v>2.2511279673492797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3.0328082607874953</v>
      </c>
      <c r="D439" s="99">
        <v>3.0265150266294625</v>
      </c>
      <c r="E439" s="99">
        <v>3.1085744332507841</v>
      </c>
      <c r="F439" s="99">
        <v>3.1052072464237757</v>
      </c>
      <c r="G439" s="99">
        <v>3.1405089363552183</v>
      </c>
      <c r="H439" s="99">
        <v>3.185297870487243</v>
      </c>
      <c r="I439" s="99">
        <v>3.0742741091172046</v>
      </c>
      <c r="J439" s="99">
        <v>3.2117244558302995</v>
      </c>
      <c r="K439" s="99">
        <v>3.2659707168802923</v>
      </c>
      <c r="L439" s="99">
        <v>3.6571723206263052</v>
      </c>
      <c r="M439" s="99">
        <v>3.5467628592429499</v>
      </c>
      <c r="N439" s="99">
        <v>3.5930464456558715</v>
      </c>
      <c r="O439" s="99">
        <v>3.8564176150433371</v>
      </c>
      <c r="P439" s="99">
        <v>3.8033404438512588</v>
      </c>
      <c r="Q439" s="99">
        <v>3.992609788243628</v>
      </c>
      <c r="R439" s="99">
        <v>4.1475345601080358</v>
      </c>
      <c r="S439" s="99">
        <v>3.9888913700713822</v>
      </c>
      <c r="T439" s="99">
        <v>4.1006544004839105</v>
      </c>
      <c r="U439" s="99">
        <v>4.0851933244332406</v>
      </c>
      <c r="V439" s="99">
        <v>3.7503571465681738</v>
      </c>
      <c r="W439" s="99">
        <v>3.9315536635054094</v>
      </c>
      <c r="X439" s="99">
        <v>3.2629915499832567</v>
      </c>
      <c r="Y439" s="99">
        <v>2.8516515845239274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2.4258085558204097</v>
      </c>
      <c r="D440" s="110">
        <v>2.4602459438408051</v>
      </c>
      <c r="E440" s="110">
        <v>2.44007080400932</v>
      </c>
      <c r="F440" s="110">
        <v>2.4375808180125125</v>
      </c>
      <c r="G440" s="110">
        <v>2.4694405086474887</v>
      </c>
      <c r="H440" s="110">
        <v>2.512649722367756</v>
      </c>
      <c r="I440" s="110">
        <v>2.5102302526110227</v>
      </c>
      <c r="J440" s="110">
        <v>2.5717931921069344</v>
      </c>
      <c r="K440" s="110">
        <v>2.5822476653109865</v>
      </c>
      <c r="L440" s="110">
        <v>2.8637976924509001</v>
      </c>
      <c r="M440" s="110">
        <v>2.8011682103395446</v>
      </c>
      <c r="N440" s="110">
        <v>2.7775221883716394</v>
      </c>
      <c r="O440" s="110">
        <v>2.9581074097256019</v>
      </c>
      <c r="P440" s="110">
        <v>2.9663199744372335</v>
      </c>
      <c r="Q440" s="110">
        <v>3.0960744222983552</v>
      </c>
      <c r="R440" s="110">
        <v>3.143983280783718</v>
      </c>
      <c r="S440" s="110">
        <v>2.921129986609925</v>
      </c>
      <c r="T440" s="110">
        <v>2.9655280237751112</v>
      </c>
      <c r="U440" s="110">
        <v>2.9242931011467577</v>
      </c>
      <c r="V440" s="110">
        <v>2.9215509967680613</v>
      </c>
      <c r="W440" s="110">
        <v>3.2024118289169512</v>
      </c>
      <c r="X440" s="110">
        <v>1.9478717409081261</v>
      </c>
      <c r="Y440" s="110">
        <v>2.2088699626940986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105.41061773803489</v>
      </c>
      <c r="D442" s="118">
        <f t="shared" si="232"/>
        <v>99.008758718697706</v>
      </c>
      <c r="E442" s="118">
        <f t="shared" si="232"/>
        <v>103.04774481939874</v>
      </c>
      <c r="F442" s="118">
        <f t="shared" si="232"/>
        <v>101.20135263627505</v>
      </c>
      <c r="G442" s="118">
        <f t="shared" si="232"/>
        <v>100.59296329913298</v>
      </c>
      <c r="H442" s="118">
        <f t="shared" si="232"/>
        <v>99.070615820050392</v>
      </c>
      <c r="I442" s="118">
        <f t="shared" si="232"/>
        <v>94.506821040981961</v>
      </c>
      <c r="J442" s="118">
        <f t="shared" si="232"/>
        <v>94.357950723004222</v>
      </c>
      <c r="K442" s="118">
        <f t="shared" si="232"/>
        <v>93.582067339508455</v>
      </c>
      <c r="L442" s="118">
        <f t="shared" si="232"/>
        <v>107.17394913159895</v>
      </c>
      <c r="M442" s="118">
        <f t="shared" si="232"/>
        <v>91.71847911986012</v>
      </c>
      <c r="N442" s="118">
        <f t="shared" si="232"/>
        <v>90.764827100907652</v>
      </c>
      <c r="O442" s="118">
        <f t="shared" si="232"/>
        <v>90.927348984041629</v>
      </c>
      <c r="P442" s="118">
        <f t="shared" si="232"/>
        <v>79.029731219404169</v>
      </c>
      <c r="Q442" s="118">
        <f t="shared" si="232"/>
        <v>82.385019553660968</v>
      </c>
      <c r="R442" s="118">
        <f t="shared" ref="R442:V442" si="233">R443+R446+R448+R457</f>
        <v>83.919193095771121</v>
      </c>
      <c r="S442" s="118">
        <f t="shared" si="233"/>
        <v>79.702043666320719</v>
      </c>
      <c r="T442" s="118">
        <f t="shared" si="233"/>
        <v>76.010873540955672</v>
      </c>
      <c r="U442" s="118">
        <f t="shared" si="233"/>
        <v>72.743310357138384</v>
      </c>
      <c r="V442" s="118">
        <f t="shared" si="233"/>
        <v>67.050931718423584</v>
      </c>
      <c r="W442" s="118">
        <f t="shared" ref="W442:Y442" si="234">W443+W446+W448+W457</f>
        <v>62.93318998680752</v>
      </c>
      <c r="X442" s="118">
        <f t="shared" si="234"/>
        <v>45.909744522933153</v>
      </c>
      <c r="Y442" s="118">
        <f t="shared" si="234"/>
        <v>38.521398068225153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95.406516585908918</v>
      </c>
      <c r="D443" s="123">
        <f t="shared" si="235"/>
        <v>89.177383402319137</v>
      </c>
      <c r="E443" s="123">
        <f t="shared" si="235"/>
        <v>93.063070765060246</v>
      </c>
      <c r="F443" s="123">
        <f t="shared" si="235"/>
        <v>90.988276459367228</v>
      </c>
      <c r="G443" s="123">
        <f t="shared" si="235"/>
        <v>90.411680207807777</v>
      </c>
      <c r="H443" s="123">
        <f t="shared" si="235"/>
        <v>88.832730662242056</v>
      </c>
      <c r="I443" s="123">
        <f t="shared" si="235"/>
        <v>84.968204620879419</v>
      </c>
      <c r="J443" s="123">
        <f t="shared" si="235"/>
        <v>84.45632745131492</v>
      </c>
      <c r="K443" s="123">
        <f t="shared" si="235"/>
        <v>83.863898668004083</v>
      </c>
      <c r="L443" s="123">
        <f t="shared" si="235"/>
        <v>95.633813122643673</v>
      </c>
      <c r="M443" s="123">
        <f t="shared" si="235"/>
        <v>80.126874828123519</v>
      </c>
      <c r="N443" s="123">
        <f t="shared" si="235"/>
        <v>79.005869676646597</v>
      </c>
      <c r="O443" s="123">
        <f t="shared" si="235"/>
        <v>78.579037964476768</v>
      </c>
      <c r="P443" s="123">
        <f t="shared" si="235"/>
        <v>67.176994611484929</v>
      </c>
      <c r="Q443" s="123">
        <f t="shared" si="235"/>
        <v>70.129972081358602</v>
      </c>
      <c r="R443" s="123">
        <f t="shared" ref="R443:V443" si="236">SUM(R444:R445)</f>
        <v>71.318055552639905</v>
      </c>
      <c r="S443" s="123">
        <f t="shared" si="236"/>
        <v>67.741884607173802</v>
      </c>
      <c r="T443" s="123">
        <f t="shared" si="236"/>
        <v>63.93268123858568</v>
      </c>
      <c r="U443" s="123">
        <f t="shared" si="236"/>
        <v>60.38091991608735</v>
      </c>
      <c r="V443" s="123">
        <f t="shared" si="236"/>
        <v>54.789128711362835</v>
      </c>
      <c r="W443" s="123">
        <f t="shared" ref="W443:Y443" si="237">SUM(W444:W445)</f>
        <v>50.350940429029933</v>
      </c>
      <c r="X443" s="123">
        <f t="shared" si="237"/>
        <v>37.894192700330294</v>
      </c>
      <c r="Y443" s="123">
        <f t="shared" si="237"/>
        <v>30.576232404428826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93.67668616705491</v>
      </c>
      <c r="D444" s="99">
        <v>87.598559106673292</v>
      </c>
      <c r="E444" s="99">
        <v>91.422963536119155</v>
      </c>
      <c r="F444" s="99">
        <v>89.400879088824666</v>
      </c>
      <c r="G444" s="99">
        <v>88.842693955543751</v>
      </c>
      <c r="H444" s="99">
        <v>87.298764122669724</v>
      </c>
      <c r="I444" s="99">
        <v>83.50905304565714</v>
      </c>
      <c r="J444" s="99">
        <v>83.02613761929716</v>
      </c>
      <c r="K444" s="99">
        <v>82.459396633764158</v>
      </c>
      <c r="L444" s="99">
        <v>93.993544335311142</v>
      </c>
      <c r="M444" s="99">
        <v>78.785413585664244</v>
      </c>
      <c r="N444" s="99">
        <v>77.697814138564709</v>
      </c>
      <c r="O444" s="99">
        <v>77.289730917154316</v>
      </c>
      <c r="P444" s="99">
        <v>66.099799023752269</v>
      </c>
      <c r="Q444" s="99">
        <v>68.987019916291018</v>
      </c>
      <c r="R444" s="99">
        <v>70.157979380827427</v>
      </c>
      <c r="S444" s="99">
        <v>66.64353566885211</v>
      </c>
      <c r="T444" s="99">
        <v>62.900465996032928</v>
      </c>
      <c r="U444" s="99">
        <v>59.418705065642008</v>
      </c>
      <c r="V444" s="99">
        <v>53.916731912578875</v>
      </c>
      <c r="W444" s="99">
        <v>49.549731737570475</v>
      </c>
      <c r="X444" s="99">
        <v>37.334375763299064</v>
      </c>
      <c r="Y444" s="99">
        <v>30.119752778463436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1.7298304188540088</v>
      </c>
      <c r="D445" s="99">
        <v>1.5788242956458516</v>
      </c>
      <c r="E445" s="99">
        <v>1.6401072289410921</v>
      </c>
      <c r="F445" s="99">
        <v>1.5873973705425621</v>
      </c>
      <c r="G445" s="99">
        <v>1.5689862522640221</v>
      </c>
      <c r="H445" s="99">
        <v>1.5339665395723383</v>
      </c>
      <c r="I445" s="99">
        <v>1.4591515752222748</v>
      </c>
      <c r="J445" s="99">
        <v>1.4301898320177608</v>
      </c>
      <c r="K445" s="99">
        <v>1.4045020342399235</v>
      </c>
      <c r="L445" s="99">
        <v>1.6402687873325246</v>
      </c>
      <c r="M445" s="99">
        <v>1.3414612424592756</v>
      </c>
      <c r="N445" s="99">
        <v>1.3080555380818866</v>
      </c>
      <c r="O445" s="99">
        <v>1.2893070473224528</v>
      </c>
      <c r="P445" s="99">
        <v>1.0771955877326647</v>
      </c>
      <c r="Q445" s="99">
        <v>1.142952165067582</v>
      </c>
      <c r="R445" s="99">
        <v>1.160076171812483</v>
      </c>
      <c r="S445" s="99">
        <v>1.0983489383216933</v>
      </c>
      <c r="T445" s="99">
        <v>1.0322152425527491</v>
      </c>
      <c r="U445" s="99">
        <v>0.96221485044534294</v>
      </c>
      <c r="V445" s="99">
        <v>0.87239679878395893</v>
      </c>
      <c r="W445" s="99">
        <v>0.80120869145946028</v>
      </c>
      <c r="X445" s="99">
        <v>0.55981693703122715</v>
      </c>
      <c r="Y445" s="99">
        <v>0.45647962596538805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7.8054618856362862E-2</v>
      </c>
      <c r="D446" s="123">
        <f t="shared" si="238"/>
        <v>3.9857164818445888E-2</v>
      </c>
      <c r="E446" s="123">
        <f t="shared" si="238"/>
        <v>8.5950957106676967E-2</v>
      </c>
      <c r="F446" s="123">
        <f t="shared" si="238"/>
        <v>0.14085211108660486</v>
      </c>
      <c r="G446" s="123">
        <f t="shared" si="238"/>
        <v>0.14404229669606769</v>
      </c>
      <c r="H446" s="123">
        <f t="shared" si="238"/>
        <v>0.24363534419365118</v>
      </c>
      <c r="I446" s="123">
        <f t="shared" si="238"/>
        <v>0.248525387225799</v>
      </c>
      <c r="J446" s="123">
        <f t="shared" si="238"/>
        <v>0.1796599509189083</v>
      </c>
      <c r="K446" s="123">
        <f t="shared" si="238"/>
        <v>0.12062994766131266</v>
      </c>
      <c r="L446" s="123">
        <f t="shared" si="238"/>
        <v>0.13320296965250691</v>
      </c>
      <c r="M446" s="123">
        <f t="shared" si="238"/>
        <v>0.18606988229539345</v>
      </c>
      <c r="N446" s="123">
        <f t="shared" si="238"/>
        <v>0.18447967324777048</v>
      </c>
      <c r="O446" s="123">
        <f t="shared" si="238"/>
        <v>0.1565011613670888</v>
      </c>
      <c r="P446" s="123">
        <f t="shared" si="238"/>
        <v>0.12691717236779593</v>
      </c>
      <c r="Q446" s="123">
        <f t="shared" si="238"/>
        <v>0.16537693688460828</v>
      </c>
      <c r="R446" s="123">
        <f t="shared" si="238"/>
        <v>0.2113474304728136</v>
      </c>
      <c r="S446" s="123">
        <f t="shared" si="238"/>
        <v>0.18933814902216869</v>
      </c>
      <c r="T446" s="123">
        <f t="shared" si="238"/>
        <v>0.23915105003945303</v>
      </c>
      <c r="U446" s="123">
        <f t="shared" si="238"/>
        <v>0.10765452872423073</v>
      </c>
      <c r="V446" s="123">
        <f t="shared" si="238"/>
        <v>0.29318312596888352</v>
      </c>
      <c r="W446" s="123">
        <f t="shared" si="238"/>
        <v>0.10854220603435581</v>
      </c>
      <c r="X446" s="123">
        <f t="shared" si="238"/>
        <v>0.22783748901510925</v>
      </c>
      <c r="Y446" s="123">
        <f t="shared" si="238"/>
        <v>0.28621936700708428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7.8054618856362862E-2</v>
      </c>
      <c r="D447" s="99">
        <f>RES_hhdet_in_tess!D67</f>
        <v>3.9857164818445888E-2</v>
      </c>
      <c r="E447" s="99">
        <f>RES_hhdet_in_tess!E67</f>
        <v>8.5950957106676967E-2</v>
      </c>
      <c r="F447" s="99">
        <f>RES_hhdet_in_tess!F67</f>
        <v>0.14085211108660486</v>
      </c>
      <c r="G447" s="99">
        <f>RES_hhdet_in_tess!G67</f>
        <v>0.14404229669606769</v>
      </c>
      <c r="H447" s="99">
        <f>RES_hhdet_in_tess!H67</f>
        <v>0.24363534419365118</v>
      </c>
      <c r="I447" s="99">
        <f>RES_hhdet_in_tess!I67</f>
        <v>0.248525387225799</v>
      </c>
      <c r="J447" s="99">
        <f>RES_hhdet_in_tess!J67</f>
        <v>0.1796599509189083</v>
      </c>
      <c r="K447" s="99">
        <f>RES_hhdet_in_tess!K67</f>
        <v>0.12062994766131266</v>
      </c>
      <c r="L447" s="99">
        <f>RES_hhdet_in_tess!L67</f>
        <v>0.13320296965250691</v>
      </c>
      <c r="M447" s="99">
        <f>RES_hhdet_in_tess!M67</f>
        <v>0.18606988229539345</v>
      </c>
      <c r="N447" s="99">
        <f>RES_hhdet_in_tess!N67</f>
        <v>0.18447967324777048</v>
      </c>
      <c r="O447" s="99">
        <f>RES_hhdet_in_tess!O67</f>
        <v>0.1565011613670888</v>
      </c>
      <c r="P447" s="99">
        <f>RES_hhdet_in_tess!P67</f>
        <v>0.12691717236779593</v>
      </c>
      <c r="Q447" s="99">
        <f>RES_hhdet_in_tess!Q67</f>
        <v>0.16537693688460828</v>
      </c>
      <c r="R447" s="99">
        <f>RES_hhdet_in_tess!R67</f>
        <v>0.2113474304728136</v>
      </c>
      <c r="S447" s="99">
        <f>RES_hhdet_in_tess!S67</f>
        <v>0.18933814902216869</v>
      </c>
      <c r="T447" s="99">
        <f>RES_hhdet_in_tess!T67</f>
        <v>0.23915105003945303</v>
      </c>
      <c r="U447" s="99">
        <f>RES_hhdet_in_tess!U67</f>
        <v>0.10765452872423073</v>
      </c>
      <c r="V447" s="99">
        <f>RES_hhdet_in_tess!V67</f>
        <v>0.29318312596888352</v>
      </c>
      <c r="W447" s="99">
        <f>RES_hhdet_in_tess!W67</f>
        <v>0.10854220603435581</v>
      </c>
      <c r="X447" s="99">
        <f>RES_hhdet_in_tess!X67</f>
        <v>0.22783748901510925</v>
      </c>
      <c r="Y447" s="99">
        <f>RES_hhdet_in_tess!Y67</f>
        <v>0.28621936700708428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8.0545913092186954</v>
      </c>
      <c r="D448" s="123">
        <v>7.8918222469915333</v>
      </c>
      <c r="E448" s="123">
        <v>8.0083223142048308</v>
      </c>
      <c r="F448" s="123">
        <v>8.180702292805794</v>
      </c>
      <c r="G448" s="123">
        <v>8.1180238398946152</v>
      </c>
      <c r="H448" s="123">
        <v>8.0384029881973635</v>
      </c>
      <c r="I448" s="123">
        <v>7.3348516444308549</v>
      </c>
      <c r="J448" s="123">
        <v>7.7152950000863187</v>
      </c>
      <c r="K448" s="123">
        <v>7.5758075747300326</v>
      </c>
      <c r="L448" s="123">
        <v>9.1576481756546357</v>
      </c>
      <c r="M448" s="123">
        <v>9.2005094277798545</v>
      </c>
      <c r="N448" s="123">
        <v>9.3740333762031582</v>
      </c>
      <c r="O448" s="123">
        <v>9.8332402322515975</v>
      </c>
      <c r="P448" s="123">
        <v>9.344995154301861</v>
      </c>
      <c r="Q448" s="123">
        <v>9.5779931817691804</v>
      </c>
      <c r="R448" s="123">
        <v>9.8004482041673118</v>
      </c>
      <c r="S448" s="123">
        <v>9.3182008152021076</v>
      </c>
      <c r="T448" s="123">
        <v>9.3018590975904267</v>
      </c>
      <c r="U448" s="123">
        <v>9.7085297384017171</v>
      </c>
      <c r="V448" s="123">
        <v>9.4078298000392557</v>
      </c>
      <c r="W448" s="123">
        <v>9.6707459663769004</v>
      </c>
      <c r="X448" s="123">
        <v>5.9149242247301395</v>
      </c>
      <c r="Y448" s="123">
        <v>5.670830266347763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8.0569955925794137</v>
      </c>
      <c r="D449" s="99">
        <v>7.8861015273098278</v>
      </c>
      <c r="E449" s="99">
        <v>8.0157583936681771</v>
      </c>
      <c r="F449" s="99">
        <v>8.1912305247060875</v>
      </c>
      <c r="G449" s="99">
        <v>8.1204091722267737</v>
      </c>
      <c r="H449" s="99">
        <v>8.037253006937112</v>
      </c>
      <c r="I449" s="99">
        <v>7.3204205373065054</v>
      </c>
      <c r="J449" s="99">
        <v>7.7105148095709195</v>
      </c>
      <c r="K449" s="99">
        <v>7.5777167747607423</v>
      </c>
      <c r="L449" s="99">
        <v>9.1688104465390516</v>
      </c>
      <c r="M449" s="99">
        <v>9.2029724420533867</v>
      </c>
      <c r="N449" s="99">
        <v>9.3821062072628134</v>
      </c>
      <c r="O449" s="99">
        <v>9.8352636773584567</v>
      </c>
      <c r="P449" s="99">
        <v>9.343679548241747</v>
      </c>
      <c r="Q449" s="99">
        <v>9.5474154908801729</v>
      </c>
      <c r="R449" s="99">
        <v>9.7910594471743693</v>
      </c>
      <c r="S449" s="99">
        <v>9.3221560726803645</v>
      </c>
      <c r="T449" s="99">
        <v>9.2953292537777408</v>
      </c>
      <c r="U449" s="99">
        <v>9.7132886194408172</v>
      </c>
      <c r="V449" s="99">
        <v>9.4235522317798921</v>
      </c>
      <c r="W449" s="99">
        <v>9.7068170469766297</v>
      </c>
      <c r="X449" s="99">
        <v>5.8798591549371366</v>
      </c>
      <c r="Y449" s="99">
        <v>5.6014480203594612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8.0573327331471027</v>
      </c>
      <c r="D450" s="99">
        <v>7.8864293535364389</v>
      </c>
      <c r="E450" s="99">
        <v>8.0168123298751564</v>
      </c>
      <c r="F450" s="99">
        <v>8.1923203497609354</v>
      </c>
      <c r="G450" s="99">
        <v>8.1216874349907648</v>
      </c>
      <c r="H450" s="99">
        <v>8.0388196766769031</v>
      </c>
      <c r="I450" s="99">
        <v>7.3228415964433511</v>
      </c>
      <c r="J450" s="99">
        <v>7.7139774993568331</v>
      </c>
      <c r="K450" s="99">
        <v>7.5831862884499568</v>
      </c>
      <c r="L450" s="99">
        <v>9.1732690836121211</v>
      </c>
      <c r="M450" s="99">
        <v>9.2051235123618156</v>
      </c>
      <c r="N450" s="99">
        <v>9.382307345604632</v>
      </c>
      <c r="O450" s="99">
        <v>0</v>
      </c>
      <c r="P450" s="99">
        <v>0</v>
      </c>
      <c r="Q450" s="99">
        <v>0</v>
      </c>
      <c r="R450" s="99">
        <v>9.7803050608050661</v>
      </c>
      <c r="S450" s="99">
        <v>9.3176587233943149</v>
      </c>
      <c r="T450" s="99">
        <v>9.2905194823083868</v>
      </c>
      <c r="U450" s="99">
        <v>9.7164952088832752</v>
      </c>
      <c r="V450" s="99">
        <v>9.4299729279635329</v>
      </c>
      <c r="W450" s="99">
        <v>0</v>
      </c>
      <c r="X450" s="99">
        <v>5.9113093891697295</v>
      </c>
      <c r="Y450" s="99">
        <v>5.6249873556526175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4.5110905578653329</v>
      </c>
      <c r="D451" s="102">
        <v>4.4609212945671874</v>
      </c>
      <c r="E451" s="102">
        <v>4.4726745693592438</v>
      </c>
      <c r="F451" s="102">
        <v>4.5490783437209839</v>
      </c>
      <c r="G451" s="102">
        <v>4.5758157468107754</v>
      </c>
      <c r="H451" s="102">
        <v>4.5341568528187537</v>
      </c>
      <c r="I451" s="102">
        <v>4.0589061086915246</v>
      </c>
      <c r="J451" s="102">
        <v>4.1408179043948614</v>
      </c>
      <c r="K451" s="102">
        <v>3.7106241246754523</v>
      </c>
      <c r="L451" s="102">
        <v>5.1727185584052648</v>
      </c>
      <c r="M451" s="102">
        <v>5.1338780202289094</v>
      </c>
      <c r="N451" s="102">
        <v>5.1220379817307462</v>
      </c>
      <c r="O451" s="102">
        <v>0</v>
      </c>
      <c r="P451" s="102">
        <v>0</v>
      </c>
      <c r="Q451" s="102">
        <v>0</v>
      </c>
      <c r="R451" s="102">
        <v>5.5312352528109985</v>
      </c>
      <c r="S451" s="102">
        <v>5.0486826362276309</v>
      </c>
      <c r="T451" s="102">
        <v>5.0650762933730444</v>
      </c>
      <c r="U451" s="102">
        <v>5.3953969959494517</v>
      </c>
      <c r="V451" s="102">
        <v>5.2370600937337421</v>
      </c>
      <c r="W451" s="102">
        <v>0</v>
      </c>
      <c r="X451" s="102">
        <v>2.4554067254446874</v>
      </c>
      <c r="Y451" s="102">
        <v>2.9103377509025541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3.5462421752817694</v>
      </c>
      <c r="D452" s="105">
        <v>3.4255080589692519</v>
      </c>
      <c r="E452" s="105">
        <v>3.5441377605159117</v>
      </c>
      <c r="F452" s="105">
        <v>3.643242006039952</v>
      </c>
      <c r="G452" s="105">
        <v>3.5458716881799903</v>
      </c>
      <c r="H452" s="105">
        <v>3.5046628238581503</v>
      </c>
      <c r="I452" s="105">
        <v>3.2639354877518283</v>
      </c>
      <c r="J452" s="105">
        <v>3.5731595949619708</v>
      </c>
      <c r="K452" s="105">
        <v>3.8725621637745058</v>
      </c>
      <c r="L452" s="105">
        <v>4.0005505252068536</v>
      </c>
      <c r="M452" s="105">
        <v>4.0712454921329044</v>
      </c>
      <c r="N452" s="105">
        <v>4.2602693638738858</v>
      </c>
      <c r="O452" s="105">
        <v>0</v>
      </c>
      <c r="P452" s="105">
        <v>0</v>
      </c>
      <c r="Q452" s="105">
        <v>0</v>
      </c>
      <c r="R452" s="105">
        <v>4.2490698079940685</v>
      </c>
      <c r="S452" s="105">
        <v>4.2689760871666866</v>
      </c>
      <c r="T452" s="105">
        <v>4.2254431889353441</v>
      </c>
      <c r="U452" s="105">
        <v>4.3210982129338245</v>
      </c>
      <c r="V452" s="105">
        <v>4.1929128342297917</v>
      </c>
      <c r="W452" s="105">
        <v>0</v>
      </c>
      <c r="X452" s="105">
        <v>3.4559026637250416</v>
      </c>
      <c r="Y452" s="105">
        <v>2.714649604750063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7.9591876102503107</v>
      </c>
      <c r="D453" s="102">
        <v>8.064343306750434</v>
      </c>
      <c r="E453" s="102">
        <v>7.7929712139242504</v>
      </c>
      <c r="F453" s="102">
        <v>7.9340280862311117</v>
      </c>
      <c r="G453" s="102">
        <v>8.0728562504821895</v>
      </c>
      <c r="H453" s="102">
        <v>8.0541370379186308</v>
      </c>
      <c r="I453" s="102">
        <v>7.6969017704359164</v>
      </c>
      <c r="J453" s="102">
        <v>7.9166686961165347</v>
      </c>
      <c r="K453" s="102">
        <v>7.5084324754913396</v>
      </c>
      <c r="L453" s="102">
        <v>8.785336114548091</v>
      </c>
      <c r="M453" s="102">
        <v>9.104454218537116</v>
      </c>
      <c r="N453" s="102">
        <v>9.0689165876405369</v>
      </c>
      <c r="O453" s="102">
        <v>9.7677075639150672</v>
      </c>
      <c r="P453" s="102">
        <v>9.3602033496197539</v>
      </c>
      <c r="Q453" s="102">
        <v>10.11465246904006</v>
      </c>
      <c r="R453" s="102">
        <v>10.041576199927652</v>
      </c>
      <c r="S453" s="102">
        <v>9.1966208561091385</v>
      </c>
      <c r="T453" s="102">
        <v>9.5032668568903294</v>
      </c>
      <c r="U453" s="102">
        <v>9.5570528217119453</v>
      </c>
      <c r="V453" s="102">
        <v>9.0211557786536876</v>
      </c>
      <c r="W453" s="102">
        <v>9.4230208888297202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7.9604979256261368</v>
      </c>
      <c r="D454" s="105">
        <v>8.0661378863810729</v>
      </c>
      <c r="E454" s="105">
        <v>7.7952747503279243</v>
      </c>
      <c r="F454" s="105">
        <v>7.9358026262674448</v>
      </c>
      <c r="G454" s="105">
        <v>8.0744267133707233</v>
      </c>
      <c r="H454" s="105">
        <v>8.0547056306942419</v>
      </c>
      <c r="I454" s="105">
        <v>7.6983852078061075</v>
      </c>
      <c r="J454" s="105">
        <v>7.9190546186396134</v>
      </c>
      <c r="K454" s="105">
        <v>7.5118403080747278</v>
      </c>
      <c r="L454" s="105">
        <v>8.7878057015239097</v>
      </c>
      <c r="M454" s="105">
        <v>9.1052488792024633</v>
      </c>
      <c r="N454" s="105">
        <v>9.0667676744158925</v>
      </c>
      <c r="O454" s="105">
        <v>9.7641376915629774</v>
      </c>
      <c r="P454" s="105">
        <v>9.355028703150321</v>
      </c>
      <c r="Q454" s="105">
        <v>10.114009467228692</v>
      </c>
      <c r="R454" s="105">
        <v>10.044700324150078</v>
      </c>
      <c r="S454" s="105">
        <v>9.2022648281869497</v>
      </c>
      <c r="T454" s="105">
        <v>9.5090721044478688</v>
      </c>
      <c r="U454" s="105">
        <v>9.5619750553522795</v>
      </c>
      <c r="V454" s="105">
        <v>9.0224501233682837</v>
      </c>
      <c r="W454" s="105">
        <v>9.4213263093800297</v>
      </c>
      <c r="X454" s="105">
        <v>5.9480738334170056</v>
      </c>
      <c r="Y454" s="105">
        <v>5.9597692381231413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4.4552770325430835</v>
      </c>
      <c r="D455" s="99">
        <v>4.5640385968215549</v>
      </c>
      <c r="E455" s="99">
        <v>4.3464766866573523</v>
      </c>
      <c r="F455" s="99">
        <v>4.4028784863583468</v>
      </c>
      <c r="G455" s="99">
        <v>4.5499021479458852</v>
      </c>
      <c r="H455" s="99">
        <v>4.5447020584452478</v>
      </c>
      <c r="I455" s="99">
        <v>4.2735868048300931</v>
      </c>
      <c r="J455" s="99">
        <v>4.255642898977217</v>
      </c>
      <c r="K455" s="99">
        <v>3.6682840421885974</v>
      </c>
      <c r="L455" s="99">
        <v>4.9444389847457266</v>
      </c>
      <c r="M455" s="99">
        <v>5.0721329984786143</v>
      </c>
      <c r="N455" s="99">
        <v>4.9383854440293478</v>
      </c>
      <c r="O455" s="99">
        <v>5.6080076493609248</v>
      </c>
      <c r="P455" s="99">
        <v>5.1552040807377129</v>
      </c>
      <c r="Q455" s="99">
        <v>5.7162144075877652</v>
      </c>
      <c r="R455" s="99">
        <v>5.6843026960212679</v>
      </c>
      <c r="S455" s="99">
        <v>4.981346422368067</v>
      </c>
      <c r="T455" s="99">
        <v>5.1894681666334517</v>
      </c>
      <c r="U455" s="99">
        <v>5.3090541207640367</v>
      </c>
      <c r="V455" s="99">
        <v>5.0049737862415409</v>
      </c>
      <c r="W455" s="99">
        <v>5.5318277558933389</v>
      </c>
      <c r="X455" s="99">
        <v>2.4373552951990201</v>
      </c>
      <c r="Y455" s="99">
        <v>3.082002536159604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3.5052208930830542</v>
      </c>
      <c r="D456" s="99">
        <v>3.5020992895595184</v>
      </c>
      <c r="E456" s="99">
        <v>3.4487980636705702</v>
      </c>
      <c r="F456" s="99">
        <v>3.5329241399090971</v>
      </c>
      <c r="G456" s="99">
        <v>3.5245245654248376</v>
      </c>
      <c r="H456" s="99">
        <v>3.510003572248992</v>
      </c>
      <c r="I456" s="99">
        <v>3.4247984029760152</v>
      </c>
      <c r="J456" s="99">
        <v>3.663411719662395</v>
      </c>
      <c r="K456" s="99">
        <v>3.8435562658861309</v>
      </c>
      <c r="L456" s="99">
        <v>3.8433667167781813</v>
      </c>
      <c r="M456" s="99">
        <v>4.033115880723849</v>
      </c>
      <c r="N456" s="99">
        <v>4.1283822303865438</v>
      </c>
      <c r="O456" s="99">
        <v>4.1561300422020517</v>
      </c>
      <c r="P456" s="99">
        <v>4.199824622412609</v>
      </c>
      <c r="Q456" s="99">
        <v>4.3977950596409272</v>
      </c>
      <c r="R456" s="99">
        <v>4.3603976281288102</v>
      </c>
      <c r="S456" s="99">
        <v>4.2209184058188836</v>
      </c>
      <c r="T456" s="99">
        <v>4.3196039378144189</v>
      </c>
      <c r="U456" s="99">
        <v>4.2529209345882419</v>
      </c>
      <c r="V456" s="99">
        <v>4.0174763371267437</v>
      </c>
      <c r="W456" s="99">
        <v>3.8894985534866899</v>
      </c>
      <c r="X456" s="99">
        <v>3.5107185382179873</v>
      </c>
      <c r="Y456" s="99">
        <v>2.8777667019635365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1.8714552240509132</v>
      </c>
      <c r="D457" s="123">
        <v>1.8996959045685942</v>
      </c>
      <c r="E457" s="123">
        <v>1.8904007830269955</v>
      </c>
      <c r="F457" s="123">
        <v>1.891521773015421</v>
      </c>
      <c r="G457" s="123">
        <v>1.9192169547345153</v>
      </c>
      <c r="H457" s="123">
        <v>1.9558468254173316</v>
      </c>
      <c r="I457" s="123">
        <v>1.9552393884458945</v>
      </c>
      <c r="J457" s="123">
        <v>2.0066683206840836</v>
      </c>
      <c r="K457" s="123">
        <v>2.0217311491130201</v>
      </c>
      <c r="L457" s="123">
        <v>2.2492848636481346</v>
      </c>
      <c r="M457" s="123">
        <v>2.2050249816613459</v>
      </c>
      <c r="N457" s="123">
        <v>2.2004443748101328</v>
      </c>
      <c r="O457" s="123">
        <v>2.358569625946179</v>
      </c>
      <c r="P457" s="123">
        <v>2.380824281249585</v>
      </c>
      <c r="Q457" s="123">
        <v>2.5116773536485777</v>
      </c>
      <c r="R457" s="123">
        <v>2.5893419084910958</v>
      </c>
      <c r="S457" s="123">
        <v>2.4526200949226449</v>
      </c>
      <c r="T457" s="123">
        <v>2.5371821547401288</v>
      </c>
      <c r="U457" s="123">
        <v>2.5462061739250923</v>
      </c>
      <c r="V457" s="123">
        <v>2.560790081052617</v>
      </c>
      <c r="W457" s="123">
        <v>2.8029613853663342</v>
      </c>
      <c r="X457" s="123">
        <v>1.8727901088576178</v>
      </c>
      <c r="Y457" s="123">
        <v>1.9881160304414836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1.8729211083604407</v>
      </c>
      <c r="D458" s="99">
        <v>1.8697439106996308</v>
      </c>
      <c r="E458" s="99">
        <v>1.9211677123402657</v>
      </c>
      <c r="F458" s="99">
        <v>1.9198144416800282</v>
      </c>
      <c r="G458" s="99">
        <v>1.9423759990063993</v>
      </c>
      <c r="H458" s="99">
        <v>1.9708241567069567</v>
      </c>
      <c r="I458" s="99">
        <v>1.9028516096656622</v>
      </c>
      <c r="J458" s="99">
        <v>1.9886808257329631</v>
      </c>
      <c r="K458" s="99">
        <v>2.023035678127314</v>
      </c>
      <c r="L458" s="99">
        <v>2.2662149732308974</v>
      </c>
      <c r="M458" s="99">
        <v>2.198430103726094</v>
      </c>
      <c r="N458" s="99">
        <v>2.2274763408104743</v>
      </c>
      <c r="O458" s="99">
        <v>2.390980389034258</v>
      </c>
      <c r="P458" s="99">
        <v>2.3587040803752446</v>
      </c>
      <c r="Q458" s="99">
        <v>2.4787810846943139</v>
      </c>
      <c r="R458" s="99">
        <v>2.5823282986401743</v>
      </c>
      <c r="S458" s="99">
        <v>2.4935438097019849</v>
      </c>
      <c r="T458" s="99">
        <v>2.5746769488658852</v>
      </c>
      <c r="U458" s="99">
        <v>2.5752052517003317</v>
      </c>
      <c r="V458" s="99">
        <v>2.3708003785247036</v>
      </c>
      <c r="W458" s="99">
        <v>2.4887036676971563</v>
      </c>
      <c r="X458" s="99">
        <v>2.0668190203596151</v>
      </c>
      <c r="Y458" s="99">
        <v>1.8063866085040015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1.8714157183188318</v>
      </c>
      <c r="D459" s="110">
        <v>1.9010453338180904</v>
      </c>
      <c r="E459" s="110">
        <v>1.8886365224381285</v>
      </c>
      <c r="F459" s="110">
        <v>1.8899061429509469</v>
      </c>
      <c r="G459" s="110">
        <v>1.917979766895261</v>
      </c>
      <c r="H459" s="110">
        <v>1.9550925713236094</v>
      </c>
      <c r="I459" s="110">
        <v>1.956909395672493</v>
      </c>
      <c r="J459" s="110">
        <v>2.0089656256632762</v>
      </c>
      <c r="K459" s="110">
        <v>2.0215884871736014</v>
      </c>
      <c r="L459" s="110">
        <v>2.2473981308088864</v>
      </c>
      <c r="M459" s="110">
        <v>2.2057867985011108</v>
      </c>
      <c r="N459" s="110">
        <v>2.1974036007509898</v>
      </c>
      <c r="O459" s="110">
        <v>2.3554193678877051</v>
      </c>
      <c r="P459" s="110">
        <v>2.382046806317859</v>
      </c>
      <c r="Q459" s="110">
        <v>2.5133749110467836</v>
      </c>
      <c r="R459" s="110">
        <v>2.5897574931679159</v>
      </c>
      <c r="S459" s="110">
        <v>2.4497765922674581</v>
      </c>
      <c r="T459" s="110">
        <v>2.5346481029047183</v>
      </c>
      <c r="U459" s="110">
        <v>2.5442965662314956</v>
      </c>
      <c r="V459" s="110">
        <v>2.5792613021317199</v>
      </c>
      <c r="W459" s="110">
        <v>2.8578735457162447</v>
      </c>
      <c r="X459" s="110">
        <v>1.7521775422482682</v>
      </c>
      <c r="Y459" s="110">
        <v>2.0009040749722686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33.993279356058807</v>
      </c>
      <c r="D461" s="118">
        <f t="shared" si="239"/>
        <v>31.646424519055717</v>
      </c>
      <c r="E461" s="118">
        <f t="shared" si="239"/>
        <v>32.6953553003625</v>
      </c>
      <c r="F461" s="118">
        <f t="shared" si="239"/>
        <v>31.803554398981976</v>
      </c>
      <c r="G461" s="118">
        <f t="shared" si="239"/>
        <v>31.30774263537516</v>
      </c>
      <c r="H461" s="118">
        <f t="shared" si="239"/>
        <v>30.474737790009915</v>
      </c>
      <c r="I461" s="118">
        <f t="shared" si="239"/>
        <v>28.834144652160909</v>
      </c>
      <c r="J461" s="118">
        <f t="shared" si="239"/>
        <v>28.595808357558532</v>
      </c>
      <c r="K461" s="118">
        <f t="shared" si="239"/>
        <v>28.040877455982525</v>
      </c>
      <c r="L461" s="118">
        <f t="shared" si="239"/>
        <v>31.732461319819951</v>
      </c>
      <c r="M461" s="118">
        <f t="shared" si="239"/>
        <v>26.456410995211574</v>
      </c>
      <c r="N461" s="118">
        <f t="shared" si="239"/>
        <v>25.314792208653319</v>
      </c>
      <c r="O461" s="118">
        <f t="shared" si="239"/>
        <v>24.187839624327349</v>
      </c>
      <c r="P461" s="118">
        <f t="shared" si="239"/>
        <v>19.655275677198176</v>
      </c>
      <c r="Q461" s="118">
        <f t="shared" si="239"/>
        <v>19.598105266624838</v>
      </c>
      <c r="R461" s="118">
        <f t="shared" ref="R461:V461" si="240">R462+R465+R467+R476</f>
        <v>19.187600805140953</v>
      </c>
      <c r="S461" s="118">
        <f t="shared" si="240"/>
        <v>17.575128472740595</v>
      </c>
      <c r="T461" s="118">
        <f t="shared" si="240"/>
        <v>16.145324474437945</v>
      </c>
      <c r="U461" s="118">
        <f t="shared" si="240"/>
        <v>14.777063916093987</v>
      </c>
      <c r="V461" s="118">
        <f t="shared" si="240"/>
        <v>12.361912826139582</v>
      </c>
      <c r="W461" s="118">
        <f t="shared" ref="W461:Y461" si="241">W462+W465+W467+W476</f>
        <v>10.738639330267977</v>
      </c>
      <c r="X461" s="118">
        <f t="shared" si="241"/>
        <v>6.4765491722165596</v>
      </c>
      <c r="Y461" s="118">
        <f t="shared" si="241"/>
        <v>5.1397810191858095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31.562518088037443</v>
      </c>
      <c r="D462" s="123">
        <f t="shared" si="242"/>
        <v>29.290187949513562</v>
      </c>
      <c r="E462" s="123">
        <f t="shared" si="242"/>
        <v>30.323829020788828</v>
      </c>
      <c r="F462" s="123">
        <f t="shared" si="242"/>
        <v>29.418096918487674</v>
      </c>
      <c r="G462" s="123">
        <f t="shared" si="242"/>
        <v>28.992372328600851</v>
      </c>
      <c r="H462" s="123">
        <f t="shared" si="242"/>
        <v>28.244460440560921</v>
      </c>
      <c r="I462" s="123">
        <f t="shared" si="242"/>
        <v>26.776467067126404</v>
      </c>
      <c r="J462" s="123">
        <f t="shared" si="242"/>
        <v>26.361868980794981</v>
      </c>
      <c r="K462" s="123">
        <f t="shared" si="242"/>
        <v>25.896641122128408</v>
      </c>
      <c r="L462" s="123">
        <f t="shared" si="242"/>
        <v>29.162271497102697</v>
      </c>
      <c r="M462" s="123">
        <f t="shared" si="242"/>
        <v>23.909226296698996</v>
      </c>
      <c r="N462" s="123">
        <f t="shared" si="242"/>
        <v>22.789571186054225</v>
      </c>
      <c r="O462" s="123">
        <f t="shared" si="242"/>
        <v>21.639934364748417</v>
      </c>
      <c r="P462" s="123">
        <f t="shared" si="242"/>
        <v>17.505592994624454</v>
      </c>
      <c r="Q462" s="123">
        <f t="shared" si="242"/>
        <v>17.399163687939666</v>
      </c>
      <c r="R462" s="123">
        <f t="shared" ref="R462:V462" si="243">SUM(R463:R464)</f>
        <v>16.982661863324211</v>
      </c>
      <c r="S462" s="123">
        <f t="shared" si="243"/>
        <v>15.539733127664098</v>
      </c>
      <c r="T462" s="123">
        <f t="shared" si="243"/>
        <v>14.178701869363776</v>
      </c>
      <c r="U462" s="123">
        <f t="shared" si="243"/>
        <v>12.819606733948001</v>
      </c>
      <c r="V462" s="123">
        <f t="shared" si="243"/>
        <v>10.624945658835857</v>
      </c>
      <c r="W462" s="123">
        <f t="shared" ref="W462:Y462" si="244">SUM(W463:W464)</f>
        <v>9.1593273294570032</v>
      </c>
      <c r="X462" s="123">
        <f t="shared" si="244"/>
        <v>5.9067599413051317</v>
      </c>
      <c r="Y462" s="123">
        <f t="shared" si="244"/>
        <v>4.4770015987827776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31.562518088037443</v>
      </c>
      <c r="D463" s="99">
        <v>29.290187949513562</v>
      </c>
      <c r="E463" s="99">
        <v>30.323829020788828</v>
      </c>
      <c r="F463" s="99">
        <v>29.418096918487674</v>
      </c>
      <c r="G463" s="99">
        <v>28.992372328600851</v>
      </c>
      <c r="H463" s="99">
        <v>28.244460440560921</v>
      </c>
      <c r="I463" s="99">
        <v>26.776467067126404</v>
      </c>
      <c r="J463" s="99">
        <v>26.361868980794981</v>
      </c>
      <c r="K463" s="99">
        <v>25.896641122128408</v>
      </c>
      <c r="L463" s="99">
        <v>29.162271497102697</v>
      </c>
      <c r="M463" s="99">
        <v>23.909226296698996</v>
      </c>
      <c r="N463" s="99">
        <v>22.789571186054225</v>
      </c>
      <c r="O463" s="99">
        <v>21.639934364748417</v>
      </c>
      <c r="P463" s="99">
        <v>17.505592994624454</v>
      </c>
      <c r="Q463" s="99">
        <v>17.399163687939666</v>
      </c>
      <c r="R463" s="99">
        <v>16.982661863324211</v>
      </c>
      <c r="S463" s="99">
        <v>15.539733127664098</v>
      </c>
      <c r="T463" s="99">
        <v>14.178701869363776</v>
      </c>
      <c r="U463" s="99">
        <v>12.819606733948001</v>
      </c>
      <c r="V463" s="99">
        <v>10.624945658835857</v>
      </c>
      <c r="W463" s="99">
        <v>9.1593273294570032</v>
      </c>
      <c r="X463" s="99">
        <v>5.9067599413051317</v>
      </c>
      <c r="Y463" s="99">
        <v>4.4770015987827776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2.4146873632254477</v>
      </c>
      <c r="D467" s="123">
        <v>2.329885743569831</v>
      </c>
      <c r="E467" s="123">
        <v>2.3374784512382627</v>
      </c>
      <c r="F467" s="123">
        <v>2.3515803849213603</v>
      </c>
      <c r="G467" s="123">
        <v>2.283205697403377</v>
      </c>
      <c r="H467" s="123">
        <v>2.1994340665348502</v>
      </c>
      <c r="I467" s="123">
        <v>2.0384967263663074</v>
      </c>
      <c r="J467" s="123">
        <v>2.1604792681748974</v>
      </c>
      <c r="K467" s="123">
        <v>2.0792143923375956</v>
      </c>
      <c r="L467" s="123">
        <v>2.4961314019728453</v>
      </c>
      <c r="M467" s="123">
        <v>2.47300836807455</v>
      </c>
      <c r="N467" s="123">
        <v>2.4518475042619663</v>
      </c>
      <c r="O467" s="123">
        <v>2.4789096703767863</v>
      </c>
      <c r="P467" s="123">
        <v>2.1095939086618047</v>
      </c>
      <c r="Q467" s="123">
        <v>2.1597814974199947</v>
      </c>
      <c r="R467" s="123">
        <v>2.1595012103542564</v>
      </c>
      <c r="S467" s="123">
        <v>1.9857384089502845</v>
      </c>
      <c r="T467" s="123">
        <v>1.9179326350412986</v>
      </c>
      <c r="U467" s="123">
        <v>1.911656945078418</v>
      </c>
      <c r="V467" s="123">
        <v>1.6813499894753632</v>
      </c>
      <c r="W467" s="123">
        <v>1.4868318542189987</v>
      </c>
      <c r="X467" s="123">
        <v>0.39977981690249814</v>
      </c>
      <c r="Y467" s="123">
        <v>0.63876906536989098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2.4857351827308172</v>
      </c>
      <c r="D468" s="99">
        <v>2.4109565349324678</v>
      </c>
      <c r="E468" s="99">
        <v>2.427593309254755</v>
      </c>
      <c r="F468" s="99">
        <v>2.4574908550209993</v>
      </c>
      <c r="G468" s="99">
        <v>2.4127474780351044</v>
      </c>
      <c r="H468" s="99">
        <v>2.364466361924622</v>
      </c>
      <c r="I468" s="99">
        <v>2.1317058998006551</v>
      </c>
      <c r="J468" s="99">
        <v>2.221244754918636</v>
      </c>
      <c r="K468" s="99">
        <v>2.1579248096588004</v>
      </c>
      <c r="L468" s="99">
        <v>2.5789761435249652</v>
      </c>
      <c r="M468" s="99">
        <v>2.5404762833602756</v>
      </c>
      <c r="N468" s="99">
        <v>2.5221805810161837</v>
      </c>
      <c r="O468" s="99">
        <v>2.5535495361069684</v>
      </c>
      <c r="P468" s="99">
        <v>2.3249931616820763</v>
      </c>
      <c r="Q468" s="99">
        <v>2.2829218021889299</v>
      </c>
      <c r="R468" s="99">
        <v>2.2493829089118345</v>
      </c>
      <c r="S468" s="99">
        <v>2.0612868059334111</v>
      </c>
      <c r="T468" s="99">
        <v>1.9847278026018653</v>
      </c>
      <c r="U468" s="99">
        <v>1.9843190693565924</v>
      </c>
      <c r="V468" s="99">
        <v>1.7597026032971737</v>
      </c>
      <c r="W468" s="99">
        <v>1.7026282447000385</v>
      </c>
      <c r="X468" s="99">
        <v>0.88483307230486297</v>
      </c>
      <c r="Y468" s="99">
        <v>0.79343274686459531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1.3917565652509847</v>
      </c>
      <c r="D469" s="99">
        <v>1.3638028003711267</v>
      </c>
      <c r="E469" s="99">
        <v>1.3545611439121266</v>
      </c>
      <c r="F469" s="99">
        <v>1.3647910890494099</v>
      </c>
      <c r="G469" s="99">
        <v>1.3595728575883517</v>
      </c>
      <c r="H469" s="99">
        <v>1.3338962141575692</v>
      </c>
      <c r="I469" s="99">
        <v>1.1819531479837939</v>
      </c>
      <c r="J469" s="99">
        <v>1.1928866331717878</v>
      </c>
      <c r="K469" s="99">
        <v>1.0566834438343664</v>
      </c>
      <c r="L469" s="99">
        <v>1.4549671232795081</v>
      </c>
      <c r="M469" s="99">
        <v>1.4172046514512957</v>
      </c>
      <c r="N469" s="99">
        <v>1.3769514485721843</v>
      </c>
      <c r="O469" s="99">
        <v>0</v>
      </c>
      <c r="P469" s="99">
        <v>0</v>
      </c>
      <c r="Q469" s="99">
        <v>0</v>
      </c>
      <c r="R469" s="99">
        <v>1.2707374630877482</v>
      </c>
      <c r="S469" s="99">
        <v>1.1163493535470175</v>
      </c>
      <c r="T469" s="99">
        <v>1.0814891508734343</v>
      </c>
      <c r="U469" s="99">
        <v>1.1022208404662963</v>
      </c>
      <c r="V469" s="99">
        <v>0.97793995872259065</v>
      </c>
      <c r="W469" s="99">
        <v>0</v>
      </c>
      <c r="X469" s="99">
        <v>0.3695029114445641</v>
      </c>
      <c r="Y469" s="99">
        <v>0.41224291783290645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1.3917565652509847</v>
      </c>
      <c r="D470" s="102">
        <v>1.3638028003711267</v>
      </c>
      <c r="E470" s="102">
        <v>1.3545611439121266</v>
      </c>
      <c r="F470" s="102">
        <v>1.3647910890494099</v>
      </c>
      <c r="G470" s="102">
        <v>1.3595728575883517</v>
      </c>
      <c r="H470" s="102">
        <v>1.3338962141575692</v>
      </c>
      <c r="I470" s="102">
        <v>1.1819531479837939</v>
      </c>
      <c r="J470" s="102">
        <v>1.1928866331717878</v>
      </c>
      <c r="K470" s="102">
        <v>1.0566834438343664</v>
      </c>
      <c r="L470" s="102">
        <v>1.4549671232795081</v>
      </c>
      <c r="M470" s="102">
        <v>1.4172046514512957</v>
      </c>
      <c r="N470" s="102">
        <v>1.3769514485721843</v>
      </c>
      <c r="O470" s="102">
        <v>0</v>
      </c>
      <c r="P470" s="102">
        <v>0</v>
      </c>
      <c r="Q470" s="102">
        <v>0</v>
      </c>
      <c r="R470" s="102">
        <v>1.2707374630877482</v>
      </c>
      <c r="S470" s="102">
        <v>1.1163493535470175</v>
      </c>
      <c r="T470" s="102">
        <v>1.0814891508734343</v>
      </c>
      <c r="U470" s="102">
        <v>1.1022208404662963</v>
      </c>
      <c r="V470" s="102">
        <v>0.97793995872259065</v>
      </c>
      <c r="W470" s="102">
        <v>0</v>
      </c>
      <c r="X470" s="102">
        <v>0.3695029114445641</v>
      </c>
      <c r="Y470" s="102">
        <v>0.41224291783290645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1.6073904795915354E-2</v>
      </c>
      <c r="D476" s="123">
        <v>2.6350825972322328E-2</v>
      </c>
      <c r="E476" s="123">
        <v>3.4047828335409383E-2</v>
      </c>
      <c r="F476" s="123">
        <v>3.3877095572942738E-2</v>
      </c>
      <c r="G476" s="123">
        <v>3.2164609370929187E-2</v>
      </c>
      <c r="H476" s="123">
        <v>3.0843282914145374E-2</v>
      </c>
      <c r="I476" s="123">
        <v>1.9180858668196889E-2</v>
      </c>
      <c r="J476" s="123">
        <v>7.3460108588656439E-2</v>
      </c>
      <c r="K476" s="123">
        <v>6.5021941516519521E-2</v>
      </c>
      <c r="L476" s="123">
        <v>7.4058420744406661E-2</v>
      </c>
      <c r="M476" s="123">
        <v>7.4176330438027294E-2</v>
      </c>
      <c r="N476" s="123">
        <v>7.3373518337129268E-2</v>
      </c>
      <c r="O476" s="123">
        <v>6.8995589202147573E-2</v>
      </c>
      <c r="P476" s="123">
        <v>4.0088773911916904E-2</v>
      </c>
      <c r="Q476" s="123">
        <v>3.9160081265178184E-2</v>
      </c>
      <c r="R476" s="123">
        <v>4.5437731462486364E-2</v>
      </c>
      <c r="S476" s="123">
        <v>4.9656936126211831E-2</v>
      </c>
      <c r="T476" s="123">
        <v>4.8689970032872981E-2</v>
      </c>
      <c r="U476" s="123">
        <v>4.5800237067567702E-2</v>
      </c>
      <c r="V476" s="123">
        <v>5.5617177828361189E-2</v>
      </c>
      <c r="W476" s="123">
        <v>9.2480146591976287E-2</v>
      </c>
      <c r="X476" s="123">
        <v>0.17000941400892985</v>
      </c>
      <c r="Y476" s="123">
        <v>2.4010355033141053E-2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0.61250595634864247</v>
      </c>
      <c r="D477" s="99">
        <v>0.6112349747780863</v>
      </c>
      <c r="E477" s="99">
        <v>0.62780769253932844</v>
      </c>
      <c r="F477" s="99">
        <v>0.62712765548774574</v>
      </c>
      <c r="G477" s="99">
        <v>0.63425718478630022</v>
      </c>
      <c r="H477" s="99">
        <v>0.64330275792360347</v>
      </c>
      <c r="I477" s="99">
        <v>0.62088039907731074</v>
      </c>
      <c r="J477" s="99">
        <v>0.64863987109948751</v>
      </c>
      <c r="K477" s="99">
        <v>0.65959544598114384</v>
      </c>
      <c r="L477" s="99">
        <v>0.73860252187368869</v>
      </c>
      <c r="M477" s="99">
        <v>0.71630422705270624</v>
      </c>
      <c r="N477" s="99">
        <v>0.72565166016465987</v>
      </c>
      <c r="O477" s="99">
        <v>0.77884210153415234</v>
      </c>
      <c r="P477" s="99">
        <v>0.76544954953114985</v>
      </c>
      <c r="Q477" s="99">
        <v>0.79802724353711674</v>
      </c>
      <c r="R477" s="99">
        <v>0.81226706556376282</v>
      </c>
      <c r="S477" s="99">
        <v>0.76431998985626048</v>
      </c>
      <c r="T477" s="99">
        <v>0.76912527323420621</v>
      </c>
      <c r="U477" s="99">
        <v>0.74131724891246642</v>
      </c>
      <c r="V477" s="99">
        <v>0.62767957834864774</v>
      </c>
      <c r="W477" s="99">
        <v>0.62173631885897396</v>
      </c>
      <c r="X477" s="99">
        <v>0.44350281915373002</v>
      </c>
      <c r="Y477" s="99">
        <v>0.36521873370138364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248243</v>
      </c>
      <c r="C5" s="120">
        <v>266225</v>
      </c>
      <c r="D5" s="120">
        <v>299358</v>
      </c>
      <c r="E5" s="120">
        <v>338858</v>
      </c>
      <c r="F5" s="120">
        <v>383607</v>
      </c>
      <c r="G5" s="120">
        <v>444638</v>
      </c>
      <c r="H5" s="120">
        <v>505063</v>
      </c>
      <c r="I5" s="120">
        <v>564303</v>
      </c>
      <c r="J5" s="120">
        <v>585356</v>
      </c>
      <c r="K5" s="120">
        <v>590461</v>
      </c>
      <c r="L5" s="120">
        <v>581030</v>
      </c>
      <c r="M5" s="120">
        <v>583367</v>
      </c>
      <c r="N5" s="120">
        <v>590070</v>
      </c>
      <c r="O5" s="120">
        <v>614077</v>
      </c>
      <c r="P5" s="120">
        <v>648165</v>
      </c>
      <c r="Q5" s="120">
        <v>681199</v>
      </c>
      <c r="R5" s="120">
        <v>697623</v>
      </c>
      <c r="S5" s="120">
        <v>690802</v>
      </c>
      <c r="T5" s="120">
        <v>670130</v>
      </c>
      <c r="U5" s="120">
        <v>643367</v>
      </c>
      <c r="V5" s="120">
        <v>617962</v>
      </c>
      <c r="W5" s="120">
        <v>593993</v>
      </c>
      <c r="X5" s="120">
        <v>564969</v>
      </c>
      <c r="Y5" s="120">
        <v>561725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248243</v>
      </c>
      <c r="C7" s="52">
        <v>266225</v>
      </c>
      <c r="D7" s="52">
        <v>299358</v>
      </c>
      <c r="E7" s="52">
        <v>338858</v>
      </c>
      <c r="F7" s="52">
        <v>383607</v>
      </c>
      <c r="G7" s="52">
        <v>444638</v>
      </c>
      <c r="H7" s="52">
        <v>505063</v>
      </c>
      <c r="I7" s="52">
        <v>564303</v>
      </c>
      <c r="J7" s="52">
        <v>585356</v>
      </c>
      <c r="K7" s="52">
        <v>590461</v>
      </c>
      <c r="L7" s="52">
        <v>581030</v>
      </c>
      <c r="M7" s="52">
        <v>583367</v>
      </c>
      <c r="N7" s="52">
        <v>590070</v>
      </c>
      <c r="O7" s="52">
        <v>614077</v>
      </c>
      <c r="P7" s="52">
        <v>648165</v>
      </c>
      <c r="Q7" s="52">
        <v>681199</v>
      </c>
      <c r="R7" s="52">
        <v>697623</v>
      </c>
      <c r="S7" s="52">
        <v>690802</v>
      </c>
      <c r="T7" s="52">
        <v>670130</v>
      </c>
      <c r="U7" s="52">
        <v>643367</v>
      </c>
      <c r="V7" s="52">
        <v>617962</v>
      </c>
      <c r="W7" s="52">
        <v>593993</v>
      </c>
      <c r="X7" s="52">
        <v>564969</v>
      </c>
      <c r="Y7" s="52">
        <v>561725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1022</v>
      </c>
      <c r="C9" s="52">
        <v>1379</v>
      </c>
      <c r="D9" s="52">
        <v>1641</v>
      </c>
      <c r="E9" s="52">
        <v>2566</v>
      </c>
      <c r="F9" s="52">
        <v>4142</v>
      </c>
      <c r="G9" s="52">
        <v>6024</v>
      </c>
      <c r="H9" s="52">
        <v>8878</v>
      </c>
      <c r="I9" s="52">
        <v>11839</v>
      </c>
      <c r="J9" s="52">
        <v>13652</v>
      </c>
      <c r="K9" s="52">
        <v>14489</v>
      </c>
      <c r="L9" s="52">
        <v>14369</v>
      </c>
      <c r="M9" s="52">
        <v>13969</v>
      </c>
      <c r="N9" s="52">
        <v>13303</v>
      </c>
      <c r="O9" s="52">
        <v>12988</v>
      </c>
      <c r="P9" s="52">
        <v>12846</v>
      </c>
      <c r="Q9" s="52">
        <v>14310</v>
      </c>
      <c r="R9" s="52">
        <v>17402</v>
      </c>
      <c r="S9" s="52">
        <v>20141</v>
      </c>
      <c r="T9" s="52">
        <v>22237</v>
      </c>
      <c r="U9" s="52">
        <v>22528</v>
      </c>
      <c r="V9" s="52">
        <v>23372</v>
      </c>
      <c r="W9" s="52">
        <v>22015</v>
      </c>
      <c r="X9" s="52">
        <v>21836</v>
      </c>
      <c r="Y9" s="52">
        <v>21592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87570</v>
      </c>
      <c r="C11" s="52">
        <v>97397</v>
      </c>
      <c r="D11" s="52">
        <v>116174</v>
      </c>
      <c r="E11" s="52">
        <v>138758</v>
      </c>
      <c r="F11" s="52">
        <v>165709</v>
      </c>
      <c r="G11" s="52">
        <v>202483</v>
      </c>
      <c r="H11" s="52">
        <v>241871</v>
      </c>
      <c r="I11" s="52">
        <v>283654</v>
      </c>
      <c r="J11" s="52">
        <v>309036</v>
      </c>
      <c r="K11" s="52">
        <v>327966</v>
      </c>
      <c r="L11" s="52">
        <v>337668</v>
      </c>
      <c r="M11" s="52">
        <v>351044</v>
      </c>
      <c r="N11" s="52">
        <v>362292</v>
      </c>
      <c r="O11" s="52">
        <v>381079</v>
      </c>
      <c r="P11" s="52">
        <v>408957</v>
      </c>
      <c r="Q11" s="52">
        <v>432018</v>
      </c>
      <c r="R11" s="52">
        <v>446254</v>
      </c>
      <c r="S11" s="52">
        <v>447846</v>
      </c>
      <c r="T11" s="52">
        <v>448168</v>
      </c>
      <c r="U11" s="52">
        <v>459078</v>
      </c>
      <c r="V11" s="52">
        <v>469120</v>
      </c>
      <c r="W11" s="52">
        <v>480307</v>
      </c>
      <c r="X11" s="52">
        <v>475476</v>
      </c>
      <c r="Y11" s="52">
        <v>487372</v>
      </c>
      <c r="DA11" s="63" t="s">
        <v>1095</v>
      </c>
    </row>
    <row r="12" spans="1:105" ht="12" customHeight="1" x14ac:dyDescent="0.25">
      <c r="A12" s="97" t="s">
        <v>131</v>
      </c>
      <c r="B12" s="52">
        <v>279</v>
      </c>
      <c r="C12" s="52">
        <v>369</v>
      </c>
      <c r="D12" s="52">
        <v>444</v>
      </c>
      <c r="E12" s="52">
        <v>585</v>
      </c>
      <c r="F12" s="52">
        <v>698</v>
      </c>
      <c r="G12" s="52">
        <v>916</v>
      </c>
      <c r="H12" s="52">
        <v>1158</v>
      </c>
      <c r="I12" s="52">
        <v>1699</v>
      </c>
      <c r="J12" s="52">
        <v>1911</v>
      </c>
      <c r="K12" s="52">
        <v>2362</v>
      </c>
      <c r="L12" s="52">
        <v>2359</v>
      </c>
      <c r="M12" s="52">
        <v>2585</v>
      </c>
      <c r="N12" s="52">
        <v>2537</v>
      </c>
      <c r="O12" s="52">
        <v>2410</v>
      </c>
      <c r="P12" s="52">
        <v>2691</v>
      </c>
      <c r="Q12" s="52">
        <v>2646</v>
      </c>
      <c r="R12" s="52">
        <v>2822</v>
      </c>
      <c r="S12" s="52">
        <v>2910</v>
      </c>
      <c r="T12" s="52">
        <v>2773</v>
      </c>
      <c r="U12" s="52">
        <v>3073</v>
      </c>
      <c r="V12" s="52">
        <v>3274</v>
      </c>
      <c r="W12" s="52">
        <v>3392</v>
      </c>
      <c r="X12" s="52">
        <v>4598</v>
      </c>
      <c r="Y12" s="52">
        <v>5361</v>
      </c>
      <c r="DA12" s="63" t="s">
        <v>1096</v>
      </c>
    </row>
    <row r="13" spans="1:105" ht="12" customHeight="1" x14ac:dyDescent="0.25">
      <c r="A13" s="97" t="s">
        <v>124</v>
      </c>
      <c r="B13" s="52">
        <v>17637</v>
      </c>
      <c r="C13" s="52">
        <v>17985</v>
      </c>
      <c r="D13" s="52">
        <v>18667</v>
      </c>
      <c r="E13" s="52">
        <v>20413</v>
      </c>
      <c r="F13" s="52">
        <v>22443</v>
      </c>
      <c r="G13" s="52">
        <v>25427</v>
      </c>
      <c r="H13" s="52">
        <v>27924</v>
      </c>
      <c r="I13" s="52">
        <v>28626</v>
      </c>
      <c r="J13" s="52">
        <v>27523</v>
      </c>
      <c r="K13" s="52">
        <v>24972</v>
      </c>
      <c r="L13" s="52">
        <v>22291</v>
      </c>
      <c r="M13" s="52">
        <v>20627</v>
      </c>
      <c r="N13" s="52">
        <v>19112</v>
      </c>
      <c r="O13" s="52">
        <v>18071</v>
      </c>
      <c r="P13" s="52">
        <v>17649</v>
      </c>
      <c r="Q13" s="52">
        <v>19791</v>
      </c>
      <c r="R13" s="52">
        <v>21344</v>
      </c>
      <c r="S13" s="52">
        <v>22062</v>
      </c>
      <c r="T13" s="52">
        <v>20890</v>
      </c>
      <c r="U13" s="52">
        <v>17827</v>
      </c>
      <c r="V13" s="52">
        <v>15293</v>
      </c>
      <c r="W13" s="52">
        <v>12832</v>
      </c>
      <c r="X13" s="52">
        <v>11417</v>
      </c>
      <c r="Y13" s="52">
        <v>10218</v>
      </c>
      <c r="DA13" s="63" t="s">
        <v>1097</v>
      </c>
    </row>
    <row r="14" spans="1:105" ht="12" customHeight="1" x14ac:dyDescent="0.25">
      <c r="A14" s="97" t="s">
        <v>123</v>
      </c>
      <c r="B14" s="52">
        <v>59</v>
      </c>
      <c r="C14" s="52">
        <v>72</v>
      </c>
      <c r="D14" s="52">
        <v>71</v>
      </c>
      <c r="E14" s="52">
        <v>89</v>
      </c>
      <c r="F14" s="52">
        <v>100</v>
      </c>
      <c r="G14" s="52">
        <v>117</v>
      </c>
      <c r="H14" s="52">
        <v>142</v>
      </c>
      <c r="I14" s="52">
        <v>182</v>
      </c>
      <c r="J14" s="52">
        <v>174</v>
      </c>
      <c r="K14" s="52">
        <v>177</v>
      </c>
      <c r="L14" s="52">
        <v>155</v>
      </c>
      <c r="M14" s="52">
        <v>156</v>
      </c>
      <c r="N14" s="52">
        <v>145</v>
      </c>
      <c r="O14" s="52">
        <v>123</v>
      </c>
      <c r="P14" s="52">
        <v>107</v>
      </c>
      <c r="Q14" s="52">
        <v>126</v>
      </c>
      <c r="R14" s="52">
        <v>141</v>
      </c>
      <c r="S14" s="52">
        <v>150</v>
      </c>
      <c r="T14" s="52">
        <v>139</v>
      </c>
      <c r="U14" s="52">
        <v>120</v>
      </c>
      <c r="V14" s="52">
        <v>105</v>
      </c>
      <c r="W14" s="52">
        <v>90</v>
      </c>
      <c r="X14" s="52">
        <v>109</v>
      </c>
      <c r="Y14" s="52">
        <v>88</v>
      </c>
      <c r="DA14" s="63" t="s">
        <v>1098</v>
      </c>
    </row>
    <row r="15" spans="1:105" ht="12" customHeight="1" x14ac:dyDescent="0.25">
      <c r="A15" s="97" t="s">
        <v>122</v>
      </c>
      <c r="B15" s="52">
        <v>100191</v>
      </c>
      <c r="C15" s="52">
        <v>100128</v>
      </c>
      <c r="D15" s="52">
        <v>106127</v>
      </c>
      <c r="E15" s="52">
        <v>111966</v>
      </c>
      <c r="F15" s="52">
        <v>121731</v>
      </c>
      <c r="G15" s="52">
        <v>130686</v>
      </c>
      <c r="H15" s="52">
        <v>138303</v>
      </c>
      <c r="I15" s="52">
        <v>132411</v>
      </c>
      <c r="J15" s="52">
        <v>125684</v>
      </c>
      <c r="K15" s="52">
        <v>112870</v>
      </c>
      <c r="L15" s="52">
        <v>100836</v>
      </c>
      <c r="M15" s="52">
        <v>95020</v>
      </c>
      <c r="N15" s="52">
        <v>95239</v>
      </c>
      <c r="O15" s="52">
        <v>100815</v>
      </c>
      <c r="P15" s="52">
        <v>108864</v>
      </c>
      <c r="Q15" s="52">
        <v>115973</v>
      </c>
      <c r="R15" s="52">
        <v>116002</v>
      </c>
      <c r="S15" s="52">
        <v>111026</v>
      </c>
      <c r="T15" s="52">
        <v>99837</v>
      </c>
      <c r="U15" s="52">
        <v>80651</v>
      </c>
      <c r="V15" s="52">
        <v>62709</v>
      </c>
      <c r="W15" s="52">
        <v>45999</v>
      </c>
      <c r="X15" s="52">
        <v>30465</v>
      </c>
      <c r="Y15" s="52">
        <v>19389</v>
      </c>
      <c r="DA15" s="63" t="s">
        <v>1099</v>
      </c>
    </row>
    <row r="16" spans="1:105" ht="12" customHeight="1" x14ac:dyDescent="0.25">
      <c r="A16" s="97" t="s">
        <v>121</v>
      </c>
      <c r="B16" s="52">
        <v>42507</v>
      </c>
      <c r="C16" s="52">
        <v>50274</v>
      </c>
      <c r="D16" s="52">
        <v>57875</v>
      </c>
      <c r="E16" s="52">
        <v>67047</v>
      </c>
      <c r="F16" s="52">
        <v>72926</v>
      </c>
      <c r="G16" s="52">
        <v>85009</v>
      </c>
      <c r="H16" s="52">
        <v>95665</v>
      </c>
      <c r="I16" s="52">
        <v>117731</v>
      </c>
      <c r="J16" s="52">
        <v>121028</v>
      </c>
      <c r="K16" s="52">
        <v>122114</v>
      </c>
      <c r="L16" s="52">
        <v>117721</v>
      </c>
      <c r="M16" s="52">
        <v>113935</v>
      </c>
      <c r="N16" s="52">
        <v>110745</v>
      </c>
      <c r="O16" s="52">
        <v>111579</v>
      </c>
      <c r="P16" s="52">
        <v>109897</v>
      </c>
      <c r="Q16" s="52">
        <v>110645</v>
      </c>
      <c r="R16" s="52">
        <v>111060</v>
      </c>
      <c r="S16" s="52">
        <v>106808</v>
      </c>
      <c r="T16" s="52">
        <v>98323</v>
      </c>
      <c r="U16" s="52">
        <v>82618</v>
      </c>
      <c r="V16" s="52">
        <v>67461</v>
      </c>
      <c r="W16" s="52">
        <v>51373</v>
      </c>
      <c r="X16" s="52">
        <v>42904</v>
      </c>
      <c r="Y16" s="52">
        <v>39297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DA19" s="63" t="s">
        <v>1102</v>
      </c>
    </row>
    <row r="20" spans="1:105" ht="12" customHeight="1" x14ac:dyDescent="0.25">
      <c r="A20" s="109" t="s">
        <v>120</v>
      </c>
      <c r="B20" s="36">
        <v>248243</v>
      </c>
      <c r="C20" s="36">
        <v>266225</v>
      </c>
      <c r="D20" s="36">
        <v>299358</v>
      </c>
      <c r="E20" s="36">
        <v>338858</v>
      </c>
      <c r="F20" s="36">
        <v>383607</v>
      </c>
      <c r="G20" s="36">
        <v>444638</v>
      </c>
      <c r="H20" s="36">
        <v>505063</v>
      </c>
      <c r="I20" s="36">
        <v>564303</v>
      </c>
      <c r="J20" s="36">
        <v>585356</v>
      </c>
      <c r="K20" s="36">
        <v>590461</v>
      </c>
      <c r="L20" s="36">
        <v>581030</v>
      </c>
      <c r="M20" s="36">
        <v>583367</v>
      </c>
      <c r="N20" s="36">
        <v>590070</v>
      </c>
      <c r="O20" s="36">
        <v>614077</v>
      </c>
      <c r="P20" s="36">
        <v>648165</v>
      </c>
      <c r="Q20" s="36">
        <v>681199</v>
      </c>
      <c r="R20" s="36">
        <v>697623</v>
      </c>
      <c r="S20" s="36">
        <v>690802</v>
      </c>
      <c r="T20" s="36">
        <v>670130</v>
      </c>
      <c r="U20" s="36">
        <v>643367</v>
      </c>
      <c r="V20" s="36">
        <v>617962</v>
      </c>
      <c r="W20" s="36">
        <v>593993</v>
      </c>
      <c r="X20" s="36">
        <v>564969</v>
      </c>
      <c r="Y20" s="36">
        <v>561725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19394</v>
      </c>
      <c r="D24" s="52">
        <v>19403</v>
      </c>
      <c r="E24" s="52">
        <v>19471</v>
      </c>
      <c r="F24" s="52">
        <v>19670</v>
      </c>
      <c r="G24" s="52">
        <v>20093</v>
      </c>
      <c r="H24" s="52">
        <v>20827</v>
      </c>
      <c r="I24" s="52">
        <v>22001</v>
      </c>
      <c r="J24" s="52">
        <v>23713</v>
      </c>
      <c r="K24" s="52">
        <v>26093</v>
      </c>
      <c r="L24" s="52">
        <v>29203</v>
      </c>
      <c r="M24" s="52">
        <v>33094</v>
      </c>
      <c r="N24" s="52">
        <v>37794</v>
      </c>
      <c r="O24" s="52">
        <v>39481</v>
      </c>
      <c r="P24" s="52">
        <v>30460</v>
      </c>
      <c r="Q24" s="52">
        <v>37977</v>
      </c>
      <c r="R24" s="52">
        <v>46612</v>
      </c>
      <c r="S24" s="52">
        <v>56464</v>
      </c>
      <c r="T24" s="52">
        <v>60155</v>
      </c>
      <c r="U24" s="52">
        <v>61295</v>
      </c>
      <c r="V24" s="52">
        <v>61202</v>
      </c>
      <c r="W24" s="52">
        <v>59928</v>
      </c>
      <c r="X24" s="52">
        <v>55038</v>
      </c>
      <c r="Y24" s="52">
        <v>49406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160</v>
      </c>
      <c r="D26" s="52">
        <v>160</v>
      </c>
      <c r="E26" s="52">
        <v>167</v>
      </c>
      <c r="F26" s="52">
        <v>187</v>
      </c>
      <c r="G26" s="52">
        <v>230</v>
      </c>
      <c r="H26" s="52">
        <v>319</v>
      </c>
      <c r="I26" s="52">
        <v>387</v>
      </c>
      <c r="J26" s="52">
        <v>587</v>
      </c>
      <c r="K26" s="52">
        <v>1003</v>
      </c>
      <c r="L26" s="52">
        <v>1358</v>
      </c>
      <c r="M26" s="52">
        <v>1913</v>
      </c>
      <c r="N26" s="52">
        <v>2326</v>
      </c>
      <c r="O26" s="52">
        <v>2745</v>
      </c>
      <c r="P26" s="52">
        <v>2645</v>
      </c>
      <c r="Q26" s="52">
        <v>2343</v>
      </c>
      <c r="R26" s="52">
        <v>1872</v>
      </c>
      <c r="S26" s="52">
        <v>1764</v>
      </c>
      <c r="T26" s="52">
        <v>1844</v>
      </c>
      <c r="U26" s="52">
        <v>2241</v>
      </c>
      <c r="V26" s="52">
        <v>2692</v>
      </c>
      <c r="W26" s="52">
        <v>3288</v>
      </c>
      <c r="X26" s="52">
        <v>3715</v>
      </c>
      <c r="Y26" s="52">
        <v>4178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6841</v>
      </c>
      <c r="D28" s="52">
        <v>6846</v>
      </c>
      <c r="E28" s="52">
        <v>6875</v>
      </c>
      <c r="F28" s="52">
        <v>6970</v>
      </c>
      <c r="G28" s="52">
        <v>7168</v>
      </c>
      <c r="H28" s="52">
        <v>7525</v>
      </c>
      <c r="I28" s="52">
        <v>9936</v>
      </c>
      <c r="J28" s="52">
        <v>20344</v>
      </c>
      <c r="K28" s="52">
        <v>21056</v>
      </c>
      <c r="L28" s="52">
        <v>23294</v>
      </c>
      <c r="M28" s="52">
        <v>26365</v>
      </c>
      <c r="N28" s="52">
        <v>30142</v>
      </c>
      <c r="O28" s="52">
        <v>30792</v>
      </c>
      <c r="P28" s="52">
        <v>20995</v>
      </c>
      <c r="Q28" s="52">
        <v>27495</v>
      </c>
      <c r="R28" s="52">
        <v>34841</v>
      </c>
      <c r="S28" s="52">
        <v>42901</v>
      </c>
      <c r="T28" s="52">
        <v>46055</v>
      </c>
      <c r="U28" s="52">
        <v>47516</v>
      </c>
      <c r="V28" s="52">
        <v>48453</v>
      </c>
      <c r="W28" s="52">
        <v>49130</v>
      </c>
      <c r="X28" s="52">
        <v>46816</v>
      </c>
      <c r="Y28" s="52">
        <v>43413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22</v>
      </c>
      <c r="D29" s="52">
        <v>22</v>
      </c>
      <c r="E29" s="52">
        <v>21</v>
      </c>
      <c r="F29" s="52">
        <v>23</v>
      </c>
      <c r="G29" s="52">
        <v>22</v>
      </c>
      <c r="H29" s="52">
        <v>26</v>
      </c>
      <c r="I29" s="52">
        <v>37</v>
      </c>
      <c r="J29" s="52">
        <v>84</v>
      </c>
      <c r="K29" s="52">
        <v>94</v>
      </c>
      <c r="L29" s="52">
        <v>110</v>
      </c>
      <c r="M29" s="52">
        <v>129</v>
      </c>
      <c r="N29" s="52">
        <v>159</v>
      </c>
      <c r="O29" s="52">
        <v>179</v>
      </c>
      <c r="P29" s="52">
        <v>145</v>
      </c>
      <c r="Q29" s="52">
        <v>189</v>
      </c>
      <c r="R29" s="52">
        <v>231</v>
      </c>
      <c r="S29" s="52">
        <v>296</v>
      </c>
      <c r="T29" s="52">
        <v>308</v>
      </c>
      <c r="U29" s="52">
        <v>316</v>
      </c>
      <c r="V29" s="52">
        <v>309</v>
      </c>
      <c r="W29" s="52">
        <v>300</v>
      </c>
      <c r="X29" s="52">
        <v>308</v>
      </c>
      <c r="Y29" s="52">
        <v>283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2756</v>
      </c>
      <c r="D30" s="52">
        <v>2762</v>
      </c>
      <c r="E30" s="52">
        <v>2803</v>
      </c>
      <c r="F30" s="52">
        <v>2929</v>
      </c>
      <c r="G30" s="52">
        <v>3179</v>
      </c>
      <c r="H30" s="52">
        <v>3624</v>
      </c>
      <c r="I30" s="52">
        <v>2672</v>
      </c>
      <c r="J30" s="52">
        <v>2608</v>
      </c>
      <c r="K30" s="52">
        <v>4004</v>
      </c>
      <c r="L30" s="52">
        <v>4494</v>
      </c>
      <c r="M30" s="52">
        <v>4935</v>
      </c>
      <c r="N30" s="52">
        <v>4930</v>
      </c>
      <c r="O30" s="52">
        <v>4655</v>
      </c>
      <c r="P30" s="52">
        <v>3712</v>
      </c>
      <c r="Q30" s="52">
        <v>2483</v>
      </c>
      <c r="R30" s="52">
        <v>2069</v>
      </c>
      <c r="S30" s="52">
        <v>2352</v>
      </c>
      <c r="T30" s="52">
        <v>2840</v>
      </c>
      <c r="U30" s="52">
        <v>3387</v>
      </c>
      <c r="V30" s="52">
        <v>3469</v>
      </c>
      <c r="W30" s="52">
        <v>3490</v>
      </c>
      <c r="X30" s="52">
        <v>3337</v>
      </c>
      <c r="Y30" s="52">
        <v>3203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9</v>
      </c>
      <c r="D31" s="52">
        <v>9</v>
      </c>
      <c r="E31" s="52">
        <v>10</v>
      </c>
      <c r="F31" s="52">
        <v>10</v>
      </c>
      <c r="G31" s="52">
        <v>11</v>
      </c>
      <c r="H31" s="52">
        <v>14</v>
      </c>
      <c r="I31" s="52">
        <v>11</v>
      </c>
      <c r="J31" s="52">
        <v>12</v>
      </c>
      <c r="K31" s="52">
        <v>23</v>
      </c>
      <c r="L31" s="52">
        <v>22</v>
      </c>
      <c r="M31" s="52">
        <v>28</v>
      </c>
      <c r="N31" s="52">
        <v>28</v>
      </c>
      <c r="O31" s="52">
        <v>29</v>
      </c>
      <c r="P31" s="52">
        <v>31</v>
      </c>
      <c r="Q31" s="52">
        <v>26</v>
      </c>
      <c r="R31" s="52">
        <v>10</v>
      </c>
      <c r="S31" s="52">
        <v>17</v>
      </c>
      <c r="T31" s="52">
        <v>15</v>
      </c>
      <c r="U31" s="52">
        <v>21</v>
      </c>
      <c r="V31" s="52">
        <v>17</v>
      </c>
      <c r="W31" s="52">
        <v>20</v>
      </c>
      <c r="X31" s="52">
        <v>24</v>
      </c>
      <c r="Y31" s="52">
        <v>28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15655</v>
      </c>
      <c r="D32" s="52">
        <v>15686</v>
      </c>
      <c r="E32" s="52">
        <v>15909</v>
      </c>
      <c r="F32" s="52">
        <v>16572</v>
      </c>
      <c r="G32" s="52">
        <v>17936</v>
      </c>
      <c r="H32" s="52">
        <v>20298</v>
      </c>
      <c r="I32" s="52">
        <v>14590</v>
      </c>
      <c r="J32" s="52">
        <v>13638</v>
      </c>
      <c r="K32" s="52">
        <v>20666</v>
      </c>
      <c r="L32" s="52">
        <v>23010</v>
      </c>
      <c r="M32" s="52">
        <v>23105</v>
      </c>
      <c r="N32" s="52">
        <v>22782</v>
      </c>
      <c r="O32" s="52">
        <v>20056</v>
      </c>
      <c r="P32" s="52">
        <v>16016</v>
      </c>
      <c r="Q32" s="52">
        <v>10517</v>
      </c>
      <c r="R32" s="52">
        <v>11640</v>
      </c>
      <c r="S32" s="52">
        <v>14094</v>
      </c>
      <c r="T32" s="52">
        <v>17168</v>
      </c>
      <c r="U32" s="52">
        <v>20093</v>
      </c>
      <c r="V32" s="52">
        <v>20877</v>
      </c>
      <c r="W32" s="52">
        <v>19304</v>
      </c>
      <c r="X32" s="52">
        <v>15534</v>
      </c>
      <c r="Y32" s="52">
        <v>11076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6642</v>
      </c>
      <c r="D33" s="52">
        <v>6669</v>
      </c>
      <c r="E33" s="52">
        <v>6868</v>
      </c>
      <c r="F33" s="52">
        <v>7402</v>
      </c>
      <c r="G33" s="52">
        <v>8459</v>
      </c>
      <c r="H33" s="52">
        <v>10205</v>
      </c>
      <c r="I33" s="52">
        <v>8893</v>
      </c>
      <c r="J33" s="52">
        <v>10107</v>
      </c>
      <c r="K33" s="52">
        <v>15459</v>
      </c>
      <c r="L33" s="52">
        <v>16605</v>
      </c>
      <c r="M33" s="52">
        <v>18158</v>
      </c>
      <c r="N33" s="52">
        <v>19259</v>
      </c>
      <c r="O33" s="52">
        <v>21581</v>
      </c>
      <c r="P33" s="52">
        <v>21209</v>
      </c>
      <c r="Q33" s="52">
        <v>20397</v>
      </c>
      <c r="R33" s="52">
        <v>14897</v>
      </c>
      <c r="S33" s="52">
        <v>15232</v>
      </c>
      <c r="T33" s="52">
        <v>15081</v>
      </c>
      <c r="U33" s="52">
        <v>16857</v>
      </c>
      <c r="V33" s="52">
        <v>17988</v>
      </c>
      <c r="W33" s="52">
        <v>18430</v>
      </c>
      <c r="X33" s="52">
        <v>15928</v>
      </c>
      <c r="Y33" s="52">
        <v>13571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38788</v>
      </c>
      <c r="D37" s="36">
        <v>38899</v>
      </c>
      <c r="E37" s="36">
        <v>39704</v>
      </c>
      <c r="F37" s="36">
        <v>42035</v>
      </c>
      <c r="G37" s="36">
        <v>46814</v>
      </c>
      <c r="H37" s="36">
        <v>55097</v>
      </c>
      <c r="I37" s="36">
        <v>44828</v>
      </c>
      <c r="J37" s="36">
        <v>54540</v>
      </c>
      <c r="K37" s="36">
        <v>74373</v>
      </c>
      <c r="L37" s="36">
        <v>85758</v>
      </c>
      <c r="M37" s="36">
        <v>94131</v>
      </c>
      <c r="N37" s="36">
        <v>101430</v>
      </c>
      <c r="O37" s="36">
        <v>103874</v>
      </c>
      <c r="P37" s="36">
        <v>89145</v>
      </c>
      <c r="Q37" s="36">
        <v>88339</v>
      </c>
      <c r="R37" s="36">
        <v>84540</v>
      </c>
      <c r="S37" s="36">
        <v>93025</v>
      </c>
      <c r="T37" s="36">
        <v>101102</v>
      </c>
      <c r="U37" s="36">
        <v>112690</v>
      </c>
      <c r="V37" s="36">
        <v>118941</v>
      </c>
      <c r="W37" s="36">
        <v>121182</v>
      </c>
      <c r="X37" s="36">
        <v>112879</v>
      </c>
      <c r="Y37" s="36">
        <v>103344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37376</v>
      </c>
      <c r="D41" s="52">
        <v>52536</v>
      </c>
      <c r="E41" s="52">
        <v>58971</v>
      </c>
      <c r="F41" s="52">
        <v>64419</v>
      </c>
      <c r="G41" s="52">
        <v>81124</v>
      </c>
      <c r="H41" s="52">
        <v>81252</v>
      </c>
      <c r="I41" s="52">
        <v>81241</v>
      </c>
      <c r="J41" s="52">
        <v>44766</v>
      </c>
      <c r="K41" s="52">
        <v>31198</v>
      </c>
      <c r="L41" s="52">
        <v>19772</v>
      </c>
      <c r="M41" s="52">
        <v>35431</v>
      </c>
      <c r="N41" s="52">
        <v>44497</v>
      </c>
      <c r="O41" s="52">
        <v>63488</v>
      </c>
      <c r="P41" s="52">
        <v>64548</v>
      </c>
      <c r="Q41" s="52">
        <v>71011</v>
      </c>
      <c r="R41" s="52">
        <v>63036</v>
      </c>
      <c r="S41" s="52">
        <v>49643</v>
      </c>
      <c r="T41" s="52">
        <v>39483</v>
      </c>
      <c r="U41" s="52">
        <v>34532</v>
      </c>
      <c r="V41" s="52">
        <v>35797</v>
      </c>
      <c r="W41" s="52">
        <v>35959</v>
      </c>
      <c r="X41" s="52">
        <v>26014</v>
      </c>
      <c r="Y41" s="52">
        <v>46162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517</v>
      </c>
      <c r="D43" s="52">
        <v>422</v>
      </c>
      <c r="E43" s="52">
        <v>1092</v>
      </c>
      <c r="F43" s="52">
        <v>1763</v>
      </c>
      <c r="G43" s="52">
        <v>2112</v>
      </c>
      <c r="H43" s="52">
        <v>3173</v>
      </c>
      <c r="I43" s="52">
        <v>3348</v>
      </c>
      <c r="J43" s="52">
        <v>2400</v>
      </c>
      <c r="K43" s="52">
        <v>1840</v>
      </c>
      <c r="L43" s="52">
        <v>1238</v>
      </c>
      <c r="M43" s="52">
        <v>1513</v>
      </c>
      <c r="N43" s="52">
        <v>1660</v>
      </c>
      <c r="O43" s="52">
        <v>2430</v>
      </c>
      <c r="P43" s="52">
        <v>2503</v>
      </c>
      <c r="Q43" s="52">
        <v>3807</v>
      </c>
      <c r="R43" s="52">
        <v>4964</v>
      </c>
      <c r="S43" s="52">
        <v>4503</v>
      </c>
      <c r="T43" s="52">
        <v>3940</v>
      </c>
      <c r="U43" s="52">
        <v>2532</v>
      </c>
      <c r="V43" s="52">
        <v>3536</v>
      </c>
      <c r="W43" s="52">
        <v>1931</v>
      </c>
      <c r="X43" s="52">
        <v>3536</v>
      </c>
      <c r="Y43" s="52">
        <v>3934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16668</v>
      </c>
      <c r="D45" s="52">
        <v>25623</v>
      </c>
      <c r="E45" s="52">
        <v>29459</v>
      </c>
      <c r="F45" s="52">
        <v>33921</v>
      </c>
      <c r="G45" s="52">
        <v>43942</v>
      </c>
      <c r="H45" s="52">
        <v>46913</v>
      </c>
      <c r="I45" s="52">
        <v>51719</v>
      </c>
      <c r="J45" s="52">
        <v>45726</v>
      </c>
      <c r="K45" s="52">
        <v>39986</v>
      </c>
      <c r="L45" s="52">
        <v>32996</v>
      </c>
      <c r="M45" s="52">
        <v>39741</v>
      </c>
      <c r="N45" s="52">
        <v>41390</v>
      </c>
      <c r="O45" s="52">
        <v>49579</v>
      </c>
      <c r="P45" s="52">
        <v>48873</v>
      </c>
      <c r="Q45" s="52">
        <v>50556</v>
      </c>
      <c r="R45" s="52">
        <v>49077</v>
      </c>
      <c r="S45" s="52">
        <v>44493</v>
      </c>
      <c r="T45" s="52">
        <v>46377</v>
      </c>
      <c r="U45" s="52">
        <v>58426</v>
      </c>
      <c r="V45" s="52">
        <v>58495</v>
      </c>
      <c r="W45" s="52">
        <v>60317</v>
      </c>
      <c r="X45" s="52">
        <v>41985</v>
      </c>
      <c r="Y45" s="52">
        <v>55309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112</v>
      </c>
      <c r="D46" s="52">
        <v>97</v>
      </c>
      <c r="E46" s="52">
        <v>162</v>
      </c>
      <c r="F46" s="52">
        <v>136</v>
      </c>
      <c r="G46" s="52">
        <v>240</v>
      </c>
      <c r="H46" s="52">
        <v>268</v>
      </c>
      <c r="I46" s="52">
        <v>578</v>
      </c>
      <c r="J46" s="52">
        <v>296</v>
      </c>
      <c r="K46" s="52">
        <v>545</v>
      </c>
      <c r="L46" s="52">
        <v>107</v>
      </c>
      <c r="M46" s="52">
        <v>355</v>
      </c>
      <c r="N46" s="52">
        <v>111</v>
      </c>
      <c r="O46" s="52">
        <v>52</v>
      </c>
      <c r="P46" s="52">
        <v>426</v>
      </c>
      <c r="Q46" s="52">
        <v>144</v>
      </c>
      <c r="R46" s="52">
        <v>407</v>
      </c>
      <c r="S46" s="52">
        <v>384</v>
      </c>
      <c r="T46" s="52">
        <v>171</v>
      </c>
      <c r="U46" s="52">
        <v>616</v>
      </c>
      <c r="V46" s="52">
        <v>510</v>
      </c>
      <c r="W46" s="52">
        <v>418</v>
      </c>
      <c r="X46" s="52">
        <v>1514</v>
      </c>
      <c r="Y46" s="52">
        <v>1046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3104</v>
      </c>
      <c r="D47" s="52">
        <v>3444</v>
      </c>
      <c r="E47" s="52">
        <v>4549</v>
      </c>
      <c r="F47" s="52">
        <v>4959</v>
      </c>
      <c r="G47" s="52">
        <v>6163</v>
      </c>
      <c r="H47" s="52">
        <v>6121</v>
      </c>
      <c r="I47" s="52">
        <v>3374</v>
      </c>
      <c r="J47" s="52">
        <v>1505</v>
      </c>
      <c r="K47" s="52">
        <v>1453</v>
      </c>
      <c r="L47" s="52">
        <v>1813</v>
      </c>
      <c r="M47" s="52">
        <v>3271</v>
      </c>
      <c r="N47" s="52">
        <v>3415</v>
      </c>
      <c r="O47" s="52">
        <v>3614</v>
      </c>
      <c r="P47" s="52">
        <v>3290</v>
      </c>
      <c r="Q47" s="52">
        <v>4625</v>
      </c>
      <c r="R47" s="52">
        <v>3622</v>
      </c>
      <c r="S47" s="52">
        <v>3070</v>
      </c>
      <c r="T47" s="52">
        <v>1668</v>
      </c>
      <c r="U47" s="52">
        <v>324</v>
      </c>
      <c r="V47" s="52">
        <v>935</v>
      </c>
      <c r="W47" s="52">
        <v>1029</v>
      </c>
      <c r="X47" s="52">
        <v>1922</v>
      </c>
      <c r="Y47" s="52">
        <v>2004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22</v>
      </c>
      <c r="D48" s="52">
        <v>8</v>
      </c>
      <c r="E48" s="52">
        <v>28</v>
      </c>
      <c r="F48" s="52">
        <v>21</v>
      </c>
      <c r="G48" s="52">
        <v>28</v>
      </c>
      <c r="H48" s="52">
        <v>39</v>
      </c>
      <c r="I48" s="52">
        <v>51</v>
      </c>
      <c r="J48" s="52">
        <v>4</v>
      </c>
      <c r="K48" s="52">
        <v>26</v>
      </c>
      <c r="L48" s="52">
        <v>0</v>
      </c>
      <c r="M48" s="52">
        <v>29</v>
      </c>
      <c r="N48" s="52">
        <v>17</v>
      </c>
      <c r="O48" s="52">
        <v>7</v>
      </c>
      <c r="P48" s="52">
        <v>15</v>
      </c>
      <c r="Q48" s="52">
        <v>45</v>
      </c>
      <c r="R48" s="52">
        <v>25</v>
      </c>
      <c r="S48" s="52">
        <v>26</v>
      </c>
      <c r="T48" s="52">
        <v>4</v>
      </c>
      <c r="U48" s="52">
        <v>2</v>
      </c>
      <c r="V48" s="52">
        <v>2</v>
      </c>
      <c r="W48" s="52">
        <v>5</v>
      </c>
      <c r="X48" s="52">
        <v>43</v>
      </c>
      <c r="Y48" s="52">
        <v>7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15592</v>
      </c>
      <c r="D49" s="52">
        <v>21685</v>
      </c>
      <c r="E49" s="52">
        <v>21748</v>
      </c>
      <c r="F49" s="52">
        <v>26337</v>
      </c>
      <c r="G49" s="52">
        <v>26891</v>
      </c>
      <c r="H49" s="52">
        <v>27915</v>
      </c>
      <c r="I49" s="52">
        <v>8698</v>
      </c>
      <c r="J49" s="52">
        <v>6911</v>
      </c>
      <c r="K49" s="52">
        <v>7852</v>
      </c>
      <c r="L49" s="52">
        <v>10976</v>
      </c>
      <c r="M49" s="52">
        <v>17289</v>
      </c>
      <c r="N49" s="52">
        <v>23001</v>
      </c>
      <c r="O49" s="52">
        <v>25632</v>
      </c>
      <c r="P49" s="52">
        <v>24065</v>
      </c>
      <c r="Q49" s="52">
        <v>17626</v>
      </c>
      <c r="R49" s="52">
        <v>11669</v>
      </c>
      <c r="S49" s="52">
        <v>9118</v>
      </c>
      <c r="T49" s="52">
        <v>5979</v>
      </c>
      <c r="U49" s="52">
        <v>907</v>
      </c>
      <c r="V49" s="52">
        <v>2935</v>
      </c>
      <c r="W49" s="52">
        <v>2594</v>
      </c>
      <c r="X49" s="52">
        <v>0</v>
      </c>
      <c r="Y49" s="52">
        <v>0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14409</v>
      </c>
      <c r="D50" s="52">
        <v>14270</v>
      </c>
      <c r="E50" s="52">
        <v>16040</v>
      </c>
      <c r="F50" s="52">
        <v>13281</v>
      </c>
      <c r="G50" s="52">
        <v>20542</v>
      </c>
      <c r="H50" s="52">
        <v>20861</v>
      </c>
      <c r="I50" s="52">
        <v>30959</v>
      </c>
      <c r="J50" s="52">
        <v>13404</v>
      </c>
      <c r="K50" s="52">
        <v>16545</v>
      </c>
      <c r="L50" s="52">
        <v>12212</v>
      </c>
      <c r="M50" s="52">
        <v>14372</v>
      </c>
      <c r="N50" s="52">
        <v>16069</v>
      </c>
      <c r="O50" s="52">
        <v>22415</v>
      </c>
      <c r="P50" s="52">
        <v>19527</v>
      </c>
      <c r="Q50" s="52">
        <v>21145</v>
      </c>
      <c r="R50" s="52">
        <v>15312</v>
      </c>
      <c r="S50" s="52">
        <v>10980</v>
      </c>
      <c r="T50" s="52">
        <v>6596</v>
      </c>
      <c r="U50" s="52">
        <v>1152</v>
      </c>
      <c r="V50" s="52">
        <v>2831</v>
      </c>
      <c r="W50" s="52">
        <v>2342</v>
      </c>
      <c r="X50" s="52">
        <v>7459</v>
      </c>
      <c r="Y50" s="52">
        <v>9964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56770</v>
      </c>
      <c r="D54" s="36">
        <v>72032</v>
      </c>
      <c r="E54" s="36">
        <v>79204</v>
      </c>
      <c r="F54" s="36">
        <v>86784</v>
      </c>
      <c r="G54" s="36">
        <v>107845</v>
      </c>
      <c r="H54" s="36">
        <v>115522</v>
      </c>
      <c r="I54" s="36">
        <v>104068</v>
      </c>
      <c r="J54" s="36">
        <v>75593</v>
      </c>
      <c r="K54" s="36">
        <v>79478</v>
      </c>
      <c r="L54" s="36">
        <v>76327</v>
      </c>
      <c r="M54" s="36">
        <v>96468</v>
      </c>
      <c r="N54" s="36">
        <v>108133</v>
      </c>
      <c r="O54" s="36">
        <v>127881</v>
      </c>
      <c r="P54" s="36">
        <v>123233</v>
      </c>
      <c r="Q54" s="36">
        <v>121373</v>
      </c>
      <c r="R54" s="36">
        <v>100964</v>
      </c>
      <c r="S54" s="36">
        <v>86204</v>
      </c>
      <c r="T54" s="36">
        <v>80430</v>
      </c>
      <c r="U54" s="36">
        <v>85927</v>
      </c>
      <c r="V54" s="36">
        <v>93536</v>
      </c>
      <c r="W54" s="36">
        <v>97213</v>
      </c>
      <c r="X54" s="36">
        <v>83855</v>
      </c>
      <c r="Y54" s="36">
        <v>100100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13374</v>
      </c>
      <c r="D58" s="52">
        <v>19055</v>
      </c>
      <c r="E58" s="52">
        <v>21391</v>
      </c>
      <c r="F58" s="52">
        <v>22088</v>
      </c>
      <c r="G58" s="52">
        <v>26976</v>
      </c>
      <c r="H58" s="52">
        <v>22845</v>
      </c>
      <c r="I58" s="52">
        <v>25091</v>
      </c>
      <c r="J58" s="52">
        <v>14375</v>
      </c>
      <c r="K58" s="52">
        <v>9679</v>
      </c>
      <c r="L58" s="52">
        <v>5618</v>
      </c>
      <c r="M58" s="52">
        <v>9846</v>
      </c>
      <c r="N58" s="52">
        <v>11601</v>
      </c>
      <c r="O58" s="52">
        <v>17683</v>
      </c>
      <c r="P58" s="52">
        <v>30626</v>
      </c>
      <c r="Q58" s="52">
        <v>31041</v>
      </c>
      <c r="R58" s="52">
        <v>24063</v>
      </c>
      <c r="S58" s="52">
        <v>16327</v>
      </c>
      <c r="T58" s="52">
        <v>12405</v>
      </c>
      <c r="U58" s="52">
        <v>11974</v>
      </c>
      <c r="V58" s="52">
        <v>10078</v>
      </c>
      <c r="W58" s="52">
        <v>12127</v>
      </c>
      <c r="X58" s="52">
        <v>9415</v>
      </c>
      <c r="Y58" s="52">
        <v>15213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267</v>
      </c>
      <c r="D60" s="52">
        <v>189</v>
      </c>
      <c r="E60" s="52">
        <v>443</v>
      </c>
      <c r="F60" s="52">
        <v>723</v>
      </c>
      <c r="G60" s="52">
        <v>877</v>
      </c>
      <c r="H60" s="52">
        <v>1215</v>
      </c>
      <c r="I60" s="52">
        <v>1332</v>
      </c>
      <c r="J60" s="52">
        <v>543</v>
      </c>
      <c r="K60" s="52">
        <v>241</v>
      </c>
      <c r="L60" s="52">
        <v>150</v>
      </c>
      <c r="M60" s="52">
        <v>368</v>
      </c>
      <c r="N60" s="52">
        <v>421</v>
      </c>
      <c r="O60" s="52">
        <v>536</v>
      </c>
      <c r="P60" s="52">
        <v>738</v>
      </c>
      <c r="Q60" s="52">
        <v>970</v>
      </c>
      <c r="R60" s="52">
        <v>942</v>
      </c>
      <c r="S60" s="52">
        <v>587</v>
      </c>
      <c r="T60" s="52">
        <v>490</v>
      </c>
      <c r="U60" s="52">
        <v>254</v>
      </c>
      <c r="V60" s="52">
        <v>626</v>
      </c>
      <c r="W60" s="52">
        <v>298</v>
      </c>
      <c r="X60" s="52">
        <v>587</v>
      </c>
      <c r="Y60" s="52">
        <v>1434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1510</v>
      </c>
      <c r="D62" s="52">
        <v>4744</v>
      </c>
      <c r="E62" s="52">
        <v>5991</v>
      </c>
      <c r="F62" s="52">
        <v>6769</v>
      </c>
      <c r="G62" s="52">
        <v>9094</v>
      </c>
      <c r="H62" s="52">
        <v>7495</v>
      </c>
      <c r="I62" s="52">
        <v>11983</v>
      </c>
      <c r="J62" s="52">
        <v>8300</v>
      </c>
      <c r="K62" s="52">
        <v>4424</v>
      </c>
      <c r="L62" s="52">
        <v>2150</v>
      </c>
      <c r="M62" s="52">
        <v>3509</v>
      </c>
      <c r="N62" s="52">
        <v>3947</v>
      </c>
      <c r="O62" s="52">
        <v>6398</v>
      </c>
      <c r="P62" s="52">
        <v>12489</v>
      </c>
      <c r="Q62" s="52">
        <v>14160</v>
      </c>
      <c r="R62" s="52">
        <v>13158</v>
      </c>
      <c r="S62" s="52">
        <v>9513</v>
      </c>
      <c r="T62" s="52">
        <v>8584</v>
      </c>
      <c r="U62" s="52">
        <v>11182</v>
      </c>
      <c r="V62" s="52">
        <v>8496</v>
      </c>
      <c r="W62" s="52">
        <v>10454</v>
      </c>
      <c r="X62" s="52">
        <v>6770</v>
      </c>
      <c r="Y62" s="52">
        <v>11499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10</v>
      </c>
      <c r="D63" s="52">
        <v>18</v>
      </c>
      <c r="E63" s="52">
        <v>33</v>
      </c>
      <c r="F63" s="52">
        <v>27</v>
      </c>
      <c r="G63" s="52">
        <v>50</v>
      </c>
      <c r="H63" s="52">
        <v>43</v>
      </c>
      <c r="I63" s="52">
        <v>134</v>
      </c>
      <c r="J63" s="52">
        <v>54</v>
      </c>
      <c r="K63" s="52">
        <v>60</v>
      </c>
      <c r="L63" s="52">
        <v>7</v>
      </c>
      <c r="M63" s="52">
        <v>31</v>
      </c>
      <c r="N63" s="52">
        <v>11</v>
      </c>
      <c r="O63" s="52">
        <v>7</v>
      </c>
      <c r="P63" s="52">
        <v>110</v>
      </c>
      <c r="Q63" s="52">
        <v>41</v>
      </c>
      <c r="R63" s="52">
        <v>112</v>
      </c>
      <c r="S63" s="52">
        <v>84</v>
      </c>
      <c r="T63" s="52">
        <v>33</v>
      </c>
      <c r="U63" s="52">
        <v>119</v>
      </c>
      <c r="V63" s="52">
        <v>75</v>
      </c>
      <c r="W63" s="52">
        <v>74</v>
      </c>
      <c r="X63" s="52">
        <v>244</v>
      </c>
      <c r="Y63" s="52">
        <v>219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1111</v>
      </c>
      <c r="D64" s="52">
        <v>1249</v>
      </c>
      <c r="E64" s="52">
        <v>1650</v>
      </c>
      <c r="F64" s="52">
        <v>1701</v>
      </c>
      <c r="G64" s="52">
        <v>2050</v>
      </c>
      <c r="H64" s="52">
        <v>1706</v>
      </c>
      <c r="I64" s="52">
        <v>1015</v>
      </c>
      <c r="J64" s="52">
        <v>415</v>
      </c>
      <c r="K64" s="52">
        <v>292</v>
      </c>
      <c r="L64" s="52">
        <v>251</v>
      </c>
      <c r="M64" s="52">
        <v>590</v>
      </c>
      <c r="N64" s="52">
        <v>614</v>
      </c>
      <c r="O64" s="52">
        <v>789</v>
      </c>
      <c r="P64" s="52">
        <v>1266</v>
      </c>
      <c r="Q64" s="52">
        <v>1793</v>
      </c>
      <c r="R64" s="52">
        <v>1277</v>
      </c>
      <c r="S64" s="52">
        <v>891</v>
      </c>
      <c r="T64" s="52">
        <v>443</v>
      </c>
      <c r="U64" s="52">
        <v>91</v>
      </c>
      <c r="V64" s="52">
        <v>210</v>
      </c>
      <c r="W64" s="52">
        <v>275</v>
      </c>
      <c r="X64" s="52">
        <v>489</v>
      </c>
      <c r="Y64" s="52">
        <v>584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8</v>
      </c>
      <c r="D65" s="52">
        <v>3</v>
      </c>
      <c r="E65" s="52">
        <v>10</v>
      </c>
      <c r="F65" s="52">
        <v>7</v>
      </c>
      <c r="G65" s="52">
        <v>9</v>
      </c>
      <c r="H65" s="52">
        <v>11</v>
      </c>
      <c r="I65" s="52">
        <v>16</v>
      </c>
      <c r="J65" s="52">
        <v>1</v>
      </c>
      <c r="K65" s="52">
        <v>5</v>
      </c>
      <c r="L65" s="52">
        <v>0</v>
      </c>
      <c r="M65" s="52">
        <v>6</v>
      </c>
      <c r="N65" s="52">
        <v>3</v>
      </c>
      <c r="O65" s="52">
        <v>2</v>
      </c>
      <c r="P65" s="52">
        <v>6</v>
      </c>
      <c r="Q65" s="52">
        <v>18</v>
      </c>
      <c r="R65" s="52">
        <v>10</v>
      </c>
      <c r="S65" s="52">
        <v>8</v>
      </c>
      <c r="T65" s="52">
        <v>2</v>
      </c>
      <c r="U65" s="52">
        <v>1</v>
      </c>
      <c r="V65" s="52">
        <v>1</v>
      </c>
      <c r="W65" s="52">
        <v>2</v>
      </c>
      <c r="X65" s="52">
        <v>12</v>
      </c>
      <c r="Y65" s="52">
        <v>3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5579</v>
      </c>
      <c r="D66" s="52">
        <v>7865</v>
      </c>
      <c r="E66" s="52">
        <v>7889</v>
      </c>
      <c r="F66" s="52">
        <v>9030</v>
      </c>
      <c r="G66" s="52">
        <v>8942</v>
      </c>
      <c r="H66" s="52">
        <v>7778</v>
      </c>
      <c r="I66" s="52">
        <v>2619</v>
      </c>
      <c r="J66" s="52">
        <v>1907</v>
      </c>
      <c r="K66" s="52">
        <v>1577</v>
      </c>
      <c r="L66" s="52">
        <v>1520</v>
      </c>
      <c r="M66" s="52">
        <v>3117</v>
      </c>
      <c r="N66" s="52">
        <v>4136</v>
      </c>
      <c r="O66" s="52">
        <v>5593</v>
      </c>
      <c r="P66" s="52">
        <v>9248</v>
      </c>
      <c r="Q66" s="52">
        <v>6834</v>
      </c>
      <c r="R66" s="52">
        <v>4112</v>
      </c>
      <c r="S66" s="52">
        <v>2646</v>
      </c>
      <c r="T66" s="52">
        <v>1591</v>
      </c>
      <c r="U66" s="52">
        <v>258</v>
      </c>
      <c r="V66" s="52">
        <v>657</v>
      </c>
      <c r="W66" s="52">
        <v>694</v>
      </c>
      <c r="X66" s="52">
        <v>0</v>
      </c>
      <c r="Y66" s="52">
        <v>0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5156</v>
      </c>
      <c r="D67" s="52">
        <v>5176</v>
      </c>
      <c r="E67" s="52">
        <v>5818</v>
      </c>
      <c r="F67" s="52">
        <v>4554</v>
      </c>
      <c r="G67" s="52">
        <v>6831</v>
      </c>
      <c r="H67" s="52">
        <v>5812</v>
      </c>
      <c r="I67" s="52">
        <v>9324</v>
      </c>
      <c r="J67" s="52">
        <v>3698</v>
      </c>
      <c r="K67" s="52">
        <v>3321</v>
      </c>
      <c r="L67" s="52">
        <v>1690</v>
      </c>
      <c r="M67" s="52">
        <v>2593</v>
      </c>
      <c r="N67" s="52">
        <v>2890</v>
      </c>
      <c r="O67" s="52">
        <v>4894</v>
      </c>
      <c r="P67" s="52">
        <v>7507</v>
      </c>
      <c r="Q67" s="52">
        <v>8195</v>
      </c>
      <c r="R67" s="52">
        <v>5394</v>
      </c>
      <c r="S67" s="52">
        <v>3185</v>
      </c>
      <c r="T67" s="52">
        <v>1752</v>
      </c>
      <c r="U67" s="52">
        <v>323</v>
      </c>
      <c r="V67" s="52">
        <v>639</v>
      </c>
      <c r="W67" s="52">
        <v>628</v>
      </c>
      <c r="X67" s="52">
        <v>1900</v>
      </c>
      <c r="Y67" s="52">
        <v>2908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13374</v>
      </c>
      <c r="D71" s="36">
        <v>19055</v>
      </c>
      <c r="E71" s="36">
        <v>21391</v>
      </c>
      <c r="F71" s="36">
        <v>22088</v>
      </c>
      <c r="G71" s="36">
        <v>26976</v>
      </c>
      <c r="H71" s="36">
        <v>22845</v>
      </c>
      <c r="I71" s="36">
        <v>25091</v>
      </c>
      <c r="J71" s="36">
        <v>14375</v>
      </c>
      <c r="K71" s="36">
        <v>9679</v>
      </c>
      <c r="L71" s="36">
        <v>5618</v>
      </c>
      <c r="M71" s="36">
        <v>9846</v>
      </c>
      <c r="N71" s="36">
        <v>11601</v>
      </c>
      <c r="O71" s="36">
        <v>17683</v>
      </c>
      <c r="P71" s="36">
        <v>30626</v>
      </c>
      <c r="Q71" s="36">
        <v>31041</v>
      </c>
      <c r="R71" s="36">
        <v>24063</v>
      </c>
      <c r="S71" s="36">
        <v>16327</v>
      </c>
      <c r="T71" s="36">
        <v>12405</v>
      </c>
      <c r="U71" s="36">
        <v>11974</v>
      </c>
      <c r="V71" s="36">
        <v>10078</v>
      </c>
      <c r="W71" s="36">
        <v>12127</v>
      </c>
      <c r="X71" s="36">
        <v>9415</v>
      </c>
      <c r="Y71" s="36">
        <v>15213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24002</v>
      </c>
      <c r="D75" s="52">
        <v>33481</v>
      </c>
      <c r="E75" s="52">
        <v>37580</v>
      </c>
      <c r="F75" s="52">
        <v>42331</v>
      </c>
      <c r="G75" s="52">
        <v>54148</v>
      </c>
      <c r="H75" s="52">
        <v>58407</v>
      </c>
      <c r="I75" s="52">
        <v>56150</v>
      </c>
      <c r="J75" s="52">
        <v>30391</v>
      </c>
      <c r="K75" s="52">
        <v>21519</v>
      </c>
      <c r="L75" s="52">
        <v>14154</v>
      </c>
      <c r="M75" s="52">
        <v>25585</v>
      </c>
      <c r="N75" s="52">
        <v>32896</v>
      </c>
      <c r="O75" s="52">
        <v>45805</v>
      </c>
      <c r="P75" s="52">
        <v>33922</v>
      </c>
      <c r="Q75" s="52">
        <v>39970</v>
      </c>
      <c r="R75" s="52">
        <v>38973</v>
      </c>
      <c r="S75" s="52">
        <v>33316</v>
      </c>
      <c r="T75" s="52">
        <v>27078</v>
      </c>
      <c r="U75" s="52">
        <v>22558</v>
      </c>
      <c r="V75" s="52">
        <v>25719</v>
      </c>
      <c r="W75" s="52">
        <v>23832</v>
      </c>
      <c r="X75" s="52">
        <v>16599</v>
      </c>
      <c r="Y75" s="52">
        <v>30949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250</v>
      </c>
      <c r="D77" s="52">
        <v>233</v>
      </c>
      <c r="E77" s="52">
        <v>649</v>
      </c>
      <c r="F77" s="52">
        <v>1040</v>
      </c>
      <c r="G77" s="52">
        <v>1235</v>
      </c>
      <c r="H77" s="52">
        <v>1958</v>
      </c>
      <c r="I77" s="52">
        <v>2016</v>
      </c>
      <c r="J77" s="52">
        <v>1857</v>
      </c>
      <c r="K77" s="52">
        <v>1599</v>
      </c>
      <c r="L77" s="52">
        <v>1088</v>
      </c>
      <c r="M77" s="52">
        <v>1145</v>
      </c>
      <c r="N77" s="52">
        <v>1239</v>
      </c>
      <c r="O77" s="52">
        <v>1894</v>
      </c>
      <c r="P77" s="52">
        <v>1765</v>
      </c>
      <c r="Q77" s="52">
        <v>2837</v>
      </c>
      <c r="R77" s="52">
        <v>4022</v>
      </c>
      <c r="S77" s="52">
        <v>3916</v>
      </c>
      <c r="T77" s="52">
        <v>3450</v>
      </c>
      <c r="U77" s="52">
        <v>2278</v>
      </c>
      <c r="V77" s="52">
        <v>2910</v>
      </c>
      <c r="W77" s="52">
        <v>1633</v>
      </c>
      <c r="X77" s="52">
        <v>2949</v>
      </c>
      <c r="Y77" s="52">
        <v>2500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15158</v>
      </c>
      <c r="D79" s="52">
        <f t="shared" si="0"/>
        <v>20879</v>
      </c>
      <c r="E79" s="52">
        <f t="shared" si="0"/>
        <v>23468</v>
      </c>
      <c r="F79" s="52">
        <f t="shared" si="0"/>
        <v>27152</v>
      </c>
      <c r="G79" s="52">
        <f t="shared" si="0"/>
        <v>34848</v>
      </c>
      <c r="H79" s="52">
        <f t="shared" si="0"/>
        <v>39418</v>
      </c>
      <c r="I79" s="52">
        <f t="shared" si="0"/>
        <v>39736</v>
      </c>
      <c r="J79" s="52">
        <f t="shared" si="0"/>
        <v>37426</v>
      </c>
      <c r="K79" s="52">
        <f t="shared" si="0"/>
        <v>35562</v>
      </c>
      <c r="L79" s="52">
        <f t="shared" si="0"/>
        <v>30846</v>
      </c>
      <c r="M79" s="52">
        <f t="shared" si="0"/>
        <v>36232</v>
      </c>
      <c r="N79" s="52">
        <f t="shared" si="0"/>
        <v>37443</v>
      </c>
      <c r="O79" s="52">
        <f t="shared" si="0"/>
        <v>43181</v>
      </c>
      <c r="P79" s="52">
        <f t="shared" si="0"/>
        <v>36384</v>
      </c>
      <c r="Q79" s="52">
        <f t="shared" si="0"/>
        <v>36396</v>
      </c>
      <c r="R79" s="52">
        <f t="shared" ref="R79:V79" si="1">R45-R62</f>
        <v>35919</v>
      </c>
      <c r="S79" s="52">
        <f t="shared" si="1"/>
        <v>34980</v>
      </c>
      <c r="T79" s="52">
        <f t="shared" si="1"/>
        <v>37793</v>
      </c>
      <c r="U79" s="52">
        <f t="shared" si="1"/>
        <v>47244</v>
      </c>
      <c r="V79" s="52">
        <f t="shared" si="1"/>
        <v>49999</v>
      </c>
      <c r="W79" s="52">
        <f t="shared" ref="W79:Y79" si="2">W45-W62</f>
        <v>49863</v>
      </c>
      <c r="X79" s="52">
        <f t="shared" si="2"/>
        <v>35215</v>
      </c>
      <c r="Y79" s="52">
        <f t="shared" si="2"/>
        <v>43810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102</v>
      </c>
      <c r="D80" s="52">
        <f t="shared" si="3"/>
        <v>79</v>
      </c>
      <c r="E80" s="52">
        <f t="shared" si="3"/>
        <v>129</v>
      </c>
      <c r="F80" s="52">
        <f t="shared" si="3"/>
        <v>109</v>
      </c>
      <c r="G80" s="52">
        <f t="shared" si="3"/>
        <v>190</v>
      </c>
      <c r="H80" s="52">
        <f t="shared" si="3"/>
        <v>225</v>
      </c>
      <c r="I80" s="52">
        <f t="shared" si="3"/>
        <v>444</v>
      </c>
      <c r="J80" s="52">
        <f t="shared" si="3"/>
        <v>242</v>
      </c>
      <c r="K80" s="52">
        <f t="shared" si="3"/>
        <v>485</v>
      </c>
      <c r="L80" s="52">
        <f t="shared" si="3"/>
        <v>100</v>
      </c>
      <c r="M80" s="52">
        <f t="shared" si="3"/>
        <v>324</v>
      </c>
      <c r="N80" s="52">
        <f t="shared" si="3"/>
        <v>100</v>
      </c>
      <c r="O80" s="52">
        <f t="shared" si="3"/>
        <v>45</v>
      </c>
      <c r="P80" s="52">
        <f t="shared" si="3"/>
        <v>316</v>
      </c>
      <c r="Q80" s="52">
        <f t="shared" si="3"/>
        <v>103</v>
      </c>
      <c r="R80" s="52">
        <f t="shared" ref="R80:V80" si="4">R46-R63</f>
        <v>295</v>
      </c>
      <c r="S80" s="52">
        <f t="shared" si="4"/>
        <v>300</v>
      </c>
      <c r="T80" s="52">
        <f t="shared" si="4"/>
        <v>138</v>
      </c>
      <c r="U80" s="52">
        <f t="shared" si="4"/>
        <v>497</v>
      </c>
      <c r="V80" s="52">
        <f t="shared" si="4"/>
        <v>435</v>
      </c>
      <c r="W80" s="52">
        <f t="shared" ref="W80:Y80" si="5">W46-W63</f>
        <v>344</v>
      </c>
      <c r="X80" s="52">
        <f t="shared" si="5"/>
        <v>1270</v>
      </c>
      <c r="Y80" s="52">
        <f t="shared" si="5"/>
        <v>827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1993</v>
      </c>
      <c r="D81" s="52">
        <f t="shared" si="6"/>
        <v>2195</v>
      </c>
      <c r="E81" s="52">
        <f t="shared" si="6"/>
        <v>2899</v>
      </c>
      <c r="F81" s="52">
        <f t="shared" si="6"/>
        <v>3258</v>
      </c>
      <c r="G81" s="52">
        <f t="shared" si="6"/>
        <v>4113</v>
      </c>
      <c r="H81" s="52">
        <f t="shared" si="6"/>
        <v>4415</v>
      </c>
      <c r="I81" s="52">
        <f t="shared" si="6"/>
        <v>2359</v>
      </c>
      <c r="J81" s="52">
        <f t="shared" si="6"/>
        <v>1090</v>
      </c>
      <c r="K81" s="52">
        <f t="shared" si="6"/>
        <v>1161</v>
      </c>
      <c r="L81" s="52">
        <f t="shared" si="6"/>
        <v>1562</v>
      </c>
      <c r="M81" s="52">
        <f t="shared" si="6"/>
        <v>2681</v>
      </c>
      <c r="N81" s="52">
        <f t="shared" si="6"/>
        <v>2801</v>
      </c>
      <c r="O81" s="52">
        <f t="shared" si="6"/>
        <v>2825</v>
      </c>
      <c r="P81" s="52">
        <f t="shared" si="6"/>
        <v>2024</v>
      </c>
      <c r="Q81" s="52">
        <f t="shared" si="6"/>
        <v>2832</v>
      </c>
      <c r="R81" s="52">
        <f t="shared" ref="R81:V81" si="7">R47-R64</f>
        <v>2345</v>
      </c>
      <c r="S81" s="52">
        <f t="shared" si="7"/>
        <v>2179</v>
      </c>
      <c r="T81" s="52">
        <f t="shared" si="7"/>
        <v>1225</v>
      </c>
      <c r="U81" s="52">
        <f t="shared" si="7"/>
        <v>233</v>
      </c>
      <c r="V81" s="52">
        <f t="shared" si="7"/>
        <v>725</v>
      </c>
      <c r="W81" s="52">
        <f t="shared" ref="W81:Y81" si="8">W47-W64</f>
        <v>754</v>
      </c>
      <c r="X81" s="52">
        <f t="shared" si="8"/>
        <v>1433</v>
      </c>
      <c r="Y81" s="52">
        <f t="shared" si="8"/>
        <v>1420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14</v>
      </c>
      <c r="D82" s="52">
        <f t="shared" si="9"/>
        <v>5</v>
      </c>
      <c r="E82" s="52">
        <f t="shared" si="9"/>
        <v>18</v>
      </c>
      <c r="F82" s="52">
        <f t="shared" si="9"/>
        <v>14</v>
      </c>
      <c r="G82" s="52">
        <f t="shared" si="9"/>
        <v>19</v>
      </c>
      <c r="H82" s="52">
        <f t="shared" si="9"/>
        <v>28</v>
      </c>
      <c r="I82" s="52">
        <f t="shared" si="9"/>
        <v>35</v>
      </c>
      <c r="J82" s="52">
        <f t="shared" si="9"/>
        <v>3</v>
      </c>
      <c r="K82" s="52">
        <f t="shared" si="9"/>
        <v>21</v>
      </c>
      <c r="L82" s="52">
        <f t="shared" si="9"/>
        <v>0</v>
      </c>
      <c r="M82" s="52">
        <f t="shared" si="9"/>
        <v>23</v>
      </c>
      <c r="N82" s="52">
        <f t="shared" si="9"/>
        <v>14</v>
      </c>
      <c r="O82" s="52">
        <f t="shared" si="9"/>
        <v>5</v>
      </c>
      <c r="P82" s="52">
        <f t="shared" si="9"/>
        <v>9</v>
      </c>
      <c r="Q82" s="52">
        <f t="shared" si="9"/>
        <v>27</v>
      </c>
      <c r="R82" s="52">
        <f t="shared" ref="R82:V82" si="10">R48-R65</f>
        <v>15</v>
      </c>
      <c r="S82" s="52">
        <f t="shared" si="10"/>
        <v>18</v>
      </c>
      <c r="T82" s="52">
        <f t="shared" si="10"/>
        <v>2</v>
      </c>
      <c r="U82" s="52">
        <f t="shared" si="10"/>
        <v>1</v>
      </c>
      <c r="V82" s="52">
        <f t="shared" si="10"/>
        <v>1</v>
      </c>
      <c r="W82" s="52">
        <f t="shared" ref="W82:Y82" si="11">W48-W65</f>
        <v>3</v>
      </c>
      <c r="X82" s="52">
        <f t="shared" si="11"/>
        <v>31</v>
      </c>
      <c r="Y82" s="52">
        <f t="shared" si="11"/>
        <v>4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10013</v>
      </c>
      <c r="D83" s="52">
        <f t="shared" si="12"/>
        <v>13820</v>
      </c>
      <c r="E83" s="52">
        <f t="shared" si="12"/>
        <v>13859</v>
      </c>
      <c r="F83" s="52">
        <f t="shared" si="12"/>
        <v>17307</v>
      </c>
      <c r="G83" s="52">
        <f t="shared" si="12"/>
        <v>17949</v>
      </c>
      <c r="H83" s="52">
        <f t="shared" si="12"/>
        <v>20137</v>
      </c>
      <c r="I83" s="52">
        <f t="shared" si="12"/>
        <v>6079</v>
      </c>
      <c r="J83" s="52">
        <f t="shared" si="12"/>
        <v>5004</v>
      </c>
      <c r="K83" s="52">
        <f t="shared" si="12"/>
        <v>6275</v>
      </c>
      <c r="L83" s="52">
        <f t="shared" si="12"/>
        <v>9456</v>
      </c>
      <c r="M83" s="52">
        <f t="shared" si="12"/>
        <v>14172</v>
      </c>
      <c r="N83" s="52">
        <f t="shared" si="12"/>
        <v>18865</v>
      </c>
      <c r="O83" s="52">
        <f t="shared" si="12"/>
        <v>20039</v>
      </c>
      <c r="P83" s="52">
        <f t="shared" si="12"/>
        <v>14817</v>
      </c>
      <c r="Q83" s="52">
        <f t="shared" si="12"/>
        <v>10792</v>
      </c>
      <c r="R83" s="52">
        <f t="shared" ref="R83:V83" si="13">R49-R66</f>
        <v>7557</v>
      </c>
      <c r="S83" s="52">
        <f t="shared" si="13"/>
        <v>6472</v>
      </c>
      <c r="T83" s="52">
        <f t="shared" si="13"/>
        <v>4388</v>
      </c>
      <c r="U83" s="52">
        <f t="shared" si="13"/>
        <v>649</v>
      </c>
      <c r="V83" s="52">
        <f t="shared" si="13"/>
        <v>2278</v>
      </c>
      <c r="W83" s="52">
        <f t="shared" ref="W83:Y83" si="14">W49-W66</f>
        <v>1900</v>
      </c>
      <c r="X83" s="52">
        <f t="shared" si="14"/>
        <v>0</v>
      </c>
      <c r="Y83" s="52">
        <f t="shared" si="14"/>
        <v>0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9253</v>
      </c>
      <c r="D84" s="52">
        <f t="shared" si="15"/>
        <v>9094</v>
      </c>
      <c r="E84" s="52">
        <f t="shared" si="15"/>
        <v>10222</v>
      </c>
      <c r="F84" s="52">
        <f t="shared" si="15"/>
        <v>8727</v>
      </c>
      <c r="G84" s="52">
        <f t="shared" si="15"/>
        <v>13711</v>
      </c>
      <c r="H84" s="52">
        <f t="shared" si="15"/>
        <v>15049</v>
      </c>
      <c r="I84" s="52">
        <f t="shared" si="15"/>
        <v>21635</v>
      </c>
      <c r="J84" s="52">
        <f t="shared" si="15"/>
        <v>9706</v>
      </c>
      <c r="K84" s="52">
        <f t="shared" si="15"/>
        <v>13224</v>
      </c>
      <c r="L84" s="52">
        <f t="shared" si="15"/>
        <v>10522</v>
      </c>
      <c r="M84" s="52">
        <f t="shared" si="15"/>
        <v>11779</v>
      </c>
      <c r="N84" s="52">
        <f t="shared" si="15"/>
        <v>13179</v>
      </c>
      <c r="O84" s="52">
        <f t="shared" si="15"/>
        <v>17521</v>
      </c>
      <c r="P84" s="52">
        <f t="shared" si="15"/>
        <v>12020</v>
      </c>
      <c r="Q84" s="52">
        <f t="shared" si="15"/>
        <v>12950</v>
      </c>
      <c r="R84" s="52">
        <f t="shared" ref="R84:V84" si="16">R50-R67</f>
        <v>9918</v>
      </c>
      <c r="S84" s="52">
        <f t="shared" si="16"/>
        <v>7795</v>
      </c>
      <c r="T84" s="52">
        <f t="shared" si="16"/>
        <v>4844</v>
      </c>
      <c r="U84" s="52">
        <f t="shared" si="16"/>
        <v>829</v>
      </c>
      <c r="V84" s="52">
        <f t="shared" si="16"/>
        <v>2192</v>
      </c>
      <c r="W84" s="52">
        <f t="shared" ref="W84:Y84" si="17">W50-W67</f>
        <v>1714</v>
      </c>
      <c r="X84" s="52">
        <f t="shared" si="17"/>
        <v>5559</v>
      </c>
      <c r="Y84" s="52">
        <f t="shared" si="17"/>
        <v>7056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2">
        <v>0</v>
      </c>
      <c r="Y87" s="52">
        <v>0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43396</v>
      </c>
      <c r="D88" s="36">
        <v>52977</v>
      </c>
      <c r="E88" s="36">
        <v>57813</v>
      </c>
      <c r="F88" s="36">
        <v>64696</v>
      </c>
      <c r="G88" s="36">
        <v>80869</v>
      </c>
      <c r="H88" s="36">
        <v>92677</v>
      </c>
      <c r="I88" s="36">
        <v>78977</v>
      </c>
      <c r="J88" s="36">
        <v>61218</v>
      </c>
      <c r="K88" s="36">
        <v>69799</v>
      </c>
      <c r="L88" s="36">
        <v>70709</v>
      </c>
      <c r="M88" s="36">
        <v>86622</v>
      </c>
      <c r="N88" s="36">
        <v>96532</v>
      </c>
      <c r="O88" s="36">
        <v>110198</v>
      </c>
      <c r="P88" s="36">
        <v>92607</v>
      </c>
      <c r="Q88" s="36">
        <v>90332</v>
      </c>
      <c r="R88" s="36">
        <v>76901</v>
      </c>
      <c r="S88" s="36">
        <v>69877</v>
      </c>
      <c r="T88" s="36">
        <v>68025</v>
      </c>
      <c r="U88" s="36">
        <v>73953</v>
      </c>
      <c r="V88" s="36">
        <v>83458</v>
      </c>
      <c r="W88" s="36">
        <v>85086</v>
      </c>
      <c r="X88" s="36">
        <v>74440</v>
      </c>
      <c r="Y88" s="36">
        <v>84887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7880</v>
      </c>
      <c r="K94" s="52">
        <f>RES_hhdet_numvin!K83</f>
        <v>10299</v>
      </c>
      <c r="L94" s="52">
        <f>RES_hhdet_numvin!L83</f>
        <v>9167</v>
      </c>
      <c r="M94" s="52">
        <f>RES_hhdet_numvin!M83</f>
        <v>20483</v>
      </c>
      <c r="N94" s="52">
        <f>RES_hhdet_numvin!N83</f>
        <v>30037</v>
      </c>
      <c r="O94" s="52">
        <f>RES_hhdet_numvin!O83</f>
        <v>47987</v>
      </c>
      <c r="P94" s="52">
        <f>RES_hhdet_numvin!P83</f>
        <v>53061</v>
      </c>
      <c r="Q94" s="52">
        <f>RES_hhdet_numvin!Q83</f>
        <v>62135</v>
      </c>
      <c r="R94" s="52">
        <f>RES_hhdet_numvin!R83</f>
        <v>57757</v>
      </c>
      <c r="S94" s="52">
        <f>RES_hhdet_numvin!S83</f>
        <v>47027</v>
      </c>
      <c r="T94" s="52">
        <f>RES_hhdet_numvin!T83</f>
        <v>38277</v>
      </c>
      <c r="U94" s="52">
        <f>RES_hhdet_numvin!U83</f>
        <v>33994</v>
      </c>
      <c r="V94" s="52">
        <f>RES_hhdet_numvin!V83</f>
        <v>35562</v>
      </c>
      <c r="W94" s="52">
        <f>RES_hhdet_numvin!W83</f>
        <v>35887</v>
      </c>
      <c r="X94" s="52">
        <f>RES_hhdet_numvin!X83</f>
        <v>26010</v>
      </c>
      <c r="Y94" s="52">
        <f>RES_hhdet_numvin!Y83</f>
        <v>46162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1554</v>
      </c>
      <c r="S97" s="138">
        <f>RES_hhdet_numvin!S86</f>
        <v>2498</v>
      </c>
      <c r="T97" s="138">
        <f>RES_hhdet_numvin!T86</f>
        <v>2854</v>
      </c>
      <c r="U97" s="138">
        <f>RES_hhdet_numvin!U86</f>
        <v>2132</v>
      </c>
      <c r="V97" s="138">
        <f>RES_hhdet_numvin!V86</f>
        <v>3235</v>
      </c>
      <c r="W97" s="138">
        <f>RES_hhdet_numvin!W86</f>
        <v>1879</v>
      </c>
      <c r="X97" s="138">
        <f>RES_hhdet_numvin!X86</f>
        <v>3506</v>
      </c>
      <c r="Y97" s="138">
        <f>RES_hhdet_numvin!Y86</f>
        <v>3934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2906</v>
      </c>
      <c r="K99" s="138">
        <f>RES_hhdet_numvin!K88</f>
        <v>3618</v>
      </c>
      <c r="L99" s="138">
        <f>RES_hhdet_numvin!L88</f>
        <v>2981</v>
      </c>
      <c r="M99" s="138">
        <f>RES_hhdet_numvin!M88</f>
        <v>6664</v>
      </c>
      <c r="N99" s="138">
        <f>RES_hhdet_numvin!N88</f>
        <v>9971</v>
      </c>
      <c r="O99" s="138">
        <f>RES_hhdet_numvin!O88</f>
        <v>17765</v>
      </c>
      <c r="P99" s="138">
        <f>RES_hhdet_numvin!P88</f>
        <v>23906</v>
      </c>
      <c r="Q99" s="138">
        <f>RES_hhdet_numvin!Q88</f>
        <v>33515</v>
      </c>
      <c r="R99" s="138">
        <f>RES_hhdet_numvin!R88</f>
        <v>39938</v>
      </c>
      <c r="S99" s="138">
        <f>RES_hhdet_numvin!S88</f>
        <v>38499</v>
      </c>
      <c r="T99" s="138">
        <f>RES_hhdet_numvin!T88</f>
        <v>41858</v>
      </c>
      <c r="U99" s="138">
        <f>RES_hhdet_numvin!U88</f>
        <v>54103</v>
      </c>
      <c r="V99" s="138">
        <f>RES_hhdet_numvin!V88</f>
        <v>55782</v>
      </c>
      <c r="W99" s="138">
        <f>RES_hhdet_numvin!W88</f>
        <v>58877</v>
      </c>
      <c r="X99" s="138">
        <f>RES_hhdet_numvin!X88</f>
        <v>41680</v>
      </c>
      <c r="Y99" s="138">
        <f>RES_hhdet_numvin!Y88</f>
        <v>55309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18</v>
      </c>
      <c r="K100" s="138">
        <f>RES_hhdet_numvin!K89</f>
        <v>49</v>
      </c>
      <c r="L100" s="138">
        <f>RES_hhdet_numvin!L89</f>
        <v>10</v>
      </c>
      <c r="M100" s="138">
        <f>RES_hhdet_numvin!M89</f>
        <v>63</v>
      </c>
      <c r="N100" s="138">
        <f>RES_hhdet_numvin!N89</f>
        <v>28</v>
      </c>
      <c r="O100" s="138">
        <f>RES_hhdet_numvin!O89</f>
        <v>21</v>
      </c>
      <c r="P100" s="138">
        <f>RES_hhdet_numvin!P89</f>
        <v>215</v>
      </c>
      <c r="Q100" s="138">
        <f>RES_hhdet_numvin!Q89</f>
        <v>102</v>
      </c>
      <c r="R100" s="138">
        <f>RES_hhdet_numvin!R89</f>
        <v>335</v>
      </c>
      <c r="S100" s="138">
        <f>RES_hhdet_numvin!S89</f>
        <v>337</v>
      </c>
      <c r="T100" s="138">
        <f>RES_hhdet_numvin!T89</f>
        <v>160</v>
      </c>
      <c r="U100" s="138">
        <f>RES_hhdet_numvin!U89</f>
        <v>574</v>
      </c>
      <c r="V100" s="138">
        <f>RES_hhdet_numvin!V89</f>
        <v>489</v>
      </c>
      <c r="W100" s="138">
        <f>RES_hhdet_numvin!W89</f>
        <v>410</v>
      </c>
      <c r="X100" s="138">
        <f>RES_hhdet_numvin!X89</f>
        <v>1504</v>
      </c>
      <c r="Y100" s="138">
        <f>RES_hhdet_numvin!Y89</f>
        <v>1046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1170</v>
      </c>
      <c r="S103" s="138">
        <f>RES_hhdet_numvin!S92</f>
        <v>1740</v>
      </c>
      <c r="T103" s="138">
        <f>RES_hhdet_numvin!T92</f>
        <v>1240</v>
      </c>
      <c r="U103" s="138">
        <f>RES_hhdet_numvin!U92</f>
        <v>280</v>
      </c>
      <c r="V103" s="138">
        <f>RES_hhdet_numvin!V92</f>
        <v>871</v>
      </c>
      <c r="W103" s="138">
        <f>RES_hhdet_numvin!W92</f>
        <v>1005</v>
      </c>
      <c r="X103" s="138">
        <f>RES_hhdet_numvin!X92</f>
        <v>1908</v>
      </c>
      <c r="Y103" s="138">
        <f>RES_hhdet_numvin!Y92</f>
        <v>2004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7</v>
      </c>
      <c r="S104" s="138">
        <f>RES_hhdet_numvin!S93</f>
        <v>18</v>
      </c>
      <c r="T104" s="138">
        <f>RES_hhdet_numvin!T93</f>
        <v>4</v>
      </c>
      <c r="U104" s="138">
        <f>RES_hhdet_numvin!U93</f>
        <v>2</v>
      </c>
      <c r="V104" s="138">
        <f>RES_hhdet_numvin!V93</f>
        <v>2</v>
      </c>
      <c r="W104" s="138">
        <f>RES_hhdet_numvin!W93</f>
        <v>5</v>
      </c>
      <c r="X104" s="138">
        <f>RES_hhdet_numvin!X93</f>
        <v>43</v>
      </c>
      <c r="Y104" s="138">
        <f>RES_hhdet_numvin!Y93</f>
        <v>7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3766</v>
      </c>
      <c r="S107" s="138">
        <f>RES_hhdet_numvin!S96</f>
        <v>5163</v>
      </c>
      <c r="T107" s="138">
        <f>RES_hhdet_numvin!T96</f>
        <v>4430</v>
      </c>
      <c r="U107" s="138">
        <f>RES_hhdet_numvin!U96</f>
        <v>779</v>
      </c>
      <c r="V107" s="138">
        <f>RES_hhdet_numvin!V96</f>
        <v>2728</v>
      </c>
      <c r="W107" s="138">
        <f>RES_hhdet_numvin!W96</f>
        <v>2523</v>
      </c>
      <c r="X107" s="138">
        <f>RES_hhdet_numvin!X96</f>
        <v>0</v>
      </c>
      <c r="Y107" s="138">
        <f>RES_hhdet_numvin!Y96</f>
        <v>0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4943</v>
      </c>
      <c r="S108" s="138">
        <f>RES_hhdet_numvin!S97</f>
        <v>6213</v>
      </c>
      <c r="T108" s="138">
        <f>RES_hhdet_numvin!T97</f>
        <v>4882</v>
      </c>
      <c r="U108" s="138">
        <f>RES_hhdet_numvin!U97</f>
        <v>988</v>
      </c>
      <c r="V108" s="138">
        <f>RES_hhdet_numvin!V97</f>
        <v>2631</v>
      </c>
      <c r="W108" s="138">
        <f>RES_hhdet_numvin!W97</f>
        <v>2276</v>
      </c>
      <c r="X108" s="138">
        <f>RES_hhdet_numvin!X97</f>
        <v>7400</v>
      </c>
      <c r="Y108" s="138">
        <f>RES_hhdet_numvin!Y97</f>
        <v>9964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X113" s="138">
        <f>RES_hhdet_numvin!X102</f>
        <v>0</v>
      </c>
      <c r="Y113" s="138">
        <f>RES_hhdet_numvin!Y102</f>
        <v>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31717</v>
      </c>
      <c r="S114" s="39">
        <f>RES_hhdet_numvin!S103</f>
        <v>46714</v>
      </c>
      <c r="T114" s="39">
        <f>RES_hhdet_numvin!T103</f>
        <v>55999</v>
      </c>
      <c r="U114" s="39">
        <f>RES_hhdet_numvin!U103</f>
        <v>69032</v>
      </c>
      <c r="V114" s="39">
        <f>RES_hhdet_numvin!V103</f>
        <v>82655</v>
      </c>
      <c r="W114" s="39">
        <f>RES_hhdet_numvin!W103</f>
        <v>92279</v>
      </c>
      <c r="X114" s="39">
        <f>RES_hhdet_numvin!X103</f>
        <v>83229</v>
      </c>
      <c r="Y114" s="39">
        <f>RES_hhdet_numvin!Y103</f>
        <v>100100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449.73712530478724</v>
      </c>
      <c r="C118" s="117">
        <f t="shared" si="18"/>
        <v>513.21348483134011</v>
      </c>
      <c r="D118" s="117">
        <f t="shared" si="18"/>
        <v>529.59283767923773</v>
      </c>
      <c r="E118" s="117">
        <f t="shared" si="18"/>
        <v>598.52460397343054</v>
      </c>
      <c r="F118" s="117">
        <f t="shared" si="18"/>
        <v>636.09209749469449</v>
      </c>
      <c r="G118" s="117">
        <f t="shared" si="18"/>
        <v>739.62619819491044</v>
      </c>
      <c r="H118" s="117">
        <f t="shared" si="18"/>
        <v>816.87087978327702</v>
      </c>
      <c r="I118" s="117">
        <f t="shared" si="18"/>
        <v>964.46110298513474</v>
      </c>
      <c r="J118" s="117">
        <f t="shared" si="18"/>
        <v>939.92657404307749</v>
      </c>
      <c r="K118" s="117">
        <f t="shared" si="18"/>
        <v>933.83746730560438</v>
      </c>
      <c r="L118" s="117">
        <f t="shared" si="18"/>
        <v>999.91245347605002</v>
      </c>
      <c r="M118" s="117">
        <f t="shared" si="18"/>
        <v>904.86987608550976</v>
      </c>
      <c r="N118" s="117">
        <f t="shared" si="18"/>
        <v>873.432243365315</v>
      </c>
      <c r="O118" s="117">
        <f t="shared" si="18"/>
        <v>909.15058605559727</v>
      </c>
      <c r="P118" s="117">
        <f t="shared" si="18"/>
        <v>887.85267693488504</v>
      </c>
      <c r="Q118" s="117">
        <f t="shared" si="18"/>
        <v>1024.7820444585802</v>
      </c>
      <c r="R118" s="117">
        <f t="shared" ref="R118:V118" si="19">R119+R122+R124+R137</f>
        <v>1079.8713479240826</v>
      </c>
      <c r="S118" s="117">
        <f t="shared" si="19"/>
        <v>1026.5582379328221</v>
      </c>
      <c r="T118" s="117">
        <f t="shared" si="19"/>
        <v>968.98782241750428</v>
      </c>
      <c r="U118" s="117">
        <f t="shared" si="19"/>
        <v>889.32057176797298</v>
      </c>
      <c r="V118" s="117">
        <f t="shared" si="19"/>
        <v>834.14497795484533</v>
      </c>
      <c r="W118" s="117">
        <f t="shared" ref="W118:Y118" si="20">W119+W122+W124+W137</f>
        <v>852.33854510376477</v>
      </c>
      <c r="X118" s="117">
        <f t="shared" si="20"/>
        <v>676.05975424734788</v>
      </c>
      <c r="Y118" s="117">
        <f t="shared" si="20"/>
        <v>725.34487765807114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411.86885974035204</v>
      </c>
      <c r="C119" s="122">
        <f t="shared" si="21"/>
        <v>474.30769122737456</v>
      </c>
      <c r="D119" s="122">
        <f t="shared" si="21"/>
        <v>486.696928326722</v>
      </c>
      <c r="E119" s="122">
        <f t="shared" si="21"/>
        <v>551.21351129449056</v>
      </c>
      <c r="F119" s="122">
        <f t="shared" si="21"/>
        <v>582.48437267862823</v>
      </c>
      <c r="G119" s="122">
        <f t="shared" si="21"/>
        <v>677.07783046833595</v>
      </c>
      <c r="H119" s="122">
        <f t="shared" si="21"/>
        <v>745.55186998032343</v>
      </c>
      <c r="I119" s="122">
        <f t="shared" si="21"/>
        <v>886.6446832185153</v>
      </c>
      <c r="J119" s="122">
        <f t="shared" si="21"/>
        <v>859.51987488113662</v>
      </c>
      <c r="K119" s="122">
        <f t="shared" si="21"/>
        <v>855.30198862571137</v>
      </c>
      <c r="L119" s="122">
        <f t="shared" si="21"/>
        <v>911.63485202698246</v>
      </c>
      <c r="M119" s="122">
        <f t="shared" si="21"/>
        <v>812.71513986100877</v>
      </c>
      <c r="N119" s="122">
        <f t="shared" si="21"/>
        <v>782.80581165571255</v>
      </c>
      <c r="O119" s="122">
        <f t="shared" si="21"/>
        <v>811.44474051897419</v>
      </c>
      <c r="P119" s="122">
        <f t="shared" si="21"/>
        <v>784.64679454344298</v>
      </c>
      <c r="Q119" s="122">
        <f t="shared" si="21"/>
        <v>914.68893484091961</v>
      </c>
      <c r="R119" s="122">
        <f t="shared" ref="R119:V119" si="22">SUM(R120:R121)</f>
        <v>965.88968402588341</v>
      </c>
      <c r="S119" s="122">
        <f t="shared" si="22"/>
        <v>919.62503778729729</v>
      </c>
      <c r="T119" s="122">
        <f t="shared" si="22"/>
        <v>869.1879771755664</v>
      </c>
      <c r="U119" s="122">
        <f t="shared" si="22"/>
        <v>791.56296142382052</v>
      </c>
      <c r="V119" s="122">
        <f t="shared" si="22"/>
        <v>739.72844338457594</v>
      </c>
      <c r="W119" s="122">
        <f t="shared" ref="W119:Y119" si="23">SUM(W120:W121)</f>
        <v>760.95003746260386</v>
      </c>
      <c r="X119" s="122">
        <f t="shared" si="23"/>
        <v>624.3579906977651</v>
      </c>
      <c r="Y119" s="122">
        <f t="shared" si="23"/>
        <v>671.17479602657386</v>
      </c>
      <c r="DA119" s="130" t="s">
        <v>1647</v>
      </c>
    </row>
    <row r="120" spans="1:105" ht="12" customHeight="1" x14ac:dyDescent="0.25">
      <c r="A120" s="97" t="s">
        <v>199</v>
      </c>
      <c r="B120" s="98">
        <v>410.37269948848746</v>
      </c>
      <c r="C120" s="98">
        <v>472.53262388366119</v>
      </c>
      <c r="D120" s="98">
        <v>484.84974605051991</v>
      </c>
      <c r="E120" s="98">
        <v>549.05245652988413</v>
      </c>
      <c r="F120" s="98">
        <v>580.14394042243282</v>
      </c>
      <c r="G120" s="98">
        <v>674.27359089458218</v>
      </c>
      <c r="H120" s="98">
        <v>742.38403396798344</v>
      </c>
      <c r="I120" s="98">
        <v>882.79609188810127</v>
      </c>
      <c r="J120" s="98">
        <v>855.77449591966013</v>
      </c>
      <c r="K120" s="98">
        <v>851.55794386027378</v>
      </c>
      <c r="L120" s="98">
        <v>907.48727582617016</v>
      </c>
      <c r="M120" s="98">
        <v>809.03931175883758</v>
      </c>
      <c r="N120" s="98">
        <v>779.22942073226591</v>
      </c>
      <c r="O120" s="98">
        <v>807.68704234575409</v>
      </c>
      <c r="P120" s="98">
        <v>781.05393473742845</v>
      </c>
      <c r="Q120" s="98">
        <v>910.37416805624866</v>
      </c>
      <c r="R120" s="98">
        <v>961.27869210940685</v>
      </c>
      <c r="S120" s="98">
        <v>915.1844735529387</v>
      </c>
      <c r="T120" s="98">
        <v>864.94794114837021</v>
      </c>
      <c r="U120" s="98">
        <v>787.69697621094826</v>
      </c>
      <c r="V120" s="98">
        <v>736.06300277061234</v>
      </c>
      <c r="W120" s="98">
        <v>757.12431451227644</v>
      </c>
      <c r="X120" s="98">
        <v>621.40909043841839</v>
      </c>
      <c r="Y120" s="98">
        <v>667.92761678359739</v>
      </c>
      <c r="DA120" s="63" t="s">
        <v>1648</v>
      </c>
    </row>
    <row r="121" spans="1:105" ht="12" customHeight="1" x14ac:dyDescent="0.25">
      <c r="A121" s="97" t="s">
        <v>53</v>
      </c>
      <c r="B121" s="98">
        <v>1.4961602518645805</v>
      </c>
      <c r="C121" s="98">
        <v>1.7750673437133626</v>
      </c>
      <c r="D121" s="98">
        <v>1.8471822762021171</v>
      </c>
      <c r="E121" s="98">
        <v>2.1610547646064888</v>
      </c>
      <c r="F121" s="98">
        <v>2.3404322561953883</v>
      </c>
      <c r="G121" s="98">
        <v>2.80423957375376</v>
      </c>
      <c r="H121" s="98">
        <v>3.1678360123400302</v>
      </c>
      <c r="I121" s="98">
        <v>3.8485913304140555</v>
      </c>
      <c r="J121" s="98">
        <v>3.7453789614764483</v>
      </c>
      <c r="K121" s="98">
        <v>3.7440447654375428</v>
      </c>
      <c r="L121" s="98">
        <v>4.1475762008122707</v>
      </c>
      <c r="M121" s="98">
        <v>3.6758281021711867</v>
      </c>
      <c r="N121" s="98">
        <v>3.5763909234466502</v>
      </c>
      <c r="O121" s="98">
        <v>3.7576981732201142</v>
      </c>
      <c r="P121" s="98">
        <v>3.5928598060145616</v>
      </c>
      <c r="Q121" s="98">
        <v>4.3147667846709767</v>
      </c>
      <c r="R121" s="98">
        <v>4.6109919164766167</v>
      </c>
      <c r="S121" s="98">
        <v>4.4405642343585532</v>
      </c>
      <c r="T121" s="98">
        <v>4.2400360271961759</v>
      </c>
      <c r="U121" s="98">
        <v>3.8659852128722467</v>
      </c>
      <c r="V121" s="98">
        <v>3.665440613963594</v>
      </c>
      <c r="W121" s="98">
        <v>3.8257229503274197</v>
      </c>
      <c r="X121" s="98">
        <v>2.9489002593467193</v>
      </c>
      <c r="Y121" s="98">
        <v>3.2471792429764617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1.5882428180470309E-2</v>
      </c>
      <c r="C122" s="122">
        <f t="shared" si="24"/>
        <v>2.0802983750613877E-2</v>
      </c>
      <c r="D122" s="122">
        <f t="shared" si="24"/>
        <v>2.3974489085697048E-2</v>
      </c>
      <c r="E122" s="122">
        <f t="shared" si="24"/>
        <v>3.5732643896595292E-2</v>
      </c>
      <c r="F122" s="122">
        <f t="shared" si="24"/>
        <v>5.6087292344296415E-2</v>
      </c>
      <c r="G122" s="122">
        <f t="shared" si="24"/>
        <v>8.0576473422378031E-2</v>
      </c>
      <c r="H122" s="122">
        <f t="shared" si="24"/>
        <v>0.11803030359510663</v>
      </c>
      <c r="I122" s="122">
        <f t="shared" si="24"/>
        <v>0.15679011981008067</v>
      </c>
      <c r="J122" s="122">
        <f t="shared" si="24"/>
        <v>0.18169817666202157</v>
      </c>
      <c r="K122" s="122">
        <f t="shared" si="24"/>
        <v>0.19458051650867245</v>
      </c>
      <c r="L122" s="122">
        <f t="shared" si="24"/>
        <v>0.19872729807832906</v>
      </c>
      <c r="M122" s="122">
        <f t="shared" si="24"/>
        <v>0.18991606230600283</v>
      </c>
      <c r="N122" s="122">
        <f t="shared" si="24"/>
        <v>0.18009168577553269</v>
      </c>
      <c r="O122" s="122">
        <f t="shared" si="24"/>
        <v>0.17135832134791998</v>
      </c>
      <c r="P122" s="122">
        <f t="shared" si="24"/>
        <v>0.16475125861855386</v>
      </c>
      <c r="Q122" s="122">
        <f t="shared" si="24"/>
        <v>0.17068382327495893</v>
      </c>
      <c r="R122" s="122">
        <f t="shared" si="24"/>
        <v>0.20216079107524115</v>
      </c>
      <c r="S122" s="122">
        <f t="shared" si="24"/>
        <v>0.22563460877334635</v>
      </c>
      <c r="T122" s="122">
        <f t="shared" si="24"/>
        <v>0.28753365407974635</v>
      </c>
      <c r="U122" s="122">
        <f t="shared" si="24"/>
        <v>0.24939174792504679</v>
      </c>
      <c r="V122" s="122">
        <f t="shared" si="24"/>
        <v>0.24943832414987938</v>
      </c>
      <c r="W122" s="122">
        <f t="shared" si="24"/>
        <v>0.23357730523804329</v>
      </c>
      <c r="X122" s="122">
        <f t="shared" si="24"/>
        <v>0.20529286874158156</v>
      </c>
      <c r="Y122" s="122">
        <f t="shared" si="24"/>
        <v>0.18015411886578428</v>
      </c>
      <c r="DA122" s="130" t="s">
        <v>1650</v>
      </c>
    </row>
    <row r="123" spans="1:105" ht="12" customHeight="1" x14ac:dyDescent="0.25">
      <c r="A123" s="97" t="s">
        <v>53</v>
      </c>
      <c r="B123" s="98">
        <v>1.5882428180470309E-2</v>
      </c>
      <c r="C123" s="98">
        <v>2.0802983750613877E-2</v>
      </c>
      <c r="D123" s="98">
        <v>2.3974489085697048E-2</v>
      </c>
      <c r="E123" s="98">
        <v>3.5732643896595292E-2</v>
      </c>
      <c r="F123" s="98">
        <v>5.6087292344296415E-2</v>
      </c>
      <c r="G123" s="98">
        <v>8.0576473422378031E-2</v>
      </c>
      <c r="H123" s="98">
        <v>0.11803030359510663</v>
      </c>
      <c r="I123" s="98">
        <v>0.15679011981008067</v>
      </c>
      <c r="J123" s="98">
        <v>0.18169817666202157</v>
      </c>
      <c r="K123" s="98">
        <v>0.19458051650867245</v>
      </c>
      <c r="L123" s="98">
        <v>0.19872729807832906</v>
      </c>
      <c r="M123" s="98">
        <v>0.18991606230600283</v>
      </c>
      <c r="N123" s="98">
        <v>0.18009168577553269</v>
      </c>
      <c r="O123" s="98">
        <v>0.17135832134791998</v>
      </c>
      <c r="P123" s="98">
        <v>0.16475125861855386</v>
      </c>
      <c r="Q123" s="98">
        <v>0.17068382327495893</v>
      </c>
      <c r="R123" s="98">
        <v>0.20216079107524115</v>
      </c>
      <c r="S123" s="98">
        <v>0.22563460877334635</v>
      </c>
      <c r="T123" s="98">
        <v>0.28753365407974635</v>
      </c>
      <c r="U123" s="98">
        <v>0.24939174792504679</v>
      </c>
      <c r="V123" s="98">
        <v>0.24943832414987938</v>
      </c>
      <c r="W123" s="98">
        <v>0.23357730523804329</v>
      </c>
      <c r="X123" s="98">
        <v>0.20529286874158156</v>
      </c>
      <c r="Y123" s="98">
        <v>0.18015411886578428</v>
      </c>
      <c r="DA123" s="63" t="s">
        <v>1651</v>
      </c>
    </row>
    <row r="124" spans="1:105" ht="12" customHeight="1" x14ac:dyDescent="0.25">
      <c r="A124" s="121" t="s">
        <v>55</v>
      </c>
      <c r="B124" s="122">
        <v>31.683716822973945</v>
      </c>
      <c r="C124" s="122">
        <v>32.410811424998634</v>
      </c>
      <c r="D124" s="122">
        <v>35.501887086863562</v>
      </c>
      <c r="E124" s="122">
        <v>39.003858938006552</v>
      </c>
      <c r="F124" s="122">
        <v>44.152845605393559</v>
      </c>
      <c r="G124" s="122">
        <v>51.420223671689278</v>
      </c>
      <c r="H124" s="122">
        <v>58.264550393960057</v>
      </c>
      <c r="I124" s="122">
        <v>63.367609041445007</v>
      </c>
      <c r="J124" s="122">
        <v>65.090290278242009</v>
      </c>
      <c r="K124" s="122">
        <v>62.98929593663766</v>
      </c>
      <c r="L124" s="122">
        <v>71.248095394984588</v>
      </c>
      <c r="M124" s="122">
        <v>75.442186862190951</v>
      </c>
      <c r="N124" s="122">
        <v>73.836506469791104</v>
      </c>
      <c r="O124" s="122">
        <v>79.075003466574998</v>
      </c>
      <c r="P124" s="122">
        <v>83.352507338447396</v>
      </c>
      <c r="Q124" s="122">
        <v>88.974384024889545</v>
      </c>
      <c r="R124" s="122">
        <v>91.818577089100827</v>
      </c>
      <c r="S124" s="122">
        <v>85.657980326331725</v>
      </c>
      <c r="T124" s="122">
        <v>79.18937442841073</v>
      </c>
      <c r="U124" s="122">
        <v>78.184958142221006</v>
      </c>
      <c r="V124" s="122">
        <v>74.840708230031296</v>
      </c>
      <c r="W124" s="122">
        <v>72.320991407589915</v>
      </c>
      <c r="X124" s="122">
        <v>40.357256295935365</v>
      </c>
      <c r="Y124" s="122">
        <v>41.885839701727072</v>
      </c>
      <c r="DA124" s="130" t="s">
        <v>1652</v>
      </c>
    </row>
    <row r="125" spans="1:105" ht="12" customHeight="1" x14ac:dyDescent="0.25">
      <c r="A125" s="97" t="s">
        <v>132</v>
      </c>
      <c r="B125" s="98">
        <v>13.220382970939072</v>
      </c>
      <c r="C125" s="98">
        <v>14.325228156388663</v>
      </c>
      <c r="D125" s="98">
        <v>15.952550492949907</v>
      </c>
      <c r="E125" s="98">
        <v>18.30809643428303</v>
      </c>
      <c r="F125" s="98">
        <v>21.126202750851157</v>
      </c>
      <c r="G125" s="98">
        <v>25.505301696101949</v>
      </c>
      <c r="H125" s="98">
        <v>29.70241334974876</v>
      </c>
      <c r="I125" s="98">
        <v>34.547424789630107</v>
      </c>
      <c r="J125" s="98">
        <v>36.387996243474227</v>
      </c>
      <c r="K125" s="98">
        <v>37.274564604388658</v>
      </c>
      <c r="L125" s="98">
        <v>43.155974288620648</v>
      </c>
      <c r="M125" s="98">
        <v>47.430180768677694</v>
      </c>
      <c r="N125" s="98">
        <v>46.524297348926183</v>
      </c>
      <c r="O125" s="98">
        <v>49.218731184910546</v>
      </c>
      <c r="P125" s="98">
        <v>54.265306544579353</v>
      </c>
      <c r="Q125" s="98">
        <v>57.192371899734745</v>
      </c>
      <c r="R125" s="98">
        <v>60.010266330807198</v>
      </c>
      <c r="S125" s="98">
        <v>56.616188976829804</v>
      </c>
      <c r="T125" s="98">
        <v>52.759510232075804</v>
      </c>
      <c r="U125" s="98">
        <v>56.057289729140315</v>
      </c>
      <c r="V125" s="98">
        <v>57.378064115165607</v>
      </c>
      <c r="W125" s="98">
        <v>59.269572620655055</v>
      </c>
      <c r="X125" s="98">
        <v>33.71520482933515</v>
      </c>
      <c r="Y125" s="98">
        <v>36.560416892583866</v>
      </c>
      <c r="DA125" s="63" t="s">
        <v>1653</v>
      </c>
    </row>
    <row r="126" spans="1:105" ht="12" customHeight="1" x14ac:dyDescent="0.25">
      <c r="A126" s="97" t="s">
        <v>131</v>
      </c>
      <c r="B126" s="98">
        <v>3.342475443028714E-2</v>
      </c>
      <c r="C126" s="98">
        <v>4.23776436270933E-2</v>
      </c>
      <c r="D126" s="98">
        <v>4.8592456554183448E-2</v>
      </c>
      <c r="E126" s="98">
        <v>6.1858810197321132E-2</v>
      </c>
      <c r="F126" s="98">
        <v>7.2459334219537985E-2</v>
      </c>
      <c r="G126" s="98">
        <v>9.5439613996165434E-2</v>
      </c>
      <c r="H126" s="98">
        <v>0.11899242039202793</v>
      </c>
      <c r="I126" s="98">
        <v>0.17317410010239828</v>
      </c>
      <c r="J126" s="98">
        <v>0.189656365930509</v>
      </c>
      <c r="K126" s="98">
        <v>0.22414194346703281</v>
      </c>
      <c r="L126" s="98">
        <v>0.26086635079113385</v>
      </c>
      <c r="M126" s="98">
        <v>0.30442286156524423</v>
      </c>
      <c r="N126" s="98">
        <v>0.28683919747417547</v>
      </c>
      <c r="O126" s="98">
        <v>0.28006069566594605</v>
      </c>
      <c r="P126" s="98">
        <v>0.31974832900374123</v>
      </c>
      <c r="Q126" s="98">
        <v>0.31717530824056062</v>
      </c>
      <c r="R126" s="98">
        <v>0.34442958335780882</v>
      </c>
      <c r="S126" s="98">
        <v>0.33294105258600687</v>
      </c>
      <c r="T126" s="98">
        <v>0.2980134207446597</v>
      </c>
      <c r="U126" s="98">
        <v>0.34396971587742459</v>
      </c>
      <c r="V126" s="98">
        <v>0.36897327933331636</v>
      </c>
      <c r="W126" s="98">
        <v>0.39046270867044003</v>
      </c>
      <c r="X126" s="98">
        <v>0.29525668698820612</v>
      </c>
      <c r="Y126" s="98">
        <v>0.37112274696029579</v>
      </c>
      <c r="DA126" s="63" t="s">
        <v>1654</v>
      </c>
    </row>
    <row r="127" spans="1:105" ht="12" customHeight="1" x14ac:dyDescent="0.25">
      <c r="A127" s="100" t="s">
        <v>199</v>
      </c>
      <c r="B127" s="101">
        <v>2.4028460607887887E-2</v>
      </c>
      <c r="C127" s="101">
        <v>2.9508235100666844E-2</v>
      </c>
      <c r="D127" s="101">
        <v>3.3644987054702556E-2</v>
      </c>
      <c r="E127" s="101">
        <v>4.1768617948011372E-2</v>
      </c>
      <c r="F127" s="101">
        <v>4.8257514592020836E-2</v>
      </c>
      <c r="G127" s="101">
        <v>6.3497779049437417E-2</v>
      </c>
      <c r="H127" s="101">
        <v>7.8470996971425677E-2</v>
      </c>
      <c r="I127" s="101">
        <v>0.11134144780624203</v>
      </c>
      <c r="J127" s="101">
        <v>0.11798935019289757</v>
      </c>
      <c r="K127" s="101">
        <v>0.12802463937833192</v>
      </c>
      <c r="L127" s="101">
        <v>0.16698204342089526</v>
      </c>
      <c r="M127" s="101">
        <v>0.19215837532216032</v>
      </c>
      <c r="N127" s="101">
        <v>0.17715036248817398</v>
      </c>
      <c r="O127" s="101">
        <v>0.18012500759820069</v>
      </c>
      <c r="P127" s="101">
        <v>0.19778365350348676</v>
      </c>
      <c r="Q127" s="101">
        <v>0.19975411108364405</v>
      </c>
      <c r="R127" s="101">
        <v>0.21594267758455415</v>
      </c>
      <c r="S127" s="101">
        <v>0.19985337736950945</v>
      </c>
      <c r="T127" s="101">
        <v>0.17896306495288844</v>
      </c>
      <c r="U127" s="101">
        <v>0.20790086988506967</v>
      </c>
      <c r="V127" s="101">
        <v>0.22127189324161292</v>
      </c>
      <c r="W127" s="101">
        <v>0.24523582493590607</v>
      </c>
      <c r="X127" s="101">
        <v>0.13228254823936531</v>
      </c>
      <c r="Y127" s="101">
        <v>0.2042277167679869</v>
      </c>
      <c r="DA127" s="131" t="s">
        <v>1655</v>
      </c>
    </row>
    <row r="128" spans="1:105" ht="12" customHeight="1" x14ac:dyDescent="0.25">
      <c r="A128" s="103" t="s">
        <v>52</v>
      </c>
      <c r="B128" s="104">
        <v>9.3962938223992494E-3</v>
      </c>
      <c r="C128" s="104">
        <v>1.2869408526426453E-2</v>
      </c>
      <c r="D128" s="104">
        <v>1.494746949948089E-2</v>
      </c>
      <c r="E128" s="104">
        <v>2.009019224930976E-2</v>
      </c>
      <c r="F128" s="104">
        <v>2.4201819627517145E-2</v>
      </c>
      <c r="G128" s="104">
        <v>3.1941834946728025E-2</v>
      </c>
      <c r="H128" s="104">
        <v>4.0521423420602248E-2</v>
      </c>
      <c r="I128" s="104">
        <v>6.1832652296156247E-2</v>
      </c>
      <c r="J128" s="104">
        <v>7.1667015737611445E-2</v>
      </c>
      <c r="K128" s="104">
        <v>9.6117304088700881E-2</v>
      </c>
      <c r="L128" s="104">
        <v>9.3884307370238604E-2</v>
      </c>
      <c r="M128" s="104">
        <v>0.11226448624308394</v>
      </c>
      <c r="N128" s="104">
        <v>0.10968883498600147</v>
      </c>
      <c r="O128" s="104">
        <v>9.9935688067745373E-2</v>
      </c>
      <c r="P128" s="104">
        <v>0.12196467550025447</v>
      </c>
      <c r="Q128" s="104">
        <v>0.1174211971569166</v>
      </c>
      <c r="R128" s="104">
        <v>0.12848690577325467</v>
      </c>
      <c r="S128" s="104">
        <v>0.13308767521649742</v>
      </c>
      <c r="T128" s="104">
        <v>0.11905035579177127</v>
      </c>
      <c r="U128" s="104">
        <v>0.13606884599235491</v>
      </c>
      <c r="V128" s="104">
        <v>0.14770138609170347</v>
      </c>
      <c r="W128" s="104">
        <v>0.14522688373453396</v>
      </c>
      <c r="X128" s="104">
        <v>0.16297413874884081</v>
      </c>
      <c r="Y128" s="104">
        <v>0.16689503019230889</v>
      </c>
      <c r="DA128" s="132" t="s">
        <v>1656</v>
      </c>
    </row>
    <row r="129" spans="1:105" ht="12" customHeight="1" x14ac:dyDescent="0.25">
      <c r="A129" s="106" t="s">
        <v>124</v>
      </c>
      <c r="B129" s="101">
        <v>2.3015261819771937</v>
      </c>
      <c r="C129" s="101">
        <v>2.2836873176874346</v>
      </c>
      <c r="D129" s="101">
        <v>2.1727528654020642</v>
      </c>
      <c r="E129" s="101">
        <v>2.4425470303827108</v>
      </c>
      <c r="F129" s="101">
        <v>2.7430865569565581</v>
      </c>
      <c r="G129" s="101">
        <v>3.0572130079970852</v>
      </c>
      <c r="H129" s="101">
        <v>3.5342916953180876</v>
      </c>
      <c r="I129" s="101">
        <v>3.639181756715733</v>
      </c>
      <c r="J129" s="101">
        <v>3.3049579659325077</v>
      </c>
      <c r="K129" s="101">
        <v>2.8769598837390991</v>
      </c>
      <c r="L129" s="101">
        <v>2.857736271382195</v>
      </c>
      <c r="M129" s="101">
        <v>2.9947997457382116</v>
      </c>
      <c r="N129" s="101">
        <v>2.7619118188499048</v>
      </c>
      <c r="O129" s="101">
        <v>2.5425797573417084</v>
      </c>
      <c r="P129" s="101">
        <v>2.1464972149436576</v>
      </c>
      <c r="Q129" s="101">
        <v>2.7304586494255414</v>
      </c>
      <c r="R129" s="101">
        <v>2.9160452069129037</v>
      </c>
      <c r="S129" s="101">
        <v>2.917643204501795</v>
      </c>
      <c r="T129" s="101">
        <v>2.5777560845376146</v>
      </c>
      <c r="U129" s="101">
        <v>2.2483534307312043</v>
      </c>
      <c r="V129" s="101">
        <v>1.7821667585660894</v>
      </c>
      <c r="W129" s="101">
        <v>1.4522691591553054</v>
      </c>
      <c r="X129" s="101">
        <v>0.96214276811724053</v>
      </c>
      <c r="Y129" s="101">
        <v>0.74183856721540764</v>
      </c>
      <c r="DA129" s="131" t="s">
        <v>1657</v>
      </c>
    </row>
    <row r="130" spans="1:105" ht="12" customHeight="1" x14ac:dyDescent="0.25">
      <c r="A130" s="107" t="s">
        <v>123</v>
      </c>
      <c r="B130" s="104">
        <v>6.4986747967541326E-3</v>
      </c>
      <c r="C130" s="104">
        <v>7.671897444996318E-3</v>
      </c>
      <c r="D130" s="104">
        <v>6.9795590250462678E-3</v>
      </c>
      <c r="E130" s="104">
        <v>8.9779891179120573E-3</v>
      </c>
      <c r="F130" s="104">
        <v>1.0332713180870017E-2</v>
      </c>
      <c r="G130" s="104">
        <v>1.1976468716821276E-2</v>
      </c>
      <c r="H130" s="104">
        <v>1.535210341198495E-2</v>
      </c>
      <c r="I130" s="104">
        <v>1.9698024563897146E-2</v>
      </c>
      <c r="J130" s="104">
        <v>1.7679615861556409E-2</v>
      </c>
      <c r="K130" s="104">
        <v>1.6938670115841867E-2</v>
      </c>
      <c r="L130" s="104">
        <v>1.7027269623309638E-2</v>
      </c>
      <c r="M130" s="104">
        <v>1.9410101675682127E-2</v>
      </c>
      <c r="N130" s="104">
        <v>1.8003210339309256E-2</v>
      </c>
      <c r="O130" s="104">
        <v>1.5239761551670193E-2</v>
      </c>
      <c r="P130" s="104">
        <v>1.1489173050597818E-2</v>
      </c>
      <c r="Q130" s="104">
        <v>1.5356144173777616E-2</v>
      </c>
      <c r="R130" s="104">
        <v>1.7151798638425489E-2</v>
      </c>
      <c r="S130" s="104">
        <v>1.7616640087807067E-2</v>
      </c>
      <c r="T130" s="104">
        <v>1.5390128462954631E-2</v>
      </c>
      <c r="U130" s="104">
        <v>1.3663744046387819E-2</v>
      </c>
      <c r="V130" s="104">
        <v>1.1160945534201444E-2</v>
      </c>
      <c r="W130" s="104">
        <v>9.4643754865506441E-3</v>
      </c>
      <c r="X130" s="104">
        <v>8.2698971804389849E-3</v>
      </c>
      <c r="Y130" s="104">
        <v>5.8957323744732205E-3</v>
      </c>
      <c r="DA130" s="132" t="s">
        <v>1658</v>
      </c>
    </row>
    <row r="131" spans="1:105" ht="12" customHeight="1" x14ac:dyDescent="0.25">
      <c r="A131" s="108" t="s">
        <v>50</v>
      </c>
      <c r="B131" s="98">
        <v>4.3934110053397086E-3</v>
      </c>
      <c r="C131" s="98">
        <v>5.0933985265932298E-3</v>
      </c>
      <c r="D131" s="98">
        <v>4.6614926885683835E-3</v>
      </c>
      <c r="E131" s="98">
        <v>5.9123150112392548E-3</v>
      </c>
      <c r="F131" s="98">
        <v>6.763991734685307E-3</v>
      </c>
      <c r="G131" s="98">
        <v>7.9106888709922826E-3</v>
      </c>
      <c r="H131" s="98">
        <v>1.0129018053075593E-2</v>
      </c>
      <c r="I131" s="98">
        <v>1.2810896177220255E-2</v>
      </c>
      <c r="J131" s="98">
        <v>1.119727124276325E-2</v>
      </c>
      <c r="K131" s="98">
        <v>9.9448554522481077E-3</v>
      </c>
      <c r="L131" s="98">
        <v>1.1180183407289719E-2</v>
      </c>
      <c r="M131" s="98">
        <v>1.2614373409360603E-2</v>
      </c>
      <c r="N131" s="98">
        <v>1.1467980958540357E-2</v>
      </c>
      <c r="O131" s="98">
        <v>1.0078671948086133E-2</v>
      </c>
      <c r="P131" s="98">
        <v>7.2954342891394285E-3</v>
      </c>
      <c r="Q131" s="98">
        <v>9.7798115308517508E-3</v>
      </c>
      <c r="R131" s="98">
        <v>1.0851539295422447E-2</v>
      </c>
      <c r="S131" s="98">
        <v>1.0641889356494755E-2</v>
      </c>
      <c r="T131" s="98">
        <v>9.3031522162747883E-3</v>
      </c>
      <c r="U131" s="98">
        <v>8.3357413133041906E-3</v>
      </c>
      <c r="V131" s="98">
        <v>6.7764441432701522E-3</v>
      </c>
      <c r="W131" s="98">
        <v>6.0271615372931818E-3</v>
      </c>
      <c r="X131" s="98">
        <v>3.8079690619334393E-3</v>
      </c>
      <c r="Y131" s="98">
        <v>3.2840262243446538E-3</v>
      </c>
      <c r="DA131" s="63" t="s">
        <v>1659</v>
      </c>
    </row>
    <row r="132" spans="1:105" ht="12" customHeight="1" x14ac:dyDescent="0.25">
      <c r="A132" s="108" t="s">
        <v>52</v>
      </c>
      <c r="B132" s="98">
        <v>2.105263791414424E-3</v>
      </c>
      <c r="C132" s="98">
        <v>2.5784989184030882E-3</v>
      </c>
      <c r="D132" s="98">
        <v>2.3180663364778843E-3</v>
      </c>
      <c r="E132" s="98">
        <v>3.0656741066728025E-3</v>
      </c>
      <c r="F132" s="98">
        <v>3.5687214461847094E-3</v>
      </c>
      <c r="G132" s="98">
        <v>4.0657798458289939E-3</v>
      </c>
      <c r="H132" s="98">
        <v>5.2230853589093577E-3</v>
      </c>
      <c r="I132" s="98">
        <v>6.8871283866768921E-3</v>
      </c>
      <c r="J132" s="98">
        <v>6.4823446187931575E-3</v>
      </c>
      <c r="K132" s="98">
        <v>6.9938146635937582E-3</v>
      </c>
      <c r="L132" s="98">
        <v>5.8470862160199203E-3</v>
      </c>
      <c r="M132" s="98">
        <v>6.7957282663215265E-3</v>
      </c>
      <c r="N132" s="98">
        <v>6.5352293807689E-3</v>
      </c>
      <c r="O132" s="98">
        <v>5.1610896035840601E-3</v>
      </c>
      <c r="P132" s="98">
        <v>4.1937387614583892E-3</v>
      </c>
      <c r="Q132" s="98">
        <v>5.5763326429258643E-3</v>
      </c>
      <c r="R132" s="98">
        <v>6.3002593430030425E-3</v>
      </c>
      <c r="S132" s="98">
        <v>6.9747507313123111E-3</v>
      </c>
      <c r="T132" s="98">
        <v>6.0869762466798424E-3</v>
      </c>
      <c r="U132" s="98">
        <v>5.3280027330836286E-3</v>
      </c>
      <c r="V132" s="98">
        <v>4.3845013909312915E-3</v>
      </c>
      <c r="W132" s="98">
        <v>3.4372139492574632E-3</v>
      </c>
      <c r="X132" s="98">
        <v>4.4619281185055452E-3</v>
      </c>
      <c r="Y132" s="98">
        <v>2.6117061501285668E-3</v>
      </c>
      <c r="DA132" s="63" t="s">
        <v>1660</v>
      </c>
    </row>
    <row r="133" spans="1:105" ht="12" customHeight="1" x14ac:dyDescent="0.25">
      <c r="A133" s="106" t="s">
        <v>122</v>
      </c>
      <c r="B133" s="101">
        <v>11.742060693426279</v>
      </c>
      <c r="C133" s="101">
        <v>10.94240790134652</v>
      </c>
      <c r="D133" s="101">
        <v>11.709698231708961</v>
      </c>
      <c r="E133" s="101">
        <v>11.915033742473065</v>
      </c>
      <c r="F133" s="101">
        <v>13.224497581621751</v>
      </c>
      <c r="G133" s="101">
        <v>14.438199589673317</v>
      </c>
      <c r="H133" s="101">
        <v>15.423994298097128</v>
      </c>
      <c r="I133" s="101">
        <v>13.981770020204879</v>
      </c>
      <c r="J133" s="101">
        <v>13.62918530348662</v>
      </c>
      <c r="K133" s="101">
        <v>11.648359526425859</v>
      </c>
      <c r="L133" s="101">
        <v>12.251463295165617</v>
      </c>
      <c r="M133" s="101">
        <v>11.953657626930047</v>
      </c>
      <c r="N133" s="101">
        <v>11.918557244951108</v>
      </c>
      <c r="O133" s="101">
        <v>13.528561321622689</v>
      </c>
      <c r="P133" s="101">
        <v>13.9441310754491</v>
      </c>
      <c r="Q133" s="101">
        <v>15.429820712011541</v>
      </c>
      <c r="R133" s="101">
        <v>15.300902881886103</v>
      </c>
      <c r="S133" s="101">
        <v>13.820077250549938</v>
      </c>
      <c r="T133" s="101">
        <v>12.462489290138926</v>
      </c>
      <c r="U133" s="101">
        <v>10.118487993759091</v>
      </c>
      <c r="V133" s="101">
        <v>7.7238298484391636</v>
      </c>
      <c r="W133" s="101">
        <v>5.5132096798249384</v>
      </c>
      <c r="X133" s="101">
        <v>2.3818219929395279</v>
      </c>
      <c r="Y133" s="101">
        <v>1.4881121512683317</v>
      </c>
      <c r="DA133" s="131" t="s">
        <v>1661</v>
      </c>
    </row>
    <row r="134" spans="1:105" ht="12" customHeight="1" x14ac:dyDescent="0.25">
      <c r="A134" s="107" t="s">
        <v>121</v>
      </c>
      <c r="B134" s="104">
        <v>4.3798235474043601</v>
      </c>
      <c r="C134" s="104">
        <v>4.8094385085039271</v>
      </c>
      <c r="D134" s="104">
        <v>5.6113134812233962</v>
      </c>
      <c r="E134" s="104">
        <v>6.2673449315525058</v>
      </c>
      <c r="F134" s="104">
        <v>6.9762666685636905</v>
      </c>
      <c r="G134" s="104">
        <v>8.3120932952039439</v>
      </c>
      <c r="H134" s="104">
        <v>9.4695065269920704</v>
      </c>
      <c r="I134" s="104">
        <v>11.006360350227997</v>
      </c>
      <c r="J134" s="104">
        <v>11.560814783556594</v>
      </c>
      <c r="K134" s="104">
        <v>10.948331308501176</v>
      </c>
      <c r="L134" s="104">
        <v>12.70502791940169</v>
      </c>
      <c r="M134" s="104">
        <v>12.739715757604074</v>
      </c>
      <c r="N134" s="104">
        <v>12.326897649250432</v>
      </c>
      <c r="O134" s="104">
        <v>13.48983074548244</v>
      </c>
      <c r="P134" s="104">
        <v>12.665335001420939</v>
      </c>
      <c r="Q134" s="104">
        <v>13.289201311303382</v>
      </c>
      <c r="R134" s="104">
        <v>13.229781287498401</v>
      </c>
      <c r="S134" s="104">
        <v>11.953513201776371</v>
      </c>
      <c r="T134" s="104">
        <v>11.076215272450774</v>
      </c>
      <c r="U134" s="104">
        <v>9.4031935286665824</v>
      </c>
      <c r="V134" s="104">
        <v>7.5765132829929263</v>
      </c>
      <c r="W134" s="104">
        <v>5.686012863797627</v>
      </c>
      <c r="X134" s="104">
        <v>2.994560121374803</v>
      </c>
      <c r="Y134" s="104">
        <v>2.7184536113246889</v>
      </c>
      <c r="DA134" s="132" t="s">
        <v>1662</v>
      </c>
    </row>
    <row r="135" spans="1:105" ht="12" customHeight="1" x14ac:dyDescent="0.25">
      <c r="A135" s="108" t="s">
        <v>53</v>
      </c>
      <c r="B135" s="98">
        <v>2.8440050955511378</v>
      </c>
      <c r="C135" s="98">
        <v>3.0631581578720888</v>
      </c>
      <c r="D135" s="98">
        <v>3.5976948907978556</v>
      </c>
      <c r="E135" s="98">
        <v>3.9613931453597178</v>
      </c>
      <c r="F135" s="98">
        <v>4.3841925279755509</v>
      </c>
      <c r="G135" s="98">
        <v>5.2828804001936343</v>
      </c>
      <c r="H135" s="98">
        <v>6.0164383245670008</v>
      </c>
      <c r="I135" s="98">
        <v>6.8914611532918597</v>
      </c>
      <c r="J135" s="98">
        <v>7.0404287690790577</v>
      </c>
      <c r="K135" s="98">
        <v>6.1411496707091997</v>
      </c>
      <c r="L135" s="98">
        <v>8.0328633007756896</v>
      </c>
      <c r="M135" s="98">
        <v>7.9804330545601179</v>
      </c>
      <c r="N135" s="98">
        <v>7.565644304514942</v>
      </c>
      <c r="O135" s="98">
        <v>8.6360689474897878</v>
      </c>
      <c r="P135" s="98">
        <v>7.8003861064270144</v>
      </c>
      <c r="Q135" s="98">
        <v>8.3245730686490536</v>
      </c>
      <c r="R135" s="98">
        <v>8.2663796728617971</v>
      </c>
      <c r="S135" s="98">
        <v>7.1611694933302612</v>
      </c>
      <c r="T135" s="98">
        <v>6.6626698998095968</v>
      </c>
      <c r="U135" s="98">
        <v>5.728341057094231</v>
      </c>
      <c r="V135" s="98">
        <v>4.5966214080476098</v>
      </c>
      <c r="W135" s="98">
        <v>3.6135945842757242</v>
      </c>
      <c r="X135" s="98">
        <v>1.3644734617090171</v>
      </c>
      <c r="Y135" s="98">
        <v>1.5168511404219593</v>
      </c>
      <c r="DA135" s="63" t="s">
        <v>1663</v>
      </c>
    </row>
    <row r="136" spans="1:105" ht="12" customHeight="1" x14ac:dyDescent="0.25">
      <c r="A136" s="108" t="s">
        <v>52</v>
      </c>
      <c r="B136" s="98">
        <v>1.5358184518532227</v>
      </c>
      <c r="C136" s="98">
        <v>1.7462803506318387</v>
      </c>
      <c r="D136" s="98">
        <v>2.013618590425541</v>
      </c>
      <c r="E136" s="98">
        <v>2.3059517861927876</v>
      </c>
      <c r="F136" s="98">
        <v>2.5920741405881396</v>
      </c>
      <c r="G136" s="98">
        <v>3.0292128950103092</v>
      </c>
      <c r="H136" s="98">
        <v>3.4530682024250705</v>
      </c>
      <c r="I136" s="98">
        <v>4.1148991969361361</v>
      </c>
      <c r="J136" s="98">
        <v>4.5203860144775367</v>
      </c>
      <c r="K136" s="98">
        <v>4.8071816377919765</v>
      </c>
      <c r="L136" s="98">
        <v>4.6721646186260006</v>
      </c>
      <c r="M136" s="98">
        <v>4.7592827030439553</v>
      </c>
      <c r="N136" s="98">
        <v>4.7612533447354899</v>
      </c>
      <c r="O136" s="98">
        <v>4.8537617979926511</v>
      </c>
      <c r="P136" s="98">
        <v>4.8649488949939235</v>
      </c>
      <c r="Q136" s="98">
        <v>4.964628242654328</v>
      </c>
      <c r="R136" s="98">
        <v>4.963401614636604</v>
      </c>
      <c r="S136" s="98">
        <v>4.7923437084461096</v>
      </c>
      <c r="T136" s="98">
        <v>4.4135453726411766</v>
      </c>
      <c r="U136" s="98">
        <v>3.6748524715723518</v>
      </c>
      <c r="V136" s="98">
        <v>2.9798918749453165</v>
      </c>
      <c r="W136" s="98">
        <v>2.0724182795219033</v>
      </c>
      <c r="X136" s="98">
        <v>1.6300866596657859</v>
      </c>
      <c r="Y136" s="98">
        <v>1.2016024709027298</v>
      </c>
      <c r="DA136" s="63" t="s">
        <v>1664</v>
      </c>
    </row>
    <row r="137" spans="1:105" ht="12" customHeight="1" x14ac:dyDescent="0.25">
      <c r="A137" s="121" t="s">
        <v>54</v>
      </c>
      <c r="B137" s="122">
        <v>6.1686663132807764</v>
      </c>
      <c r="C137" s="122">
        <v>6.4741791952162417</v>
      </c>
      <c r="D137" s="122">
        <v>7.3700477765665289</v>
      </c>
      <c r="E137" s="122">
        <v>8.2715010970367331</v>
      </c>
      <c r="F137" s="122">
        <v>9.3987919183285182</v>
      </c>
      <c r="G137" s="122">
        <v>11.04756758146279</v>
      </c>
      <c r="H137" s="122">
        <v>12.936429105398446</v>
      </c>
      <c r="I137" s="122">
        <v>14.292020605364346</v>
      </c>
      <c r="J137" s="122">
        <v>15.134710707036817</v>
      </c>
      <c r="K137" s="122">
        <v>15.351602226746653</v>
      </c>
      <c r="L137" s="122">
        <v>16.830778756004591</v>
      </c>
      <c r="M137" s="122">
        <v>16.522633300004014</v>
      </c>
      <c r="N137" s="122">
        <v>16.609833554035895</v>
      </c>
      <c r="O137" s="122">
        <v>18.459483748700066</v>
      </c>
      <c r="P137" s="122">
        <v>19.688623794376088</v>
      </c>
      <c r="Q137" s="122">
        <v>20.948041769496157</v>
      </c>
      <c r="R137" s="122">
        <v>21.960926018022899</v>
      </c>
      <c r="S137" s="122">
        <v>21.049585210419611</v>
      </c>
      <c r="T137" s="122">
        <v>20.322937159447445</v>
      </c>
      <c r="U137" s="122">
        <v>19.32326045400637</v>
      </c>
      <c r="V137" s="122">
        <v>19.326388016088266</v>
      </c>
      <c r="W137" s="122">
        <v>18.833938928332884</v>
      </c>
      <c r="X137" s="122">
        <v>11.139214384905825</v>
      </c>
      <c r="Y137" s="122">
        <v>12.104087810904522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1667</v>
      </c>
    </row>
    <row r="140" spans="1:105" ht="12" customHeight="1" x14ac:dyDescent="0.25">
      <c r="A140" s="109" t="s">
        <v>120</v>
      </c>
      <c r="B140" s="33">
        <v>6.1686663132807764</v>
      </c>
      <c r="C140" s="33">
        <v>6.4741791952162417</v>
      </c>
      <c r="D140" s="33">
        <v>7.3700477765665289</v>
      </c>
      <c r="E140" s="33">
        <v>8.2715010970367331</v>
      </c>
      <c r="F140" s="33">
        <v>9.3987919183285182</v>
      </c>
      <c r="G140" s="33">
        <v>11.04756758146279</v>
      </c>
      <c r="H140" s="33">
        <v>12.936429105398446</v>
      </c>
      <c r="I140" s="33">
        <v>14.292020605364346</v>
      </c>
      <c r="J140" s="33">
        <v>15.134710707036817</v>
      </c>
      <c r="K140" s="33">
        <v>15.351602226746653</v>
      </c>
      <c r="L140" s="33">
        <v>16.830778756004591</v>
      </c>
      <c r="M140" s="33">
        <v>16.522633300004014</v>
      </c>
      <c r="N140" s="33">
        <v>16.609833554035895</v>
      </c>
      <c r="O140" s="33">
        <v>18.459483748700066</v>
      </c>
      <c r="P140" s="33">
        <v>19.688623794376088</v>
      </c>
      <c r="Q140" s="33">
        <v>20.948041769496157</v>
      </c>
      <c r="R140" s="33">
        <v>21.960926018022899</v>
      </c>
      <c r="S140" s="33">
        <v>21.049585210419611</v>
      </c>
      <c r="T140" s="33">
        <v>20.322937159447445</v>
      </c>
      <c r="U140" s="33">
        <v>19.32326045400637</v>
      </c>
      <c r="V140" s="33">
        <v>19.326388016088266</v>
      </c>
      <c r="W140" s="33">
        <v>18.833938928332884</v>
      </c>
      <c r="X140" s="33">
        <v>11.139214384905825</v>
      </c>
      <c r="Y140" s="33">
        <v>12.104087810904522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229.0559087232991</v>
      </c>
      <c r="C142" s="117">
        <f t="shared" si="25"/>
        <v>268.15143455051458</v>
      </c>
      <c r="D142" s="117">
        <f t="shared" si="25"/>
        <v>287.35126738699114</v>
      </c>
      <c r="E142" s="117">
        <f t="shared" si="25"/>
        <v>336.10001686856089</v>
      </c>
      <c r="F142" s="117">
        <f t="shared" si="25"/>
        <v>369.59828614031034</v>
      </c>
      <c r="G142" s="117">
        <f t="shared" si="25"/>
        <v>444.46028658659236</v>
      </c>
      <c r="H142" s="117">
        <f t="shared" si="25"/>
        <v>505.56520487650869</v>
      </c>
      <c r="I142" s="117">
        <f t="shared" si="25"/>
        <v>611.60734832372759</v>
      </c>
      <c r="J142" s="117">
        <f t="shared" si="25"/>
        <v>607.1025920470338</v>
      </c>
      <c r="K142" s="117">
        <f t="shared" si="25"/>
        <v>612.3454173158533</v>
      </c>
      <c r="L142" s="117">
        <f t="shared" si="25"/>
        <v>665.01504839551535</v>
      </c>
      <c r="M142" s="117">
        <f t="shared" si="25"/>
        <v>613.56658659903042</v>
      </c>
      <c r="N142" s="117">
        <f t="shared" si="25"/>
        <v>604.52023956331209</v>
      </c>
      <c r="O142" s="117">
        <f t="shared" si="25"/>
        <v>643.03578184757725</v>
      </c>
      <c r="P142" s="117">
        <f t="shared" si="25"/>
        <v>635.83600692994423</v>
      </c>
      <c r="Q142" s="117">
        <f t="shared" si="25"/>
        <v>742.65682465109967</v>
      </c>
      <c r="R142" s="117">
        <f t="shared" ref="R142:V142" si="26">R143+R146+R148+R161</f>
        <v>793.0750619953335</v>
      </c>
      <c r="S142" s="117">
        <f t="shared" si="26"/>
        <v>764.81068438075431</v>
      </c>
      <c r="T142" s="117">
        <f t="shared" si="26"/>
        <v>732.47229074307359</v>
      </c>
      <c r="U142" s="117">
        <f t="shared" si="26"/>
        <v>682.16127383869832</v>
      </c>
      <c r="V142" s="117">
        <f t="shared" si="26"/>
        <v>649.88080963696382</v>
      </c>
      <c r="W142" s="117">
        <f t="shared" ref="W142:Y142" si="27">W143+W146+W148+W161</f>
        <v>673.74620344147229</v>
      </c>
      <c r="X142" s="117">
        <f t="shared" si="27"/>
        <v>540.02070509335169</v>
      </c>
      <c r="Y142" s="117">
        <f t="shared" si="27"/>
        <v>586.87130076425751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203.96729375466074</v>
      </c>
      <c r="C143" s="122">
        <f t="shared" si="28"/>
        <v>242.09114785376778</v>
      </c>
      <c r="D143" s="122">
        <f t="shared" si="28"/>
        <v>258.06712113978926</v>
      </c>
      <c r="E143" s="122">
        <f t="shared" si="28"/>
        <v>303.31519191168394</v>
      </c>
      <c r="F143" s="122">
        <f t="shared" si="28"/>
        <v>331.86835172130293</v>
      </c>
      <c r="G143" s="122">
        <f t="shared" si="28"/>
        <v>399.77425424011921</v>
      </c>
      <c r="H143" s="122">
        <f t="shared" si="28"/>
        <v>453.87546503544638</v>
      </c>
      <c r="I143" s="122">
        <f t="shared" si="28"/>
        <v>554.49772028339044</v>
      </c>
      <c r="J143" s="122">
        <f t="shared" si="28"/>
        <v>547.31718693127016</v>
      </c>
      <c r="K143" s="122">
        <f t="shared" si="28"/>
        <v>553.28342741015456</v>
      </c>
      <c r="L143" s="122">
        <f t="shared" si="28"/>
        <v>598.32669874132057</v>
      </c>
      <c r="M143" s="122">
        <f t="shared" si="28"/>
        <v>543.38884427631558</v>
      </c>
      <c r="N143" s="122">
        <f t="shared" si="28"/>
        <v>534.66576206796935</v>
      </c>
      <c r="O143" s="122">
        <f t="shared" si="28"/>
        <v>566.911915935416</v>
      </c>
      <c r="P143" s="122">
        <f t="shared" si="28"/>
        <v>554.76321782325044</v>
      </c>
      <c r="Q143" s="122">
        <f t="shared" si="28"/>
        <v>655.39823118024162</v>
      </c>
      <c r="R143" s="122">
        <f t="shared" ref="R143:V143" si="29">SUM(R144:R145)</f>
        <v>701.75891129814295</v>
      </c>
      <c r="S143" s="122">
        <f t="shared" si="29"/>
        <v>678.0309202156285</v>
      </c>
      <c r="T143" s="122">
        <f t="shared" si="29"/>
        <v>650.18148059218152</v>
      </c>
      <c r="U143" s="122">
        <f t="shared" si="29"/>
        <v>600.69691919157651</v>
      </c>
      <c r="V143" s="122">
        <f t="shared" si="29"/>
        <v>570.0034280986431</v>
      </c>
      <c r="W143" s="122">
        <f t="shared" ref="W143:Y143" si="30">SUM(W144:W145)</f>
        <v>595.31813907004869</v>
      </c>
      <c r="X143" s="122">
        <f t="shared" si="30"/>
        <v>494.60672216622203</v>
      </c>
      <c r="Y143" s="122">
        <f t="shared" si="30"/>
        <v>538.89121712838812</v>
      </c>
      <c r="DA143" s="130" t="s">
        <v>1815</v>
      </c>
    </row>
    <row r="144" spans="1:105" ht="12" customHeight="1" x14ac:dyDescent="0.25">
      <c r="A144" s="97" t="s">
        <v>199</v>
      </c>
      <c r="B144" s="98">
        <v>202.47113350279616</v>
      </c>
      <c r="C144" s="98">
        <v>240.31608051005441</v>
      </c>
      <c r="D144" s="98">
        <v>256.21993886358717</v>
      </c>
      <c r="E144" s="98">
        <v>301.15413714707745</v>
      </c>
      <c r="F144" s="98">
        <v>329.52791946510752</v>
      </c>
      <c r="G144" s="98">
        <v>396.97001466636544</v>
      </c>
      <c r="H144" s="98">
        <v>450.70762902310634</v>
      </c>
      <c r="I144" s="98">
        <v>550.64912895297641</v>
      </c>
      <c r="J144" s="98">
        <v>543.57180796979367</v>
      </c>
      <c r="K144" s="98">
        <v>549.53938264471697</v>
      </c>
      <c r="L144" s="98">
        <v>594.17912254050827</v>
      </c>
      <c r="M144" s="98">
        <v>539.7130161741444</v>
      </c>
      <c r="N144" s="98">
        <v>531.08937114452272</v>
      </c>
      <c r="O144" s="98">
        <v>563.15421776219591</v>
      </c>
      <c r="P144" s="98">
        <v>551.17035801723591</v>
      </c>
      <c r="Q144" s="98">
        <v>651.08346439557067</v>
      </c>
      <c r="R144" s="98">
        <v>697.14791938166638</v>
      </c>
      <c r="S144" s="98">
        <v>673.59035598126991</v>
      </c>
      <c r="T144" s="98">
        <v>645.94144456498532</v>
      </c>
      <c r="U144" s="98">
        <v>596.83093397870425</v>
      </c>
      <c r="V144" s="98">
        <v>566.3379874846795</v>
      </c>
      <c r="W144" s="98">
        <v>591.49241611972127</v>
      </c>
      <c r="X144" s="98">
        <v>491.65782190687531</v>
      </c>
      <c r="Y144" s="98">
        <v>535.64403788541165</v>
      </c>
      <c r="DA144" s="63" t="s">
        <v>1816</v>
      </c>
    </row>
    <row r="145" spans="1:105" ht="12" customHeight="1" x14ac:dyDescent="0.25">
      <c r="A145" s="97" t="s">
        <v>53</v>
      </c>
      <c r="B145" s="98">
        <v>1.4961602518645805</v>
      </c>
      <c r="C145" s="98">
        <v>1.7750673437133626</v>
      </c>
      <c r="D145" s="98">
        <v>1.8471822762021171</v>
      </c>
      <c r="E145" s="98">
        <v>2.1610547646064888</v>
      </c>
      <c r="F145" s="98">
        <v>2.3404322561953883</v>
      </c>
      <c r="G145" s="98">
        <v>2.80423957375376</v>
      </c>
      <c r="H145" s="98">
        <v>3.1678360123400302</v>
      </c>
      <c r="I145" s="98">
        <v>3.8485913304140555</v>
      </c>
      <c r="J145" s="98">
        <v>3.7453789614764483</v>
      </c>
      <c r="K145" s="98">
        <v>3.7440447654375428</v>
      </c>
      <c r="L145" s="98">
        <v>4.1475762008122707</v>
      </c>
      <c r="M145" s="98">
        <v>3.6758281021711867</v>
      </c>
      <c r="N145" s="98">
        <v>3.5763909234466502</v>
      </c>
      <c r="O145" s="98">
        <v>3.7576981732201142</v>
      </c>
      <c r="P145" s="98">
        <v>3.5928598060145616</v>
      </c>
      <c r="Q145" s="98">
        <v>4.3147667846709767</v>
      </c>
      <c r="R145" s="98">
        <v>4.6109919164766167</v>
      </c>
      <c r="S145" s="98">
        <v>4.4405642343585532</v>
      </c>
      <c r="T145" s="98">
        <v>4.2400360271961759</v>
      </c>
      <c r="U145" s="98">
        <v>3.8659852128722467</v>
      </c>
      <c r="V145" s="98">
        <v>3.665440613963594</v>
      </c>
      <c r="W145" s="98">
        <v>3.8257229503274197</v>
      </c>
      <c r="X145" s="98">
        <v>2.9489002593467193</v>
      </c>
      <c r="Y145" s="98">
        <v>3.2471792429764617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3.5870812554736571E-2</v>
      </c>
      <c r="C146" s="122">
        <f t="shared" si="31"/>
        <v>5.1891851101283075E-2</v>
      </c>
      <c r="D146" s="122">
        <f t="shared" si="31"/>
        <v>6.3905271313383971E-2</v>
      </c>
      <c r="E146" s="122">
        <f t="shared" si="31"/>
        <v>0.10516672592282511</v>
      </c>
      <c r="F146" s="122">
        <f t="shared" si="31"/>
        <v>0.17850097480106444</v>
      </c>
      <c r="G146" s="122">
        <f t="shared" si="31"/>
        <v>0.2707661156400975</v>
      </c>
      <c r="H146" s="122">
        <f t="shared" si="31"/>
        <v>0.41695748347152856</v>
      </c>
      <c r="I146" s="122">
        <f t="shared" si="31"/>
        <v>0.57336122029466774</v>
      </c>
      <c r="J146" s="122">
        <f t="shared" si="31"/>
        <v>0.6800771685409307</v>
      </c>
      <c r="K146" s="122">
        <f t="shared" si="31"/>
        <v>0.7450969602136831</v>
      </c>
      <c r="L146" s="122">
        <f t="shared" si="31"/>
        <v>0.77627929061436818</v>
      </c>
      <c r="M146" s="122">
        <f t="shared" si="31"/>
        <v>0.76305687447249881</v>
      </c>
      <c r="N146" s="122">
        <f t="shared" si="31"/>
        <v>0.74985719846372723</v>
      </c>
      <c r="O146" s="122">
        <f t="shared" si="31"/>
        <v>0.75138611494814034</v>
      </c>
      <c r="P146" s="122">
        <f t="shared" si="31"/>
        <v>0.76654311474130732</v>
      </c>
      <c r="Q146" s="122">
        <f t="shared" si="31"/>
        <v>0.84912410980088449</v>
      </c>
      <c r="R146" s="122">
        <f t="shared" si="31"/>
        <v>1.0570177761862565</v>
      </c>
      <c r="S146" s="122">
        <f t="shared" si="31"/>
        <v>1.2138491816173576</v>
      </c>
      <c r="T146" s="122">
        <f t="shared" si="31"/>
        <v>1.573399760526371</v>
      </c>
      <c r="U146" s="122">
        <f t="shared" si="31"/>
        <v>1.3803334811005377</v>
      </c>
      <c r="V146" s="122">
        <f t="shared" si="31"/>
        <v>1.3930137621922107</v>
      </c>
      <c r="W146" s="122">
        <f t="shared" si="31"/>
        <v>1.3125802130308664</v>
      </c>
      <c r="X146" s="122">
        <f t="shared" si="31"/>
        <v>1.1605030303395765</v>
      </c>
      <c r="Y146" s="122">
        <f t="shared" si="31"/>
        <v>1.0247908021028924</v>
      </c>
      <c r="DA146" s="130" t="s">
        <v>1818</v>
      </c>
    </row>
    <row r="147" spans="1:105" ht="12" customHeight="1" x14ac:dyDescent="0.25">
      <c r="A147" s="97" t="s">
        <v>53</v>
      </c>
      <c r="B147" s="98">
        <v>3.5870812554736571E-2</v>
      </c>
      <c r="C147" s="98">
        <v>5.1891851101283075E-2</v>
      </c>
      <c r="D147" s="98">
        <v>6.3905271313383971E-2</v>
      </c>
      <c r="E147" s="98">
        <v>0.10516672592282511</v>
      </c>
      <c r="F147" s="98">
        <v>0.17850097480106444</v>
      </c>
      <c r="G147" s="98">
        <v>0.2707661156400975</v>
      </c>
      <c r="H147" s="98">
        <v>0.41695748347152856</v>
      </c>
      <c r="I147" s="98">
        <v>0.57336122029466774</v>
      </c>
      <c r="J147" s="98">
        <v>0.6800771685409307</v>
      </c>
      <c r="K147" s="98">
        <v>0.7450969602136831</v>
      </c>
      <c r="L147" s="98">
        <v>0.77627929061436818</v>
      </c>
      <c r="M147" s="98">
        <v>0.76305687447249881</v>
      </c>
      <c r="N147" s="98">
        <v>0.74985719846372723</v>
      </c>
      <c r="O147" s="98">
        <v>0.75138611494814034</v>
      </c>
      <c r="P147" s="98">
        <v>0.76654311474130732</v>
      </c>
      <c r="Q147" s="98">
        <v>0.84912410980088449</v>
      </c>
      <c r="R147" s="98">
        <v>1.0570177761862565</v>
      </c>
      <c r="S147" s="98">
        <v>1.2138491816173576</v>
      </c>
      <c r="T147" s="98">
        <v>1.573399760526371</v>
      </c>
      <c r="U147" s="98">
        <v>1.3803334811005377</v>
      </c>
      <c r="V147" s="98">
        <v>1.3930137621922107</v>
      </c>
      <c r="W147" s="98">
        <v>1.3125802130308664</v>
      </c>
      <c r="X147" s="98">
        <v>1.1605030303395765</v>
      </c>
      <c r="Y147" s="98">
        <v>1.0247908021028924</v>
      </c>
      <c r="DA147" s="63" t="s">
        <v>1819</v>
      </c>
    </row>
    <row r="148" spans="1:105" ht="12" customHeight="1" x14ac:dyDescent="0.25">
      <c r="A148" s="121" t="s">
        <v>55</v>
      </c>
      <c r="B148" s="122">
        <v>20.373879833018165</v>
      </c>
      <c r="C148" s="122">
        <v>21.080131864187805</v>
      </c>
      <c r="D148" s="122">
        <v>23.587278003903084</v>
      </c>
      <c r="E148" s="122">
        <v>26.333706827040242</v>
      </c>
      <c r="F148" s="122">
        <v>30.315453264924265</v>
      </c>
      <c r="G148" s="122">
        <v>35.881089261770754</v>
      </c>
      <c r="H148" s="122">
        <v>41.248809455516444</v>
      </c>
      <c r="I148" s="122">
        <v>45.441601181145401</v>
      </c>
      <c r="J148" s="122">
        <v>47.343393870888711</v>
      </c>
      <c r="K148" s="122">
        <v>46.36836232763207</v>
      </c>
      <c r="L148" s="122">
        <v>52.790099598624153</v>
      </c>
      <c r="M148" s="122">
        <v>56.503042871037209</v>
      </c>
      <c r="N148" s="122">
        <v>56.084564803694526</v>
      </c>
      <c r="O148" s="122">
        <v>60.839669578685722</v>
      </c>
      <c r="P148" s="122">
        <v>64.729614444346794</v>
      </c>
      <c r="Q148" s="122">
        <v>69.737677611946253</v>
      </c>
      <c r="R148" s="122">
        <v>72.6672018854957</v>
      </c>
      <c r="S148" s="122">
        <v>68.573850482886272</v>
      </c>
      <c r="T148" s="122">
        <v>64.156104583212681</v>
      </c>
      <c r="U148" s="122">
        <v>64.14010395361889</v>
      </c>
      <c r="V148" s="122">
        <v>62.291617992690746</v>
      </c>
      <c r="W148" s="122">
        <v>61.064799083575267</v>
      </c>
      <c r="X148" s="122">
        <v>34.611223611760913</v>
      </c>
      <c r="Y148" s="122">
        <v>36.317029003020039</v>
      </c>
      <c r="DA148" s="130" t="s">
        <v>1820</v>
      </c>
    </row>
    <row r="149" spans="1:105" ht="12" customHeight="1" x14ac:dyDescent="0.25">
      <c r="A149" s="97" t="s">
        <v>132</v>
      </c>
      <c r="B149" s="98">
        <v>6.8661701724009117</v>
      </c>
      <c r="C149" s="98">
        <v>7.7174245054173314</v>
      </c>
      <c r="D149" s="98">
        <v>9.0033486023191731</v>
      </c>
      <c r="E149" s="98">
        <v>10.775962751863672</v>
      </c>
      <c r="F149" s="98">
        <v>12.912794043373808</v>
      </c>
      <c r="G149" s="98">
        <v>16.168502577758257</v>
      </c>
      <c r="H149" s="98">
        <v>19.408425302766123</v>
      </c>
      <c r="I149" s="98">
        <v>23.19621048770173</v>
      </c>
      <c r="J149" s="98">
        <v>25.037286222990083</v>
      </c>
      <c r="K149" s="98">
        <v>26.152533394607325</v>
      </c>
      <c r="L149" s="98">
        <v>30.799417783833778</v>
      </c>
      <c r="M149" s="98">
        <v>34.493541582082763</v>
      </c>
      <c r="N149" s="98">
        <v>34.482240009141115</v>
      </c>
      <c r="O149" s="98">
        <v>37.108817098404081</v>
      </c>
      <c r="P149" s="98">
        <v>41.34550712514892</v>
      </c>
      <c r="Q149" s="98">
        <v>44.055789931760607</v>
      </c>
      <c r="R149" s="98">
        <v>46.779225579449736</v>
      </c>
      <c r="S149" s="98">
        <v>44.713431001482718</v>
      </c>
      <c r="T149" s="98">
        <v>42.282821148838181</v>
      </c>
      <c r="U149" s="98">
        <v>45.711548855550703</v>
      </c>
      <c r="V149" s="98">
        <v>47.600462298431424</v>
      </c>
      <c r="W149" s="98">
        <v>49.999794705279598</v>
      </c>
      <c r="X149" s="98">
        <v>28.800530227392539</v>
      </c>
      <c r="Y149" s="98">
        <v>31.610456139815724</v>
      </c>
      <c r="DA149" s="63" t="s">
        <v>1821</v>
      </c>
    </row>
    <row r="150" spans="1:105" ht="12" customHeight="1" x14ac:dyDescent="0.25">
      <c r="A150" s="97" t="s">
        <v>131</v>
      </c>
      <c r="B150" s="98">
        <v>2.1875773416693556E-2</v>
      </c>
      <c r="C150" s="98">
        <v>2.9238606394616503E-2</v>
      </c>
      <c r="D150" s="98">
        <v>3.4409738988172477E-2</v>
      </c>
      <c r="E150" s="98">
        <v>4.5430060562047764E-2</v>
      </c>
      <c r="F150" s="98">
        <v>5.4390706371732461E-2</v>
      </c>
      <c r="G150" s="98">
        <v>7.3139964252922851E-2</v>
      </c>
      <c r="H150" s="98">
        <v>9.2915212175414402E-2</v>
      </c>
      <c r="I150" s="98">
        <v>0.13889557712335385</v>
      </c>
      <c r="J150" s="98">
        <v>0.15478548939108625</v>
      </c>
      <c r="K150" s="98">
        <v>0.18830735629812567</v>
      </c>
      <c r="L150" s="98">
        <v>0.21512549640448014</v>
      </c>
      <c r="M150" s="98">
        <v>0.25395738091051318</v>
      </c>
      <c r="N150" s="98">
        <v>0.24146061221168408</v>
      </c>
      <c r="O150" s="98">
        <v>0.23475043974955656</v>
      </c>
      <c r="P150" s="98">
        <v>0.27204440620715248</v>
      </c>
      <c r="Q150" s="98">
        <v>0.26994730358752317</v>
      </c>
      <c r="R150" s="98">
        <v>0.29584525650849131</v>
      </c>
      <c r="S150" s="98">
        <v>0.29048922235449931</v>
      </c>
      <c r="T150" s="98">
        <v>0.26162921900513658</v>
      </c>
      <c r="U150" s="98">
        <v>0.30583554068706631</v>
      </c>
      <c r="V150" s="98">
        <v>0.33201181636392152</v>
      </c>
      <c r="W150" s="98">
        <v>0.35292025361484503</v>
      </c>
      <c r="X150" s="98">
        <v>0.27800052668142128</v>
      </c>
      <c r="Y150" s="98">
        <v>0.34677727947590131</v>
      </c>
      <c r="DA150" s="63" t="s">
        <v>1822</v>
      </c>
    </row>
    <row r="151" spans="1:105" ht="12" customHeight="1" x14ac:dyDescent="0.25">
      <c r="A151" s="100" t="s">
        <v>199</v>
      </c>
      <c r="B151" s="101">
        <v>1.2479479594294306E-2</v>
      </c>
      <c r="C151" s="101">
        <v>1.636919786819005E-2</v>
      </c>
      <c r="D151" s="101">
        <v>1.9462269488691585E-2</v>
      </c>
      <c r="E151" s="101">
        <v>2.5339868312738007E-2</v>
      </c>
      <c r="F151" s="101">
        <v>3.0188886744215319E-2</v>
      </c>
      <c r="G151" s="101">
        <v>4.1198129306194819E-2</v>
      </c>
      <c r="H151" s="101">
        <v>5.2393788754812161E-2</v>
      </c>
      <c r="I151" s="101">
        <v>7.7062924827197607E-2</v>
      </c>
      <c r="J151" s="101">
        <v>8.31184736534748E-2</v>
      </c>
      <c r="K151" s="101">
        <v>9.2190052209424805E-2</v>
      </c>
      <c r="L151" s="101">
        <v>0.12124118903424155</v>
      </c>
      <c r="M151" s="101">
        <v>0.14169289466742924</v>
      </c>
      <c r="N151" s="101">
        <v>0.13177177722568262</v>
      </c>
      <c r="O151" s="101">
        <v>0.13481475168181117</v>
      </c>
      <c r="P151" s="101">
        <v>0.15007973070689801</v>
      </c>
      <c r="Q151" s="101">
        <v>0.1525261064306066</v>
      </c>
      <c r="R151" s="101">
        <v>0.16735835073523664</v>
      </c>
      <c r="S151" s="101">
        <v>0.15740154713800189</v>
      </c>
      <c r="T151" s="101">
        <v>0.14257886321336533</v>
      </c>
      <c r="U151" s="101">
        <v>0.1697666946947114</v>
      </c>
      <c r="V151" s="101">
        <v>0.18431043027221805</v>
      </c>
      <c r="W151" s="101">
        <v>0.20769336988031104</v>
      </c>
      <c r="X151" s="101">
        <v>0.11502638793258048</v>
      </c>
      <c r="Y151" s="101">
        <v>0.17988224928359242</v>
      </c>
      <c r="DA151" s="131" t="s">
        <v>1823</v>
      </c>
    </row>
    <row r="152" spans="1:105" ht="12" customHeight="1" x14ac:dyDescent="0.25">
      <c r="A152" s="103" t="s">
        <v>52</v>
      </c>
      <c r="B152" s="104">
        <v>9.3962938223992494E-3</v>
      </c>
      <c r="C152" s="104">
        <v>1.2869408526426453E-2</v>
      </c>
      <c r="D152" s="104">
        <v>1.494746949948089E-2</v>
      </c>
      <c r="E152" s="104">
        <v>2.009019224930976E-2</v>
      </c>
      <c r="F152" s="104">
        <v>2.4201819627517145E-2</v>
      </c>
      <c r="G152" s="104">
        <v>3.1941834946728025E-2</v>
      </c>
      <c r="H152" s="104">
        <v>4.0521423420602248E-2</v>
      </c>
      <c r="I152" s="104">
        <v>6.1832652296156247E-2</v>
      </c>
      <c r="J152" s="104">
        <v>7.1667015737611445E-2</v>
      </c>
      <c r="K152" s="104">
        <v>9.6117304088700881E-2</v>
      </c>
      <c r="L152" s="104">
        <v>9.3884307370238604E-2</v>
      </c>
      <c r="M152" s="104">
        <v>0.11226448624308394</v>
      </c>
      <c r="N152" s="104">
        <v>0.10968883498600147</v>
      </c>
      <c r="O152" s="104">
        <v>9.9935688067745373E-2</v>
      </c>
      <c r="P152" s="104">
        <v>0.12196467550025447</v>
      </c>
      <c r="Q152" s="104">
        <v>0.1174211971569166</v>
      </c>
      <c r="R152" s="104">
        <v>0.12848690577325467</v>
      </c>
      <c r="S152" s="104">
        <v>0.13308767521649742</v>
      </c>
      <c r="T152" s="104">
        <v>0.11905035579177127</v>
      </c>
      <c r="U152" s="104">
        <v>0.13606884599235491</v>
      </c>
      <c r="V152" s="104">
        <v>0.14770138609170347</v>
      </c>
      <c r="W152" s="104">
        <v>0.14522688373453396</v>
      </c>
      <c r="X152" s="104">
        <v>0.16297413874884081</v>
      </c>
      <c r="Y152" s="104">
        <v>0.16689503019230889</v>
      </c>
      <c r="DA152" s="132" t="s">
        <v>1824</v>
      </c>
    </row>
    <row r="153" spans="1:105" ht="12" customHeight="1" x14ac:dyDescent="0.25">
      <c r="A153" s="106" t="s">
        <v>124</v>
      </c>
      <c r="B153" s="101">
        <v>1.4657262493855459</v>
      </c>
      <c r="C153" s="101">
        <v>1.4636823098258469</v>
      </c>
      <c r="D153" s="101">
        <v>1.4025686491017302</v>
      </c>
      <c r="E153" s="101">
        <v>1.5901252724637691</v>
      </c>
      <c r="F153" s="101">
        <v>1.8003564953037632</v>
      </c>
      <c r="G153" s="101">
        <v>2.0229996819216676</v>
      </c>
      <c r="H153" s="101">
        <v>2.3561431179539665</v>
      </c>
      <c r="I153" s="101">
        <v>2.4348994068427472</v>
      </c>
      <c r="J153" s="101">
        <v>2.2144947459307462</v>
      </c>
      <c r="K153" s="101">
        <v>1.9321462904142486</v>
      </c>
      <c r="L153" s="101">
        <v>1.9255935230731154</v>
      </c>
      <c r="M153" s="101">
        <v>2.0326503825168607</v>
      </c>
      <c r="N153" s="101">
        <v>1.897056780271511</v>
      </c>
      <c r="O153" s="101">
        <v>1.7802229270952117</v>
      </c>
      <c r="P153" s="101">
        <v>1.5385624475669208</v>
      </c>
      <c r="Q153" s="101">
        <v>2.0135769425103622</v>
      </c>
      <c r="R153" s="101">
        <v>2.1958186924485608</v>
      </c>
      <c r="S153" s="101">
        <v>2.2396855509628435</v>
      </c>
      <c r="T153" s="101">
        <v>2.0110915866831931</v>
      </c>
      <c r="U153" s="101">
        <v>1.7791062055796838</v>
      </c>
      <c r="V153" s="101">
        <v>1.4342457162570681</v>
      </c>
      <c r="W153" s="101">
        <v>1.1886476757549211</v>
      </c>
      <c r="X153" s="101">
        <v>0.80257155284507775</v>
      </c>
      <c r="Y153" s="101">
        <v>0.63040291376315127</v>
      </c>
      <c r="DA153" s="131" t="s">
        <v>1825</v>
      </c>
    </row>
    <row r="154" spans="1:105" ht="12" customHeight="1" x14ac:dyDescent="0.25">
      <c r="A154" s="107" t="s">
        <v>123</v>
      </c>
      <c r="B154" s="104">
        <v>4.9032062546775085E-3</v>
      </c>
      <c r="C154" s="104">
        <v>5.859202590640827E-3</v>
      </c>
      <c r="D154" s="104">
        <v>5.3347017979007236E-3</v>
      </c>
      <c r="E154" s="104">
        <v>6.9321086391983776E-3</v>
      </c>
      <c r="F154" s="104">
        <v>8.0215240390037346E-3</v>
      </c>
      <c r="G154" s="104">
        <v>9.3087506880170055E-3</v>
      </c>
      <c r="H154" s="104">
        <v>1.1981291606607939E-2</v>
      </c>
      <c r="I154" s="104">
        <v>1.5476383469089784E-2</v>
      </c>
      <c r="J154" s="104">
        <v>1.3996832604987953E-2</v>
      </c>
      <c r="K154" s="104">
        <v>1.369294299417366E-2</v>
      </c>
      <c r="L154" s="104">
        <v>1.3387478730075699E-2</v>
      </c>
      <c r="M154" s="104">
        <v>1.5369163437835962E-2</v>
      </c>
      <c r="N154" s="104">
        <v>1.4391969357584227E-2</v>
      </c>
      <c r="O154" s="104">
        <v>1.212277060744036E-2</v>
      </c>
      <c r="P154" s="104">
        <v>9.3365457024696223E-3</v>
      </c>
      <c r="Q154" s="104">
        <v>1.2811601794778665E-2</v>
      </c>
      <c r="R154" s="104">
        <v>1.4497054389274965E-2</v>
      </c>
      <c r="S154" s="104">
        <v>1.5221172088865963E-2</v>
      </c>
      <c r="T154" s="104">
        <v>1.3374572654250492E-2</v>
      </c>
      <c r="U154" s="104">
        <v>1.1971875874131028E-2</v>
      </c>
      <c r="V154" s="104">
        <v>9.8388994385911095E-3</v>
      </c>
      <c r="W154" s="104">
        <v>8.3368571242897864E-3</v>
      </c>
      <c r="X154" s="104">
        <v>7.6555938615396196E-3</v>
      </c>
      <c r="Y154" s="104">
        <v>5.413498050604558E-3</v>
      </c>
      <c r="DA154" s="132" t="s">
        <v>1826</v>
      </c>
    </row>
    <row r="155" spans="1:105" ht="12" customHeight="1" x14ac:dyDescent="0.25">
      <c r="A155" s="108" t="s">
        <v>50</v>
      </c>
      <c r="B155" s="98">
        <v>2.7979424632630845E-3</v>
      </c>
      <c r="C155" s="98">
        <v>3.2807036722377393E-3</v>
      </c>
      <c r="D155" s="98">
        <v>3.0166354614228389E-3</v>
      </c>
      <c r="E155" s="98">
        <v>3.866434532525575E-3</v>
      </c>
      <c r="F155" s="98">
        <v>4.4528025928190253E-3</v>
      </c>
      <c r="G155" s="98">
        <v>5.2429708421880116E-3</v>
      </c>
      <c r="H155" s="98">
        <v>6.7582062476985814E-3</v>
      </c>
      <c r="I155" s="98">
        <v>8.589255082412893E-3</v>
      </c>
      <c r="J155" s="98">
        <v>7.5144879861947962E-3</v>
      </c>
      <c r="K155" s="98">
        <v>6.6991283305799015E-3</v>
      </c>
      <c r="L155" s="98">
        <v>7.5403925140557788E-3</v>
      </c>
      <c r="M155" s="98">
        <v>8.5734351715144354E-3</v>
      </c>
      <c r="N155" s="98">
        <v>7.856739976815328E-3</v>
      </c>
      <c r="O155" s="98">
        <v>6.9616810038562998E-3</v>
      </c>
      <c r="P155" s="98">
        <v>5.1428069410112331E-3</v>
      </c>
      <c r="Q155" s="98">
        <v>7.2352691518528019E-3</v>
      </c>
      <c r="R155" s="98">
        <v>8.1967950462719218E-3</v>
      </c>
      <c r="S155" s="98">
        <v>8.2464213575536519E-3</v>
      </c>
      <c r="T155" s="98">
        <v>7.2875964075706495E-3</v>
      </c>
      <c r="U155" s="98">
        <v>6.6438731410474001E-3</v>
      </c>
      <c r="V155" s="98">
        <v>5.454398047659818E-3</v>
      </c>
      <c r="W155" s="98">
        <v>4.8996431750323224E-3</v>
      </c>
      <c r="X155" s="98">
        <v>3.1936657430340749E-3</v>
      </c>
      <c r="Y155" s="98">
        <v>2.8017919004759916E-3</v>
      </c>
      <c r="DA155" s="63" t="s">
        <v>1827</v>
      </c>
    </row>
    <row r="156" spans="1:105" ht="12" customHeight="1" x14ac:dyDescent="0.25">
      <c r="A156" s="108" t="s">
        <v>52</v>
      </c>
      <c r="B156" s="98">
        <v>2.105263791414424E-3</v>
      </c>
      <c r="C156" s="98">
        <v>2.5784989184030882E-3</v>
      </c>
      <c r="D156" s="98">
        <v>2.3180663364778843E-3</v>
      </c>
      <c r="E156" s="98">
        <v>3.0656741066728025E-3</v>
      </c>
      <c r="F156" s="98">
        <v>3.5687214461847094E-3</v>
      </c>
      <c r="G156" s="98">
        <v>4.0657798458289939E-3</v>
      </c>
      <c r="H156" s="98">
        <v>5.2230853589093577E-3</v>
      </c>
      <c r="I156" s="98">
        <v>6.8871283866768921E-3</v>
      </c>
      <c r="J156" s="98">
        <v>6.4823446187931575E-3</v>
      </c>
      <c r="K156" s="98">
        <v>6.9938146635937582E-3</v>
      </c>
      <c r="L156" s="98">
        <v>5.8470862160199203E-3</v>
      </c>
      <c r="M156" s="98">
        <v>6.7957282663215265E-3</v>
      </c>
      <c r="N156" s="98">
        <v>6.5352293807689E-3</v>
      </c>
      <c r="O156" s="98">
        <v>5.1610896035840601E-3</v>
      </c>
      <c r="P156" s="98">
        <v>4.1937387614583892E-3</v>
      </c>
      <c r="Q156" s="98">
        <v>5.5763326429258643E-3</v>
      </c>
      <c r="R156" s="98">
        <v>6.3002593430030425E-3</v>
      </c>
      <c r="S156" s="98">
        <v>6.9747507313123111E-3</v>
      </c>
      <c r="T156" s="98">
        <v>6.0869762466798424E-3</v>
      </c>
      <c r="U156" s="98">
        <v>5.3280027330836286E-3</v>
      </c>
      <c r="V156" s="98">
        <v>4.3845013909312915E-3</v>
      </c>
      <c r="W156" s="98">
        <v>3.4372139492574632E-3</v>
      </c>
      <c r="X156" s="98">
        <v>4.4619281185055452E-3</v>
      </c>
      <c r="Y156" s="98">
        <v>2.6117061501285668E-3</v>
      </c>
      <c r="DA156" s="63" t="s">
        <v>1828</v>
      </c>
    </row>
    <row r="157" spans="1:105" ht="12" customHeight="1" x14ac:dyDescent="0.25">
      <c r="A157" s="106" t="s">
        <v>122</v>
      </c>
      <c r="B157" s="101">
        <v>8.4361052516675894</v>
      </c>
      <c r="C157" s="101">
        <v>7.8980541800908259</v>
      </c>
      <c r="D157" s="101">
        <v>8.5037908652920482</v>
      </c>
      <c r="E157" s="101">
        <v>8.703142905040373</v>
      </c>
      <c r="F157" s="101">
        <v>9.7174646644993832</v>
      </c>
      <c r="G157" s="101">
        <v>10.667434203399209</v>
      </c>
      <c r="H157" s="101">
        <v>11.455293366752034</v>
      </c>
      <c r="I157" s="101">
        <v>10.406500696842055</v>
      </c>
      <c r="J157" s="101">
        <v>10.151287961966215</v>
      </c>
      <c r="K157" s="101">
        <v>8.6865341271967651</v>
      </c>
      <c r="L157" s="101">
        <v>9.1537344898717876</v>
      </c>
      <c r="M157" s="101">
        <v>8.9628656963627318</v>
      </c>
      <c r="N157" s="101">
        <v>8.9927339757463063</v>
      </c>
      <c r="O157" s="101">
        <v>10.300648635319336</v>
      </c>
      <c r="P157" s="101">
        <v>10.727583670833901</v>
      </c>
      <c r="Q157" s="101">
        <v>11.967944516235709</v>
      </c>
      <c r="R157" s="101">
        <v>11.948022777493138</v>
      </c>
      <c r="S157" s="101">
        <v>10.866961831696068</v>
      </c>
      <c r="T157" s="101">
        <v>9.8713155388094247</v>
      </c>
      <c r="U157" s="101">
        <v>8.0693558125620335</v>
      </c>
      <c r="V157" s="101">
        <v>6.2228167799570038</v>
      </c>
      <c r="W157" s="101">
        <v>4.4951905746361547</v>
      </c>
      <c r="X157" s="101">
        <v>1.9606733026713148</v>
      </c>
      <c r="Y157" s="101">
        <v>1.2354961973731118</v>
      </c>
      <c r="DA157" s="131" t="s">
        <v>1829</v>
      </c>
    </row>
    <row r="158" spans="1:105" ht="12" customHeight="1" x14ac:dyDescent="0.25">
      <c r="A158" s="107" t="s">
        <v>121</v>
      </c>
      <c r="B158" s="104">
        <v>3.5790991798927481</v>
      </c>
      <c r="C158" s="104">
        <v>3.9658730598685414</v>
      </c>
      <c r="D158" s="104">
        <v>4.637825446404058</v>
      </c>
      <c r="E158" s="104">
        <v>5.2121137284711834</v>
      </c>
      <c r="F158" s="104">
        <v>5.8224258313365738</v>
      </c>
      <c r="G158" s="104">
        <v>6.9397040837506729</v>
      </c>
      <c r="H158" s="104">
        <v>7.9240511642623002</v>
      </c>
      <c r="I158" s="104">
        <v>9.2496186291664291</v>
      </c>
      <c r="J158" s="104">
        <v>9.77154261800559</v>
      </c>
      <c r="K158" s="104">
        <v>9.3951482161214379</v>
      </c>
      <c r="L158" s="104">
        <v>10.682840826710919</v>
      </c>
      <c r="M158" s="104">
        <v>10.744658665726497</v>
      </c>
      <c r="N158" s="104">
        <v>10.456681456966331</v>
      </c>
      <c r="O158" s="104">
        <v>11.403107707510102</v>
      </c>
      <c r="P158" s="104">
        <v>10.836580248887431</v>
      </c>
      <c r="Q158" s="104">
        <v>11.417607316057278</v>
      </c>
      <c r="R158" s="104">
        <v>11.433792525206499</v>
      </c>
      <c r="S158" s="104">
        <v>10.448061704301272</v>
      </c>
      <c r="T158" s="104">
        <v>9.7158725172224933</v>
      </c>
      <c r="U158" s="104">
        <v>8.2622856633652795</v>
      </c>
      <c r="V158" s="104">
        <v>6.6922424822427349</v>
      </c>
      <c r="W158" s="104">
        <v>5.0199090171654515</v>
      </c>
      <c r="X158" s="104">
        <v>2.7617924083090233</v>
      </c>
      <c r="Y158" s="104">
        <v>2.4884829745415473</v>
      </c>
      <c r="DA158" s="132" t="s">
        <v>1830</v>
      </c>
    </row>
    <row r="159" spans="1:105" ht="12" customHeight="1" x14ac:dyDescent="0.25">
      <c r="A159" s="108" t="s">
        <v>53</v>
      </c>
      <c r="B159" s="98">
        <v>2.0432807280395253</v>
      </c>
      <c r="C159" s="98">
        <v>2.2195927092367027</v>
      </c>
      <c r="D159" s="98">
        <v>2.624206855978517</v>
      </c>
      <c r="E159" s="98">
        <v>2.9061619422783957</v>
      </c>
      <c r="F159" s="98">
        <v>3.2303516907484346</v>
      </c>
      <c r="G159" s="98">
        <v>3.9104911887403633</v>
      </c>
      <c r="H159" s="98">
        <v>4.4709829618372297</v>
      </c>
      <c r="I159" s="98">
        <v>5.1347194322302929</v>
      </c>
      <c r="J159" s="98">
        <v>5.2511566035280532</v>
      </c>
      <c r="K159" s="98">
        <v>4.5879665783294623</v>
      </c>
      <c r="L159" s="98">
        <v>6.0106762080849174</v>
      </c>
      <c r="M159" s="98">
        <v>5.985375962682542</v>
      </c>
      <c r="N159" s="98">
        <v>5.6954281122308412</v>
      </c>
      <c r="O159" s="98">
        <v>6.5493459095174513</v>
      </c>
      <c r="P159" s="98">
        <v>5.9716313538935077</v>
      </c>
      <c r="Q159" s="98">
        <v>6.4529790734029513</v>
      </c>
      <c r="R159" s="98">
        <v>6.4703909105698942</v>
      </c>
      <c r="S159" s="98">
        <v>5.6557179958551629</v>
      </c>
      <c r="T159" s="98">
        <v>5.3023271445813176</v>
      </c>
      <c r="U159" s="98">
        <v>4.5874331917929272</v>
      </c>
      <c r="V159" s="98">
        <v>3.7123506072974179</v>
      </c>
      <c r="W159" s="98">
        <v>2.9474907376435477</v>
      </c>
      <c r="X159" s="98">
        <v>1.1317057486432374</v>
      </c>
      <c r="Y159" s="98">
        <v>1.2868805036388178</v>
      </c>
      <c r="DA159" s="63" t="s">
        <v>1831</v>
      </c>
    </row>
    <row r="160" spans="1:105" ht="12" customHeight="1" x14ac:dyDescent="0.25">
      <c r="A160" s="108" t="s">
        <v>52</v>
      </c>
      <c r="B160" s="98">
        <v>1.5358184518532227</v>
      </c>
      <c r="C160" s="98">
        <v>1.7462803506318387</v>
      </c>
      <c r="D160" s="98">
        <v>2.013618590425541</v>
      </c>
      <c r="E160" s="98">
        <v>2.3059517861927876</v>
      </c>
      <c r="F160" s="98">
        <v>2.5920741405881396</v>
      </c>
      <c r="G160" s="98">
        <v>3.0292128950103092</v>
      </c>
      <c r="H160" s="98">
        <v>3.4530682024250705</v>
      </c>
      <c r="I160" s="98">
        <v>4.1148991969361361</v>
      </c>
      <c r="J160" s="98">
        <v>4.5203860144775367</v>
      </c>
      <c r="K160" s="98">
        <v>4.8071816377919765</v>
      </c>
      <c r="L160" s="98">
        <v>4.6721646186260006</v>
      </c>
      <c r="M160" s="98">
        <v>4.7592827030439553</v>
      </c>
      <c r="N160" s="98">
        <v>4.7612533447354899</v>
      </c>
      <c r="O160" s="98">
        <v>4.8537617979926511</v>
      </c>
      <c r="P160" s="98">
        <v>4.8649488949939235</v>
      </c>
      <c r="Q160" s="98">
        <v>4.964628242654328</v>
      </c>
      <c r="R160" s="98">
        <v>4.963401614636604</v>
      </c>
      <c r="S160" s="98">
        <v>4.7923437084461096</v>
      </c>
      <c r="T160" s="98">
        <v>4.4135453726411766</v>
      </c>
      <c r="U160" s="98">
        <v>3.6748524715723518</v>
      </c>
      <c r="V160" s="98">
        <v>2.9798918749453165</v>
      </c>
      <c r="W160" s="98">
        <v>2.0724182795219033</v>
      </c>
      <c r="X160" s="98">
        <v>1.6300866596657859</v>
      </c>
      <c r="Y160" s="98">
        <v>1.2016024709027298</v>
      </c>
      <c r="DA160" s="63" t="s">
        <v>1832</v>
      </c>
    </row>
    <row r="161" spans="1:105" ht="12" customHeight="1" x14ac:dyDescent="0.25">
      <c r="A161" s="121" t="s">
        <v>54</v>
      </c>
      <c r="B161" s="122">
        <v>4.6788643230654356</v>
      </c>
      <c r="C161" s="122">
        <v>4.928262981457717</v>
      </c>
      <c r="D161" s="122">
        <v>5.6329629719854255</v>
      </c>
      <c r="E161" s="122">
        <v>6.345951403913892</v>
      </c>
      <c r="F161" s="122">
        <v>7.2359801792820644</v>
      </c>
      <c r="G161" s="122">
        <v>8.5341769690623295</v>
      </c>
      <c r="H161" s="122">
        <v>10.023972902074323</v>
      </c>
      <c r="I161" s="122">
        <v>11.094665638897032</v>
      </c>
      <c r="J161" s="122">
        <v>11.761934076334017</v>
      </c>
      <c r="K161" s="122">
        <v>11.948530617853008</v>
      </c>
      <c r="L161" s="122">
        <v>13.121970764956211</v>
      </c>
      <c r="M161" s="122">
        <v>12.911642577205214</v>
      </c>
      <c r="N161" s="122">
        <v>13.020055493184476</v>
      </c>
      <c r="O161" s="122">
        <v>14.532810218527361</v>
      </c>
      <c r="P161" s="122">
        <v>15.576631547605681</v>
      </c>
      <c r="Q161" s="122">
        <v>16.671791749110998</v>
      </c>
      <c r="R161" s="122">
        <v>17.591931035508562</v>
      </c>
      <c r="S161" s="122">
        <v>16.992064500622199</v>
      </c>
      <c r="T161" s="122">
        <v>16.561305807152941</v>
      </c>
      <c r="U161" s="122">
        <v>15.943917212402321</v>
      </c>
      <c r="V161" s="122">
        <v>16.192749783437783</v>
      </c>
      <c r="W161" s="122">
        <v>16.05068507481748</v>
      </c>
      <c r="X161" s="122">
        <v>9.642256285029287</v>
      </c>
      <c r="Y161" s="122">
        <v>10.638263830746443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1835</v>
      </c>
    </row>
    <row r="164" spans="1:105" ht="12" customHeight="1" x14ac:dyDescent="0.25">
      <c r="A164" s="109" t="s">
        <v>120</v>
      </c>
      <c r="B164" s="33">
        <v>4.6788643230654356</v>
      </c>
      <c r="C164" s="33">
        <v>4.928262981457717</v>
      </c>
      <c r="D164" s="33">
        <v>5.6329629719854255</v>
      </c>
      <c r="E164" s="33">
        <v>6.345951403913892</v>
      </c>
      <c r="F164" s="33">
        <v>7.2359801792820644</v>
      </c>
      <c r="G164" s="33">
        <v>8.5341769690623295</v>
      </c>
      <c r="H164" s="33">
        <v>10.023972902074323</v>
      </c>
      <c r="I164" s="33">
        <v>11.094665638897032</v>
      </c>
      <c r="J164" s="33">
        <v>11.761934076334017</v>
      </c>
      <c r="K164" s="33">
        <v>11.948530617853008</v>
      </c>
      <c r="L164" s="33">
        <v>13.121970764956211</v>
      </c>
      <c r="M164" s="33">
        <v>12.911642577205214</v>
      </c>
      <c r="N164" s="33">
        <v>13.020055493184476</v>
      </c>
      <c r="O164" s="33">
        <v>14.532810218527361</v>
      </c>
      <c r="P164" s="33">
        <v>15.576631547605681</v>
      </c>
      <c r="Q164" s="33">
        <v>16.671791749110998</v>
      </c>
      <c r="R164" s="33">
        <v>17.591931035508562</v>
      </c>
      <c r="S164" s="33">
        <v>16.992064500622199</v>
      </c>
      <c r="T164" s="33">
        <v>16.561305807152941</v>
      </c>
      <c r="U164" s="33">
        <v>15.943917212402321</v>
      </c>
      <c r="V164" s="33">
        <v>16.192749783437783</v>
      </c>
      <c r="W164" s="33">
        <v>16.05068507481748</v>
      </c>
      <c r="X164" s="33">
        <v>9.642256285029287</v>
      </c>
      <c r="Y164" s="33">
        <v>10.638263830746443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0.50931065245740548</v>
      </c>
      <c r="C166" s="119">
        <f t="shared" si="32"/>
        <v>0.52249491191494801</v>
      </c>
      <c r="D166" s="119">
        <f t="shared" si="32"/>
        <v>0.54258903622301857</v>
      </c>
      <c r="E166" s="119">
        <f t="shared" si="32"/>
        <v>0.56154753645429234</v>
      </c>
      <c r="F166" s="119">
        <f t="shared" si="32"/>
        <v>0.58104524108380873</v>
      </c>
      <c r="G166" s="119">
        <f t="shared" si="32"/>
        <v>0.60092555898008593</v>
      </c>
      <c r="H166" s="119">
        <f t="shared" si="32"/>
        <v>0.61890467317263109</v>
      </c>
      <c r="I166" s="119">
        <f t="shared" si="32"/>
        <v>0.63414413129852709</v>
      </c>
      <c r="J166" s="119">
        <f t="shared" si="32"/>
        <v>0.64590427466646971</v>
      </c>
      <c r="K166" s="119">
        <f t="shared" si="32"/>
        <v>0.65573018726979315</v>
      </c>
      <c r="L166" s="119">
        <f t="shared" si="32"/>
        <v>0.66507327324876031</v>
      </c>
      <c r="M166" s="119">
        <f t="shared" si="32"/>
        <v>0.67807162423544831</v>
      </c>
      <c r="N166" s="119">
        <f t="shared" si="32"/>
        <v>0.69212036097283181</v>
      </c>
      <c r="O166" s="119">
        <f t="shared" si="32"/>
        <v>0.70729293002760463</v>
      </c>
      <c r="P166" s="119">
        <f t="shared" si="32"/>
        <v>0.71615035179600672</v>
      </c>
      <c r="Q166" s="119">
        <f t="shared" si="32"/>
        <v>0.72469734288081245</v>
      </c>
      <c r="R166" s="119">
        <f t="shared" ref="R166:V166" si="33">IF(R142=0,"",R142/R118)</f>
        <v>0.73441624645372894</v>
      </c>
      <c r="S166" s="119">
        <f t="shared" si="33"/>
        <v>0.74502415559087209</v>
      </c>
      <c r="T166" s="119">
        <f t="shared" si="33"/>
        <v>0.75591485651042156</v>
      </c>
      <c r="U166" s="119">
        <f t="shared" si="33"/>
        <v>0.76705891609204413</v>
      </c>
      <c r="V166" s="119">
        <f t="shared" si="33"/>
        <v>0.77909815057610254</v>
      </c>
      <c r="W166" s="119">
        <f t="shared" ref="W166:Y166" si="34">IF(W142=0,"",W142/W118)</f>
        <v>0.79046783383408947</v>
      </c>
      <c r="X166" s="119">
        <f t="shared" si="34"/>
        <v>0.79877658993997147</v>
      </c>
      <c r="Y166" s="119">
        <f t="shared" si="34"/>
        <v>0.8090927761964698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0.4952238775304465</v>
      </c>
      <c r="C167" s="124">
        <f t="shared" si="35"/>
        <v>0.51040949225871535</v>
      </c>
      <c r="D167" s="124">
        <f t="shared" si="35"/>
        <v>0.53024193521629859</v>
      </c>
      <c r="E167" s="124">
        <f t="shared" si="35"/>
        <v>0.55026806436469078</v>
      </c>
      <c r="F167" s="124">
        <f t="shared" si="35"/>
        <v>0.56974636108289778</v>
      </c>
      <c r="G167" s="124">
        <f t="shared" si="35"/>
        <v>0.59044062033990186</v>
      </c>
      <c r="H167" s="124">
        <f t="shared" si="35"/>
        <v>0.60877785075829138</v>
      </c>
      <c r="I167" s="124">
        <f t="shared" si="35"/>
        <v>0.6253888742337762</v>
      </c>
      <c r="J167" s="124">
        <f t="shared" si="35"/>
        <v>0.63677083325962525</v>
      </c>
      <c r="K167" s="124">
        <f t="shared" si="35"/>
        <v>0.64688663743102426</v>
      </c>
      <c r="L167" s="124">
        <f t="shared" si="35"/>
        <v>0.65632275621205782</v>
      </c>
      <c r="M167" s="124">
        <f t="shared" si="35"/>
        <v>0.66860923049771959</v>
      </c>
      <c r="N167" s="124">
        <f t="shared" si="35"/>
        <v>0.68301199877029251</v>
      </c>
      <c r="O167" s="124">
        <f t="shared" si="35"/>
        <v>0.69864512963980419</v>
      </c>
      <c r="P167" s="124">
        <f t="shared" si="35"/>
        <v>0.7070228562471178</v>
      </c>
      <c r="Q167" s="124">
        <f t="shared" si="35"/>
        <v>0.71652581136146232</v>
      </c>
      <c r="R167" s="124">
        <f t="shared" ref="R167:V167" si="36">IF(R143=0,"",R143/R119)</f>
        <v>0.72654147042255557</v>
      </c>
      <c r="S167" s="124">
        <f t="shared" si="36"/>
        <v>0.73729062645688015</v>
      </c>
      <c r="T167" s="124">
        <f t="shared" si="36"/>
        <v>0.74803321912591525</v>
      </c>
      <c r="U167" s="124">
        <f t="shared" si="36"/>
        <v>0.75887446541343406</v>
      </c>
      <c r="V167" s="124">
        <f t="shared" si="36"/>
        <v>0.77055767315182866</v>
      </c>
      <c r="W167" s="124">
        <f t="shared" ref="W167:Y167" si="37">IF(W143=0,"",W143/W119)</f>
        <v>0.78233538308920181</v>
      </c>
      <c r="X167" s="124">
        <f t="shared" si="37"/>
        <v>0.79218449917404488</v>
      </c>
      <c r="Y167" s="124">
        <f t="shared" si="37"/>
        <v>0.8029074099901865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0.49338353588132944</v>
      </c>
      <c r="C168" s="111">
        <f t="shared" si="38"/>
        <v>0.5085703470269195</v>
      </c>
      <c r="D168" s="111">
        <f t="shared" si="38"/>
        <v>0.52845224928072831</v>
      </c>
      <c r="E168" s="111">
        <f t="shared" si="38"/>
        <v>0.54849793232950605</v>
      </c>
      <c r="F168" s="111">
        <f t="shared" si="38"/>
        <v>0.56801062030426652</v>
      </c>
      <c r="G168" s="111">
        <f t="shared" si="38"/>
        <v>0.58873730193064733</v>
      </c>
      <c r="H168" s="111">
        <f t="shared" si="38"/>
        <v>0.60710846192921208</v>
      </c>
      <c r="I168" s="111">
        <f t="shared" si="38"/>
        <v>0.62375573930698136</v>
      </c>
      <c r="J168" s="111">
        <f t="shared" si="38"/>
        <v>0.63518112605779742</v>
      </c>
      <c r="K168" s="111">
        <f t="shared" si="38"/>
        <v>0.6453341039290299</v>
      </c>
      <c r="L168" s="111">
        <f t="shared" si="38"/>
        <v>0.65475201511731573</v>
      </c>
      <c r="M168" s="111">
        <f t="shared" si="38"/>
        <v>0.66710357374454099</v>
      </c>
      <c r="N168" s="111">
        <f t="shared" si="38"/>
        <v>0.68155713454125189</v>
      </c>
      <c r="O168" s="111">
        <f t="shared" si="38"/>
        <v>0.69724310065274175</v>
      </c>
      <c r="P168" s="111">
        <f t="shared" si="38"/>
        <v>0.70567515699479333</v>
      </c>
      <c r="Q168" s="111">
        <f t="shared" si="38"/>
        <v>0.71518227036879478</v>
      </c>
      <c r="R168" s="111">
        <f t="shared" ref="R168:V168" si="39">IF(R144=0,"",R144/R120)</f>
        <v>0.72522976437963249</v>
      </c>
      <c r="S168" s="111">
        <f t="shared" si="39"/>
        <v>0.73601593498002693</v>
      </c>
      <c r="T168" s="111">
        <f t="shared" si="39"/>
        <v>0.7467980601322487</v>
      </c>
      <c r="U168" s="111">
        <f t="shared" si="39"/>
        <v>0.75769103094648749</v>
      </c>
      <c r="V168" s="111">
        <f t="shared" si="39"/>
        <v>0.76941509810020137</v>
      </c>
      <c r="W168" s="111">
        <f t="shared" ref="W168:Y168" si="40">IF(W144=0,"",W144/W120)</f>
        <v>0.78123553131528767</v>
      </c>
      <c r="X168" s="111">
        <f t="shared" si="40"/>
        <v>0.79119830957091319</v>
      </c>
      <c r="Y168" s="111">
        <f t="shared" si="40"/>
        <v>0.80194922986536066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2.258521943064399</v>
      </c>
      <c r="C170" s="124">
        <f t="shared" si="44"/>
        <v>2.4944427070348403</v>
      </c>
      <c r="D170" s="124">
        <f t="shared" si="44"/>
        <v>2.6655530003143735</v>
      </c>
      <c r="E170" s="124">
        <f t="shared" si="44"/>
        <v>2.9431554582739872</v>
      </c>
      <c r="F170" s="124">
        <f t="shared" si="44"/>
        <v>3.1825564640439703</v>
      </c>
      <c r="G170" s="124">
        <f t="shared" si="44"/>
        <v>3.360361953553793</v>
      </c>
      <c r="H170" s="124">
        <f t="shared" si="44"/>
        <v>3.5326307801585202</v>
      </c>
      <c r="I170" s="124">
        <f t="shared" si="44"/>
        <v>3.6568708601612028</v>
      </c>
      <c r="J170" s="124">
        <f t="shared" si="44"/>
        <v>3.7428948437162823</v>
      </c>
      <c r="K170" s="124">
        <f t="shared" si="44"/>
        <v>3.8292475196532543</v>
      </c>
      <c r="L170" s="124">
        <f t="shared" si="44"/>
        <v>3.9062539375360248</v>
      </c>
      <c r="M170" s="124">
        <f t="shared" si="44"/>
        <v>4.0178638141887184</v>
      </c>
      <c r="N170" s="124">
        <f t="shared" si="44"/>
        <v>4.1637524532828989</v>
      </c>
      <c r="O170" s="124">
        <f t="shared" si="44"/>
        <v>4.3848825609265401</v>
      </c>
      <c r="P170" s="124">
        <f t="shared" si="44"/>
        <v>4.6527299467621868</v>
      </c>
      <c r="Q170" s="124">
        <f t="shared" si="44"/>
        <v>4.9748364754696688</v>
      </c>
      <c r="R170" s="124">
        <f t="shared" ref="R170:V170" si="45">IF(R146=0,"",R146/R122)</f>
        <v>5.2285993271210076</v>
      </c>
      <c r="S170" s="124">
        <f t="shared" si="45"/>
        <v>5.3797118634255661</v>
      </c>
      <c r="T170" s="124">
        <f t="shared" si="45"/>
        <v>5.4720542733060205</v>
      </c>
      <c r="U170" s="124">
        <f t="shared" si="45"/>
        <v>5.5348001390783335</v>
      </c>
      <c r="V170" s="124">
        <f t="shared" si="45"/>
        <v>5.5846019930569852</v>
      </c>
      <c r="W170" s="124">
        <f t="shared" ref="W170:Y170" si="46">IF(W146=0,"",W146/W122)</f>
        <v>5.6194680887048927</v>
      </c>
      <c r="X170" s="124">
        <f t="shared" si="46"/>
        <v>5.6529144799491</v>
      </c>
      <c r="Y170" s="124">
        <f t="shared" si="46"/>
        <v>5.6884117252204858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2.258521943064399</v>
      </c>
      <c r="C171" s="111">
        <f t="shared" si="47"/>
        <v>2.4944427070348403</v>
      </c>
      <c r="D171" s="111">
        <f t="shared" si="47"/>
        <v>2.6655530003143735</v>
      </c>
      <c r="E171" s="111">
        <f t="shared" si="47"/>
        <v>2.9431554582739872</v>
      </c>
      <c r="F171" s="111">
        <f t="shared" si="47"/>
        <v>3.1825564640439703</v>
      </c>
      <c r="G171" s="111">
        <f t="shared" si="47"/>
        <v>3.360361953553793</v>
      </c>
      <c r="H171" s="111">
        <f t="shared" si="47"/>
        <v>3.5326307801585202</v>
      </c>
      <c r="I171" s="111">
        <f t="shared" si="47"/>
        <v>3.6568708601612028</v>
      </c>
      <c r="J171" s="111">
        <f t="shared" si="47"/>
        <v>3.7428948437162823</v>
      </c>
      <c r="K171" s="111">
        <f t="shared" si="47"/>
        <v>3.8292475196532543</v>
      </c>
      <c r="L171" s="111">
        <f t="shared" si="47"/>
        <v>3.9062539375360248</v>
      </c>
      <c r="M171" s="111">
        <f t="shared" si="47"/>
        <v>4.0178638141887184</v>
      </c>
      <c r="N171" s="111">
        <f t="shared" si="47"/>
        <v>4.1637524532828989</v>
      </c>
      <c r="O171" s="111">
        <f t="shared" si="47"/>
        <v>4.3848825609265401</v>
      </c>
      <c r="P171" s="111">
        <f t="shared" si="47"/>
        <v>4.6527299467621868</v>
      </c>
      <c r="Q171" s="111">
        <f t="shared" si="47"/>
        <v>4.9748364754696688</v>
      </c>
      <c r="R171" s="111">
        <f t="shared" ref="R171:V171" si="48">IF(R147=0,"",R147/R123)</f>
        <v>5.2285993271210076</v>
      </c>
      <c r="S171" s="111">
        <f t="shared" si="48"/>
        <v>5.3797118634255661</v>
      </c>
      <c r="T171" s="111">
        <f t="shared" si="48"/>
        <v>5.4720542733060205</v>
      </c>
      <c r="U171" s="111">
        <f t="shared" si="48"/>
        <v>5.5348001390783335</v>
      </c>
      <c r="V171" s="111">
        <f t="shared" si="48"/>
        <v>5.5846019930569852</v>
      </c>
      <c r="W171" s="111">
        <f t="shared" ref="W171:Y171" si="49">IF(W147=0,"",W147/W123)</f>
        <v>5.6194680887048927</v>
      </c>
      <c r="X171" s="111">
        <f t="shared" si="49"/>
        <v>5.6529144799491</v>
      </c>
      <c r="Y171" s="111">
        <f t="shared" si="49"/>
        <v>5.6884117252204858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0.6430394497859232</v>
      </c>
      <c r="C172" s="124">
        <f t="shared" si="50"/>
        <v>0.65040432304414897</v>
      </c>
      <c r="D172" s="124">
        <f t="shared" si="50"/>
        <v>0.6643950488094158</v>
      </c>
      <c r="E172" s="124">
        <f t="shared" si="50"/>
        <v>0.67515644718373935</v>
      </c>
      <c r="F172" s="124">
        <f t="shared" si="50"/>
        <v>0.68660247939310703</v>
      </c>
      <c r="G172" s="124">
        <f t="shared" si="50"/>
        <v>0.69780111208512707</v>
      </c>
      <c r="H172" s="124">
        <f t="shared" si="50"/>
        <v>0.70795722573347897</v>
      </c>
      <c r="I172" s="124">
        <f t="shared" si="50"/>
        <v>0.71711086892081943</v>
      </c>
      <c r="J172" s="124">
        <f t="shared" si="50"/>
        <v>0.72734955810627833</v>
      </c>
      <c r="K172" s="124">
        <f t="shared" si="50"/>
        <v>0.73613082410502007</v>
      </c>
      <c r="L172" s="124">
        <f t="shared" si="50"/>
        <v>0.74093348469130083</v>
      </c>
      <c r="M172" s="124">
        <f t="shared" si="50"/>
        <v>0.74895817872101755</v>
      </c>
      <c r="N172" s="124">
        <f t="shared" si="50"/>
        <v>0.75957771413034736</v>
      </c>
      <c r="O172" s="124">
        <f t="shared" si="50"/>
        <v>0.76939193059160149</v>
      </c>
      <c r="P172" s="124">
        <f t="shared" si="50"/>
        <v>0.7765766923065246</v>
      </c>
      <c r="Q172" s="124">
        <f t="shared" si="50"/>
        <v>0.78379500320494433</v>
      </c>
      <c r="R172" s="124">
        <f t="shared" ref="R172:V172" si="51">IF(R148=0,"",R148/R124)</f>
        <v>0.79142156401508357</v>
      </c>
      <c r="S172" s="124">
        <f t="shared" si="51"/>
        <v>0.80055413659813202</v>
      </c>
      <c r="T172" s="124">
        <f t="shared" si="51"/>
        <v>0.81016051769939768</v>
      </c>
      <c r="U172" s="124">
        <f t="shared" si="51"/>
        <v>0.82036373079519898</v>
      </c>
      <c r="V172" s="124">
        <f t="shared" si="51"/>
        <v>0.83232266858339288</v>
      </c>
      <c r="W172" s="124">
        <f t="shared" ref="W172:Y172" si="52">IF(W148=0,"",W148/W124)</f>
        <v>0.84435788137117074</v>
      </c>
      <c r="X172" s="124">
        <f t="shared" si="52"/>
        <v>0.85762082927443284</v>
      </c>
      <c r="Y172" s="124">
        <f t="shared" si="52"/>
        <v>0.86704789164158946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0.51936242599734561</v>
      </c>
      <c r="C173" s="111">
        <f t="shared" si="53"/>
        <v>0.53872960494353939</v>
      </c>
      <c r="D173" s="111">
        <f t="shared" si="53"/>
        <v>0.56438301864633655</v>
      </c>
      <c r="E173" s="111">
        <f t="shared" si="53"/>
        <v>0.58859001483545947</v>
      </c>
      <c r="F173" s="111">
        <f t="shared" si="53"/>
        <v>0.61122172288408816</v>
      </c>
      <c r="G173" s="111">
        <f t="shared" si="53"/>
        <v>0.63392712505060611</v>
      </c>
      <c r="H173" s="111">
        <f t="shared" si="53"/>
        <v>0.65342923735623959</v>
      </c>
      <c r="I173" s="111">
        <f t="shared" si="53"/>
        <v>0.6714309569801683</v>
      </c>
      <c r="J173" s="111">
        <f t="shared" si="53"/>
        <v>0.68806443903819614</v>
      </c>
      <c r="K173" s="111">
        <f t="shared" si="53"/>
        <v>0.70161874919735912</v>
      </c>
      <c r="L173" s="111">
        <f t="shared" si="53"/>
        <v>0.71367680353713991</v>
      </c>
      <c r="M173" s="111">
        <f t="shared" si="53"/>
        <v>0.72724879018091093</v>
      </c>
      <c r="N173" s="111">
        <f t="shared" si="53"/>
        <v>0.74116627169087146</v>
      </c>
      <c r="O173" s="111">
        <f t="shared" si="53"/>
        <v>0.75395720704358349</v>
      </c>
      <c r="P173" s="111">
        <f t="shared" si="53"/>
        <v>0.76191419081330125</v>
      </c>
      <c r="Q173" s="111">
        <f t="shared" si="53"/>
        <v>0.77030884484028428</v>
      </c>
      <c r="R173" s="111">
        <f t="shared" ref="R173:V173" si="54">IF(R149=0,"",R149/R125)</f>
        <v>0.77952037942272712</v>
      </c>
      <c r="S173" s="111">
        <f t="shared" si="54"/>
        <v>0.7897640552913533</v>
      </c>
      <c r="T173" s="111">
        <f t="shared" si="54"/>
        <v>0.80142558114824591</v>
      </c>
      <c r="U173" s="111">
        <f t="shared" si="54"/>
        <v>0.81544343432266264</v>
      </c>
      <c r="V173" s="111">
        <f t="shared" si="54"/>
        <v>0.82959338263645144</v>
      </c>
      <c r="W173" s="111">
        <f t="shared" ref="W173:Y173" si="55">IF(W149=0,"",W149/W125)</f>
        <v>0.84359971726630945</v>
      </c>
      <c r="X173" s="111">
        <f t="shared" si="55"/>
        <v>0.85422972730492153</v>
      </c>
      <c r="Y173" s="111">
        <f t="shared" si="55"/>
        <v>0.86460874427905599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0.65447820902675902</v>
      </c>
      <c r="C174" s="111">
        <f t="shared" si="56"/>
        <v>0.6899535673079138</v>
      </c>
      <c r="D174" s="111">
        <f t="shared" si="56"/>
        <v>0.70812923297680153</v>
      </c>
      <c r="E174" s="111">
        <f t="shared" si="56"/>
        <v>0.73441536326243739</v>
      </c>
      <c r="F174" s="111">
        <f t="shared" si="56"/>
        <v>0.75063767777577117</v>
      </c>
      <c r="G174" s="111">
        <f t="shared" si="56"/>
        <v>0.7663480727809886</v>
      </c>
      <c r="H174" s="111">
        <f t="shared" si="56"/>
        <v>0.78084983790815798</v>
      </c>
      <c r="I174" s="111">
        <f t="shared" si="56"/>
        <v>0.80205744993751693</v>
      </c>
      <c r="J174" s="111">
        <f t="shared" si="56"/>
        <v>0.81613653531566877</v>
      </c>
      <c r="K174" s="111">
        <f t="shared" si="56"/>
        <v>0.84012547310593944</v>
      </c>
      <c r="L174" s="111">
        <f t="shared" si="56"/>
        <v>0.82465789762483876</v>
      </c>
      <c r="M174" s="111">
        <f t="shared" si="56"/>
        <v>0.83422572012084173</v>
      </c>
      <c r="N174" s="111">
        <f t="shared" si="56"/>
        <v>0.84179782379088242</v>
      </c>
      <c r="O174" s="111">
        <f t="shared" si="56"/>
        <v>0.83821272810649883</v>
      </c>
      <c r="P174" s="111">
        <f t="shared" si="56"/>
        <v>0.85080790587640387</v>
      </c>
      <c r="Q174" s="111">
        <f t="shared" si="56"/>
        <v>0.85109810434166111</v>
      </c>
      <c r="R174" s="111">
        <f t="shared" ref="R174:V174" si="57">IF(R150=0,"",R150/R126)</f>
        <v>0.85894264256956709</v>
      </c>
      <c r="S174" s="111">
        <f t="shared" si="57"/>
        <v>0.87249445539449899</v>
      </c>
      <c r="T174" s="111">
        <f t="shared" si="57"/>
        <v>0.87791086170344856</v>
      </c>
      <c r="U174" s="111">
        <f t="shared" si="57"/>
        <v>0.88913507954302706</v>
      </c>
      <c r="V174" s="111">
        <f t="shared" si="57"/>
        <v>0.89982617972721746</v>
      </c>
      <c r="W174" s="111">
        <f t="shared" ref="W174:Y174" si="58">IF(W150=0,"",W150/W126)</f>
        <v>0.90385136858925563</v>
      </c>
      <c r="X174" s="111">
        <f t="shared" si="58"/>
        <v>0.94155539546688016</v>
      </c>
      <c r="Y174" s="111">
        <f t="shared" si="58"/>
        <v>0.93440049772266032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0.51936242599734561</v>
      </c>
      <c r="C175" s="112">
        <f t="shared" si="59"/>
        <v>0.5547332062506215</v>
      </c>
      <c r="D175" s="112">
        <f t="shared" si="59"/>
        <v>0.57845971101276872</v>
      </c>
      <c r="E175" s="112">
        <f t="shared" si="59"/>
        <v>0.60667241478466138</v>
      </c>
      <c r="F175" s="112">
        <f t="shared" si="59"/>
        <v>0.62557897975970189</v>
      </c>
      <c r="G175" s="112">
        <f t="shared" si="59"/>
        <v>0.6488121304860005</v>
      </c>
      <c r="H175" s="112">
        <f t="shared" si="59"/>
        <v>0.66768348532504007</v>
      </c>
      <c r="I175" s="112">
        <f t="shared" si="59"/>
        <v>0.69213151387526062</v>
      </c>
      <c r="J175" s="112">
        <f t="shared" si="59"/>
        <v>0.70445742363685093</v>
      </c>
      <c r="K175" s="112">
        <f t="shared" si="59"/>
        <v>0.72009616787116615</v>
      </c>
      <c r="L175" s="112">
        <f t="shared" si="59"/>
        <v>0.72607321452307771</v>
      </c>
      <c r="M175" s="112">
        <f t="shared" si="59"/>
        <v>0.73737558630934552</v>
      </c>
      <c r="N175" s="112">
        <f t="shared" si="59"/>
        <v>0.74384142021995181</v>
      </c>
      <c r="O175" s="112">
        <f t="shared" si="59"/>
        <v>0.7484510534069666</v>
      </c>
      <c r="P175" s="112">
        <f t="shared" si="59"/>
        <v>0.75880755587444049</v>
      </c>
      <c r="Q175" s="112">
        <f t="shared" si="59"/>
        <v>0.76356929828962861</v>
      </c>
      <c r="R175" s="112">
        <f t="shared" ref="R175:V175" si="60">IF(R151=0,"",R151/R127)</f>
        <v>0.7750128534444336</v>
      </c>
      <c r="S175" s="112">
        <f t="shared" si="60"/>
        <v>0.78758512470360575</v>
      </c>
      <c r="T175" s="112">
        <f t="shared" si="60"/>
        <v>0.79669435283140033</v>
      </c>
      <c r="U175" s="112">
        <f t="shared" si="60"/>
        <v>0.81657520138593287</v>
      </c>
      <c r="V175" s="112">
        <f t="shared" si="60"/>
        <v>0.83295906936975672</v>
      </c>
      <c r="W175" s="112">
        <f t="shared" ref="W175:Y175" si="61">IF(W151=0,"",W151/W127)</f>
        <v>0.84691284372743258</v>
      </c>
      <c r="X175" s="112">
        <f t="shared" si="61"/>
        <v>0.86955074167788327</v>
      </c>
      <c r="Y175" s="112">
        <f t="shared" si="61"/>
        <v>0.88079253947664615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0.63684969602490926</v>
      </c>
      <c r="C177" s="112">
        <f t="shared" si="65"/>
        <v>0.64092938577424774</v>
      </c>
      <c r="D177" s="112">
        <f t="shared" si="65"/>
        <v>0.64552608418361801</v>
      </c>
      <c r="E177" s="112">
        <f t="shared" si="65"/>
        <v>0.65101111777349074</v>
      </c>
      <c r="F177" s="112">
        <f t="shared" si="65"/>
        <v>0.6563250768511113</v>
      </c>
      <c r="G177" s="112">
        <f t="shared" si="65"/>
        <v>0.66171368387805718</v>
      </c>
      <c r="H177" s="112">
        <f t="shared" si="65"/>
        <v>0.66665213883595786</v>
      </c>
      <c r="I177" s="112">
        <f t="shared" si="65"/>
        <v>0.66907881211192399</v>
      </c>
      <c r="J177" s="112">
        <f t="shared" si="65"/>
        <v>0.67005231798944143</v>
      </c>
      <c r="K177" s="112">
        <f t="shared" si="65"/>
        <v>0.67159305951221526</v>
      </c>
      <c r="L177" s="112">
        <f t="shared" si="65"/>
        <v>0.67381778450177554</v>
      </c>
      <c r="M177" s="112">
        <f t="shared" si="65"/>
        <v>0.67872664454758624</v>
      </c>
      <c r="N177" s="112">
        <f t="shared" si="65"/>
        <v>0.68686363095454284</v>
      </c>
      <c r="O177" s="112">
        <f t="shared" si="65"/>
        <v>0.70016404478750827</v>
      </c>
      <c r="P177" s="112">
        <f t="shared" si="65"/>
        <v>0.71677821748643911</v>
      </c>
      <c r="Q177" s="112">
        <f t="shared" si="65"/>
        <v>0.73745007745639979</v>
      </c>
      <c r="R177" s="112">
        <f t="shared" ref="R177:V177" si="66">IF(R153=0,"",R153/R129)</f>
        <v>0.75301256895574098</v>
      </c>
      <c r="S177" s="112">
        <f t="shared" si="66"/>
        <v>0.76763517468726372</v>
      </c>
      <c r="T177" s="112">
        <f t="shared" si="66"/>
        <v>0.78017140517929684</v>
      </c>
      <c r="U177" s="112">
        <f t="shared" si="66"/>
        <v>0.79129294409957918</v>
      </c>
      <c r="V177" s="112">
        <f t="shared" si="66"/>
        <v>0.80477638209964453</v>
      </c>
      <c r="W177" s="112">
        <f t="shared" ref="W177:Y177" si="67">IF(W153=0,"",W153/W129)</f>
        <v>0.8184761538599935</v>
      </c>
      <c r="X177" s="112">
        <f t="shared" si="67"/>
        <v>0.83415016922652951</v>
      </c>
      <c r="Y177" s="112">
        <f t="shared" si="67"/>
        <v>0.84978449709005388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0.75449324793517802</v>
      </c>
      <c r="C178" s="113">
        <f t="shared" si="68"/>
        <v>0.76372274690171371</v>
      </c>
      <c r="D178" s="113">
        <f t="shared" si="68"/>
        <v>0.76433221336148238</v>
      </c>
      <c r="E178" s="113">
        <f t="shared" si="68"/>
        <v>0.77212263772608869</v>
      </c>
      <c r="F178" s="113">
        <f t="shared" si="68"/>
        <v>0.77632311074450244</v>
      </c>
      <c r="G178" s="113">
        <f t="shared" si="68"/>
        <v>0.77725337143348538</v>
      </c>
      <c r="H178" s="113">
        <f t="shared" si="68"/>
        <v>0.78043322697100159</v>
      </c>
      <c r="I178" s="113">
        <f t="shared" si="68"/>
        <v>0.78568200678636313</v>
      </c>
      <c r="J178" s="113">
        <f t="shared" si="68"/>
        <v>0.79169325366528376</v>
      </c>
      <c r="K178" s="113">
        <f t="shared" si="68"/>
        <v>0.80838359213143629</v>
      </c>
      <c r="L178" s="113">
        <f t="shared" si="68"/>
        <v>0.78623754872294893</v>
      </c>
      <c r="M178" s="113">
        <f t="shared" si="68"/>
        <v>0.79181261874022846</v>
      </c>
      <c r="N178" s="113">
        <f t="shared" si="68"/>
        <v>0.79941127645217613</v>
      </c>
      <c r="O178" s="113">
        <f t="shared" si="68"/>
        <v>0.79546983503241042</v>
      </c>
      <c r="P178" s="113">
        <f t="shared" si="68"/>
        <v>0.81263861736191823</v>
      </c>
      <c r="Q178" s="113">
        <f t="shared" si="68"/>
        <v>0.83429809265895993</v>
      </c>
      <c r="R178" s="113">
        <f t="shared" ref="R178:V178" si="69">IF(R154=0,"",R154/R130)</f>
        <v>0.84522064973389721</v>
      </c>
      <c r="S178" s="113">
        <f t="shared" si="69"/>
        <v>0.86402242499129733</v>
      </c>
      <c r="T178" s="113">
        <f t="shared" si="69"/>
        <v>0.86903580346611431</v>
      </c>
      <c r="U178" s="113">
        <f t="shared" si="69"/>
        <v>0.876178288577935</v>
      </c>
      <c r="V178" s="113">
        <f t="shared" si="69"/>
        <v>0.88154712416084513</v>
      </c>
      <c r="W178" s="113">
        <f t="shared" ref="W178:Y178" si="70">IF(W154=0,"",W154/W130)</f>
        <v>0.88086711438455523</v>
      </c>
      <c r="X178" s="113">
        <f t="shared" si="70"/>
        <v>0.92571814310431888</v>
      </c>
      <c r="Y178" s="113">
        <f t="shared" si="70"/>
        <v>0.91820620522793828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0.63684969602490926</v>
      </c>
      <c r="C179" s="111">
        <f t="shared" si="71"/>
        <v>0.64410896871878398</v>
      </c>
      <c r="D179" s="111">
        <f t="shared" si="71"/>
        <v>0.64713937422248635</v>
      </c>
      <c r="E179" s="111">
        <f t="shared" si="71"/>
        <v>0.65396287666937902</v>
      </c>
      <c r="F179" s="111">
        <f t="shared" si="71"/>
        <v>0.65830988083343522</v>
      </c>
      <c r="G179" s="111">
        <f t="shared" si="71"/>
        <v>0.66277045244611621</v>
      </c>
      <c r="H179" s="111">
        <f t="shared" si="71"/>
        <v>0.66721238053737186</v>
      </c>
      <c r="I179" s="111">
        <f t="shared" si="71"/>
        <v>0.67046481086045417</v>
      </c>
      <c r="J179" s="111">
        <f t="shared" si="71"/>
        <v>0.67109993348168451</v>
      </c>
      <c r="K179" s="111">
        <f t="shared" si="71"/>
        <v>0.67362752156096084</v>
      </c>
      <c r="L179" s="111">
        <f t="shared" si="71"/>
        <v>0.67444264904807205</v>
      </c>
      <c r="M179" s="111">
        <f t="shared" si="71"/>
        <v>0.67965604737469121</v>
      </c>
      <c r="N179" s="111">
        <f t="shared" si="71"/>
        <v>0.6851022865506512</v>
      </c>
      <c r="O179" s="111">
        <f t="shared" si="71"/>
        <v>0.69073396174763613</v>
      </c>
      <c r="P179" s="111">
        <f t="shared" si="71"/>
        <v>0.70493499594221964</v>
      </c>
      <c r="Q179" s="111">
        <f t="shared" si="71"/>
        <v>0.73981682868101883</v>
      </c>
      <c r="R179" s="111">
        <f t="shared" ref="R179:V179" si="72">IF(R155=0,"",R155/R131)</f>
        <v>0.75535781819724068</v>
      </c>
      <c r="S179" s="111">
        <f t="shared" si="72"/>
        <v>0.77490200107378981</v>
      </c>
      <c r="T179" s="111">
        <f t="shared" si="72"/>
        <v>0.78334700305363625</v>
      </c>
      <c r="U179" s="111">
        <f t="shared" si="72"/>
        <v>0.79703446776155373</v>
      </c>
      <c r="V179" s="111">
        <f t="shared" si="72"/>
        <v>0.80490563079114441</v>
      </c>
      <c r="W179" s="111">
        <f t="shared" ref="W179:Y179" si="73">IF(W155=0,"",W155/W131)</f>
        <v>0.81292713737896072</v>
      </c>
      <c r="X179" s="111">
        <f t="shared" si="73"/>
        <v>0.83867954048254234</v>
      </c>
      <c r="Y179" s="111">
        <f t="shared" si="73"/>
        <v>0.85315759043157613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0.71845185201525075</v>
      </c>
      <c r="C181" s="112">
        <f t="shared" si="77"/>
        <v>0.72178393012738351</v>
      </c>
      <c r="D181" s="112">
        <f t="shared" si="77"/>
        <v>0.7262177638587165</v>
      </c>
      <c r="E181" s="112">
        <f t="shared" si="77"/>
        <v>0.73043376067132837</v>
      </c>
      <c r="F181" s="112">
        <f t="shared" si="77"/>
        <v>0.73480785220936218</v>
      </c>
      <c r="G181" s="112">
        <f t="shared" si="77"/>
        <v>0.73883410027306406</v>
      </c>
      <c r="H181" s="112">
        <f t="shared" si="77"/>
        <v>0.74269304989079798</v>
      </c>
      <c r="I181" s="112">
        <f t="shared" si="77"/>
        <v>0.74429065002526529</v>
      </c>
      <c r="J181" s="112">
        <f t="shared" si="77"/>
        <v>0.7448198653054714</v>
      </c>
      <c r="K181" s="112">
        <f t="shared" si="77"/>
        <v>0.74573025562013284</v>
      </c>
      <c r="L181" s="112">
        <f t="shared" si="77"/>
        <v>0.74715438224296171</v>
      </c>
      <c r="M181" s="112">
        <f t="shared" si="77"/>
        <v>0.74980110490788632</v>
      </c>
      <c r="N181" s="112">
        <f t="shared" si="77"/>
        <v>0.75451531514485715</v>
      </c>
      <c r="O181" s="112">
        <f t="shared" si="77"/>
        <v>0.76140015116432347</v>
      </c>
      <c r="P181" s="112">
        <f t="shared" si="77"/>
        <v>0.76932607795989161</v>
      </c>
      <c r="Q181" s="112">
        <f t="shared" si="77"/>
        <v>0.77563730257209729</v>
      </c>
      <c r="R181" s="112">
        <f t="shared" ref="R181:V181" si="78">IF(R157=0,"",R157/R133)</f>
        <v>0.78087044076580248</v>
      </c>
      <c r="S181" s="112">
        <f t="shared" si="78"/>
        <v>0.78631701072898441</v>
      </c>
      <c r="T181" s="112">
        <f t="shared" si="78"/>
        <v>0.79208216825672262</v>
      </c>
      <c r="U181" s="112">
        <f t="shared" si="78"/>
        <v>0.79748632577704026</v>
      </c>
      <c r="V181" s="112">
        <f t="shared" si="78"/>
        <v>0.80566466404157189</v>
      </c>
      <c r="W181" s="112">
        <f t="shared" ref="W181:Y181" si="79">IF(W157=0,"",W157/W133)</f>
        <v>0.81534910436761965</v>
      </c>
      <c r="X181" s="112">
        <f t="shared" si="79"/>
        <v>0.82318213052166334</v>
      </c>
      <c r="Y181" s="112">
        <f t="shared" si="79"/>
        <v>0.83024400836999213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0.81717885233386856</v>
      </c>
      <c r="C182" s="113">
        <f t="shared" si="80"/>
        <v>0.82460209291712228</v>
      </c>
      <c r="D182" s="113">
        <f t="shared" si="80"/>
        <v>0.82651333986653419</v>
      </c>
      <c r="E182" s="113">
        <f t="shared" si="80"/>
        <v>0.83163026535066942</v>
      </c>
      <c r="F182" s="113">
        <f t="shared" si="80"/>
        <v>0.83460482632830957</v>
      </c>
      <c r="G182" s="113">
        <f t="shared" si="80"/>
        <v>0.83489246779206194</v>
      </c>
      <c r="H182" s="113">
        <f t="shared" si="80"/>
        <v>0.83679663155365347</v>
      </c>
      <c r="I182" s="113">
        <f t="shared" si="80"/>
        <v>0.84038849672724214</v>
      </c>
      <c r="J182" s="113">
        <f t="shared" si="80"/>
        <v>0.84522957948466082</v>
      </c>
      <c r="K182" s="113">
        <f t="shared" si="80"/>
        <v>0.85813517616390356</v>
      </c>
      <c r="L182" s="113">
        <f t="shared" si="80"/>
        <v>0.8408356828871888</v>
      </c>
      <c r="M182" s="113">
        <f t="shared" si="80"/>
        <v>0.84339861816094541</v>
      </c>
      <c r="N182" s="113">
        <f t="shared" si="80"/>
        <v>0.84828168080086042</v>
      </c>
      <c r="O182" s="113">
        <f t="shared" si="80"/>
        <v>0.84531139957622137</v>
      </c>
      <c r="P182" s="113">
        <f t="shared" si="80"/>
        <v>0.85560944480913159</v>
      </c>
      <c r="Q182" s="113">
        <f t="shared" si="80"/>
        <v>0.85916429803390937</v>
      </c>
      <c r="R182" s="113">
        <f t="shared" ref="R182:V182" si="81">IF(R158=0,"",R158/R134)</f>
        <v>0.86424652658551226</v>
      </c>
      <c r="S182" s="113">
        <f t="shared" si="81"/>
        <v>0.87405782115576047</v>
      </c>
      <c r="T182" s="113">
        <f t="shared" si="81"/>
        <v>0.87718343118413544</v>
      </c>
      <c r="U182" s="113">
        <f t="shared" si="81"/>
        <v>0.87866804380627384</v>
      </c>
      <c r="V182" s="113">
        <f t="shared" si="81"/>
        <v>0.88328789672485331</v>
      </c>
      <c r="W182" s="113">
        <f t="shared" ref="W182:Y182" si="82">IF(W158=0,"",W158/W134)</f>
        <v>0.88285220899284211</v>
      </c>
      <c r="X182" s="113">
        <f t="shared" si="82"/>
        <v>0.92226981472026148</v>
      </c>
      <c r="Y182" s="113">
        <f t="shared" si="82"/>
        <v>0.91540387673892365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0.71845185201525086</v>
      </c>
      <c r="C183" s="111">
        <f t="shared" si="83"/>
        <v>0.72460924145640815</v>
      </c>
      <c r="D183" s="111">
        <f t="shared" si="83"/>
        <v>0.72941339819857554</v>
      </c>
      <c r="E183" s="111">
        <f t="shared" si="83"/>
        <v>0.7336211872034476</v>
      </c>
      <c r="F183" s="111">
        <f t="shared" si="83"/>
        <v>0.73681793628713765</v>
      </c>
      <c r="G183" s="111">
        <f t="shared" si="83"/>
        <v>0.7402195189951738</v>
      </c>
      <c r="H183" s="111">
        <f t="shared" si="83"/>
        <v>0.74312786413529863</v>
      </c>
      <c r="I183" s="111">
        <f t="shared" si="83"/>
        <v>0.74508428880536892</v>
      </c>
      <c r="J183" s="111">
        <f t="shared" si="83"/>
        <v>0.74585750041114962</v>
      </c>
      <c r="K183" s="111">
        <f t="shared" si="83"/>
        <v>0.74708594063619838</v>
      </c>
      <c r="L183" s="111">
        <f t="shared" si="83"/>
        <v>0.74826073630613121</v>
      </c>
      <c r="M183" s="111">
        <f t="shared" si="83"/>
        <v>0.7500064121535891</v>
      </c>
      <c r="N183" s="111">
        <f t="shared" si="83"/>
        <v>0.75280146448756335</v>
      </c>
      <c r="O183" s="111">
        <f t="shared" si="83"/>
        <v>0.75837119288181731</v>
      </c>
      <c r="P183" s="111">
        <f t="shared" si="83"/>
        <v>0.76555586767343087</v>
      </c>
      <c r="Q183" s="111">
        <f t="shared" si="83"/>
        <v>0.77517237462967792</v>
      </c>
      <c r="R183" s="111">
        <f t="shared" ref="R183:V183" si="84">IF(R159=0,"",R159/R135)</f>
        <v>0.78273575212277458</v>
      </c>
      <c r="S183" s="111">
        <f t="shared" si="84"/>
        <v>0.78977574837779796</v>
      </c>
      <c r="T183" s="111">
        <f t="shared" si="84"/>
        <v>0.79582618144309469</v>
      </c>
      <c r="U183" s="111">
        <f t="shared" si="84"/>
        <v>0.80083101653167921</v>
      </c>
      <c r="V183" s="111">
        <f t="shared" si="84"/>
        <v>0.80762592298725311</v>
      </c>
      <c r="W183" s="111">
        <f t="shared" ref="W183:Y183" si="85">IF(W159=0,"",W159/W135)</f>
        <v>0.81566724459609397</v>
      </c>
      <c r="X183" s="111">
        <f t="shared" si="85"/>
        <v>0.82940839847904724</v>
      </c>
      <c r="Y183" s="111">
        <f t="shared" si="85"/>
        <v>0.84838944926450199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0.75848880218923753</v>
      </c>
      <c r="C185" s="124">
        <f t="shared" si="89"/>
        <v>0.76121819196774798</v>
      </c>
      <c r="D185" s="124">
        <f t="shared" si="89"/>
        <v>0.7643048108718834</v>
      </c>
      <c r="E185" s="124">
        <f t="shared" si="89"/>
        <v>0.76720674149306833</v>
      </c>
      <c r="F185" s="124">
        <f t="shared" si="89"/>
        <v>0.7698840704379496</v>
      </c>
      <c r="G185" s="124">
        <f t="shared" si="89"/>
        <v>0.77249375540206777</v>
      </c>
      <c r="H185" s="124">
        <f t="shared" si="89"/>
        <v>0.77486397679026142</v>
      </c>
      <c r="I185" s="124">
        <f t="shared" si="89"/>
        <v>0.77628391010944786</v>
      </c>
      <c r="J185" s="124">
        <f t="shared" si="89"/>
        <v>0.77714958045847271</v>
      </c>
      <c r="K185" s="124">
        <f t="shared" si="89"/>
        <v>0.77832466223202601</v>
      </c>
      <c r="L185" s="124">
        <f t="shared" si="89"/>
        <v>0.77964133182338835</v>
      </c>
      <c r="M185" s="124">
        <f t="shared" si="89"/>
        <v>0.78145186319677495</v>
      </c>
      <c r="N185" s="124">
        <f t="shared" si="89"/>
        <v>0.78387633752180697</v>
      </c>
      <c r="O185" s="124">
        <f t="shared" si="89"/>
        <v>0.78728150886401549</v>
      </c>
      <c r="P185" s="124">
        <f t="shared" si="89"/>
        <v>0.79114882331466108</v>
      </c>
      <c r="Q185" s="124">
        <f t="shared" si="89"/>
        <v>0.79586397299378631</v>
      </c>
      <c r="R185" s="124">
        <f t="shared" ref="R185:V185" si="90">IF(R161=0,"",R161/R137)</f>
        <v>0.80105597646798732</v>
      </c>
      <c r="S185" s="124">
        <f t="shared" si="90"/>
        <v>0.80723987341142822</v>
      </c>
      <c r="T185" s="124">
        <f t="shared" si="90"/>
        <v>0.81490710113494347</v>
      </c>
      <c r="U185" s="124">
        <f t="shared" si="90"/>
        <v>0.82511526718549222</v>
      </c>
      <c r="V185" s="124">
        <f t="shared" si="90"/>
        <v>0.83785701549395142</v>
      </c>
      <c r="W185" s="124">
        <f t="shared" ref="W185:Y185" si="91">IF(W161=0,"",W161/W137)</f>
        <v>0.85222136144190164</v>
      </c>
      <c r="X185" s="124">
        <f t="shared" si="91"/>
        <v>0.8656136736263027</v>
      </c>
      <c r="Y185" s="124">
        <f t="shared" si="91"/>
        <v>0.87889843472239815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:Y187" si="97">IF(W163=0,"",W163/W139)</f>
        <v/>
      </c>
      <c r="X187" s="111" t="str">
        <f t="shared" si="97"/>
        <v/>
      </c>
      <c r="Y187" s="111" t="str">
        <f t="shared" si="97"/>
        <v/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0.75848880218923753</v>
      </c>
      <c r="C188" s="45">
        <f t="shared" si="98"/>
        <v>0.76121819196774798</v>
      </c>
      <c r="D188" s="45">
        <f t="shared" si="98"/>
        <v>0.7643048108718834</v>
      </c>
      <c r="E188" s="45">
        <f t="shared" si="98"/>
        <v>0.76720674149306833</v>
      </c>
      <c r="F188" s="45">
        <f t="shared" si="98"/>
        <v>0.7698840704379496</v>
      </c>
      <c r="G188" s="45">
        <f t="shared" si="98"/>
        <v>0.77249375540206777</v>
      </c>
      <c r="H188" s="45">
        <f t="shared" si="98"/>
        <v>0.77486397679026142</v>
      </c>
      <c r="I188" s="45">
        <f t="shared" si="98"/>
        <v>0.77628391010944786</v>
      </c>
      <c r="J188" s="45">
        <f t="shared" si="98"/>
        <v>0.77714958045847271</v>
      </c>
      <c r="K188" s="45">
        <f t="shared" si="98"/>
        <v>0.77832466223202601</v>
      </c>
      <c r="L188" s="45">
        <f t="shared" si="98"/>
        <v>0.77964133182338835</v>
      </c>
      <c r="M188" s="45">
        <f t="shared" si="98"/>
        <v>0.78145186319677495</v>
      </c>
      <c r="N188" s="45">
        <f t="shared" si="98"/>
        <v>0.78387633752180697</v>
      </c>
      <c r="O188" s="45">
        <f t="shared" si="98"/>
        <v>0.78728150886401549</v>
      </c>
      <c r="P188" s="45">
        <f t="shared" si="98"/>
        <v>0.79114882331466108</v>
      </c>
      <c r="Q188" s="45">
        <f t="shared" si="98"/>
        <v>0.79586397299378631</v>
      </c>
      <c r="R188" s="45">
        <f t="shared" ref="R188:V188" si="99">IF(R164=0,"",R164/R140)</f>
        <v>0.80105597646798732</v>
      </c>
      <c r="S188" s="45">
        <f t="shared" si="99"/>
        <v>0.80723987341142822</v>
      </c>
      <c r="T188" s="45">
        <f t="shared" si="99"/>
        <v>0.81490710113494347</v>
      </c>
      <c r="U188" s="45">
        <f t="shared" si="99"/>
        <v>0.82511526718549222</v>
      </c>
      <c r="V188" s="45">
        <f t="shared" si="99"/>
        <v>0.83785701549395142</v>
      </c>
      <c r="W188" s="45">
        <f t="shared" ref="W188:Y188" si="100">IF(W164=0,"",W164/W140)</f>
        <v>0.85222136144190164</v>
      </c>
      <c r="X188" s="45">
        <f t="shared" si="100"/>
        <v>0.8656136736263027</v>
      </c>
      <c r="Y188" s="45">
        <f t="shared" si="100"/>
        <v>0.87889843472239815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6.0919416398484412</v>
      </c>
      <c r="C190" s="117">
        <f t="shared" si="101"/>
        <v>6.0466629417689273</v>
      </c>
      <c r="D190" s="117">
        <f t="shared" si="101"/>
        <v>5.7524474121403868</v>
      </c>
      <c r="E190" s="117">
        <f t="shared" si="101"/>
        <v>6.4685132495833919</v>
      </c>
      <c r="F190" s="117">
        <f t="shared" si="101"/>
        <v>7.264749868951375</v>
      </c>
      <c r="G190" s="117">
        <f t="shared" si="101"/>
        <v>8.0976607931438256</v>
      </c>
      <c r="H190" s="117">
        <f t="shared" si="101"/>
        <v>9.3639015855704475</v>
      </c>
      <c r="I190" s="117">
        <f t="shared" si="101"/>
        <v>9.6480927514924293</v>
      </c>
      <c r="J190" s="117">
        <f t="shared" si="101"/>
        <v>8.7608536893604239</v>
      </c>
      <c r="K190" s="117">
        <f t="shared" si="101"/>
        <v>7.6268293328512371</v>
      </c>
      <c r="L190" s="117">
        <f t="shared" si="101"/>
        <v>7.579306609547861</v>
      </c>
      <c r="M190" s="117">
        <f t="shared" si="101"/>
        <v>7.9451995448836934</v>
      </c>
      <c r="N190" s="117">
        <f t="shared" si="101"/>
        <v>7.3269111104237785</v>
      </c>
      <c r="O190" s="117">
        <f t="shared" si="101"/>
        <v>6.7437937667145738</v>
      </c>
      <c r="P190" s="117">
        <f t="shared" si="101"/>
        <v>5.6900419092627699</v>
      </c>
      <c r="Q190" s="117">
        <f t="shared" si="101"/>
        <v>7.2393559750376362</v>
      </c>
      <c r="R190" s="117">
        <f t="shared" ref="R190:V190" si="102">R191+R194+R196+R209</f>
        <v>7.7324830484227887</v>
      </c>
      <c r="S190" s="117">
        <f t="shared" si="102"/>
        <v>7.7361508835394766</v>
      </c>
      <c r="T190" s="117">
        <f t="shared" si="102"/>
        <v>6.8346762554503879</v>
      </c>
      <c r="U190" s="117">
        <f t="shared" si="102"/>
        <v>5.9618812283005642</v>
      </c>
      <c r="V190" s="117">
        <f t="shared" si="102"/>
        <v>4.726156810096338</v>
      </c>
      <c r="W190" s="117">
        <f t="shared" ref="W190:Y190" si="103">W191+W194+W196+W209</f>
        <v>3.8526304673852128</v>
      </c>
      <c r="X190" s="117">
        <f t="shared" si="103"/>
        <v>2.5519170467921346</v>
      </c>
      <c r="Y190" s="117">
        <f t="shared" si="103"/>
        <v>1.9685176220287535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6.0919416398484412</v>
      </c>
      <c r="C196" s="122">
        <v>6.0466629417689273</v>
      </c>
      <c r="D196" s="122">
        <v>5.7524474121403868</v>
      </c>
      <c r="E196" s="122">
        <v>6.4685132495833919</v>
      </c>
      <c r="F196" s="122">
        <v>7.264749868951375</v>
      </c>
      <c r="G196" s="122">
        <v>8.0976607931438256</v>
      </c>
      <c r="H196" s="122">
        <v>9.3639015855704475</v>
      </c>
      <c r="I196" s="122">
        <v>9.6480927514924293</v>
      </c>
      <c r="J196" s="122">
        <v>8.7608536893604239</v>
      </c>
      <c r="K196" s="122">
        <v>7.6268293328512371</v>
      </c>
      <c r="L196" s="122">
        <v>7.579306609547861</v>
      </c>
      <c r="M196" s="122">
        <v>7.9451995448836934</v>
      </c>
      <c r="N196" s="122">
        <v>7.3269111104237785</v>
      </c>
      <c r="O196" s="122">
        <v>6.7437937667145738</v>
      </c>
      <c r="P196" s="122">
        <v>5.6900419092627699</v>
      </c>
      <c r="Q196" s="122">
        <v>7.2393559750376362</v>
      </c>
      <c r="R196" s="122">
        <v>7.7324830484227887</v>
      </c>
      <c r="S196" s="122">
        <v>7.7361508835394766</v>
      </c>
      <c r="T196" s="122">
        <v>6.8346762554503879</v>
      </c>
      <c r="U196" s="122">
        <v>5.9618812283005642</v>
      </c>
      <c r="V196" s="122">
        <v>4.726156810096338</v>
      </c>
      <c r="W196" s="122">
        <v>3.8526304673852128</v>
      </c>
      <c r="X196" s="122">
        <v>2.5519170467921346</v>
      </c>
      <c r="Y196" s="122">
        <v>1.9685176220287535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6.0803348156010353</v>
      </c>
      <c r="C201" s="101">
        <v>6.0332068409287576</v>
      </c>
      <c r="D201" s="101">
        <v>5.7401323507220443</v>
      </c>
      <c r="E201" s="101">
        <v>6.4528936771947976</v>
      </c>
      <c r="F201" s="101">
        <v>7.2468802766960687</v>
      </c>
      <c r="G201" s="101">
        <v>8.0767617752076664</v>
      </c>
      <c r="H201" s="101">
        <v>9.3371420285433544</v>
      </c>
      <c r="I201" s="101">
        <v>9.6142480189599997</v>
      </c>
      <c r="J201" s="101">
        <v>8.7312719454244885</v>
      </c>
      <c r="K201" s="101">
        <v>7.6005563096217221</v>
      </c>
      <c r="L201" s="101">
        <v>7.5497700094654974</v>
      </c>
      <c r="M201" s="101">
        <v>7.9118740001132073</v>
      </c>
      <c r="N201" s="101">
        <v>7.2966141863944545</v>
      </c>
      <c r="O201" s="101">
        <v>6.717167217592146</v>
      </c>
      <c r="P201" s="101">
        <v>5.6707683144409735</v>
      </c>
      <c r="Q201" s="101">
        <v>7.2135189765247754</v>
      </c>
      <c r="R201" s="101">
        <v>7.7038146836231594</v>
      </c>
      <c r="S201" s="101">
        <v>7.7080363867917221</v>
      </c>
      <c r="T201" s="101">
        <v>6.8100985292622562</v>
      </c>
      <c r="U201" s="101">
        <v>5.9398592767285923</v>
      </c>
      <c r="V201" s="101">
        <v>4.708254320186402</v>
      </c>
      <c r="W201" s="101">
        <v>3.8367074853129548</v>
      </c>
      <c r="X201" s="101">
        <v>2.5418568845201093</v>
      </c>
      <c r="Y201" s="101">
        <v>1.9598416490402231</v>
      </c>
      <c r="DA201" s="131" t="s">
        <v>2161</v>
      </c>
    </row>
    <row r="202" spans="1:105" ht="12" customHeight="1" x14ac:dyDescent="0.25">
      <c r="A202" s="107" t="s">
        <v>123</v>
      </c>
      <c r="B202" s="104">
        <v>1.1606824247405622E-2</v>
      </c>
      <c r="C202" s="104">
        <v>1.3456100840169679E-2</v>
      </c>
      <c r="D202" s="104">
        <v>1.2315061418342307E-2</v>
      </c>
      <c r="E202" s="104">
        <v>1.5619572388594662E-2</v>
      </c>
      <c r="F202" s="104">
        <v>1.7869592255306464E-2</v>
      </c>
      <c r="G202" s="104">
        <v>2.0899017936159482E-2</v>
      </c>
      <c r="H202" s="104">
        <v>2.6759557027093261E-2</v>
      </c>
      <c r="I202" s="104">
        <v>3.3844732532429818E-2</v>
      </c>
      <c r="J202" s="104">
        <v>2.9581743935935947E-2</v>
      </c>
      <c r="K202" s="104">
        <v>2.6273023229515073E-2</v>
      </c>
      <c r="L202" s="104">
        <v>2.953660008236322E-2</v>
      </c>
      <c r="M202" s="104">
        <v>3.3325544770486229E-2</v>
      </c>
      <c r="N202" s="104">
        <v>3.0296924029323786E-2</v>
      </c>
      <c r="O202" s="104">
        <v>2.6626549122427876E-2</v>
      </c>
      <c r="P202" s="104">
        <v>1.9273594821796216E-2</v>
      </c>
      <c r="Q202" s="104">
        <v>2.5836998512860542E-2</v>
      </c>
      <c r="R202" s="104">
        <v>2.8668364799629142E-2</v>
      </c>
      <c r="S202" s="104">
        <v>2.8114496747754288E-2</v>
      </c>
      <c r="T202" s="104">
        <v>2.457772618813165E-2</v>
      </c>
      <c r="U202" s="104">
        <v>2.2021951571971995E-2</v>
      </c>
      <c r="V202" s="104">
        <v>1.7902489909936436E-2</v>
      </c>
      <c r="W202" s="104">
        <v>1.5922982072257969E-2</v>
      </c>
      <c r="X202" s="104">
        <v>1.0060162272025346E-2</v>
      </c>
      <c r="Y202" s="104">
        <v>8.6759729885303918E-3</v>
      </c>
      <c r="DA202" s="132" t="s">
        <v>2162</v>
      </c>
    </row>
    <row r="203" spans="1:105" ht="12" customHeight="1" x14ac:dyDescent="0.25">
      <c r="A203" s="108" t="s">
        <v>50</v>
      </c>
      <c r="B203" s="98">
        <v>1.1606824247405622E-2</v>
      </c>
      <c r="C203" s="98">
        <v>1.3456100840169679E-2</v>
      </c>
      <c r="D203" s="98">
        <v>1.2315061418342307E-2</v>
      </c>
      <c r="E203" s="98">
        <v>1.5619572388594662E-2</v>
      </c>
      <c r="F203" s="98">
        <v>1.7869592255306464E-2</v>
      </c>
      <c r="G203" s="98">
        <v>2.0899017936159482E-2</v>
      </c>
      <c r="H203" s="98">
        <v>2.6759557027093261E-2</v>
      </c>
      <c r="I203" s="98">
        <v>3.3844732532429818E-2</v>
      </c>
      <c r="J203" s="98">
        <v>2.9581743935935947E-2</v>
      </c>
      <c r="K203" s="98">
        <v>2.6273023229515073E-2</v>
      </c>
      <c r="L203" s="98">
        <v>2.953660008236322E-2</v>
      </c>
      <c r="M203" s="98">
        <v>3.3325544770486229E-2</v>
      </c>
      <c r="N203" s="98">
        <v>3.0296924029323786E-2</v>
      </c>
      <c r="O203" s="98">
        <v>2.6626549122427876E-2</v>
      </c>
      <c r="P203" s="98">
        <v>1.9273594821796216E-2</v>
      </c>
      <c r="Q203" s="98">
        <v>2.5836998512860542E-2</v>
      </c>
      <c r="R203" s="98">
        <v>2.8668364799629142E-2</v>
      </c>
      <c r="S203" s="98">
        <v>2.8114496747754288E-2</v>
      </c>
      <c r="T203" s="98">
        <v>2.457772618813165E-2</v>
      </c>
      <c r="U203" s="98">
        <v>2.2021951571971995E-2</v>
      </c>
      <c r="V203" s="98">
        <v>1.7902489909936436E-2</v>
      </c>
      <c r="W203" s="98">
        <v>1.5922982072257969E-2</v>
      </c>
      <c r="X203" s="98">
        <v>1.0060162272025346E-2</v>
      </c>
      <c r="Y203" s="98">
        <v>8.6759729885303918E-3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X209" s="122">
        <v>0</v>
      </c>
      <c r="Y209" s="122">
        <v>0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21069.849974801607</v>
      </c>
      <c r="C214" s="117">
        <f t="shared" si="108"/>
        <v>22419.655661896835</v>
      </c>
      <c r="D214" s="117">
        <f t="shared" si="108"/>
        <v>20574.57860558106</v>
      </c>
      <c r="E214" s="117">
        <f t="shared" si="108"/>
        <v>20542.059341113378</v>
      </c>
      <c r="F214" s="117">
        <f t="shared" si="108"/>
        <v>19284.713505914384</v>
      </c>
      <c r="G214" s="117">
        <f t="shared" si="108"/>
        <v>19345.74346998414</v>
      </c>
      <c r="H214" s="117">
        <f t="shared" si="108"/>
        <v>18809.947139029216</v>
      </c>
      <c r="I214" s="117">
        <f t="shared" si="108"/>
        <v>19877.056524096308</v>
      </c>
      <c r="J214" s="117">
        <f t="shared" si="108"/>
        <v>18674.697203276279</v>
      </c>
      <c r="K214" s="117">
        <f t="shared" si="108"/>
        <v>18393.305814887313</v>
      </c>
      <c r="L214" s="117">
        <f t="shared" si="108"/>
        <v>20014.425819538508</v>
      </c>
      <c r="M214" s="117">
        <f t="shared" si="108"/>
        <v>18039.47885100542</v>
      </c>
      <c r="N214" s="117">
        <f t="shared" si="108"/>
        <v>17214.935499751919</v>
      </c>
      <c r="O214" s="117">
        <f t="shared" si="108"/>
        <v>17218.396578648273</v>
      </c>
      <c r="P214" s="117">
        <f t="shared" si="108"/>
        <v>15930.706892153563</v>
      </c>
      <c r="Q214" s="117">
        <f t="shared" si="108"/>
        <v>17495.937570450467</v>
      </c>
      <c r="R214" s="117">
        <f t="shared" ref="R214:V214" si="109">R215+R218+R220+R233</f>
        <v>18002.422191293976</v>
      </c>
      <c r="S214" s="117">
        <f t="shared" si="109"/>
        <v>17282.625567324241</v>
      </c>
      <c r="T214" s="117">
        <f t="shared" si="109"/>
        <v>16816.630168348787</v>
      </c>
      <c r="U214" s="117">
        <f t="shared" si="109"/>
        <v>16076.04718560561</v>
      </c>
      <c r="V214" s="117">
        <f t="shared" si="109"/>
        <v>15698.547958636378</v>
      </c>
      <c r="W214" s="117">
        <f t="shared" ref="W214:Y214" si="110">W215+W218+W220+W233</f>
        <v>16688.239220928164</v>
      </c>
      <c r="X214" s="117">
        <f t="shared" si="110"/>
        <v>13916.825422096885</v>
      </c>
      <c r="Y214" s="117">
        <f t="shared" si="110"/>
        <v>15017.599229451009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19295.749885315174</v>
      </c>
      <c r="C215" s="122">
        <f t="shared" si="111"/>
        <v>20720.061785986913</v>
      </c>
      <c r="D215" s="122">
        <f t="shared" si="111"/>
        <v>18908.080881218397</v>
      </c>
      <c r="E215" s="122">
        <f t="shared" si="111"/>
        <v>18918.287708582728</v>
      </c>
      <c r="F215" s="122">
        <f t="shared" si="111"/>
        <v>17659.462038629241</v>
      </c>
      <c r="G215" s="122">
        <f t="shared" si="111"/>
        <v>17709.721545047316</v>
      </c>
      <c r="H215" s="122">
        <f t="shared" si="111"/>
        <v>17167.696401975914</v>
      </c>
      <c r="I215" s="122">
        <f t="shared" si="111"/>
        <v>18273.299390276738</v>
      </c>
      <c r="J215" s="122">
        <f t="shared" si="111"/>
        <v>17077.156712953514</v>
      </c>
      <c r="K215" s="122">
        <f t="shared" si="111"/>
        <v>16846.433765679736</v>
      </c>
      <c r="L215" s="122">
        <f t="shared" si="111"/>
        <v>18247.445620835075</v>
      </c>
      <c r="M215" s="122">
        <f t="shared" si="111"/>
        <v>16202.282742396352</v>
      </c>
      <c r="N215" s="122">
        <f t="shared" si="111"/>
        <v>15428.731488731739</v>
      </c>
      <c r="O215" s="122">
        <f t="shared" si="111"/>
        <v>15367.946254680881</v>
      </c>
      <c r="P215" s="122">
        <f t="shared" si="111"/>
        <v>14078.887660611485</v>
      </c>
      <c r="Q215" s="122">
        <f t="shared" si="111"/>
        <v>15616.335772953124</v>
      </c>
      <c r="R215" s="122">
        <f t="shared" ref="R215:V215" si="112">SUM(R216:R217)</f>
        <v>16102.245804999297</v>
      </c>
      <c r="S215" s="122">
        <f t="shared" si="112"/>
        <v>15482.351222877563</v>
      </c>
      <c r="T215" s="122">
        <f t="shared" si="112"/>
        <v>15084.61966268013</v>
      </c>
      <c r="U215" s="122">
        <f t="shared" si="112"/>
        <v>14308.904935066661</v>
      </c>
      <c r="V215" s="122">
        <f t="shared" si="112"/>
        <v>13921.635628991135</v>
      </c>
      <c r="W215" s="122">
        <f t="shared" ref="W215:Y215" si="113">SUM(W216:W217)</f>
        <v>14898.911158363959</v>
      </c>
      <c r="X215" s="122">
        <f t="shared" si="113"/>
        <v>12852.534266154438</v>
      </c>
      <c r="Y215" s="122">
        <f t="shared" si="113"/>
        <v>13896.057461905832</v>
      </c>
      <c r="DA215" s="130" t="s">
        <v>2319</v>
      </c>
    </row>
    <row r="216" spans="1:105" ht="12" customHeight="1" x14ac:dyDescent="0.25">
      <c r="A216" s="97" t="s">
        <v>199</v>
      </c>
      <c r="B216" s="98">
        <v>19225.655889797938</v>
      </c>
      <c r="C216" s="98">
        <v>20642.518229944519</v>
      </c>
      <c r="D216" s="98">
        <v>18836.318209526875</v>
      </c>
      <c r="E216" s="98">
        <v>18844.117799911917</v>
      </c>
      <c r="F216" s="98">
        <v>17588.506015565134</v>
      </c>
      <c r="G216" s="98">
        <v>17636.373549053369</v>
      </c>
      <c r="H216" s="98">
        <v>17094.751179650157</v>
      </c>
      <c r="I216" s="98">
        <v>18193.981865520152</v>
      </c>
      <c r="J216" s="98">
        <v>17002.742583223964</v>
      </c>
      <c r="K216" s="98">
        <v>16772.689283619042</v>
      </c>
      <c r="L216" s="98">
        <v>18164.426996641065</v>
      </c>
      <c r="M216" s="98">
        <v>16129.001461781831</v>
      </c>
      <c r="N216" s="98">
        <v>15358.242518881239</v>
      </c>
      <c r="O216" s="98">
        <v>15296.77923530945</v>
      </c>
      <c r="P216" s="98">
        <v>14014.421113445333</v>
      </c>
      <c r="Q216" s="98">
        <v>15542.670459724943</v>
      </c>
      <c r="R216" s="98">
        <v>16025.376441476845</v>
      </c>
      <c r="S216" s="98">
        <v>15407.592084882031</v>
      </c>
      <c r="T216" s="98">
        <v>15011.034509058756</v>
      </c>
      <c r="U216" s="98">
        <v>14239.020393233299</v>
      </c>
      <c r="V216" s="98">
        <v>13852.652302604727</v>
      </c>
      <c r="W216" s="98">
        <v>14824.0059693932</v>
      </c>
      <c r="X216" s="98">
        <v>12791.830563798731</v>
      </c>
      <c r="Y216" s="98">
        <v>13828.827599258066</v>
      </c>
      <c r="DA216" s="63" t="s">
        <v>2320</v>
      </c>
    </row>
    <row r="217" spans="1:105" ht="12" customHeight="1" x14ac:dyDescent="0.25">
      <c r="A217" s="97" t="s">
        <v>53</v>
      </c>
      <c r="B217" s="98">
        <v>70.093995517235413</v>
      </c>
      <c r="C217" s="98">
        <v>77.543556042394243</v>
      </c>
      <c r="D217" s="98">
        <v>71.76267169152193</v>
      </c>
      <c r="E217" s="98">
        <v>74.169908670810386</v>
      </c>
      <c r="F217" s="98">
        <v>70.956023064105622</v>
      </c>
      <c r="G217" s="98">
        <v>73.347995993946157</v>
      </c>
      <c r="H217" s="98">
        <v>72.945222325758465</v>
      </c>
      <c r="I217" s="98">
        <v>79.317524756585499</v>
      </c>
      <c r="J217" s="98">
        <v>74.414129729551064</v>
      </c>
      <c r="K217" s="98">
        <v>73.744482060692619</v>
      </c>
      <c r="L217" s="98">
        <v>83.018624194011863</v>
      </c>
      <c r="M217" s="98">
        <v>73.281280614520355</v>
      </c>
      <c r="N217" s="98">
        <v>70.488969850500013</v>
      </c>
      <c r="O217" s="98">
        <v>71.167019371430499</v>
      </c>
      <c r="P217" s="98">
        <v>64.466547166152679</v>
      </c>
      <c r="Q217" s="98">
        <v>73.665313228180693</v>
      </c>
      <c r="R217" s="98">
        <v>76.869363522451309</v>
      </c>
      <c r="S217" s="98">
        <v>74.759137995532697</v>
      </c>
      <c r="T217" s="98">
        <v>73.585153621374246</v>
      </c>
      <c r="U217" s="98">
        <v>69.884541833361411</v>
      </c>
      <c r="V217" s="98">
        <v>68.983326386406603</v>
      </c>
      <c r="W217" s="98">
        <v>74.905188970758729</v>
      </c>
      <c r="X217" s="98">
        <v>60.703702355708621</v>
      </c>
      <c r="Y217" s="98">
        <v>67.229862647765799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0.74407995286420847</v>
      </c>
      <c r="C218" s="122">
        <f t="shared" si="114"/>
        <v>0.90877528789422246</v>
      </c>
      <c r="D218" s="122">
        <f t="shared" si="114"/>
        <v>0.93140423194521826</v>
      </c>
      <c r="E218" s="122">
        <f t="shared" si="114"/>
        <v>1.2263858268578673</v>
      </c>
      <c r="F218" s="122">
        <f t="shared" si="114"/>
        <v>1.700425722064945</v>
      </c>
      <c r="G218" s="122">
        <f t="shared" si="114"/>
        <v>2.1075670228416294</v>
      </c>
      <c r="H218" s="122">
        <f t="shared" si="114"/>
        <v>2.7178637730562132</v>
      </c>
      <c r="I218" s="122">
        <f t="shared" si="114"/>
        <v>3.2313652300116043</v>
      </c>
      <c r="J218" s="122">
        <f t="shared" si="114"/>
        <v>3.6100250011605088</v>
      </c>
      <c r="K218" s="122">
        <f t="shared" si="114"/>
        <v>3.8325501718078931</v>
      </c>
      <c r="L218" s="122">
        <f t="shared" si="114"/>
        <v>3.9777610048551137</v>
      </c>
      <c r="M218" s="122">
        <f t="shared" si="114"/>
        <v>3.7861651492436375</v>
      </c>
      <c r="N218" s="122">
        <f t="shared" si="114"/>
        <v>3.5495217610952006</v>
      </c>
      <c r="O218" s="122">
        <f t="shared" si="114"/>
        <v>3.2453540472551636</v>
      </c>
      <c r="P218" s="122">
        <f t="shared" si="114"/>
        <v>2.9561255818098502</v>
      </c>
      <c r="Q218" s="122">
        <f t="shared" si="114"/>
        <v>2.9140572207060966</v>
      </c>
      <c r="R218" s="122">
        <f t="shared" si="114"/>
        <v>3.370201384135922</v>
      </c>
      <c r="S218" s="122">
        <f t="shared" si="114"/>
        <v>3.7986724126942568</v>
      </c>
      <c r="T218" s="122">
        <f t="shared" si="114"/>
        <v>4.9901010206190586</v>
      </c>
      <c r="U218" s="122">
        <f t="shared" si="114"/>
        <v>4.5081983197277671</v>
      </c>
      <c r="V218" s="122">
        <f t="shared" si="114"/>
        <v>4.694411160982547</v>
      </c>
      <c r="W218" s="122">
        <f t="shared" si="114"/>
        <v>4.5732930521377249</v>
      </c>
      <c r="X218" s="122">
        <f t="shared" si="114"/>
        <v>4.2259948129270697</v>
      </c>
      <c r="Y218" s="122">
        <f t="shared" si="114"/>
        <v>3.7299255016406097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0.74407995286420847</v>
      </c>
      <c r="C219" s="98">
        <f>RES_hhdet_fech!C86</f>
        <v>0.90877528789422246</v>
      </c>
      <c r="D219" s="98">
        <f>RES_hhdet_fech!D86</f>
        <v>0.93140423194521826</v>
      </c>
      <c r="E219" s="98">
        <f>RES_hhdet_fech!E86</f>
        <v>1.2263858268578673</v>
      </c>
      <c r="F219" s="98">
        <f>RES_hhdet_fech!F86</f>
        <v>1.700425722064945</v>
      </c>
      <c r="G219" s="98">
        <f>RES_hhdet_fech!G86</f>
        <v>2.1075670228416294</v>
      </c>
      <c r="H219" s="98">
        <f>RES_hhdet_fech!H86</f>
        <v>2.7178637730562132</v>
      </c>
      <c r="I219" s="98">
        <f>RES_hhdet_fech!I86</f>
        <v>3.2313652300116043</v>
      </c>
      <c r="J219" s="98">
        <f>RES_hhdet_fech!J86</f>
        <v>3.6100250011605088</v>
      </c>
      <c r="K219" s="98">
        <f>RES_hhdet_fech!K86</f>
        <v>3.8325501718078931</v>
      </c>
      <c r="L219" s="98">
        <f>RES_hhdet_fech!L86</f>
        <v>3.9777610048551137</v>
      </c>
      <c r="M219" s="98">
        <f>RES_hhdet_fech!M86</f>
        <v>3.7861651492436375</v>
      </c>
      <c r="N219" s="98">
        <f>RES_hhdet_fech!N86</f>
        <v>3.5495217610952006</v>
      </c>
      <c r="O219" s="98">
        <f>RES_hhdet_fech!O86</f>
        <v>3.2453540472551636</v>
      </c>
      <c r="P219" s="98">
        <f>RES_hhdet_fech!P86</f>
        <v>2.9561255818098502</v>
      </c>
      <c r="Q219" s="98">
        <f>RES_hhdet_fech!Q86</f>
        <v>2.9140572207060966</v>
      </c>
      <c r="R219" s="98">
        <f>RES_hhdet_fech!R86</f>
        <v>3.370201384135922</v>
      </c>
      <c r="S219" s="98">
        <f>RES_hhdet_fech!S86</f>
        <v>3.7986724126942568</v>
      </c>
      <c r="T219" s="98">
        <f>RES_hhdet_fech!T86</f>
        <v>4.9901010206190586</v>
      </c>
      <c r="U219" s="98">
        <f>RES_hhdet_fech!U86</f>
        <v>4.5081983197277671</v>
      </c>
      <c r="V219" s="98">
        <f>RES_hhdet_fech!V86</f>
        <v>4.694411160982547</v>
      </c>
      <c r="W219" s="98">
        <f>RES_hhdet_fech!W86</f>
        <v>4.5732930521377249</v>
      </c>
      <c r="X219" s="98">
        <f>RES_hhdet_fech!X86</f>
        <v>4.2259948129270697</v>
      </c>
      <c r="Y219" s="98">
        <f>RES_hhdet_fech!Y86</f>
        <v>3.7299255016406097</v>
      </c>
      <c r="DA219" s="63" t="s">
        <v>2323</v>
      </c>
    </row>
    <row r="220" spans="1:105" ht="12" customHeight="1" x14ac:dyDescent="0.25">
      <c r="A220" s="121" t="s">
        <v>55</v>
      </c>
      <c r="B220" s="122">
        <v>1484.358578695822</v>
      </c>
      <c r="C220" s="122">
        <v>1415.8615339383382</v>
      </c>
      <c r="D220" s="122">
        <v>1379.2413993286407</v>
      </c>
      <c r="E220" s="122">
        <v>1338.6577252094273</v>
      </c>
      <c r="F220" s="122">
        <v>1338.603295536127</v>
      </c>
      <c r="G220" s="122">
        <v>1344.9529759079212</v>
      </c>
      <c r="H220" s="122">
        <v>1341.6479153724497</v>
      </c>
      <c r="I220" s="122">
        <v>1305.9744377612833</v>
      </c>
      <c r="J220" s="122">
        <v>1293.230232432835</v>
      </c>
      <c r="K220" s="122">
        <v>1240.6670580158486</v>
      </c>
      <c r="L220" s="122">
        <v>1426.1145714398065</v>
      </c>
      <c r="M220" s="122">
        <v>1504.0148537837772</v>
      </c>
      <c r="N220" s="122">
        <v>1455.2825431621172</v>
      </c>
      <c r="O220" s="122">
        <v>1497.6009365539942</v>
      </c>
      <c r="P220" s="122">
        <v>1495.5908763141224</v>
      </c>
      <c r="Q220" s="122">
        <v>1519.0452220415259</v>
      </c>
      <c r="R220" s="122">
        <v>1530.6978863171694</v>
      </c>
      <c r="S220" s="122">
        <v>1442.0952909737348</v>
      </c>
      <c r="T220" s="122">
        <v>1374.3190494417752</v>
      </c>
      <c r="U220" s="122">
        <v>1413.3318357858427</v>
      </c>
      <c r="V220" s="122">
        <v>1408.4966983653751</v>
      </c>
      <c r="W220" s="122">
        <v>1415.9983873046833</v>
      </c>
      <c r="X220" s="122">
        <v>830.7622023893847</v>
      </c>
      <c r="Y220" s="122">
        <v>867.20782541472397</v>
      </c>
      <c r="DA220" s="130" t="s">
        <v>2324</v>
      </c>
    </row>
    <row r="221" spans="1:105" ht="12" customHeight="1" x14ac:dyDescent="0.25">
      <c r="A221" s="97" t="s">
        <v>132</v>
      </c>
      <c r="B221" s="98">
        <v>1755.7731409389223</v>
      </c>
      <c r="C221" s="98">
        <v>1710.5496417630948</v>
      </c>
      <c r="D221" s="98">
        <v>1596.9852310586484</v>
      </c>
      <c r="E221" s="98">
        <v>1534.4928691009645</v>
      </c>
      <c r="F221" s="98">
        <v>1482.7060569576727</v>
      </c>
      <c r="G221" s="98">
        <v>1464.9459891727486</v>
      </c>
      <c r="H221" s="98">
        <v>1428.1954730314014</v>
      </c>
      <c r="I221" s="98">
        <v>1416.4670701044165</v>
      </c>
      <c r="J221" s="98">
        <v>1369.3951394387877</v>
      </c>
      <c r="K221" s="98">
        <v>1321.793071077612</v>
      </c>
      <c r="L221" s="98">
        <v>1486.3830181617982</v>
      </c>
      <c r="M221" s="98">
        <v>1571.3500368606828</v>
      </c>
      <c r="N221" s="98">
        <v>1493.4847530942211</v>
      </c>
      <c r="O221" s="98">
        <v>1502.0870834669702</v>
      </c>
      <c r="P221" s="98">
        <v>1543.2075135367727</v>
      </c>
      <c r="Q221" s="98">
        <v>1539.6286386074541</v>
      </c>
      <c r="R221" s="98">
        <v>1563.9510176430638</v>
      </c>
      <c r="S221" s="98">
        <v>1470.2515547767105</v>
      </c>
      <c r="T221" s="98">
        <v>1369.1140465161313</v>
      </c>
      <c r="U221" s="98">
        <v>1420.1209370736603</v>
      </c>
      <c r="V221" s="98">
        <v>1422.4652235235676</v>
      </c>
      <c r="W221" s="98">
        <v>1435.1344652029188</v>
      </c>
      <c r="X221" s="98">
        <v>824.66377307196956</v>
      </c>
      <c r="Y221" s="98">
        <v>872.42937317028952</v>
      </c>
      <c r="DA221" s="63" t="s">
        <v>2325</v>
      </c>
    </row>
    <row r="222" spans="1:105" ht="12" customHeight="1" x14ac:dyDescent="0.25">
      <c r="A222" s="97" t="s">
        <v>131</v>
      </c>
      <c r="B222" s="98">
        <v>1393.2971111979909</v>
      </c>
      <c r="C222" s="98">
        <v>1335.6422639108266</v>
      </c>
      <c r="D222" s="98">
        <v>1272.8159228043999</v>
      </c>
      <c r="E222" s="98">
        <v>1229.7742950339227</v>
      </c>
      <c r="F222" s="98">
        <v>1207.3095372109265</v>
      </c>
      <c r="G222" s="98">
        <v>1211.7496842526245</v>
      </c>
      <c r="H222" s="98">
        <v>1195.0620459061181</v>
      </c>
      <c r="I222" s="98">
        <v>1185.4118800417257</v>
      </c>
      <c r="J222" s="98">
        <v>1154.2143044331867</v>
      </c>
      <c r="K222" s="98">
        <v>1103.6286208812835</v>
      </c>
      <c r="L222" s="98">
        <v>1286.0854852483624</v>
      </c>
      <c r="M222" s="98">
        <v>1369.6084642181008</v>
      </c>
      <c r="N222" s="98">
        <v>1314.915201665219</v>
      </c>
      <c r="O222" s="98">
        <v>1351.4962201638807</v>
      </c>
      <c r="P222" s="98">
        <v>1381.8926296222633</v>
      </c>
      <c r="Q222" s="98">
        <v>1394.0849715939985</v>
      </c>
      <c r="R222" s="98">
        <v>1419.4599767722596</v>
      </c>
      <c r="S222" s="98">
        <v>1330.6200830155533</v>
      </c>
      <c r="T222" s="98">
        <v>1249.8723704509166</v>
      </c>
      <c r="U222" s="98">
        <v>1301.779302197998</v>
      </c>
      <c r="V222" s="98">
        <v>1310.6778370942177</v>
      </c>
      <c r="W222" s="98">
        <v>1338.7621762491794</v>
      </c>
      <c r="X222" s="98">
        <v>746.81062846299199</v>
      </c>
      <c r="Y222" s="98">
        <v>805.10306792543179</v>
      </c>
      <c r="DA222" s="63" t="s">
        <v>2326</v>
      </c>
    </row>
    <row r="223" spans="1:105" ht="12" customHeight="1" x14ac:dyDescent="0.25">
      <c r="A223" s="100" t="s">
        <v>199</v>
      </c>
      <c r="B223" s="101">
        <v>1001.6164762356133</v>
      </c>
      <c r="C223" s="101">
        <v>930.02919843023142</v>
      </c>
      <c r="D223" s="101">
        <v>881.28648523916831</v>
      </c>
      <c r="E223" s="101">
        <v>830.37440467584997</v>
      </c>
      <c r="F223" s="101">
        <v>804.06145373238155</v>
      </c>
      <c r="G223" s="101">
        <v>806.19996762549908</v>
      </c>
      <c r="H223" s="101">
        <v>788.09818201872247</v>
      </c>
      <c r="I223" s="101">
        <v>762.15481929758369</v>
      </c>
      <c r="J223" s="101">
        <v>718.06182247168954</v>
      </c>
      <c r="K223" s="101">
        <v>630.36687382303137</v>
      </c>
      <c r="L223" s="101">
        <v>823.23067612760144</v>
      </c>
      <c r="M223" s="101">
        <v>864.52684912832683</v>
      </c>
      <c r="N223" s="101">
        <v>812.08463371598862</v>
      </c>
      <c r="O223" s="101">
        <v>869.23395782866135</v>
      </c>
      <c r="P223" s="101">
        <v>854.78405434617287</v>
      </c>
      <c r="Q223" s="101">
        <v>877.98197728752098</v>
      </c>
      <c r="R223" s="101">
        <v>889.94094270317669</v>
      </c>
      <c r="S223" s="101">
        <v>798.72672811250675</v>
      </c>
      <c r="T223" s="101">
        <v>750.57354684532731</v>
      </c>
      <c r="U223" s="101">
        <v>786.81650399068019</v>
      </c>
      <c r="V223" s="101">
        <v>786.0085883933898</v>
      </c>
      <c r="W223" s="101">
        <v>840.82919929380535</v>
      </c>
      <c r="X223" s="101">
        <v>334.59026446799015</v>
      </c>
      <c r="Y223" s="101">
        <v>443.04576497140238</v>
      </c>
      <c r="DA223" s="131" t="s">
        <v>2327</v>
      </c>
    </row>
    <row r="224" spans="1:105" ht="12" customHeight="1" x14ac:dyDescent="0.25">
      <c r="A224" s="103" t="s">
        <v>52</v>
      </c>
      <c r="B224" s="104">
        <v>391.68063496237733</v>
      </c>
      <c r="C224" s="104">
        <v>405.61306548059531</v>
      </c>
      <c r="D224" s="104">
        <v>391.52943756523143</v>
      </c>
      <c r="E224" s="104">
        <v>399.3998903580727</v>
      </c>
      <c r="F224" s="104">
        <v>403.24808347854497</v>
      </c>
      <c r="G224" s="104">
        <v>405.54971662712546</v>
      </c>
      <c r="H224" s="104">
        <v>406.96386388739563</v>
      </c>
      <c r="I224" s="104">
        <v>423.25706074414194</v>
      </c>
      <c r="J224" s="104">
        <v>436.15248196149719</v>
      </c>
      <c r="K224" s="104">
        <v>473.26174705825201</v>
      </c>
      <c r="L224" s="104">
        <v>462.85480912076093</v>
      </c>
      <c r="M224" s="104">
        <v>505.08161508977417</v>
      </c>
      <c r="N224" s="104">
        <v>502.83056794923021</v>
      </c>
      <c r="O224" s="104">
        <v>482.26226233521936</v>
      </c>
      <c r="P224" s="104">
        <v>527.10857527609051</v>
      </c>
      <c r="Q224" s="104">
        <v>516.10299430647774</v>
      </c>
      <c r="R224" s="104">
        <v>529.51903406908286</v>
      </c>
      <c r="S224" s="104">
        <v>531.89335490304643</v>
      </c>
      <c r="T224" s="104">
        <v>499.29882360558952</v>
      </c>
      <c r="U224" s="104">
        <v>514.96279820731786</v>
      </c>
      <c r="V224" s="104">
        <v>524.66924870082812</v>
      </c>
      <c r="W224" s="104">
        <v>497.93297695537439</v>
      </c>
      <c r="X224" s="104">
        <v>412.22036399500189</v>
      </c>
      <c r="Y224" s="104">
        <v>362.05730295402952</v>
      </c>
      <c r="DA224" s="132" t="s">
        <v>2328</v>
      </c>
    </row>
    <row r="225" spans="1:105" ht="12" customHeight="1" x14ac:dyDescent="0.25">
      <c r="A225" s="106" t="s">
        <v>124</v>
      </c>
      <c r="B225" s="101">
        <v>1517.6475305547863</v>
      </c>
      <c r="C225" s="101">
        <v>1476.7463722382467</v>
      </c>
      <c r="D225" s="101">
        <v>1353.6784606324534</v>
      </c>
      <c r="E225" s="101">
        <v>1391.6044659457662</v>
      </c>
      <c r="F225" s="101">
        <v>1421.4720250146936</v>
      </c>
      <c r="G225" s="101">
        <v>1398.3319810833407</v>
      </c>
      <c r="H225" s="101">
        <v>1471.9886984869415</v>
      </c>
      <c r="I225" s="101">
        <v>1478.5049895411155</v>
      </c>
      <c r="J225" s="101">
        <v>1396.5287629907737</v>
      </c>
      <c r="K225" s="101">
        <v>1339.8623837852683</v>
      </c>
      <c r="L225" s="101">
        <v>1490.9816892994897</v>
      </c>
      <c r="M225" s="101">
        <v>1688.5403133240607</v>
      </c>
      <c r="N225" s="101">
        <v>1680.6736319183963</v>
      </c>
      <c r="O225" s="101">
        <v>1636.3346011778026</v>
      </c>
      <c r="P225" s="101">
        <v>1414.4576242163714</v>
      </c>
      <c r="Q225" s="101">
        <v>1604.5290330361804</v>
      </c>
      <c r="R225" s="101">
        <v>1588.9058169226512</v>
      </c>
      <c r="S225" s="101">
        <v>1538.0378237855077</v>
      </c>
      <c r="T225" s="101">
        <v>1435.1030762648375</v>
      </c>
      <c r="U225" s="101">
        <v>1466.7835530040898</v>
      </c>
      <c r="V225" s="101">
        <v>1355.2997712759836</v>
      </c>
      <c r="W225" s="101">
        <v>1316.2321010735818</v>
      </c>
      <c r="X225" s="101">
        <v>980.09287844473226</v>
      </c>
      <c r="Y225" s="101">
        <v>844.35139329763069</v>
      </c>
      <c r="DA225" s="131" t="s">
        <v>2329</v>
      </c>
    </row>
    <row r="226" spans="1:105" ht="12" customHeight="1" x14ac:dyDescent="0.25">
      <c r="A226" s="107" t="s">
        <v>123</v>
      </c>
      <c r="B226" s="104">
        <v>1281.0099641737384</v>
      </c>
      <c r="C226" s="104">
        <v>1239.2245456292665</v>
      </c>
      <c r="D226" s="104">
        <v>1143.2714290322267</v>
      </c>
      <c r="E226" s="104">
        <v>1173.1911622619912</v>
      </c>
      <c r="F226" s="104">
        <v>1201.6945429351829</v>
      </c>
      <c r="G226" s="104">
        <v>1190.4814630481319</v>
      </c>
      <c r="H226" s="104">
        <v>1257.3588921224293</v>
      </c>
      <c r="I226" s="104">
        <v>1258.7254158138671</v>
      </c>
      <c r="J226" s="104">
        <v>1181.6892670683969</v>
      </c>
      <c r="K226" s="104">
        <v>1112.975895182152</v>
      </c>
      <c r="L226" s="104">
        <v>1277.5944885102651</v>
      </c>
      <c r="M226" s="104">
        <v>1447.0479646678407</v>
      </c>
      <c r="N226" s="104">
        <v>1443.981629283908</v>
      </c>
      <c r="O226" s="104">
        <v>1440.9628198855637</v>
      </c>
      <c r="P226" s="104">
        <v>1248.7764726958189</v>
      </c>
      <c r="Q226" s="104">
        <v>1417.3964820716958</v>
      </c>
      <c r="R226" s="104">
        <v>1414.7192777651662</v>
      </c>
      <c r="S226" s="104">
        <v>1365.8768281413077</v>
      </c>
      <c r="T226" s="104">
        <v>1287.6776548500891</v>
      </c>
      <c r="U226" s="104">
        <v>1324.2445271624194</v>
      </c>
      <c r="V226" s="104">
        <v>1236.2075863120267</v>
      </c>
      <c r="W226" s="104">
        <v>1223.0076323175999</v>
      </c>
      <c r="X226" s="104">
        <v>882.37526796793941</v>
      </c>
      <c r="Y226" s="104">
        <v>779.17463085367672</v>
      </c>
      <c r="DA226" s="132" t="s">
        <v>2330</v>
      </c>
    </row>
    <row r="227" spans="1:105" ht="12" customHeight="1" x14ac:dyDescent="0.25">
      <c r="A227" s="108" t="s">
        <v>50</v>
      </c>
      <c r="B227" s="98">
        <v>866.0232202050986</v>
      </c>
      <c r="C227" s="98">
        <v>822.72534533721193</v>
      </c>
      <c r="D227" s="98">
        <v>763.56563335282112</v>
      </c>
      <c r="E227" s="98">
        <v>772.58678180575885</v>
      </c>
      <c r="F227" s="98">
        <v>786.65223874390131</v>
      </c>
      <c r="G227" s="98">
        <v>786.3359963217116</v>
      </c>
      <c r="H227" s="98">
        <v>829.58084476950103</v>
      </c>
      <c r="I227" s="98">
        <v>818.63034363226132</v>
      </c>
      <c r="J227" s="98">
        <v>748.41531352492314</v>
      </c>
      <c r="K227" s="98">
        <v>653.43880739912709</v>
      </c>
      <c r="L227" s="98">
        <v>838.8744066243836</v>
      </c>
      <c r="M227" s="98">
        <v>940.41770994143474</v>
      </c>
      <c r="N227" s="98">
        <v>919.81116239878872</v>
      </c>
      <c r="O227" s="98">
        <v>952.96711183936361</v>
      </c>
      <c r="P227" s="98">
        <v>792.95234376347253</v>
      </c>
      <c r="Q227" s="98">
        <v>902.69212780798307</v>
      </c>
      <c r="R227" s="98">
        <v>895.05958869335507</v>
      </c>
      <c r="S227" s="98">
        <v>825.10115477355998</v>
      </c>
      <c r="T227" s="98">
        <v>778.38604514586905</v>
      </c>
      <c r="U227" s="98">
        <v>807.87226228106442</v>
      </c>
      <c r="V227" s="98">
        <v>750.571860821256</v>
      </c>
      <c r="W227" s="98">
        <v>778.84320754133</v>
      </c>
      <c r="X227" s="98">
        <v>406.2998182595037</v>
      </c>
      <c r="Y227" s="98">
        <v>434.0139203310037</v>
      </c>
      <c r="DA227" s="63" t="s">
        <v>2331</v>
      </c>
    </row>
    <row r="228" spans="1:105" ht="12" customHeight="1" x14ac:dyDescent="0.25">
      <c r="A228" s="108" t="s">
        <v>52</v>
      </c>
      <c r="B228" s="98">
        <v>414.98674396863987</v>
      </c>
      <c r="C228" s="98">
        <v>416.49920029205441</v>
      </c>
      <c r="D228" s="98">
        <v>379.70579567940558</v>
      </c>
      <c r="E228" s="98">
        <v>400.60438045623255</v>
      </c>
      <c r="F228" s="98">
        <v>415.04230419128174</v>
      </c>
      <c r="G228" s="98">
        <v>404.14546672642052</v>
      </c>
      <c r="H228" s="98">
        <v>427.77804735292835</v>
      </c>
      <c r="I228" s="98">
        <v>440.09507218160576</v>
      </c>
      <c r="J228" s="98">
        <v>433.27395354347368</v>
      </c>
      <c r="K228" s="98">
        <v>459.53708778302496</v>
      </c>
      <c r="L228" s="98">
        <v>438.72008188588171</v>
      </c>
      <c r="M228" s="98">
        <v>506.63025472640612</v>
      </c>
      <c r="N228" s="98">
        <v>524.17046688511925</v>
      </c>
      <c r="O228" s="98">
        <v>487.99570804620015</v>
      </c>
      <c r="P228" s="98">
        <v>455.82412893234647</v>
      </c>
      <c r="Q228" s="98">
        <v>514.70435426371273</v>
      </c>
      <c r="R228" s="98">
        <v>519.65968907181127</v>
      </c>
      <c r="S228" s="98">
        <v>540.7756733677478</v>
      </c>
      <c r="T228" s="98">
        <v>509.29160970421987</v>
      </c>
      <c r="U228" s="98">
        <v>516.37226488135502</v>
      </c>
      <c r="V228" s="98">
        <v>485.63572549077065</v>
      </c>
      <c r="W228" s="98">
        <v>444.16442477626998</v>
      </c>
      <c r="X228" s="98">
        <v>476.07544970843571</v>
      </c>
      <c r="Y228" s="98">
        <v>345.16071052267313</v>
      </c>
      <c r="DA228" s="63" t="s">
        <v>2332</v>
      </c>
    </row>
    <row r="229" spans="1:105" ht="12" customHeight="1" x14ac:dyDescent="0.25">
      <c r="A229" s="106" t="s">
        <v>122</v>
      </c>
      <c r="B229" s="101">
        <v>1362.9983318316779</v>
      </c>
      <c r="C229" s="101">
        <v>1270.9751906825268</v>
      </c>
      <c r="D229" s="101">
        <v>1283.21530274836</v>
      </c>
      <c r="E229" s="101">
        <v>1237.6243004569401</v>
      </c>
      <c r="F229" s="101">
        <v>1263.4489725235228</v>
      </c>
      <c r="G229" s="101">
        <v>1284.8833174777765</v>
      </c>
      <c r="H229" s="101">
        <v>1297.0149142597745</v>
      </c>
      <c r="I229" s="101">
        <v>1228.054960199551</v>
      </c>
      <c r="J229" s="101">
        <v>1261.1583421879427</v>
      </c>
      <c r="K229" s="101">
        <v>1200.2340860488414</v>
      </c>
      <c r="L229" s="101">
        <v>1413.0322317701628</v>
      </c>
      <c r="M229" s="101">
        <v>1463.0713344684955</v>
      </c>
      <c r="N229" s="101">
        <v>1455.4207914696858</v>
      </c>
      <c r="O229" s="101">
        <v>1560.652364930535</v>
      </c>
      <c r="P229" s="101">
        <v>1489.659064589516</v>
      </c>
      <c r="Q229" s="101">
        <v>1547.3326970992748</v>
      </c>
      <c r="R229" s="101">
        <v>1534.0209696068634</v>
      </c>
      <c r="S229" s="101">
        <v>1447.6563906102695</v>
      </c>
      <c r="T229" s="101">
        <v>1451.7538632402386</v>
      </c>
      <c r="U229" s="101">
        <v>1459.1017515891708</v>
      </c>
      <c r="V229" s="101">
        <v>1432.4601115844214</v>
      </c>
      <c r="W229" s="101">
        <v>1393.9135323890528</v>
      </c>
      <c r="X229" s="101">
        <v>909.25947079884168</v>
      </c>
      <c r="Y229" s="101">
        <v>892.60633963849091</v>
      </c>
      <c r="DA229" s="131" t="s">
        <v>2333</v>
      </c>
    </row>
    <row r="230" spans="1:105" ht="12" customHeight="1" x14ac:dyDescent="0.25">
      <c r="A230" s="107" t="s">
        <v>121</v>
      </c>
      <c r="B230" s="104">
        <v>1198.3284601668597</v>
      </c>
      <c r="C230" s="104">
        <v>1112.5784670784237</v>
      </c>
      <c r="D230" s="104">
        <v>1127.5952619719758</v>
      </c>
      <c r="E230" s="104">
        <v>1087.1362112243</v>
      </c>
      <c r="F230" s="104">
        <v>1112.5521947644972</v>
      </c>
      <c r="G230" s="104">
        <v>1137.1695352635822</v>
      </c>
      <c r="H230" s="104">
        <v>1151.2084974538</v>
      </c>
      <c r="I230" s="104">
        <v>1087.2579938431816</v>
      </c>
      <c r="J230" s="104">
        <v>1110.9187620448424</v>
      </c>
      <c r="K230" s="104">
        <v>1042.7067585851637</v>
      </c>
      <c r="L230" s="104">
        <v>1255.1666627249315</v>
      </c>
      <c r="M230" s="104">
        <v>1300.4159763104872</v>
      </c>
      <c r="N230" s="104">
        <v>1294.5218263649151</v>
      </c>
      <c r="O230" s="104">
        <v>1406.059666872447</v>
      </c>
      <c r="P230" s="104">
        <v>1340.3263607425636</v>
      </c>
      <c r="Q230" s="104">
        <v>1396.8404469289922</v>
      </c>
      <c r="R230" s="104">
        <v>1385.3984906681649</v>
      </c>
      <c r="S230" s="104">
        <v>1301.5818902765634</v>
      </c>
      <c r="T230" s="104">
        <v>1310.134796727139</v>
      </c>
      <c r="U230" s="104">
        <v>1323.6720900819719</v>
      </c>
      <c r="V230" s="104">
        <v>1306.1598476335621</v>
      </c>
      <c r="W230" s="104">
        <v>1287.2195434560256</v>
      </c>
      <c r="X230" s="104">
        <v>811.73629991583448</v>
      </c>
      <c r="Y230" s="104">
        <v>804.53000228277301</v>
      </c>
      <c r="DA230" s="132" t="s">
        <v>2334</v>
      </c>
    </row>
    <row r="231" spans="1:105" ht="12" customHeight="1" x14ac:dyDescent="0.25">
      <c r="A231" s="108" t="s">
        <v>53</v>
      </c>
      <c r="B231" s="98">
        <v>778.1254678349386</v>
      </c>
      <c r="C231" s="98">
        <v>708.60741886566404</v>
      </c>
      <c r="D231" s="98">
        <v>722.95795386572888</v>
      </c>
      <c r="E231" s="98">
        <v>687.14487270919676</v>
      </c>
      <c r="F231" s="98">
        <v>699.17668733175628</v>
      </c>
      <c r="G231" s="98">
        <v>722.74581578717516</v>
      </c>
      <c r="H231" s="98">
        <v>731.41878131724468</v>
      </c>
      <c r="I231" s="98">
        <v>680.76966315400648</v>
      </c>
      <c r="J231" s="98">
        <v>676.53920236961221</v>
      </c>
      <c r="K231" s="98">
        <v>584.87618676276259</v>
      </c>
      <c r="L231" s="98">
        <v>793.58993032697015</v>
      </c>
      <c r="M231" s="98">
        <v>814.60864900631213</v>
      </c>
      <c r="N231" s="98">
        <v>794.51391269591204</v>
      </c>
      <c r="O231" s="98">
        <v>900.14681848113207</v>
      </c>
      <c r="P231" s="98">
        <v>825.48650479763933</v>
      </c>
      <c r="Q231" s="98">
        <v>875.00370363223362</v>
      </c>
      <c r="R231" s="98">
        <v>865.64015482966602</v>
      </c>
      <c r="S231" s="98">
        <v>779.758081861199</v>
      </c>
      <c r="T231" s="98">
        <v>788.08468959231936</v>
      </c>
      <c r="U231" s="98">
        <v>806.36915071783267</v>
      </c>
      <c r="V231" s="98">
        <v>792.43869755256674</v>
      </c>
      <c r="W231" s="98">
        <v>818.05822153907059</v>
      </c>
      <c r="X231" s="98">
        <v>369.86822579889679</v>
      </c>
      <c r="Y231" s="98">
        <v>448.9141350003153</v>
      </c>
      <c r="DA231" s="63" t="s">
        <v>2335</v>
      </c>
    </row>
    <row r="232" spans="1:105" ht="12" customHeight="1" x14ac:dyDescent="0.25">
      <c r="A232" s="108" t="s">
        <v>52</v>
      </c>
      <c r="B232" s="98">
        <v>420.20299233192134</v>
      </c>
      <c r="C232" s="98">
        <v>403.97104821275974</v>
      </c>
      <c r="D232" s="98">
        <v>404.63730810624696</v>
      </c>
      <c r="E232" s="98">
        <v>399.99133851510317</v>
      </c>
      <c r="F232" s="98">
        <v>413.3755074327409</v>
      </c>
      <c r="G232" s="98">
        <v>414.42371947640714</v>
      </c>
      <c r="H232" s="98">
        <v>419.7897161365554</v>
      </c>
      <c r="I232" s="98">
        <v>406.48833068917497</v>
      </c>
      <c r="J232" s="98">
        <v>434.37955967523015</v>
      </c>
      <c r="K232" s="98">
        <v>457.83057182240111</v>
      </c>
      <c r="L232" s="98">
        <v>461.57673239796117</v>
      </c>
      <c r="M232" s="98">
        <v>485.80732730417515</v>
      </c>
      <c r="N232" s="98">
        <v>500.00791366900307</v>
      </c>
      <c r="O232" s="98">
        <v>505.91284839131498</v>
      </c>
      <c r="P232" s="98">
        <v>514.83985594492412</v>
      </c>
      <c r="Q232" s="98">
        <v>521.83674329675841</v>
      </c>
      <c r="R232" s="98">
        <v>519.75833583849897</v>
      </c>
      <c r="S232" s="98">
        <v>521.82380841536451</v>
      </c>
      <c r="T232" s="98">
        <v>522.05010713481977</v>
      </c>
      <c r="U232" s="98">
        <v>517.30293936413921</v>
      </c>
      <c r="V232" s="98">
        <v>513.72115008099536</v>
      </c>
      <c r="W232" s="98">
        <v>469.16132191695516</v>
      </c>
      <c r="X232" s="98">
        <v>441.86807411693758</v>
      </c>
      <c r="Y232" s="98">
        <v>355.61586728245788</v>
      </c>
      <c r="DA232" s="63" t="s">
        <v>2336</v>
      </c>
    </row>
    <row r="233" spans="1:105" ht="12" customHeight="1" x14ac:dyDescent="0.25">
      <c r="A233" s="121" t="s">
        <v>54</v>
      </c>
      <c r="B233" s="122">
        <v>288.99743083774939</v>
      </c>
      <c r="C233" s="122">
        <v>282.82356668368823</v>
      </c>
      <c r="D233" s="122">
        <v>286.32492080207891</v>
      </c>
      <c r="E233" s="122">
        <v>283.88752149436402</v>
      </c>
      <c r="F233" s="122">
        <v>284.94774602695122</v>
      </c>
      <c r="G233" s="122">
        <v>288.9613820060639</v>
      </c>
      <c r="H233" s="122">
        <v>297.88495790779353</v>
      </c>
      <c r="I233" s="122">
        <v>294.55133082827376</v>
      </c>
      <c r="J233" s="122">
        <v>300.70023288876882</v>
      </c>
      <c r="K233" s="122">
        <v>302.37244101992104</v>
      </c>
      <c r="L233" s="122">
        <v>336.88786625877043</v>
      </c>
      <c r="M233" s="122">
        <v>329.39508967604729</v>
      </c>
      <c r="N233" s="122">
        <v>327.37194609696724</v>
      </c>
      <c r="O233" s="122">
        <v>349.60403336614428</v>
      </c>
      <c r="P233" s="122">
        <v>353.27222964614549</v>
      </c>
      <c r="Q233" s="122">
        <v>357.64251823511239</v>
      </c>
      <c r="R233" s="122">
        <v>366.10829859337537</v>
      </c>
      <c r="S233" s="122">
        <v>354.38038106024601</v>
      </c>
      <c r="T233" s="122">
        <v>352.70135520626411</v>
      </c>
      <c r="U233" s="122">
        <v>349.30221643337956</v>
      </c>
      <c r="V233" s="122">
        <v>363.72122011888524</v>
      </c>
      <c r="W233" s="122">
        <v>368.75638220738534</v>
      </c>
      <c r="X233" s="122">
        <v>229.30295874013399</v>
      </c>
      <c r="Y233" s="122">
        <v>250.60401662881227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X235" s="98">
        <v>0</v>
      </c>
      <c r="Y235" s="98">
        <v>0</v>
      </c>
      <c r="DA235" s="63" t="s">
        <v>2339</v>
      </c>
    </row>
    <row r="236" spans="1:105" ht="12" customHeight="1" x14ac:dyDescent="0.25">
      <c r="A236" s="109" t="s">
        <v>120</v>
      </c>
      <c r="B236" s="33">
        <v>288.99743083774939</v>
      </c>
      <c r="C236" s="33">
        <v>282.82356668368823</v>
      </c>
      <c r="D236" s="33">
        <v>286.32492080207891</v>
      </c>
      <c r="E236" s="33">
        <v>283.88752149436402</v>
      </c>
      <c r="F236" s="33">
        <v>284.94774602695122</v>
      </c>
      <c r="G236" s="33">
        <v>288.9613820060639</v>
      </c>
      <c r="H236" s="33">
        <v>297.88495790779353</v>
      </c>
      <c r="I236" s="33">
        <v>294.55133082827376</v>
      </c>
      <c r="J236" s="33">
        <v>300.70023288876882</v>
      </c>
      <c r="K236" s="33">
        <v>302.37244101992104</v>
      </c>
      <c r="L236" s="33">
        <v>336.88786625877043</v>
      </c>
      <c r="M236" s="33">
        <v>329.39508967604729</v>
      </c>
      <c r="N236" s="33">
        <v>327.37194609696724</v>
      </c>
      <c r="O236" s="33">
        <v>349.60403336614428</v>
      </c>
      <c r="P236" s="33">
        <v>353.27222964614549</v>
      </c>
      <c r="Q236" s="33">
        <v>357.64251823511239</v>
      </c>
      <c r="R236" s="33">
        <v>366.10829859337537</v>
      </c>
      <c r="S236" s="33">
        <v>354.38038106024601</v>
      </c>
      <c r="T236" s="33">
        <v>352.70135520626411</v>
      </c>
      <c r="U236" s="33">
        <v>349.30221643337956</v>
      </c>
      <c r="V236" s="33">
        <v>363.72122011888524</v>
      </c>
      <c r="W236" s="33">
        <v>368.75638220738534</v>
      </c>
      <c r="X236" s="33">
        <v>229.30295874013399</v>
      </c>
      <c r="Y236" s="33">
        <v>250.60401662881227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10731.099037845854</v>
      </c>
      <c r="C238" s="117">
        <f t="shared" si="115"/>
        <v>11714.156010226254</v>
      </c>
      <c r="D238" s="117">
        <f t="shared" si="115"/>
        <v>11163.540776296964</v>
      </c>
      <c r="E238" s="117">
        <f t="shared" si="115"/>
        <v>11535.342816700102</v>
      </c>
      <c r="F238" s="117">
        <f t="shared" si="115"/>
        <v>11205.291008276203</v>
      </c>
      <c r="G238" s="117">
        <f t="shared" si="115"/>
        <v>11625.351708585567</v>
      </c>
      <c r="H238" s="117">
        <f t="shared" si="115"/>
        <v>11641.564186475342</v>
      </c>
      <c r="I238" s="117">
        <f t="shared" si="115"/>
        <v>12604.918742244772</v>
      </c>
      <c r="J238" s="117">
        <f t="shared" si="115"/>
        <v>12062.066751698116</v>
      </c>
      <c r="K238" s="117">
        <f t="shared" si="115"/>
        <v>12061.045866506633</v>
      </c>
      <c r="L238" s="117">
        <f t="shared" si="115"/>
        <v>13311.059691994977</v>
      </c>
      <c r="M238" s="117">
        <f t="shared" si="115"/>
        <v>12232.058724862267</v>
      </c>
      <c r="N238" s="117">
        <f t="shared" si="115"/>
        <v>11914.807372212312</v>
      </c>
      <c r="O238" s="117">
        <f t="shared" si="115"/>
        <v>12178.450166489418</v>
      </c>
      <c r="P238" s="117">
        <f t="shared" si="115"/>
        <v>11408.781345174841</v>
      </c>
      <c r="Q238" s="117">
        <f t="shared" si="115"/>
        <v>12679.259468514034</v>
      </c>
      <c r="R238" s="117">
        <f t="shared" ref="R238:V238" si="116">R239+R242+R244+R257</f>
        <v>13221.27133280544</v>
      </c>
      <c r="S238" s="117">
        <f t="shared" si="116"/>
        <v>12875.97351968896</v>
      </c>
      <c r="T238" s="117">
        <f t="shared" si="116"/>
        <v>12711.9405806962</v>
      </c>
      <c r="U238" s="117">
        <f t="shared" si="116"/>
        <v>12331.275329235194</v>
      </c>
      <c r="V238" s="117">
        <f t="shared" si="116"/>
        <v>12230.70968130385</v>
      </c>
      <c r="W238" s="117">
        <f t="shared" ref="W238:Y238" si="117">W239+W242+W244+W257</f>
        <v>13191.516307472179</v>
      </c>
      <c r="X238" s="117">
        <f t="shared" si="117"/>
        <v>11116.434353452458</v>
      </c>
      <c r="Y238" s="117">
        <f t="shared" si="117"/>
        <v>12150.631052362482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9555.7160780634476</v>
      </c>
      <c r="C239" s="122">
        <f t="shared" si="118"/>
        <v>10575.71621575479</v>
      </c>
      <c r="D239" s="122">
        <f t="shared" si="118"/>
        <v>10025.85739768354</v>
      </c>
      <c r="E239" s="122">
        <f t="shared" si="118"/>
        <v>10410.129558496137</v>
      </c>
      <c r="F239" s="122">
        <f t="shared" si="118"/>
        <v>10061.414235190579</v>
      </c>
      <c r="G239" s="122">
        <f t="shared" si="118"/>
        <v>10456.538975104662</v>
      </c>
      <c r="H239" s="122">
        <f t="shared" si="118"/>
        <v>10451.313318065748</v>
      </c>
      <c r="I239" s="122">
        <f t="shared" si="118"/>
        <v>11427.918134221918</v>
      </c>
      <c r="J239" s="122">
        <f t="shared" si="118"/>
        <v>10874.235309812611</v>
      </c>
      <c r="K239" s="122">
        <f t="shared" si="118"/>
        <v>10897.732891385031</v>
      </c>
      <c r="L239" s="122">
        <f t="shared" si="118"/>
        <v>11976.213803696121</v>
      </c>
      <c r="M239" s="122">
        <f t="shared" si="118"/>
        <v>10832.995796700106</v>
      </c>
      <c r="N239" s="122">
        <f t="shared" si="118"/>
        <v>10538.008732608814</v>
      </c>
      <c r="O239" s="122">
        <f t="shared" si="118"/>
        <v>10736.740803399065</v>
      </c>
      <c r="P239" s="122">
        <f t="shared" si="118"/>
        <v>9954.0953665878333</v>
      </c>
      <c r="Q239" s="122">
        <f t="shared" si="118"/>
        <v>11189.507660208266</v>
      </c>
      <c r="R239" s="122">
        <f t="shared" ref="R239:V239" si="119">SUM(R240:R241)</f>
        <v>11698.949344269618</v>
      </c>
      <c r="S239" s="122">
        <f t="shared" si="119"/>
        <v>11414.992432140843</v>
      </c>
      <c r="T239" s="122">
        <f t="shared" si="119"/>
        <v>11283.796605564698</v>
      </c>
      <c r="U239" s="122">
        <f t="shared" si="119"/>
        <v>10858.66258325036</v>
      </c>
      <c r="V239" s="122">
        <f t="shared" si="119"/>
        <v>10727.423156743003</v>
      </c>
      <c r="W239" s="122">
        <f t="shared" ref="W239:Y239" si="120">SUM(W240:W241)</f>
        <v>11655.945368690651</v>
      </c>
      <c r="X239" s="122">
        <f t="shared" si="120"/>
        <v>10181.578420750806</v>
      </c>
      <c r="Y239" s="122">
        <f t="shared" si="120"/>
        <v>11157.247505813615</v>
      </c>
      <c r="DA239" s="130" t="s">
        <v>2487</v>
      </c>
    </row>
    <row r="240" spans="1:105" ht="12" customHeight="1" x14ac:dyDescent="0.25">
      <c r="A240" s="97" t="s">
        <v>199</v>
      </c>
      <c r="B240" s="98">
        <v>9485.6220825462115</v>
      </c>
      <c r="C240" s="98">
        <v>10498.172659712396</v>
      </c>
      <c r="D240" s="98">
        <v>9954.0947259920176</v>
      </c>
      <c r="E240" s="98">
        <v>10335.959649825327</v>
      </c>
      <c r="F240" s="98">
        <v>9990.4582121264739</v>
      </c>
      <c r="G240" s="98">
        <v>10383.190979110715</v>
      </c>
      <c r="H240" s="98">
        <v>10378.36809573999</v>
      </c>
      <c r="I240" s="98">
        <v>11348.600609465333</v>
      </c>
      <c r="J240" s="98">
        <v>10799.82118008306</v>
      </c>
      <c r="K240" s="98">
        <v>10823.988409324338</v>
      </c>
      <c r="L240" s="98">
        <v>11893.195179502109</v>
      </c>
      <c r="M240" s="98">
        <v>10759.714516085585</v>
      </c>
      <c r="N240" s="98">
        <v>10467.519762758315</v>
      </c>
      <c r="O240" s="98">
        <v>10665.573784027634</v>
      </c>
      <c r="P240" s="98">
        <v>9889.6288194216813</v>
      </c>
      <c r="Q240" s="98">
        <v>11115.842346980085</v>
      </c>
      <c r="R240" s="98">
        <v>11622.079980747167</v>
      </c>
      <c r="S240" s="98">
        <v>11340.233294145311</v>
      </c>
      <c r="T240" s="98">
        <v>11210.211451943323</v>
      </c>
      <c r="U240" s="98">
        <v>10788.778041416997</v>
      </c>
      <c r="V240" s="98">
        <v>10658.439830356596</v>
      </c>
      <c r="W240" s="98">
        <v>11581.040179719892</v>
      </c>
      <c r="X240" s="98">
        <v>10120.874718395098</v>
      </c>
      <c r="Y240" s="98">
        <v>11090.017643165849</v>
      </c>
      <c r="DA240" s="63" t="s">
        <v>2488</v>
      </c>
    </row>
    <row r="241" spans="1:105" ht="12" customHeight="1" x14ac:dyDescent="0.25">
      <c r="A241" s="97" t="s">
        <v>53</v>
      </c>
      <c r="B241" s="98">
        <v>70.093995517235413</v>
      </c>
      <c r="C241" s="98">
        <v>77.543556042394243</v>
      </c>
      <c r="D241" s="98">
        <v>71.76267169152193</v>
      </c>
      <c r="E241" s="98">
        <v>74.169908670810386</v>
      </c>
      <c r="F241" s="98">
        <v>70.956023064105622</v>
      </c>
      <c r="G241" s="98">
        <v>73.347995993946157</v>
      </c>
      <c r="H241" s="98">
        <v>72.945222325758465</v>
      </c>
      <c r="I241" s="98">
        <v>79.317524756585499</v>
      </c>
      <c r="J241" s="98">
        <v>74.414129729551064</v>
      </c>
      <c r="K241" s="98">
        <v>73.744482060692619</v>
      </c>
      <c r="L241" s="98">
        <v>83.018624194011863</v>
      </c>
      <c r="M241" s="98">
        <v>73.281280614520355</v>
      </c>
      <c r="N241" s="98">
        <v>70.488969850500013</v>
      </c>
      <c r="O241" s="98">
        <v>71.167019371430499</v>
      </c>
      <c r="P241" s="98">
        <v>64.466547166152679</v>
      </c>
      <c r="Q241" s="98">
        <v>73.665313228180693</v>
      </c>
      <c r="R241" s="98">
        <v>76.869363522451309</v>
      </c>
      <c r="S241" s="98">
        <v>74.759137995532697</v>
      </c>
      <c r="T241" s="98">
        <v>73.585153621374246</v>
      </c>
      <c r="U241" s="98">
        <v>69.884541833361411</v>
      </c>
      <c r="V241" s="98">
        <v>68.983326386406603</v>
      </c>
      <c r="W241" s="98">
        <v>74.905188970758729</v>
      </c>
      <c r="X241" s="98">
        <v>60.703702355708621</v>
      </c>
      <c r="Y241" s="98">
        <v>67.229862647765799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1.6805209009381386</v>
      </c>
      <c r="C242" s="122">
        <f t="shared" si="121"/>
        <v>2.2668878892212305</v>
      </c>
      <c r="D242" s="122">
        <f t="shared" si="121"/>
        <v>2.4827073449670811</v>
      </c>
      <c r="E242" s="122">
        <f t="shared" si="121"/>
        <v>3.6094441402665893</v>
      </c>
      <c r="F242" s="122">
        <f t="shared" si="121"/>
        <v>5.4117008733844258</v>
      </c>
      <c r="G242" s="122">
        <f t="shared" si="121"/>
        <v>7.0821880381216493</v>
      </c>
      <c r="H242" s="122">
        <f t="shared" si="121"/>
        <v>9.6012092209761501</v>
      </c>
      <c r="I242" s="122">
        <f t="shared" si="121"/>
        <v>11.816685348167537</v>
      </c>
      <c r="J242" s="122">
        <f t="shared" si="121"/>
        <v>13.511943962530536</v>
      </c>
      <c r="K242" s="122">
        <f t="shared" si="121"/>
        <v>14.675783239342032</v>
      </c>
      <c r="L242" s="122">
        <f t="shared" si="121"/>
        <v>15.538144587792543</v>
      </c>
      <c r="M242" s="122">
        <f t="shared" si="121"/>
        <v>15.212295947688437</v>
      </c>
      <c r="N242" s="122">
        <f t="shared" si="121"/>
        <v>14.77932994074118</v>
      </c>
      <c r="O242" s="122">
        <f t="shared" si="121"/>
        <v>14.230496365841534</v>
      </c>
      <c r="P242" s="122">
        <f t="shared" si="121"/>
        <v>13.754054020876481</v>
      </c>
      <c r="Q242" s="122">
        <f t="shared" si="121"/>
        <v>14.496958153174457</v>
      </c>
      <c r="R242" s="122">
        <f t="shared" si="121"/>
        <v>17.621432689355373</v>
      </c>
      <c r="S242" s="122">
        <f t="shared" si="121"/>
        <v>20.435763043838712</v>
      </c>
      <c r="T242" s="122">
        <f t="shared" si="121"/>
        <v>27.306103614107254</v>
      </c>
      <c r="U242" s="122">
        <f t="shared" si="121"/>
        <v>24.951976687021954</v>
      </c>
      <c r="V242" s="122">
        <f t="shared" si="121"/>
        <v>26.216417925852092</v>
      </c>
      <c r="W242" s="122">
        <f t="shared" si="121"/>
        <v>25.699474366783743</v>
      </c>
      <c r="X242" s="122">
        <f t="shared" si="121"/>
        <v>23.889187270185225</v>
      </c>
      <c r="Y242" s="122">
        <f t="shared" si="121"/>
        <v>21.217351957731346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1.6805209009381386</v>
      </c>
      <c r="C243" s="98">
        <f>RES_hhdet_tesh!C86</f>
        <v>2.2668878892212305</v>
      </c>
      <c r="D243" s="98">
        <f>RES_hhdet_tesh!D86</f>
        <v>2.4827073449670811</v>
      </c>
      <c r="E243" s="98">
        <f>RES_hhdet_tesh!E86</f>
        <v>3.6094441402665893</v>
      </c>
      <c r="F243" s="98">
        <f>RES_hhdet_tesh!F86</f>
        <v>5.4117008733844258</v>
      </c>
      <c r="G243" s="98">
        <f>RES_hhdet_tesh!G86</f>
        <v>7.0821880381216493</v>
      </c>
      <c r="H243" s="98">
        <f>RES_hhdet_tesh!H86</f>
        <v>9.6012092209761501</v>
      </c>
      <c r="I243" s="98">
        <f>RES_hhdet_tesh!I86</f>
        <v>11.816685348167537</v>
      </c>
      <c r="J243" s="98">
        <f>RES_hhdet_tesh!J86</f>
        <v>13.511943962530536</v>
      </c>
      <c r="K243" s="98">
        <f>RES_hhdet_tesh!K86</f>
        <v>14.675783239342032</v>
      </c>
      <c r="L243" s="98">
        <f>RES_hhdet_tesh!L86</f>
        <v>15.538144587792543</v>
      </c>
      <c r="M243" s="98">
        <f>RES_hhdet_tesh!M86</f>
        <v>15.212295947688437</v>
      </c>
      <c r="N243" s="98">
        <f>RES_hhdet_tesh!N86</f>
        <v>14.77932994074118</v>
      </c>
      <c r="O243" s="98">
        <f>RES_hhdet_tesh!O86</f>
        <v>14.230496365841534</v>
      </c>
      <c r="P243" s="98">
        <f>RES_hhdet_tesh!P86</f>
        <v>13.754054020876481</v>
      </c>
      <c r="Q243" s="98">
        <f>RES_hhdet_tesh!Q86</f>
        <v>14.496958153174457</v>
      </c>
      <c r="R243" s="98">
        <f>RES_hhdet_tesh!R86</f>
        <v>17.621432689355373</v>
      </c>
      <c r="S243" s="98">
        <f>RES_hhdet_tesh!S86</f>
        <v>20.435763043838712</v>
      </c>
      <c r="T243" s="98">
        <f>RES_hhdet_tesh!T86</f>
        <v>27.306103614107254</v>
      </c>
      <c r="U243" s="98">
        <f>RES_hhdet_tesh!U86</f>
        <v>24.951976687021954</v>
      </c>
      <c r="V243" s="98">
        <f>RES_hhdet_tesh!V86</f>
        <v>26.216417925852092</v>
      </c>
      <c r="W243" s="98">
        <f>RES_hhdet_tesh!W86</f>
        <v>25.699474366783743</v>
      </c>
      <c r="X243" s="98">
        <f>RES_hhdet_tesh!X86</f>
        <v>23.889187270185225</v>
      </c>
      <c r="Y243" s="98">
        <f>RES_hhdet_tesh!Y86</f>
        <v>21.217351957731346</v>
      </c>
      <c r="DA243" s="63" t="s">
        <v>2491</v>
      </c>
    </row>
    <row r="244" spans="1:105" ht="12" customHeight="1" x14ac:dyDescent="0.25">
      <c r="A244" s="121" t="s">
        <v>55</v>
      </c>
      <c r="B244" s="122">
        <v>954.50112372957653</v>
      </c>
      <c r="C244" s="122">
        <v>920.88246250541522</v>
      </c>
      <c r="D244" s="122">
        <v>916.36115682691911</v>
      </c>
      <c r="E244" s="122">
        <v>903.80339374746359</v>
      </c>
      <c r="F244" s="122">
        <v>919.08834163888878</v>
      </c>
      <c r="G244" s="122">
        <v>938.50968229074851</v>
      </c>
      <c r="H244" s="122">
        <v>949.82933607818484</v>
      </c>
      <c r="I244" s="122">
        <v>936.52846385137241</v>
      </c>
      <c r="J244" s="122">
        <v>940.63043808970212</v>
      </c>
      <c r="K244" s="122">
        <v>913.29326385715729</v>
      </c>
      <c r="L244" s="122">
        <v>1056.6560389859369</v>
      </c>
      <c r="M244" s="122">
        <v>1126.4442256592552</v>
      </c>
      <c r="N244" s="122">
        <v>1105.4001875488796</v>
      </c>
      <c r="O244" s="122">
        <v>1152.2420758310684</v>
      </c>
      <c r="P244" s="122">
        <v>1161.4410157718376</v>
      </c>
      <c r="Q244" s="122">
        <v>1190.6200546784933</v>
      </c>
      <c r="R244" s="122">
        <v>1211.427315223717</v>
      </c>
      <c r="S244" s="122">
        <v>1154.47535055771</v>
      </c>
      <c r="T244" s="122">
        <v>1113.4190325798927</v>
      </c>
      <c r="U244" s="122">
        <v>1159.4461776569015</v>
      </c>
      <c r="V244" s="122">
        <v>1172.3237306743672</v>
      </c>
      <c r="W244" s="122">
        <v>1195.6093983295768</v>
      </c>
      <c r="X244" s="122">
        <v>712.47896894303835</v>
      </c>
      <c r="Y244" s="122">
        <v>751.91071664092408</v>
      </c>
      <c r="DA244" s="130" t="s">
        <v>2492</v>
      </c>
    </row>
    <row r="245" spans="1:105" ht="12" customHeight="1" x14ac:dyDescent="0.25">
      <c r="A245" s="97" t="s">
        <v>132</v>
      </c>
      <c r="B245" s="98">
        <v>911.88259797901799</v>
      </c>
      <c r="C245" s="98">
        <v>921.52373274334479</v>
      </c>
      <c r="D245" s="98">
        <v>901.31134543849726</v>
      </c>
      <c r="E245" s="98">
        <v>903.18718058904346</v>
      </c>
      <c r="F245" s="98">
        <v>906.26215066434168</v>
      </c>
      <c r="G245" s="98">
        <v>928.66899927069699</v>
      </c>
      <c r="H245" s="98">
        <v>933.22467873854237</v>
      </c>
      <c r="I245" s="98">
        <v>951.05984041110332</v>
      </c>
      <c r="J245" s="98">
        <v>942.23209843958205</v>
      </c>
      <c r="K245" s="98">
        <v>927.39480122721011</v>
      </c>
      <c r="L245" s="98">
        <v>1060.7970812335989</v>
      </c>
      <c r="M245" s="98">
        <v>1142.7624132576616</v>
      </c>
      <c r="N245" s="98">
        <v>1106.9205262780056</v>
      </c>
      <c r="O245" s="98">
        <v>1132.5093821869993</v>
      </c>
      <c r="P245" s="98">
        <v>1175.7917039333765</v>
      </c>
      <c r="Q245" s="98">
        <v>1185.9895580887276</v>
      </c>
      <c r="R245" s="98">
        <v>1219.1316906716813</v>
      </c>
      <c r="S245" s="98">
        <v>1161.1518301988719</v>
      </c>
      <c r="T245" s="98">
        <v>1097.2430203874173</v>
      </c>
      <c r="U245" s="98">
        <v>1158.0282940808636</v>
      </c>
      <c r="V245" s="98">
        <v>1180.0677364656324</v>
      </c>
      <c r="W245" s="98">
        <v>1210.6790290843182</v>
      </c>
      <c r="X245" s="98">
        <v>704.45230998951627</v>
      </c>
      <c r="Y245" s="98">
        <v>754.31006480892802</v>
      </c>
      <c r="DA245" s="63" t="s">
        <v>2493</v>
      </c>
    </row>
    <row r="246" spans="1:105" ht="12" customHeight="1" x14ac:dyDescent="0.25">
      <c r="A246" s="97" t="s">
        <v>131</v>
      </c>
      <c r="B246" s="98">
        <v>911.88259797901821</v>
      </c>
      <c r="C246" s="98">
        <v>921.53114463249301</v>
      </c>
      <c r="D246" s="98">
        <v>901.31816313613933</v>
      </c>
      <c r="E246" s="98">
        <v>903.16513561814622</v>
      </c>
      <c r="F246" s="98">
        <v>906.2520273685509</v>
      </c>
      <c r="G246" s="98">
        <v>928.62203521997014</v>
      </c>
      <c r="H246" s="98">
        <v>933.16400483598397</v>
      </c>
      <c r="I246" s="98">
        <v>950.76842963190416</v>
      </c>
      <c r="J246" s="98">
        <v>941.99646343188545</v>
      </c>
      <c r="K246" s="98">
        <v>927.18651725114387</v>
      </c>
      <c r="L246" s="98">
        <v>1060.5805524307352</v>
      </c>
      <c r="M246" s="98">
        <v>1142.5626073459453</v>
      </c>
      <c r="N246" s="98">
        <v>1106.8927552313305</v>
      </c>
      <c r="O246" s="98">
        <v>1132.8413337291879</v>
      </c>
      <c r="P246" s="98">
        <v>1175.7251743549548</v>
      </c>
      <c r="Q246" s="98">
        <v>1186.5030766148504</v>
      </c>
      <c r="R246" s="98">
        <v>1219.234703470501</v>
      </c>
      <c r="S246" s="98">
        <v>1160.9586446676381</v>
      </c>
      <c r="T246" s="98">
        <v>1097.2765297618964</v>
      </c>
      <c r="U246" s="98">
        <v>1157.4576434072831</v>
      </c>
      <c r="V246" s="98">
        <v>1179.3822310056223</v>
      </c>
      <c r="W246" s="98">
        <v>1210.0420252183515</v>
      </c>
      <c r="X246" s="98">
        <v>703.16357662134192</v>
      </c>
      <c r="Y246" s="98">
        <v>752.28870738756427</v>
      </c>
      <c r="DA246" s="63" t="s">
        <v>2494</v>
      </c>
    </row>
    <row r="247" spans="1:105" ht="12" customHeight="1" x14ac:dyDescent="0.25">
      <c r="A247" s="100" t="s">
        <v>199</v>
      </c>
      <c r="B247" s="101">
        <v>520.20196301664078</v>
      </c>
      <c r="C247" s="101">
        <v>515.91807915189781</v>
      </c>
      <c r="D247" s="101">
        <v>509.78872557090796</v>
      </c>
      <c r="E247" s="101">
        <v>503.76524526007358</v>
      </c>
      <c r="F247" s="101">
        <v>503.00394389000593</v>
      </c>
      <c r="G247" s="101">
        <v>523.07231859284468</v>
      </c>
      <c r="H247" s="101">
        <v>526.20014094858846</v>
      </c>
      <c r="I247" s="101">
        <v>527.51136888776227</v>
      </c>
      <c r="J247" s="101">
        <v>505.84398147038826</v>
      </c>
      <c r="K247" s="101">
        <v>453.92477019289186</v>
      </c>
      <c r="L247" s="101">
        <v>597.72574330997429</v>
      </c>
      <c r="M247" s="101">
        <v>637.48099225617102</v>
      </c>
      <c r="N247" s="101">
        <v>604.06218728210035</v>
      </c>
      <c r="O247" s="101">
        <v>650.57907139396855</v>
      </c>
      <c r="P247" s="101">
        <v>648.61659907886428</v>
      </c>
      <c r="Q247" s="101">
        <v>670.40008230837293</v>
      </c>
      <c r="R247" s="101">
        <v>689.71566940141827</v>
      </c>
      <c r="S247" s="101">
        <v>629.06528976459174</v>
      </c>
      <c r="T247" s="101">
        <v>597.97770615630679</v>
      </c>
      <c r="U247" s="101">
        <v>642.49484519996531</v>
      </c>
      <c r="V247" s="101">
        <v>654.71298230479408</v>
      </c>
      <c r="W247" s="101">
        <v>712.10904826297678</v>
      </c>
      <c r="X247" s="101">
        <v>290.94321262633991</v>
      </c>
      <c r="Y247" s="101">
        <v>390.23140443353481</v>
      </c>
      <c r="DA247" s="131" t="s">
        <v>2495</v>
      </c>
    </row>
    <row r="248" spans="1:105" ht="12" customHeight="1" x14ac:dyDescent="0.25">
      <c r="A248" s="103" t="s">
        <v>52</v>
      </c>
      <c r="B248" s="104">
        <v>391.68063496237733</v>
      </c>
      <c r="C248" s="104">
        <v>405.61306548059531</v>
      </c>
      <c r="D248" s="104">
        <v>391.52943756523143</v>
      </c>
      <c r="E248" s="104">
        <v>399.3998903580727</v>
      </c>
      <c r="F248" s="104">
        <v>403.24808347854497</v>
      </c>
      <c r="G248" s="104">
        <v>405.54971662712546</v>
      </c>
      <c r="H248" s="104">
        <v>406.96386388739563</v>
      </c>
      <c r="I248" s="104">
        <v>423.25706074414194</v>
      </c>
      <c r="J248" s="104">
        <v>436.15248196149719</v>
      </c>
      <c r="K248" s="104">
        <v>473.26174705825201</v>
      </c>
      <c r="L248" s="104">
        <v>462.85480912076093</v>
      </c>
      <c r="M248" s="104">
        <v>505.08161508977417</v>
      </c>
      <c r="N248" s="104">
        <v>502.83056794923021</v>
      </c>
      <c r="O248" s="104">
        <v>482.26226233521936</v>
      </c>
      <c r="P248" s="104">
        <v>527.10857527609051</v>
      </c>
      <c r="Q248" s="104">
        <v>516.10299430647774</v>
      </c>
      <c r="R248" s="104">
        <v>529.51903406908286</v>
      </c>
      <c r="S248" s="104">
        <v>531.89335490304643</v>
      </c>
      <c r="T248" s="104">
        <v>499.29882360558952</v>
      </c>
      <c r="U248" s="104">
        <v>514.96279820731786</v>
      </c>
      <c r="V248" s="104">
        <v>524.66924870082812</v>
      </c>
      <c r="W248" s="104">
        <v>497.93297695537439</v>
      </c>
      <c r="X248" s="104">
        <v>412.22036399500189</v>
      </c>
      <c r="Y248" s="104">
        <v>362.05730295402952</v>
      </c>
      <c r="DA248" s="132" t="s">
        <v>2496</v>
      </c>
    </row>
    <row r="249" spans="1:105" ht="12" customHeight="1" x14ac:dyDescent="0.25">
      <c r="A249" s="106" t="s">
        <v>124</v>
      </c>
      <c r="B249" s="101">
        <v>966.51336850676989</v>
      </c>
      <c r="C249" s="101">
        <v>946.49014530300803</v>
      </c>
      <c r="D249" s="101">
        <v>873.83475593577555</v>
      </c>
      <c r="E249" s="101">
        <v>905.94997887393504</v>
      </c>
      <c r="F249" s="101">
        <v>932.94773605947353</v>
      </c>
      <c r="G249" s="101">
        <v>925.2954064871592</v>
      </c>
      <c r="H249" s="101">
        <v>981.30441418867747</v>
      </c>
      <c r="I249" s="101">
        <v>989.23636210372229</v>
      </c>
      <c r="J249" s="101">
        <v>935.74733478089513</v>
      </c>
      <c r="K249" s="101">
        <v>899.84227765167839</v>
      </c>
      <c r="L249" s="101">
        <v>1004.6499786164969</v>
      </c>
      <c r="M249" s="101">
        <v>1146.0573010457697</v>
      </c>
      <c r="N249" s="101">
        <v>1154.3935932690285</v>
      </c>
      <c r="O249" s="101">
        <v>1145.7026529864042</v>
      </c>
      <c r="P249" s="101">
        <v>1013.8524145959142</v>
      </c>
      <c r="Q249" s="101">
        <v>1183.2600596935736</v>
      </c>
      <c r="R249" s="101">
        <v>1196.466051029646</v>
      </c>
      <c r="S249" s="101">
        <v>1180.6519335372075</v>
      </c>
      <c r="T249" s="101">
        <v>1119.62638358667</v>
      </c>
      <c r="U249" s="101">
        <v>1160.6554760134472</v>
      </c>
      <c r="V249" s="101">
        <v>1090.713246587962</v>
      </c>
      <c r="W249" s="101">
        <v>1077.3045876737635</v>
      </c>
      <c r="X249" s="101">
        <v>817.54464041238987</v>
      </c>
      <c r="Y249" s="101">
        <v>717.51672412071332</v>
      </c>
      <c r="DA249" s="131" t="s">
        <v>2497</v>
      </c>
    </row>
    <row r="250" spans="1:105" ht="12" customHeight="1" x14ac:dyDescent="0.25">
      <c r="A250" s="107" t="s">
        <v>123</v>
      </c>
      <c r="B250" s="104">
        <v>966.51336850677001</v>
      </c>
      <c r="C250" s="104">
        <v>946.42397401601136</v>
      </c>
      <c r="D250" s="104">
        <v>873.83918182514674</v>
      </c>
      <c r="E250" s="104">
        <v>905.84745476266426</v>
      </c>
      <c r="F250" s="104">
        <v>932.90324573613429</v>
      </c>
      <c r="G250" s="104">
        <v>925.3057307832288</v>
      </c>
      <c r="H250" s="104">
        <v>981.28465763979091</v>
      </c>
      <c r="I250" s="104">
        <v>988.95791068963831</v>
      </c>
      <c r="J250" s="104">
        <v>935.53542066672355</v>
      </c>
      <c r="K250" s="104">
        <v>899.71145210304894</v>
      </c>
      <c r="L250" s="104">
        <v>1004.4927589082604</v>
      </c>
      <c r="M250" s="104">
        <v>1145.7908383463605</v>
      </c>
      <c r="N250" s="104">
        <v>1154.3351974393418</v>
      </c>
      <c r="O250" s="104">
        <v>1146.2424566222064</v>
      </c>
      <c r="P250" s="104">
        <v>1014.8039861656234</v>
      </c>
      <c r="Q250" s="104">
        <v>1182.5311815339355</v>
      </c>
      <c r="R250" s="104">
        <v>1195.7499471437436</v>
      </c>
      <c r="S250" s="104">
        <v>1180.1482092900744</v>
      </c>
      <c r="T250" s="104">
        <v>1119.0379853880088</v>
      </c>
      <c r="U250" s="104">
        <v>1160.2743034678654</v>
      </c>
      <c r="V250" s="104">
        <v>1089.7752425791866</v>
      </c>
      <c r="W250" s="104">
        <v>1077.3072039498913</v>
      </c>
      <c r="X250" s="104">
        <v>816.83079458445661</v>
      </c>
      <c r="Y250" s="104">
        <v>715.44298100603419</v>
      </c>
      <c r="DA250" s="132" t="s">
        <v>2498</v>
      </c>
    </row>
    <row r="251" spans="1:105" ht="12" customHeight="1" x14ac:dyDescent="0.25">
      <c r="A251" s="108" t="s">
        <v>50</v>
      </c>
      <c r="B251" s="98">
        <v>551.52662453813002</v>
      </c>
      <c r="C251" s="98">
        <v>529.92477372395706</v>
      </c>
      <c r="D251" s="98">
        <v>494.13338614574104</v>
      </c>
      <c r="E251" s="98">
        <v>505.24307430643182</v>
      </c>
      <c r="F251" s="98">
        <v>517.86094154485261</v>
      </c>
      <c r="G251" s="98">
        <v>521.16026405680839</v>
      </c>
      <c r="H251" s="98">
        <v>553.50661028686261</v>
      </c>
      <c r="I251" s="98">
        <v>548.86283850803272</v>
      </c>
      <c r="J251" s="98">
        <v>502.26146712324987</v>
      </c>
      <c r="K251" s="98">
        <v>440.17436432002404</v>
      </c>
      <c r="L251" s="98">
        <v>565.77267702237873</v>
      </c>
      <c r="M251" s="98">
        <v>639.16058361995431</v>
      </c>
      <c r="N251" s="98">
        <v>630.1647305542225</v>
      </c>
      <c r="O251" s="98">
        <v>658.24674857600633</v>
      </c>
      <c r="P251" s="98">
        <v>558.97985723327702</v>
      </c>
      <c r="Q251" s="98">
        <v>667.82682727022291</v>
      </c>
      <c r="R251" s="98">
        <v>676.09025807193234</v>
      </c>
      <c r="S251" s="98">
        <v>639.37253592232651</v>
      </c>
      <c r="T251" s="98">
        <v>609.74637568378887</v>
      </c>
      <c r="U251" s="98">
        <v>643.90203858651046</v>
      </c>
      <c r="V251" s="98">
        <v>604.13951708841603</v>
      </c>
      <c r="W251" s="98">
        <v>633.14277917362119</v>
      </c>
      <c r="X251" s="98">
        <v>340.75534487602096</v>
      </c>
      <c r="Y251" s="98">
        <v>370.28227048336117</v>
      </c>
      <c r="DA251" s="63" t="s">
        <v>2499</v>
      </c>
    </row>
    <row r="252" spans="1:105" ht="12" customHeight="1" x14ac:dyDescent="0.25">
      <c r="A252" s="108" t="s">
        <v>52</v>
      </c>
      <c r="B252" s="98">
        <v>414.98674396863987</v>
      </c>
      <c r="C252" s="98">
        <v>416.49920029205441</v>
      </c>
      <c r="D252" s="98">
        <v>379.70579567940558</v>
      </c>
      <c r="E252" s="98">
        <v>400.60438045623255</v>
      </c>
      <c r="F252" s="98">
        <v>415.04230419128174</v>
      </c>
      <c r="G252" s="98">
        <v>404.14546672642052</v>
      </c>
      <c r="H252" s="98">
        <v>427.77804735292835</v>
      </c>
      <c r="I252" s="98">
        <v>440.09507218160576</v>
      </c>
      <c r="J252" s="98">
        <v>433.27395354347368</v>
      </c>
      <c r="K252" s="98">
        <v>459.53708778302496</v>
      </c>
      <c r="L252" s="98">
        <v>438.72008188588171</v>
      </c>
      <c r="M252" s="98">
        <v>506.63025472640612</v>
      </c>
      <c r="N252" s="98">
        <v>524.17046688511925</v>
      </c>
      <c r="O252" s="98">
        <v>487.99570804620015</v>
      </c>
      <c r="P252" s="98">
        <v>455.82412893234647</v>
      </c>
      <c r="Q252" s="98">
        <v>514.70435426371273</v>
      </c>
      <c r="R252" s="98">
        <v>519.65968907181127</v>
      </c>
      <c r="S252" s="98">
        <v>540.7756733677478</v>
      </c>
      <c r="T252" s="98">
        <v>509.29160970421987</v>
      </c>
      <c r="U252" s="98">
        <v>516.37226488135502</v>
      </c>
      <c r="V252" s="98">
        <v>485.63572549077065</v>
      </c>
      <c r="W252" s="98">
        <v>444.16442477626998</v>
      </c>
      <c r="X252" s="98">
        <v>476.07544970843571</v>
      </c>
      <c r="Y252" s="98">
        <v>345.16071052267313</v>
      </c>
      <c r="DA252" s="63" t="s">
        <v>2500</v>
      </c>
    </row>
    <row r="253" spans="1:105" ht="12" customHeight="1" x14ac:dyDescent="0.25">
      <c r="A253" s="106" t="s">
        <v>122</v>
      </c>
      <c r="B253" s="101">
        <v>979.24867579816612</v>
      </c>
      <c r="C253" s="101">
        <v>917.36946822523475</v>
      </c>
      <c r="D253" s="101">
        <v>931.89374771119992</v>
      </c>
      <c r="E253" s="101">
        <v>904.00257208098469</v>
      </c>
      <c r="F253" s="101">
        <v>928.39222587613529</v>
      </c>
      <c r="G253" s="101">
        <v>949.31560982456256</v>
      </c>
      <c r="H253" s="101">
        <v>963.28396242544375</v>
      </c>
      <c r="I253" s="101">
        <v>914.02982459367513</v>
      </c>
      <c r="J253" s="101">
        <v>939.33578655729514</v>
      </c>
      <c r="K253" s="101">
        <v>895.05087179319912</v>
      </c>
      <c r="L253" s="101">
        <v>1055.7532242176296</v>
      </c>
      <c r="M253" s="101">
        <v>1097.0125031435336</v>
      </c>
      <c r="N253" s="101">
        <v>1098.1372771441274</v>
      </c>
      <c r="O253" s="101">
        <v>1188.2809465730681</v>
      </c>
      <c r="P253" s="101">
        <v>1146.033565658053</v>
      </c>
      <c r="Q253" s="101">
        <v>1200.1689593596898</v>
      </c>
      <c r="R253" s="101">
        <v>1197.8716306808951</v>
      </c>
      <c r="S253" s="101">
        <v>1138.3168456273781</v>
      </c>
      <c r="T253" s="101">
        <v>1149.9083477704019</v>
      </c>
      <c r="U253" s="101">
        <v>1163.6136948096917</v>
      </c>
      <c r="V253" s="101">
        <v>1154.0824945526151</v>
      </c>
      <c r="W253" s="101">
        <v>1136.5261501993191</v>
      </c>
      <c r="X253" s="101">
        <v>748.48614836919057</v>
      </c>
      <c r="Y253" s="101">
        <v>741.08106531792725</v>
      </c>
      <c r="DA253" s="131" t="s">
        <v>2501</v>
      </c>
    </row>
    <row r="254" spans="1:105" ht="12" customHeight="1" x14ac:dyDescent="0.25">
      <c r="A254" s="107" t="s">
        <v>121</v>
      </c>
      <c r="B254" s="104">
        <v>979.24867579816646</v>
      </c>
      <c r="C254" s="104">
        <v>917.43453248739172</v>
      </c>
      <c r="D254" s="104">
        <v>931.97252599013723</v>
      </c>
      <c r="E254" s="104">
        <v>904.09537581278596</v>
      </c>
      <c r="F254" s="104">
        <v>928.54143129260297</v>
      </c>
      <c r="G254" s="104">
        <v>949.41427959416444</v>
      </c>
      <c r="H254" s="104">
        <v>963.32739288528239</v>
      </c>
      <c r="I254" s="104">
        <v>913.71911100054842</v>
      </c>
      <c r="J254" s="104">
        <v>938.9813980847822</v>
      </c>
      <c r="K254" s="104">
        <v>894.78334796577235</v>
      </c>
      <c r="L254" s="104">
        <v>1055.3889179895514</v>
      </c>
      <c r="M254" s="104">
        <v>1096.7690374546817</v>
      </c>
      <c r="N254" s="104">
        <v>1098.1191507022297</v>
      </c>
      <c r="O254" s="104">
        <v>1188.5582648916238</v>
      </c>
      <c r="P254" s="104">
        <v>1146.7958933779887</v>
      </c>
      <c r="Q254" s="104">
        <v>1200.1154420511198</v>
      </c>
      <c r="R254" s="104">
        <v>1197.3258334967727</v>
      </c>
      <c r="S254" s="104">
        <v>1137.6578310709292</v>
      </c>
      <c r="T254" s="104">
        <v>1149.2285363068418</v>
      </c>
      <c r="U254" s="104">
        <v>1163.0683660332882</v>
      </c>
      <c r="V254" s="104">
        <v>1153.7151846027036</v>
      </c>
      <c r="W254" s="104">
        <v>1136.42461739891</v>
      </c>
      <c r="X254" s="104">
        <v>748.63988692508724</v>
      </c>
      <c r="Y254" s="104">
        <v>736.46988304242552</v>
      </c>
      <c r="DA254" s="132" t="s">
        <v>2502</v>
      </c>
    </row>
    <row r="255" spans="1:105" ht="12" customHeight="1" x14ac:dyDescent="0.25">
      <c r="A255" s="108" t="s">
        <v>53</v>
      </c>
      <c r="B255" s="98">
        <v>559.04568346624512</v>
      </c>
      <c r="C255" s="98">
        <v>513.46348427463204</v>
      </c>
      <c r="D255" s="98">
        <v>527.33521788389032</v>
      </c>
      <c r="E255" s="98">
        <v>504.10403729768285</v>
      </c>
      <c r="F255" s="98">
        <v>515.16592385986212</v>
      </c>
      <c r="G255" s="98">
        <v>534.99056011775735</v>
      </c>
      <c r="H255" s="98">
        <v>543.53767674872711</v>
      </c>
      <c r="I255" s="98">
        <v>507.23078031137345</v>
      </c>
      <c r="J255" s="98">
        <v>504.60183840955199</v>
      </c>
      <c r="K255" s="98">
        <v>436.9527761433713</v>
      </c>
      <c r="L255" s="98">
        <v>593.81218559159026</v>
      </c>
      <c r="M255" s="98">
        <v>610.96171015050641</v>
      </c>
      <c r="N255" s="98">
        <v>598.11123703322653</v>
      </c>
      <c r="O255" s="98">
        <v>682.64541650030878</v>
      </c>
      <c r="P255" s="98">
        <v>631.95603743306447</v>
      </c>
      <c r="Q255" s="98">
        <v>678.27869875436147</v>
      </c>
      <c r="R255" s="98">
        <v>677.56749765827362</v>
      </c>
      <c r="S255" s="98">
        <v>615.83402265556458</v>
      </c>
      <c r="T255" s="98">
        <v>627.17842917202199</v>
      </c>
      <c r="U255" s="98">
        <v>645.76542666914884</v>
      </c>
      <c r="V255" s="98">
        <v>639.99403452170839</v>
      </c>
      <c r="W255" s="98">
        <v>667.26329548195474</v>
      </c>
      <c r="X255" s="98">
        <v>306.7718128081496</v>
      </c>
      <c r="Y255" s="98">
        <v>380.85401575996769</v>
      </c>
      <c r="DA255" s="63" t="s">
        <v>2503</v>
      </c>
    </row>
    <row r="256" spans="1:105" ht="12" customHeight="1" x14ac:dyDescent="0.25">
      <c r="A256" s="108" t="s">
        <v>52</v>
      </c>
      <c r="B256" s="98">
        <v>420.20299233192134</v>
      </c>
      <c r="C256" s="98">
        <v>403.97104821275974</v>
      </c>
      <c r="D256" s="98">
        <v>404.63730810624696</v>
      </c>
      <c r="E256" s="98">
        <v>399.99133851510317</v>
      </c>
      <c r="F256" s="98">
        <v>413.3755074327409</v>
      </c>
      <c r="G256" s="98">
        <v>414.42371947640714</v>
      </c>
      <c r="H256" s="98">
        <v>419.7897161365554</v>
      </c>
      <c r="I256" s="98">
        <v>406.48833068917497</v>
      </c>
      <c r="J256" s="98">
        <v>434.37955967523015</v>
      </c>
      <c r="K256" s="98">
        <v>457.83057182240111</v>
      </c>
      <c r="L256" s="98">
        <v>461.57673239796117</v>
      </c>
      <c r="M256" s="98">
        <v>485.80732730417515</v>
      </c>
      <c r="N256" s="98">
        <v>500.00791366900307</v>
      </c>
      <c r="O256" s="98">
        <v>505.91284839131498</v>
      </c>
      <c r="P256" s="98">
        <v>514.83985594492412</v>
      </c>
      <c r="Q256" s="98">
        <v>521.83674329675841</v>
      </c>
      <c r="R256" s="98">
        <v>519.75833583849897</v>
      </c>
      <c r="S256" s="98">
        <v>521.82380841536451</v>
      </c>
      <c r="T256" s="98">
        <v>522.05010713481977</v>
      </c>
      <c r="U256" s="98">
        <v>517.30293936413921</v>
      </c>
      <c r="V256" s="98">
        <v>513.72115008099536</v>
      </c>
      <c r="W256" s="98">
        <v>469.16132191695516</v>
      </c>
      <c r="X256" s="98">
        <v>441.86807411693758</v>
      </c>
      <c r="Y256" s="98">
        <v>355.61586728245788</v>
      </c>
      <c r="DA256" s="63" t="s">
        <v>2504</v>
      </c>
    </row>
    <row r="257" spans="1:105" ht="12" customHeight="1" x14ac:dyDescent="0.25">
      <c r="A257" s="121" t="s">
        <v>54</v>
      </c>
      <c r="B257" s="122">
        <v>219.20131515189152</v>
      </c>
      <c r="C257" s="122">
        <v>215.29044407682696</v>
      </c>
      <c r="D257" s="122">
        <v>218.83951444153988</v>
      </c>
      <c r="E257" s="122">
        <v>217.80042031623438</v>
      </c>
      <c r="F257" s="122">
        <v>219.37673057334828</v>
      </c>
      <c r="G257" s="122">
        <v>223.22086315203578</v>
      </c>
      <c r="H257" s="122">
        <v>230.82032311043253</v>
      </c>
      <c r="I257" s="122">
        <v>228.65545882331386</v>
      </c>
      <c r="J257" s="122">
        <v>233.6890598332717</v>
      </c>
      <c r="K257" s="122">
        <v>235.34392802510322</v>
      </c>
      <c r="L257" s="122">
        <v>262.65170472512733</v>
      </c>
      <c r="M257" s="122">
        <v>257.40640655521594</v>
      </c>
      <c r="N257" s="122">
        <v>256.6191221138771</v>
      </c>
      <c r="O257" s="122">
        <v>275.2367908934437</v>
      </c>
      <c r="P257" s="122">
        <v>279.4909087942948</v>
      </c>
      <c r="Q257" s="122">
        <v>284.63479547409918</v>
      </c>
      <c r="R257" s="122">
        <v>293.27324062274982</v>
      </c>
      <c r="S257" s="122">
        <v>286.06997394656673</v>
      </c>
      <c r="T257" s="122">
        <v>287.41883893750276</v>
      </c>
      <c r="U257" s="122">
        <v>288.21459164091254</v>
      </c>
      <c r="V257" s="122">
        <v>304.74637596062769</v>
      </c>
      <c r="W257" s="122">
        <v>314.26206608516816</v>
      </c>
      <c r="X257" s="122">
        <v>198.48777648842787</v>
      </c>
      <c r="Y257" s="122">
        <v>220.25547795020896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X259" s="98">
        <v>0</v>
      </c>
      <c r="Y259" s="98">
        <v>0</v>
      </c>
      <c r="DA259" s="63" t="s">
        <v>2507</v>
      </c>
    </row>
    <row r="260" spans="1:105" ht="12" customHeight="1" x14ac:dyDescent="0.25">
      <c r="A260" s="109" t="s">
        <v>120</v>
      </c>
      <c r="B260" s="33">
        <v>219.20131515189152</v>
      </c>
      <c r="C260" s="33">
        <v>215.29044407682696</v>
      </c>
      <c r="D260" s="33">
        <v>218.83951444153988</v>
      </c>
      <c r="E260" s="33">
        <v>217.80042031623438</v>
      </c>
      <c r="F260" s="33">
        <v>219.37673057334828</v>
      </c>
      <c r="G260" s="33">
        <v>223.22086315203578</v>
      </c>
      <c r="H260" s="33">
        <v>230.82032311043253</v>
      </c>
      <c r="I260" s="33">
        <v>228.65545882331386</v>
      </c>
      <c r="J260" s="33">
        <v>233.6890598332717</v>
      </c>
      <c r="K260" s="33">
        <v>235.34392802510322</v>
      </c>
      <c r="L260" s="33">
        <v>262.65170472512733</v>
      </c>
      <c r="M260" s="33">
        <v>257.40640655521594</v>
      </c>
      <c r="N260" s="33">
        <v>256.6191221138771</v>
      </c>
      <c r="O260" s="33">
        <v>275.2367908934437</v>
      </c>
      <c r="P260" s="33">
        <v>279.4909087942948</v>
      </c>
      <c r="Q260" s="33">
        <v>284.63479547409918</v>
      </c>
      <c r="R260" s="33">
        <v>293.27324062274982</v>
      </c>
      <c r="S260" s="33">
        <v>286.06997394656673</v>
      </c>
      <c r="T260" s="33">
        <v>287.41883893750276</v>
      </c>
      <c r="U260" s="33">
        <v>288.21459164091254</v>
      </c>
      <c r="V260" s="33">
        <v>304.74637596062769</v>
      </c>
      <c r="W260" s="33">
        <v>314.26206608516816</v>
      </c>
      <c r="X260" s="33">
        <v>198.48777648842787</v>
      </c>
      <c r="Y260" s="33">
        <v>220.25547795020896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24.540235333316311</v>
      </c>
      <c r="C262" s="117">
        <f t="shared" si="122"/>
        <v>22.71260378164683</v>
      </c>
      <c r="D262" s="117">
        <f t="shared" si="122"/>
        <v>19.215946833358011</v>
      </c>
      <c r="E262" s="117">
        <f t="shared" si="122"/>
        <v>19.089156075947422</v>
      </c>
      <c r="F262" s="117">
        <f t="shared" si="122"/>
        <v>18.938001311111044</v>
      </c>
      <c r="G262" s="117">
        <f t="shared" si="122"/>
        <v>18.211805543259519</v>
      </c>
      <c r="H262" s="117">
        <f t="shared" si="122"/>
        <v>18.540066458185311</v>
      </c>
      <c r="I262" s="117">
        <f t="shared" si="122"/>
        <v>17.097362146741077</v>
      </c>
      <c r="J262" s="117">
        <f t="shared" si="122"/>
        <v>14.966710325614537</v>
      </c>
      <c r="K262" s="117">
        <f t="shared" si="122"/>
        <v>12.916736808783707</v>
      </c>
      <c r="L262" s="117">
        <f t="shared" si="122"/>
        <v>13.044604597951674</v>
      </c>
      <c r="M262" s="117">
        <f t="shared" si="122"/>
        <v>13.619556033995227</v>
      </c>
      <c r="N262" s="117">
        <f t="shared" si="122"/>
        <v>12.417020201711285</v>
      </c>
      <c r="O262" s="117">
        <f t="shared" si="122"/>
        <v>10.982000248689618</v>
      </c>
      <c r="P262" s="117">
        <f t="shared" si="122"/>
        <v>8.7786935568300812</v>
      </c>
      <c r="Q262" s="117">
        <f t="shared" si="122"/>
        <v>10.627373168541991</v>
      </c>
      <c r="R262" s="117">
        <f t="shared" ref="R262:V262" si="123">R263+R266+R268+R281</f>
        <v>11.084042596678705</v>
      </c>
      <c r="S262" s="117">
        <f t="shared" si="123"/>
        <v>11.19879630276038</v>
      </c>
      <c r="T262" s="117">
        <f t="shared" si="123"/>
        <v>10.199030420142938</v>
      </c>
      <c r="U262" s="117">
        <f t="shared" si="123"/>
        <v>9.2666879530665458</v>
      </c>
      <c r="V262" s="117">
        <f t="shared" si="123"/>
        <v>7.647973192682298</v>
      </c>
      <c r="W262" s="117">
        <f t="shared" ref="W262:Y262" si="124">W263+W266+W268+W281</f>
        <v>6.4859863119350107</v>
      </c>
      <c r="X262" s="117">
        <f t="shared" si="124"/>
        <v>4.5169151701989572</v>
      </c>
      <c r="Y262" s="117">
        <f t="shared" si="124"/>
        <v>3.5044151889781539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24.540235333316311</v>
      </c>
      <c r="C268" s="122">
        <v>22.71260378164683</v>
      </c>
      <c r="D268" s="122">
        <v>19.215946833358011</v>
      </c>
      <c r="E268" s="122">
        <v>19.089156075947422</v>
      </c>
      <c r="F268" s="122">
        <v>18.938001311111044</v>
      </c>
      <c r="G268" s="122">
        <v>18.211805543259519</v>
      </c>
      <c r="H268" s="122">
        <v>18.540066458185311</v>
      </c>
      <c r="I268" s="122">
        <v>17.097362146741077</v>
      </c>
      <c r="J268" s="122">
        <v>14.966710325614537</v>
      </c>
      <c r="K268" s="122">
        <v>12.916736808783707</v>
      </c>
      <c r="L268" s="122">
        <v>13.044604597951674</v>
      </c>
      <c r="M268" s="122">
        <v>13.619556033995227</v>
      </c>
      <c r="N268" s="122">
        <v>12.417020201711285</v>
      </c>
      <c r="O268" s="122">
        <v>10.982000248689618</v>
      </c>
      <c r="P268" s="122">
        <v>8.7786935568300812</v>
      </c>
      <c r="Q268" s="122">
        <v>10.627373168541991</v>
      </c>
      <c r="R268" s="122">
        <v>11.084042596678705</v>
      </c>
      <c r="S268" s="122">
        <v>11.19879630276038</v>
      </c>
      <c r="T268" s="122">
        <v>10.199030420142938</v>
      </c>
      <c r="U268" s="122">
        <v>9.2666879530665458</v>
      </c>
      <c r="V268" s="122">
        <v>7.647973192682298</v>
      </c>
      <c r="W268" s="122">
        <v>6.4859863119350107</v>
      </c>
      <c r="X268" s="122">
        <v>4.5169151701989572</v>
      </c>
      <c r="Y268" s="122">
        <v>3.5044151889781539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344.74881304082527</v>
      </c>
      <c r="C273" s="101">
        <v>335.45770591764011</v>
      </c>
      <c r="D273" s="101">
        <v>307.50159911726814</v>
      </c>
      <c r="E273" s="101">
        <v>316.11687048424034</v>
      </c>
      <c r="F273" s="101">
        <v>322.90158520233791</v>
      </c>
      <c r="G273" s="101">
        <v>317.64509282289168</v>
      </c>
      <c r="H273" s="101">
        <v>334.37695274829377</v>
      </c>
      <c r="I273" s="101">
        <v>335.85719342415985</v>
      </c>
      <c r="J273" s="101">
        <v>317.23547380098421</v>
      </c>
      <c r="K273" s="101">
        <v>304.36313910066161</v>
      </c>
      <c r="L273" s="101">
        <v>338.69140054127212</v>
      </c>
      <c r="M273" s="101">
        <v>383.5688175746937</v>
      </c>
      <c r="N273" s="101">
        <v>381.78182222658302</v>
      </c>
      <c r="O273" s="101">
        <v>371.7097680035497</v>
      </c>
      <c r="P273" s="101">
        <v>321.30819391699094</v>
      </c>
      <c r="Q273" s="101">
        <v>364.48481514449878</v>
      </c>
      <c r="R273" s="101">
        <v>360.93584537214952</v>
      </c>
      <c r="S273" s="101">
        <v>349.38067205111605</v>
      </c>
      <c r="T273" s="101">
        <v>325.99801480432052</v>
      </c>
      <c r="U273" s="101">
        <v>333.19455190040901</v>
      </c>
      <c r="V273" s="101">
        <v>307.86989604305251</v>
      </c>
      <c r="W273" s="101">
        <v>298.99528407987492</v>
      </c>
      <c r="X273" s="101">
        <v>222.63789826750542</v>
      </c>
      <c r="Y273" s="101">
        <v>191.80286250148984</v>
      </c>
      <c r="DA273" s="131" t="s">
        <v>2665</v>
      </c>
    </row>
    <row r="274" spans="1:105" ht="12" customHeight="1" x14ac:dyDescent="0.25">
      <c r="A274" s="107" t="s">
        <v>123</v>
      </c>
      <c r="B274" s="104">
        <v>196.72583470179021</v>
      </c>
      <c r="C274" s="104">
        <v>186.89028944680109</v>
      </c>
      <c r="D274" s="104">
        <v>173.45156927242687</v>
      </c>
      <c r="E274" s="104">
        <v>175.50081335499618</v>
      </c>
      <c r="F274" s="104">
        <v>178.69592255306463</v>
      </c>
      <c r="G274" s="104">
        <v>178.62408492444001</v>
      </c>
      <c r="H274" s="104">
        <v>188.44758469783989</v>
      </c>
      <c r="I274" s="104">
        <v>185.96006885950447</v>
      </c>
      <c r="J274" s="104">
        <v>170.01002262032154</v>
      </c>
      <c r="K274" s="104">
        <v>148.43515948878573</v>
      </c>
      <c r="L274" s="104">
        <v>190.55871020879496</v>
      </c>
      <c r="M274" s="104">
        <v>213.62528699029636</v>
      </c>
      <c r="N274" s="104">
        <v>208.94430365050886</v>
      </c>
      <c r="O274" s="104">
        <v>216.4760091254299</v>
      </c>
      <c r="P274" s="104">
        <v>180.12705440931043</v>
      </c>
      <c r="Q274" s="104">
        <v>205.05554375286144</v>
      </c>
      <c r="R274" s="104">
        <v>203.32173616758257</v>
      </c>
      <c r="S274" s="104">
        <v>187.42997831836192</v>
      </c>
      <c r="T274" s="104">
        <v>176.81817401533561</v>
      </c>
      <c r="U274" s="104">
        <v>183.51626309976663</v>
      </c>
      <c r="V274" s="104">
        <v>170.49990390415655</v>
      </c>
      <c r="W274" s="104">
        <v>176.92202302508855</v>
      </c>
      <c r="X274" s="104">
        <v>92.295066715828852</v>
      </c>
      <c r="Y274" s="104">
        <v>98.590602142390807</v>
      </c>
      <c r="DA274" s="132" t="s">
        <v>2666</v>
      </c>
    </row>
    <row r="275" spans="1:105" ht="12" customHeight="1" x14ac:dyDescent="0.25">
      <c r="A275" s="108" t="s">
        <v>50</v>
      </c>
      <c r="B275" s="98">
        <v>196.72583470179021</v>
      </c>
      <c r="C275" s="98">
        <v>186.89028944680109</v>
      </c>
      <c r="D275" s="98">
        <v>173.45156927242687</v>
      </c>
      <c r="E275" s="98">
        <v>175.50081335499618</v>
      </c>
      <c r="F275" s="98">
        <v>178.69592255306463</v>
      </c>
      <c r="G275" s="98">
        <v>178.62408492444001</v>
      </c>
      <c r="H275" s="98">
        <v>188.44758469783989</v>
      </c>
      <c r="I275" s="98">
        <v>185.96006885950447</v>
      </c>
      <c r="J275" s="98">
        <v>170.01002262032154</v>
      </c>
      <c r="K275" s="98">
        <v>148.43515948878573</v>
      </c>
      <c r="L275" s="98">
        <v>190.55871020879496</v>
      </c>
      <c r="M275" s="98">
        <v>213.62528699029636</v>
      </c>
      <c r="N275" s="98">
        <v>208.94430365050886</v>
      </c>
      <c r="O275" s="98">
        <v>216.4760091254299</v>
      </c>
      <c r="P275" s="98">
        <v>180.12705440931043</v>
      </c>
      <c r="Q275" s="98">
        <v>205.05554375286144</v>
      </c>
      <c r="R275" s="98">
        <v>203.32173616758257</v>
      </c>
      <c r="S275" s="98">
        <v>187.42997831836192</v>
      </c>
      <c r="T275" s="98">
        <v>176.81817401533561</v>
      </c>
      <c r="U275" s="98">
        <v>183.51626309976663</v>
      </c>
      <c r="V275" s="98">
        <v>170.49990390415655</v>
      </c>
      <c r="W275" s="98">
        <v>176.92202302508855</v>
      </c>
      <c r="X275" s="98">
        <v>92.295066715828852</v>
      </c>
      <c r="Y275" s="98">
        <v>98.590602142390807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X281" s="122">
        <v>0</v>
      </c>
      <c r="Y281" s="122">
        <v>0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X283" s="98">
        <v>0</v>
      </c>
      <c r="Y283" s="98">
        <v>0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193.44389362272847</v>
      </c>
      <c r="C286" s="118">
        <f t="shared" si="129"/>
        <v>205.46601933542351</v>
      </c>
      <c r="D286" s="118">
        <f t="shared" si="129"/>
        <v>188.21728531639312</v>
      </c>
      <c r="E286" s="118">
        <f t="shared" si="129"/>
        <v>187.58150797655742</v>
      </c>
      <c r="F286" s="118">
        <f t="shared" si="129"/>
        <v>175.78293923767097</v>
      </c>
      <c r="G286" s="118">
        <f t="shared" si="129"/>
        <v>176.0217937748576</v>
      </c>
      <c r="H286" s="118">
        <f t="shared" si="129"/>
        <v>170.83863001555483</v>
      </c>
      <c r="I286" s="118">
        <f t="shared" si="129"/>
        <v>180.20550959422621</v>
      </c>
      <c r="J286" s="118">
        <f t="shared" si="129"/>
        <v>169.0001337050862</v>
      </c>
      <c r="K286" s="118">
        <f t="shared" si="129"/>
        <v>166.15398368085857</v>
      </c>
      <c r="L286" s="118">
        <f t="shared" si="129"/>
        <v>180.47273056391805</v>
      </c>
      <c r="M286" s="118">
        <f t="shared" si="129"/>
        <v>162.37154681373013</v>
      </c>
      <c r="N286" s="118">
        <f t="shared" si="129"/>
        <v>154.67147798519244</v>
      </c>
      <c r="O286" s="118">
        <f t="shared" si="129"/>
        <v>154.4250814228545</v>
      </c>
      <c r="P286" s="118">
        <f t="shared" si="129"/>
        <v>142.62047351972751</v>
      </c>
      <c r="Q286" s="118">
        <f t="shared" si="129"/>
        <v>156.49318041547826</v>
      </c>
      <c r="R286" s="118">
        <f t="shared" ref="R286:V286" si="130">R287+R290+R292+R305</f>
        <v>160.87955488198369</v>
      </c>
      <c r="S286" s="118">
        <f t="shared" si="130"/>
        <v>154.17150372278536</v>
      </c>
      <c r="T286" s="118">
        <f t="shared" si="130"/>
        <v>149.88083929009613</v>
      </c>
      <c r="U286" s="118">
        <f t="shared" si="130"/>
        <v>143.15269087805527</v>
      </c>
      <c r="V286" s="118">
        <f t="shared" si="130"/>
        <v>139.54264852121227</v>
      </c>
      <c r="W286" s="118">
        <f t="shared" ref="W286:Y286" si="131">W287+W290+W292+W305</f>
        <v>148.33990418602815</v>
      </c>
      <c r="X286" s="118">
        <f t="shared" si="131"/>
        <v>123.59525241649096</v>
      </c>
      <c r="Y286" s="118">
        <f t="shared" si="131"/>
        <v>133.37121873402319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177.15574589518781</v>
      </c>
      <c r="C287" s="123">
        <f t="shared" si="132"/>
        <v>189.89000900607797</v>
      </c>
      <c r="D287" s="123">
        <f t="shared" si="132"/>
        <v>172.97207987726918</v>
      </c>
      <c r="E287" s="123">
        <f t="shared" si="132"/>
        <v>172.7539034807393</v>
      </c>
      <c r="F287" s="123">
        <f t="shared" si="132"/>
        <v>160.96853819240255</v>
      </c>
      <c r="G287" s="123">
        <f t="shared" si="132"/>
        <v>161.13606377801446</v>
      </c>
      <c r="H287" s="123">
        <f t="shared" si="132"/>
        <v>155.92312472537353</v>
      </c>
      <c r="I287" s="123">
        <f t="shared" si="132"/>
        <v>165.66583812853517</v>
      </c>
      <c r="J287" s="123">
        <f t="shared" si="132"/>
        <v>154.54289493301818</v>
      </c>
      <c r="K287" s="123">
        <f t="shared" si="132"/>
        <v>152.18047854768213</v>
      </c>
      <c r="L287" s="123">
        <f t="shared" si="132"/>
        <v>164.53963589571757</v>
      </c>
      <c r="M287" s="123">
        <f t="shared" si="132"/>
        <v>145.83512819438661</v>
      </c>
      <c r="N287" s="123">
        <f t="shared" si="132"/>
        <v>138.62292442705964</v>
      </c>
      <c r="O287" s="123">
        <f t="shared" si="132"/>
        <v>137.8291143917568</v>
      </c>
      <c r="P287" s="123">
        <f t="shared" si="132"/>
        <v>126.04196652293183</v>
      </c>
      <c r="Q287" s="123">
        <f t="shared" si="132"/>
        <v>139.68099975807806</v>
      </c>
      <c r="R287" s="123">
        <f t="shared" ref="R287:V287" si="133">SUM(R288:R289)</f>
        <v>143.89853266308575</v>
      </c>
      <c r="S287" s="123">
        <f t="shared" si="133"/>
        <v>138.11196452165535</v>
      </c>
      <c r="T287" s="123">
        <f t="shared" si="133"/>
        <v>134.44402551408314</v>
      </c>
      <c r="U287" s="123">
        <f t="shared" si="133"/>
        <v>127.41678481804684</v>
      </c>
      <c r="V287" s="123">
        <f t="shared" si="133"/>
        <v>123.74787225769897</v>
      </c>
      <c r="W287" s="123">
        <f t="shared" ref="W287:Y287" si="134">SUM(W288:W289)</f>
        <v>132.43476585212409</v>
      </c>
      <c r="X287" s="123">
        <f t="shared" si="134"/>
        <v>114.14328833174457</v>
      </c>
      <c r="Y287" s="123">
        <f t="shared" si="134"/>
        <v>123.41081227269832</v>
      </c>
      <c r="DA287" s="130" t="s">
        <v>2823</v>
      </c>
    </row>
    <row r="288" spans="1:105" ht="12" customHeight="1" x14ac:dyDescent="0.25">
      <c r="A288" s="97" t="s">
        <v>199</v>
      </c>
      <c r="B288" s="99">
        <v>176.51220759621347</v>
      </c>
      <c r="C288" s="99">
        <v>189.17935733392844</v>
      </c>
      <c r="D288" s="99">
        <v>172.31559132837779</v>
      </c>
      <c r="E288" s="99">
        <v>172.0766148465317</v>
      </c>
      <c r="F288" s="99">
        <v>160.32176382953742</v>
      </c>
      <c r="G288" s="99">
        <v>160.46868979754805</v>
      </c>
      <c r="H288" s="99">
        <v>155.26061027191952</v>
      </c>
      <c r="I288" s="99">
        <v>164.94674498960961</v>
      </c>
      <c r="J288" s="99">
        <v>153.86947047333615</v>
      </c>
      <c r="K288" s="99">
        <v>151.51431556468273</v>
      </c>
      <c r="L288" s="99">
        <v>163.79104595708807</v>
      </c>
      <c r="M288" s="99">
        <v>145.17553070910739</v>
      </c>
      <c r="N288" s="99">
        <v>137.98960034933728</v>
      </c>
      <c r="O288" s="99">
        <v>137.19084515972602</v>
      </c>
      <c r="P288" s="99">
        <v>125.46482644087138</v>
      </c>
      <c r="Q288" s="99">
        <v>139.02209713528575</v>
      </c>
      <c r="R288" s="99">
        <v>143.2115857147171</v>
      </c>
      <c r="S288" s="99">
        <v>137.44506766174874</v>
      </c>
      <c r="T288" s="99">
        <v>133.78818635524735</v>
      </c>
      <c r="U288" s="99">
        <v>126.79448257554139</v>
      </c>
      <c r="V288" s="99">
        <v>123.13468713426424</v>
      </c>
      <c r="W288" s="99">
        <v>131.76894195016177</v>
      </c>
      <c r="X288" s="99">
        <v>113.60417907458908</v>
      </c>
      <c r="Y288" s="99">
        <v>122.81374422076435</v>
      </c>
      <c r="DA288" s="63" t="s">
        <v>2824</v>
      </c>
    </row>
    <row r="289" spans="1:105" ht="12" customHeight="1" x14ac:dyDescent="0.25">
      <c r="A289" s="97" t="s">
        <v>53</v>
      </c>
      <c r="B289" s="99">
        <v>0.64353829897432691</v>
      </c>
      <c r="C289" s="99">
        <v>0.71065167214954839</v>
      </c>
      <c r="D289" s="99">
        <v>0.65648854889139407</v>
      </c>
      <c r="E289" s="99">
        <v>0.67728863420760022</v>
      </c>
      <c r="F289" s="99">
        <v>0.64677436286513612</v>
      </c>
      <c r="G289" s="99">
        <v>0.66737398046641505</v>
      </c>
      <c r="H289" s="99">
        <v>0.66251445345400362</v>
      </c>
      <c r="I289" s="99">
        <v>0.71909313892555748</v>
      </c>
      <c r="J289" s="99">
        <v>0.67342445968202547</v>
      </c>
      <c r="K289" s="99">
        <v>0.66616298299940802</v>
      </c>
      <c r="L289" s="99">
        <v>0.74858993862950285</v>
      </c>
      <c r="M289" s="99">
        <v>0.65959748527921114</v>
      </c>
      <c r="N289" s="99">
        <v>0.63332407772237209</v>
      </c>
      <c r="O289" s="99">
        <v>0.6382692320307668</v>
      </c>
      <c r="P289" s="99">
        <v>0.57714008206045364</v>
      </c>
      <c r="Q289" s="99">
        <v>0.65890262279231404</v>
      </c>
      <c r="R289" s="99">
        <v>0.68694694836864434</v>
      </c>
      <c r="S289" s="99">
        <v>0.66689685990662539</v>
      </c>
      <c r="T289" s="99">
        <v>0.65583915883577748</v>
      </c>
      <c r="U289" s="99">
        <v>0.62230224250544441</v>
      </c>
      <c r="V289" s="99">
        <v>0.61318512343472531</v>
      </c>
      <c r="W289" s="99">
        <v>0.66582390196229979</v>
      </c>
      <c r="X289" s="99">
        <v>0.53910925715549396</v>
      </c>
      <c r="Y289" s="99">
        <v>0.59706805193397694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6.8314545865685045E-3</v>
      </c>
      <c r="C290" s="123">
        <f t="shared" si="135"/>
        <v>8.3285151070081869E-3</v>
      </c>
      <c r="D290" s="123">
        <f t="shared" si="135"/>
        <v>8.5205330048108759E-3</v>
      </c>
      <c r="E290" s="123">
        <f t="shared" si="135"/>
        <v>1.1198843258263487E-2</v>
      </c>
      <c r="F290" s="123">
        <f t="shared" si="135"/>
        <v>1.5499625197348373E-2</v>
      </c>
      <c r="G290" s="123">
        <f t="shared" si="135"/>
        <v>1.9176193896962908E-2</v>
      </c>
      <c r="H290" s="123">
        <f t="shared" si="135"/>
        <v>2.468460544444644E-2</v>
      </c>
      <c r="I290" s="123">
        <f t="shared" si="135"/>
        <v>2.9295575894418269E-2</v>
      </c>
      <c r="J290" s="123">
        <f t="shared" si="135"/>
        <v>3.2669590367858561E-2</v>
      </c>
      <c r="K290" s="123">
        <f t="shared" si="135"/>
        <v>3.4620936829486505E-2</v>
      </c>
      <c r="L290" s="123">
        <f t="shared" si="135"/>
        <v>3.5867998240352694E-2</v>
      </c>
      <c r="M290" s="123">
        <f t="shared" si="135"/>
        <v>3.4078894232616001E-2</v>
      </c>
      <c r="N290" s="123">
        <f t="shared" si="135"/>
        <v>3.1891480333290215E-2</v>
      </c>
      <c r="O290" s="123">
        <f t="shared" si="135"/>
        <v>2.9106314325158419E-2</v>
      </c>
      <c r="P290" s="123">
        <f t="shared" si="135"/>
        <v>2.6464866444134736E-2</v>
      </c>
      <c r="Q290" s="123">
        <f t="shared" si="135"/>
        <v>2.6064912528677077E-2</v>
      </c>
      <c r="R290" s="123">
        <f t="shared" si="135"/>
        <v>3.0117974835888489E-2</v>
      </c>
      <c r="S290" s="123">
        <f t="shared" si="135"/>
        <v>3.3886462200662416E-2</v>
      </c>
      <c r="T290" s="123">
        <f t="shared" si="135"/>
        <v>4.4475053659706401E-2</v>
      </c>
      <c r="U290" s="123">
        <f t="shared" si="135"/>
        <v>4.0144241493568718E-2</v>
      </c>
      <c r="V290" s="123">
        <f t="shared" si="135"/>
        <v>4.172809920873375E-2</v>
      </c>
      <c r="W290" s="123">
        <f t="shared" si="135"/>
        <v>4.0651493796779778E-2</v>
      </c>
      <c r="X290" s="123">
        <f t="shared" si="135"/>
        <v>3.7531037414982857E-2</v>
      </c>
      <c r="Y290" s="123">
        <f t="shared" si="135"/>
        <v>3.3125448504801154E-2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6.8314545865685045E-3</v>
      </c>
      <c r="C291" s="99">
        <f>RES_hhdet_fecs!C86</f>
        <v>8.3285151070081869E-3</v>
      </c>
      <c r="D291" s="99">
        <f>RES_hhdet_fecs!D86</f>
        <v>8.5205330048108759E-3</v>
      </c>
      <c r="E291" s="99">
        <f>RES_hhdet_fecs!E86</f>
        <v>1.1198843258263487E-2</v>
      </c>
      <c r="F291" s="99">
        <f>RES_hhdet_fecs!F86</f>
        <v>1.5499625197348373E-2</v>
      </c>
      <c r="G291" s="99">
        <f>RES_hhdet_fecs!G86</f>
        <v>1.9176193896962908E-2</v>
      </c>
      <c r="H291" s="99">
        <f>RES_hhdet_fecs!H86</f>
        <v>2.468460544444644E-2</v>
      </c>
      <c r="I291" s="99">
        <f>RES_hhdet_fecs!I86</f>
        <v>2.9295575894418269E-2</v>
      </c>
      <c r="J291" s="99">
        <f>RES_hhdet_fecs!J86</f>
        <v>3.2669590367858561E-2</v>
      </c>
      <c r="K291" s="99">
        <f>RES_hhdet_fecs!K86</f>
        <v>3.4620936829486505E-2</v>
      </c>
      <c r="L291" s="99">
        <f>RES_hhdet_fecs!L86</f>
        <v>3.5867998240352694E-2</v>
      </c>
      <c r="M291" s="99">
        <f>RES_hhdet_fecs!M86</f>
        <v>3.4078894232616001E-2</v>
      </c>
      <c r="N291" s="99">
        <f>RES_hhdet_fecs!N86</f>
        <v>3.1891480333290215E-2</v>
      </c>
      <c r="O291" s="99">
        <f>RES_hhdet_fecs!O86</f>
        <v>2.9106314325158419E-2</v>
      </c>
      <c r="P291" s="99">
        <f>RES_hhdet_fecs!P86</f>
        <v>2.6464866444134736E-2</v>
      </c>
      <c r="Q291" s="99">
        <f>RES_hhdet_fecs!Q86</f>
        <v>2.6064912528677077E-2</v>
      </c>
      <c r="R291" s="99">
        <f>RES_hhdet_fecs!R86</f>
        <v>3.0117974835888489E-2</v>
      </c>
      <c r="S291" s="99">
        <f>RES_hhdet_fecs!S86</f>
        <v>3.3886462200662416E-2</v>
      </c>
      <c r="T291" s="99">
        <f>RES_hhdet_fecs!T86</f>
        <v>4.4475053659706401E-2</v>
      </c>
      <c r="U291" s="99">
        <f>RES_hhdet_fecs!U86</f>
        <v>4.0144241493568718E-2</v>
      </c>
      <c r="V291" s="99">
        <f>RES_hhdet_fecs!V86</f>
        <v>4.172809920873375E-2</v>
      </c>
      <c r="W291" s="99">
        <f>RES_hhdet_fecs!W86</f>
        <v>4.0651493796779778E-2</v>
      </c>
      <c r="X291" s="99">
        <f>RES_hhdet_fecs!X86</f>
        <v>3.7531037414982857E-2</v>
      </c>
      <c r="Y291" s="99">
        <f>RES_hhdet_fecs!Y86</f>
        <v>3.3125448504801154E-2</v>
      </c>
      <c r="DA291" s="63" t="s">
        <v>2827</v>
      </c>
    </row>
    <row r="292" spans="1:105" ht="12" customHeight="1" x14ac:dyDescent="0.25">
      <c r="A292" s="121" t="s">
        <v>55</v>
      </c>
      <c r="B292" s="123">
        <v>13.62800890080484</v>
      </c>
      <c r="C292" s="123">
        <v>12.975731549832563</v>
      </c>
      <c r="D292" s="123">
        <v>12.617370054286399</v>
      </c>
      <c r="E292" s="123">
        <v>12.224063351656271</v>
      </c>
      <c r="F292" s="123">
        <v>12.201561702765687</v>
      </c>
      <c r="G292" s="123">
        <v>12.23737075442256</v>
      </c>
      <c r="H292" s="123">
        <v>12.18532354882969</v>
      </c>
      <c r="I292" s="123">
        <v>11.839971818186738</v>
      </c>
      <c r="J292" s="123">
        <v>11.703326689241605</v>
      </c>
      <c r="K292" s="123">
        <v>11.207434714867599</v>
      </c>
      <c r="L292" s="123">
        <v>12.85946412479537</v>
      </c>
      <c r="M292" s="123">
        <v>13.537487432797276</v>
      </c>
      <c r="N292" s="123">
        <v>13.075314853208601</v>
      </c>
      <c r="O292" s="123">
        <v>13.431398534116539</v>
      </c>
      <c r="P292" s="123">
        <v>13.389354308989457</v>
      </c>
      <c r="Q292" s="123">
        <v>13.587166565666601</v>
      </c>
      <c r="R292" s="123">
        <v>13.679158948321442</v>
      </c>
      <c r="S292" s="123">
        <v>12.86436477229023</v>
      </c>
      <c r="T292" s="123">
        <v>12.248832882725267</v>
      </c>
      <c r="U292" s="123">
        <v>12.58532355998079</v>
      </c>
      <c r="V292" s="123">
        <v>12.519970652136667</v>
      </c>
      <c r="W292" s="123">
        <v>12.586652331597184</v>
      </c>
      <c r="X292" s="123">
        <v>7.37799469262331</v>
      </c>
      <c r="Y292" s="123">
        <v>7.7016680765073184</v>
      </c>
      <c r="DA292" s="130" t="s">
        <v>2828</v>
      </c>
    </row>
    <row r="293" spans="1:105" ht="12" customHeight="1" x14ac:dyDescent="0.25">
      <c r="A293" s="97" t="s">
        <v>132</v>
      </c>
      <c r="B293" s="99">
        <v>16.119886620342712</v>
      </c>
      <c r="C293" s="99">
        <v>15.676414975722347</v>
      </c>
      <c r="D293" s="99">
        <v>14.609301635888487</v>
      </c>
      <c r="E293" s="99">
        <v>14.012348109088466</v>
      </c>
      <c r="F293" s="99">
        <v>13.515079113702361</v>
      </c>
      <c r="G293" s="99">
        <v>13.329155387465796</v>
      </c>
      <c r="H293" s="99">
        <v>12.971379249697048</v>
      </c>
      <c r="I293" s="99">
        <v>12.841698663087737</v>
      </c>
      <c r="J293" s="99">
        <v>12.392595132393829</v>
      </c>
      <c r="K293" s="99">
        <v>11.940277977846856</v>
      </c>
      <c r="L293" s="99">
        <v>13.40291269758159</v>
      </c>
      <c r="M293" s="99">
        <v>14.143564688214967</v>
      </c>
      <c r="N293" s="99">
        <v>13.418551240738735</v>
      </c>
      <c r="O293" s="99">
        <v>13.471633035578208</v>
      </c>
      <c r="P293" s="99">
        <v>13.815644704895011</v>
      </c>
      <c r="Q293" s="99">
        <v>13.771275837275978</v>
      </c>
      <c r="R293" s="99">
        <v>13.976327235416118</v>
      </c>
      <c r="S293" s="99">
        <v>13.11553572503756</v>
      </c>
      <c r="T293" s="99">
        <v>12.202442482318459</v>
      </c>
      <c r="U293" s="99">
        <v>12.645778602614964</v>
      </c>
      <c r="V293" s="99">
        <v>12.644135320209489</v>
      </c>
      <c r="W293" s="99">
        <v>12.756750801803722</v>
      </c>
      <c r="X293" s="99">
        <v>7.3238345743514177</v>
      </c>
      <c r="Y293" s="99">
        <v>7.7480406143009732</v>
      </c>
      <c r="DA293" s="63" t="s">
        <v>2829</v>
      </c>
    </row>
    <row r="294" spans="1:105" ht="12" customHeight="1" x14ac:dyDescent="0.25">
      <c r="A294" s="97" t="s">
        <v>131</v>
      </c>
      <c r="B294" s="99">
        <v>12.791966648351838</v>
      </c>
      <c r="C294" s="99">
        <v>12.240558167372516</v>
      </c>
      <c r="D294" s="99">
        <v>11.64378441426447</v>
      </c>
      <c r="E294" s="99">
        <v>11.229785334695078</v>
      </c>
      <c r="F294" s="99">
        <v>11.004800198640357</v>
      </c>
      <c r="G294" s="99">
        <v>11.025389298643438</v>
      </c>
      <c r="H294" s="99">
        <v>10.853978546413087</v>
      </c>
      <c r="I294" s="99">
        <v>10.746950971488515</v>
      </c>
      <c r="J294" s="99">
        <v>10.445276282140199</v>
      </c>
      <c r="K294" s="99">
        <v>9.969512479655398</v>
      </c>
      <c r="L294" s="99">
        <v>11.596803293492899</v>
      </c>
      <c r="M294" s="99">
        <v>12.327708948857794</v>
      </c>
      <c r="N294" s="99">
        <v>11.814152755302956</v>
      </c>
      <c r="O294" s="99">
        <v>12.121042333308347</v>
      </c>
      <c r="P294" s="99">
        <v>12.371464902616502</v>
      </c>
      <c r="Q294" s="99">
        <v>12.469454128747753</v>
      </c>
      <c r="R294" s="99">
        <v>12.685075753103302</v>
      </c>
      <c r="S294" s="99">
        <v>11.869938296302884</v>
      </c>
      <c r="T294" s="99">
        <v>11.139682446086599</v>
      </c>
      <c r="U294" s="99">
        <v>11.591979538717704</v>
      </c>
      <c r="V294" s="99">
        <v>11.650469663059713</v>
      </c>
      <c r="W294" s="99">
        <v>11.900108233326039</v>
      </c>
      <c r="X294" s="99">
        <v>6.6324212119271051</v>
      </c>
      <c r="Y294" s="99">
        <v>7.1501160561761266</v>
      </c>
      <c r="DA294" s="63" t="s">
        <v>2830</v>
      </c>
    </row>
    <row r="295" spans="1:105" ht="12" customHeight="1" x14ac:dyDescent="0.25">
      <c r="A295" s="100" t="s">
        <v>199</v>
      </c>
      <c r="B295" s="102">
        <v>9.1959169766949636</v>
      </c>
      <c r="C295" s="102">
        <v>8.5232975987199922</v>
      </c>
      <c r="D295" s="102">
        <v>8.0620533240348848</v>
      </c>
      <c r="E295" s="102">
        <v>7.582632316833223</v>
      </c>
      <c r="F295" s="102">
        <v>7.3291358786038128</v>
      </c>
      <c r="G295" s="102">
        <v>7.335399885915515</v>
      </c>
      <c r="H295" s="102">
        <v>7.1577879905076962</v>
      </c>
      <c r="I295" s="102">
        <v>6.9097000068756769</v>
      </c>
      <c r="J295" s="102">
        <v>6.4982335555589827</v>
      </c>
      <c r="K295" s="102">
        <v>5.6943525171735141</v>
      </c>
      <c r="L295" s="102">
        <v>7.423180127390455</v>
      </c>
      <c r="M295" s="102">
        <v>7.781519794134355</v>
      </c>
      <c r="N295" s="102">
        <v>7.2963578950223598</v>
      </c>
      <c r="O295" s="102">
        <v>7.7958202495844064</v>
      </c>
      <c r="P295" s="102">
        <v>7.6524982483990405</v>
      </c>
      <c r="Q295" s="102">
        <v>7.8531482762747862</v>
      </c>
      <c r="R295" s="102">
        <v>7.9530021689291921</v>
      </c>
      <c r="S295" s="102">
        <v>7.1251269233943511</v>
      </c>
      <c r="T295" s="102">
        <v>6.6896038043255546</v>
      </c>
      <c r="U295" s="102">
        <v>7.0063802670585948</v>
      </c>
      <c r="V295" s="102">
        <v>6.9867430079412429</v>
      </c>
      <c r="W295" s="102">
        <v>7.4740373270560472</v>
      </c>
      <c r="X295" s="102">
        <v>2.9714943558436073</v>
      </c>
      <c r="Y295" s="102">
        <v>3.9346870778987779</v>
      </c>
      <c r="DA295" s="131" t="s">
        <v>2831</v>
      </c>
    </row>
    <row r="296" spans="1:105" ht="12" customHeight="1" x14ac:dyDescent="0.25">
      <c r="A296" s="103" t="s">
        <v>52</v>
      </c>
      <c r="B296" s="105">
        <v>3.5960496716568708</v>
      </c>
      <c r="C296" s="105">
        <v>3.7172605686525242</v>
      </c>
      <c r="D296" s="105">
        <v>3.5817310902295825</v>
      </c>
      <c r="E296" s="105">
        <v>3.6471530178618554</v>
      </c>
      <c r="F296" s="105">
        <v>3.6756643200365442</v>
      </c>
      <c r="G296" s="105">
        <v>3.6899894127279227</v>
      </c>
      <c r="H296" s="105">
        <v>3.6961905559053903</v>
      </c>
      <c r="I296" s="105">
        <v>3.8372509646128381</v>
      </c>
      <c r="J296" s="105">
        <v>3.9470427265812162</v>
      </c>
      <c r="K296" s="105">
        <v>4.2751599624818821</v>
      </c>
      <c r="L296" s="105">
        <v>4.173623166102443</v>
      </c>
      <c r="M296" s="105">
        <v>4.5461891547234403</v>
      </c>
      <c r="N296" s="105">
        <v>4.5177948602805946</v>
      </c>
      <c r="O296" s="105">
        <v>4.3252220837239408</v>
      </c>
      <c r="P296" s="105">
        <v>4.7189666542174615</v>
      </c>
      <c r="Q296" s="105">
        <v>4.6163058524729683</v>
      </c>
      <c r="R296" s="105">
        <v>4.7320735841741097</v>
      </c>
      <c r="S296" s="105">
        <v>4.7448113729085319</v>
      </c>
      <c r="T296" s="105">
        <v>4.4500786417610465</v>
      </c>
      <c r="U296" s="105">
        <v>4.5855992716591087</v>
      </c>
      <c r="V296" s="105">
        <v>4.663726655118472</v>
      </c>
      <c r="W296" s="105">
        <v>4.4260709062699943</v>
      </c>
      <c r="X296" s="105">
        <v>3.6609268560834982</v>
      </c>
      <c r="Y296" s="105">
        <v>3.2154289782773495</v>
      </c>
      <c r="DA296" s="132" t="s">
        <v>2832</v>
      </c>
    </row>
    <row r="297" spans="1:105" ht="12" customHeight="1" x14ac:dyDescent="0.25">
      <c r="A297" s="106" t="s">
        <v>124</v>
      </c>
      <c r="B297" s="102">
        <v>13.933637297301207</v>
      </c>
      <c r="C297" s="102">
        <v>13.533713597015565</v>
      </c>
      <c r="D297" s="102">
        <v>12.383518998654056</v>
      </c>
      <c r="E297" s="102">
        <v>12.70755087862921</v>
      </c>
      <c r="F297" s="102">
        <v>12.956922099183627</v>
      </c>
      <c r="G297" s="102">
        <v>12.723052178632123</v>
      </c>
      <c r="H297" s="102">
        <v>13.369124899139257</v>
      </c>
      <c r="I297" s="102">
        <v>13.404134800083336</v>
      </c>
      <c r="J297" s="102">
        <v>12.638145887957599</v>
      </c>
      <c r="K297" s="102">
        <v>12.103505204043588</v>
      </c>
      <c r="L297" s="102">
        <v>13.444379524792515</v>
      </c>
      <c r="M297" s="102">
        <v>15.198382658182364</v>
      </c>
      <c r="N297" s="102">
        <v>15.100392020830155</v>
      </c>
      <c r="O297" s="102">
        <v>14.675646647334553</v>
      </c>
      <c r="P297" s="102">
        <v>12.663004693074051</v>
      </c>
      <c r="Q297" s="102">
        <v>14.35178025971539</v>
      </c>
      <c r="R297" s="102">
        <v>14.199337059183655</v>
      </c>
      <c r="S297" s="102">
        <v>13.720230363831471</v>
      </c>
      <c r="T297" s="102">
        <v>12.790580002360404</v>
      </c>
      <c r="U297" s="102">
        <v>13.061296108673996</v>
      </c>
      <c r="V297" s="102">
        <v>12.047109078008743</v>
      </c>
      <c r="W297" s="102">
        <v>11.699840898431839</v>
      </c>
      <c r="X297" s="102">
        <v>8.7041996309478886</v>
      </c>
      <c r="Y297" s="102">
        <v>7.4986802246681235</v>
      </c>
      <c r="DA297" s="131" t="s">
        <v>2833</v>
      </c>
    </row>
    <row r="298" spans="1:105" ht="12" customHeight="1" x14ac:dyDescent="0.25">
      <c r="A298" s="107" t="s">
        <v>123</v>
      </c>
      <c r="B298" s="105">
        <v>11.76104981932189</v>
      </c>
      <c r="C298" s="105">
        <v>11.356933321947912</v>
      </c>
      <c r="D298" s="105">
        <v>10.458704835581345</v>
      </c>
      <c r="E298" s="105">
        <v>10.713091794132977</v>
      </c>
      <c r="F298" s="105">
        <v>10.953618717655939</v>
      </c>
      <c r="G298" s="105">
        <v>10.831875389362891</v>
      </c>
      <c r="H298" s="105">
        <v>11.419780660752977</v>
      </c>
      <c r="I298" s="105">
        <v>11.411611911500302</v>
      </c>
      <c r="J298" s="105">
        <v>10.693916049004969</v>
      </c>
      <c r="K298" s="105">
        <v>10.053950093930803</v>
      </c>
      <c r="L298" s="105">
        <v>11.520238850408163</v>
      </c>
      <c r="M298" s="105">
        <v>13.02473415542611</v>
      </c>
      <c r="N298" s="105">
        <v>12.973779238849129</v>
      </c>
      <c r="O298" s="105">
        <v>12.923433362202365</v>
      </c>
      <c r="P298" s="105">
        <v>11.179735655289337</v>
      </c>
      <c r="Q298" s="105">
        <v>12.677964955918569</v>
      </c>
      <c r="R298" s="105">
        <v>12.64271025706136</v>
      </c>
      <c r="S298" s="105">
        <v>12.184449849610239</v>
      </c>
      <c r="T298" s="105">
        <v>11.476627939840364</v>
      </c>
      <c r="U298" s="105">
        <v>11.792026065560281</v>
      </c>
      <c r="V298" s="105">
        <v>10.988511878329126</v>
      </c>
      <c r="W298" s="105">
        <v>10.871178953934221</v>
      </c>
      <c r="X298" s="105">
        <v>7.8363700530012386</v>
      </c>
      <c r="Y298" s="105">
        <v>6.9198457447040562</v>
      </c>
      <c r="DA298" s="132" t="s">
        <v>2834</v>
      </c>
    </row>
    <row r="299" spans="1:105" ht="12" customHeight="1" x14ac:dyDescent="0.25">
      <c r="A299" s="108" t="s">
        <v>50</v>
      </c>
      <c r="B299" s="99">
        <v>7.9510249899510841</v>
      </c>
      <c r="C299" s="99">
        <v>7.5399062439702362</v>
      </c>
      <c r="D299" s="99">
        <v>6.9851370191161966</v>
      </c>
      <c r="E299" s="99">
        <v>7.0549398756641395</v>
      </c>
      <c r="F299" s="99">
        <v>7.1704483782913488</v>
      </c>
      <c r="G299" s="99">
        <v>7.1546628743961618</v>
      </c>
      <c r="H299" s="99">
        <v>7.5345482876717238</v>
      </c>
      <c r="I299" s="99">
        <v>7.42170743765368</v>
      </c>
      <c r="J299" s="99">
        <v>6.7729230988792706</v>
      </c>
      <c r="K299" s="99">
        <v>5.9027703901469346</v>
      </c>
      <c r="L299" s="99">
        <v>7.5642417188853353</v>
      </c>
      <c r="M299" s="99">
        <v>8.464605850057918</v>
      </c>
      <c r="N299" s="99">
        <v>8.2642512344904642</v>
      </c>
      <c r="O299" s="99">
        <v>8.5467902407117808</v>
      </c>
      <c r="P299" s="99">
        <v>7.0989466764858777</v>
      </c>
      <c r="Q299" s="99">
        <v>8.0741693006080784</v>
      </c>
      <c r="R299" s="99">
        <v>7.9987452072685885</v>
      </c>
      <c r="S299" s="99">
        <v>7.3604028079710977</v>
      </c>
      <c r="T299" s="99">
        <v>6.9374870333856409</v>
      </c>
      <c r="U299" s="99">
        <v>7.1938758885223901</v>
      </c>
      <c r="V299" s="99">
        <v>6.6717498739667196</v>
      </c>
      <c r="W299" s="99">
        <v>6.9230507337007108</v>
      </c>
      <c r="X299" s="99">
        <v>3.6083465209547398</v>
      </c>
      <c r="Y299" s="99">
        <v>3.8544753137744556</v>
      </c>
      <c r="DA299" s="63" t="s">
        <v>2835</v>
      </c>
    </row>
    <row r="300" spans="1:105" ht="12" customHeight="1" x14ac:dyDescent="0.25">
      <c r="A300" s="108" t="s">
        <v>52</v>
      </c>
      <c r="B300" s="99">
        <v>3.8100248293708074</v>
      </c>
      <c r="C300" s="99">
        <v>3.817027077977674</v>
      </c>
      <c r="D300" s="99">
        <v>3.473567816465148</v>
      </c>
      <c r="E300" s="99">
        <v>3.6581519184688389</v>
      </c>
      <c r="F300" s="99">
        <v>3.7831703393645917</v>
      </c>
      <c r="G300" s="99">
        <v>3.6772125149667296</v>
      </c>
      <c r="H300" s="99">
        <v>3.8852323730812541</v>
      </c>
      <c r="I300" s="99">
        <v>3.9899044738466216</v>
      </c>
      <c r="J300" s="99">
        <v>3.9209929501256968</v>
      </c>
      <c r="K300" s="99">
        <v>4.1511797037838676</v>
      </c>
      <c r="L300" s="99">
        <v>3.9559971315228291</v>
      </c>
      <c r="M300" s="99">
        <v>4.5601283053681918</v>
      </c>
      <c r="N300" s="99">
        <v>4.7095280043586634</v>
      </c>
      <c r="O300" s="99">
        <v>4.3766431214905843</v>
      </c>
      <c r="P300" s="99">
        <v>4.0807889788034597</v>
      </c>
      <c r="Q300" s="99">
        <v>4.6037956553104902</v>
      </c>
      <c r="R300" s="99">
        <v>4.6439650497927722</v>
      </c>
      <c r="S300" s="99">
        <v>4.8240470416391421</v>
      </c>
      <c r="T300" s="99">
        <v>4.5391409064547217</v>
      </c>
      <c r="U300" s="99">
        <v>4.5981501770378896</v>
      </c>
      <c r="V300" s="99">
        <v>4.3167620043624062</v>
      </c>
      <c r="W300" s="99">
        <v>3.9481282202335111</v>
      </c>
      <c r="X300" s="99">
        <v>4.2280235320464987</v>
      </c>
      <c r="Y300" s="99">
        <v>3.0653704309296015</v>
      </c>
      <c r="DA300" s="63" t="s">
        <v>2836</v>
      </c>
    </row>
    <row r="301" spans="1:105" ht="12" customHeight="1" x14ac:dyDescent="0.25">
      <c r="A301" s="106" t="s">
        <v>122</v>
      </c>
      <c r="B301" s="102">
        <v>12.513791252720395</v>
      </c>
      <c r="C301" s="102">
        <v>11.647913645143179</v>
      </c>
      <c r="D301" s="102">
        <v>11.73891846777529</v>
      </c>
      <c r="E301" s="102">
        <v>11.301468306222993</v>
      </c>
      <c r="F301" s="102">
        <v>11.516519231612497</v>
      </c>
      <c r="G301" s="102">
        <v>11.690812849076483</v>
      </c>
      <c r="H301" s="102">
        <v>11.779950758187935</v>
      </c>
      <c r="I301" s="102">
        <v>11.133553383228536</v>
      </c>
      <c r="J301" s="102">
        <v>11.41308617393029</v>
      </c>
      <c r="K301" s="102">
        <v>10.842187736864483</v>
      </c>
      <c r="L301" s="102">
        <v>12.741498933905888</v>
      </c>
      <c r="M301" s="102">
        <v>13.16895890610707</v>
      </c>
      <c r="N301" s="102">
        <v>13.076556976367348</v>
      </c>
      <c r="O301" s="102">
        <v>13.996882196686412</v>
      </c>
      <c r="P301" s="102">
        <v>13.336249459172032</v>
      </c>
      <c r="Q301" s="102">
        <v>13.840185126111583</v>
      </c>
      <c r="R301" s="102">
        <v>13.708855849927287</v>
      </c>
      <c r="S301" s="102">
        <v>12.913973154418105</v>
      </c>
      <c r="T301" s="102">
        <v>12.938982738326546</v>
      </c>
      <c r="U301" s="102">
        <v>12.992891821809179</v>
      </c>
      <c r="V301" s="102">
        <v>12.732978769639301</v>
      </c>
      <c r="W301" s="102">
        <v>12.390342510124913</v>
      </c>
      <c r="X301" s="102">
        <v>8.075128515087405</v>
      </c>
      <c r="Y301" s="102">
        <v>7.9272321459901507</v>
      </c>
      <c r="DA301" s="131" t="s">
        <v>2837</v>
      </c>
    </row>
    <row r="302" spans="1:105" ht="12" customHeight="1" x14ac:dyDescent="0.25">
      <c r="A302" s="107" t="s">
        <v>121</v>
      </c>
      <c r="B302" s="105">
        <v>11.001944648435432</v>
      </c>
      <c r="C302" s="105">
        <v>10.196279205903318</v>
      </c>
      <c r="D302" s="105">
        <v>10.315298466740996</v>
      </c>
      <c r="E302" s="105">
        <v>9.9272739159715933</v>
      </c>
      <c r="F302" s="105">
        <v>10.141073383903107</v>
      </c>
      <c r="G302" s="105">
        <v>10.346804284559298</v>
      </c>
      <c r="H302" s="105">
        <v>10.455685022059171</v>
      </c>
      <c r="I302" s="105">
        <v>9.8570872706120856</v>
      </c>
      <c r="J302" s="105">
        <v>10.053465246447436</v>
      </c>
      <c r="K302" s="105">
        <v>9.4191812767911429</v>
      </c>
      <c r="L302" s="105">
        <v>11.318004172452044</v>
      </c>
      <c r="M302" s="105">
        <v>11.704914278222207</v>
      </c>
      <c r="N302" s="105">
        <v>11.630923866710829</v>
      </c>
      <c r="O302" s="105">
        <v>12.610400599752888</v>
      </c>
      <c r="P302" s="105">
        <v>11.999340740757059</v>
      </c>
      <c r="Q302" s="105">
        <v>12.494100598649306</v>
      </c>
      <c r="R302" s="105">
        <v>12.380683562718184</v>
      </c>
      <c r="S302" s="105">
        <v>11.610900002467114</v>
      </c>
      <c r="T302" s="105">
        <v>11.676780719493216</v>
      </c>
      <c r="U302" s="105">
        <v>11.786928673926731</v>
      </c>
      <c r="V302" s="105">
        <v>11.610309756742774</v>
      </c>
      <c r="W302" s="105">
        <v>11.441951497386894</v>
      </c>
      <c r="X302" s="105">
        <v>7.2090257541370741</v>
      </c>
      <c r="Y302" s="105">
        <v>7.1450266632573092</v>
      </c>
      <c r="DA302" s="132" t="s">
        <v>2838</v>
      </c>
    </row>
    <row r="303" spans="1:105" ht="12" customHeight="1" x14ac:dyDescent="0.25">
      <c r="A303" s="108" t="s">
        <v>53</v>
      </c>
      <c r="B303" s="99">
        <v>7.1440290464818546</v>
      </c>
      <c r="C303" s="99">
        <v>6.4940669839689642</v>
      </c>
      <c r="D303" s="99">
        <v>6.6136559140798372</v>
      </c>
      <c r="E303" s="99">
        <v>6.2747200405158887</v>
      </c>
      <c r="F303" s="99">
        <v>6.3730961368931549</v>
      </c>
      <c r="G303" s="99">
        <v>6.5760726712580393</v>
      </c>
      <c r="H303" s="99">
        <v>6.6430055142799143</v>
      </c>
      <c r="I303" s="99">
        <v>6.1718617098179696</v>
      </c>
      <c r="J303" s="99">
        <v>6.1224669087077848</v>
      </c>
      <c r="K303" s="99">
        <v>5.283417204537912</v>
      </c>
      <c r="L303" s="99">
        <v>7.155905593570516</v>
      </c>
      <c r="M303" s="99">
        <v>7.3322110621630259</v>
      </c>
      <c r="N303" s="99">
        <v>7.1384897816344299</v>
      </c>
      <c r="O303" s="99">
        <v>8.073065636602081</v>
      </c>
      <c r="P303" s="99">
        <v>7.3902104279108265</v>
      </c>
      <c r="Q303" s="99">
        <v>7.8265089770325025</v>
      </c>
      <c r="R303" s="99">
        <v>7.7358369511140834</v>
      </c>
      <c r="S303" s="99">
        <v>6.9559150924281807</v>
      </c>
      <c r="T303" s="99">
        <v>7.0239277147265531</v>
      </c>
      <c r="U303" s="99">
        <v>7.1804911016725974</v>
      </c>
      <c r="V303" s="99">
        <v>7.0438995338005936</v>
      </c>
      <c r="W303" s="99">
        <v>7.2716286359028492</v>
      </c>
      <c r="X303" s="99">
        <v>3.284797742441357</v>
      </c>
      <c r="Y303" s="99">
        <v>3.9868040408553758</v>
      </c>
      <c r="DA303" s="63" t="s">
        <v>2839</v>
      </c>
    </row>
    <row r="304" spans="1:105" ht="12" customHeight="1" x14ac:dyDescent="0.25">
      <c r="A304" s="108" t="s">
        <v>52</v>
      </c>
      <c r="B304" s="99">
        <v>3.8579156019535796</v>
      </c>
      <c r="C304" s="99">
        <v>3.7022122219343543</v>
      </c>
      <c r="D304" s="99">
        <v>3.7016425526611596</v>
      </c>
      <c r="E304" s="99">
        <v>3.6525538754557036</v>
      </c>
      <c r="F304" s="99">
        <v>3.7679772470099513</v>
      </c>
      <c r="G304" s="99">
        <v>3.7707316133012583</v>
      </c>
      <c r="H304" s="99">
        <v>3.8126795077792583</v>
      </c>
      <c r="I304" s="99">
        <v>3.6852255607941142</v>
      </c>
      <c r="J304" s="99">
        <v>3.9309983377396511</v>
      </c>
      <c r="K304" s="99">
        <v>4.1357640722532309</v>
      </c>
      <c r="L304" s="99">
        <v>4.1620985788815261</v>
      </c>
      <c r="M304" s="99">
        <v>4.3727032160591826</v>
      </c>
      <c r="N304" s="99">
        <v>4.4924340850763977</v>
      </c>
      <c r="O304" s="99">
        <v>4.5373349631508066</v>
      </c>
      <c r="P304" s="99">
        <v>4.609130312846232</v>
      </c>
      <c r="Q304" s="99">
        <v>4.6675916216168023</v>
      </c>
      <c r="R304" s="99">
        <v>4.6448466116041009</v>
      </c>
      <c r="S304" s="99">
        <v>4.6549849100389347</v>
      </c>
      <c r="T304" s="99">
        <v>4.6528530047666639</v>
      </c>
      <c r="U304" s="99">
        <v>4.6064375722541335</v>
      </c>
      <c r="V304" s="99">
        <v>4.5664102229421806</v>
      </c>
      <c r="W304" s="99">
        <v>4.1703228614840455</v>
      </c>
      <c r="X304" s="99">
        <v>3.9242280116957158</v>
      </c>
      <c r="Y304" s="99">
        <v>3.1582226224019352</v>
      </c>
      <c r="DA304" s="63" t="s">
        <v>2840</v>
      </c>
    </row>
    <row r="305" spans="1:105" ht="12" customHeight="1" x14ac:dyDescent="0.25">
      <c r="A305" s="121" t="s">
        <v>54</v>
      </c>
      <c r="B305" s="123">
        <v>2.6533073721492317</v>
      </c>
      <c r="C305" s="123">
        <v>2.5919502644059627</v>
      </c>
      <c r="D305" s="123">
        <v>2.6193148518327369</v>
      </c>
      <c r="E305" s="123">
        <v>2.5923423009036011</v>
      </c>
      <c r="F305" s="123">
        <v>2.597339717305378</v>
      </c>
      <c r="G305" s="123">
        <v>2.6291830485236414</v>
      </c>
      <c r="H305" s="123">
        <v>2.7054971359071622</v>
      </c>
      <c r="I305" s="123">
        <v>2.6704040716098842</v>
      </c>
      <c r="J305" s="123">
        <v>2.7212424924585625</v>
      </c>
      <c r="K305" s="123">
        <v>2.7314494814793648</v>
      </c>
      <c r="L305" s="123">
        <v>3.037762545164747</v>
      </c>
      <c r="M305" s="123">
        <v>2.9648522923136573</v>
      </c>
      <c r="N305" s="123">
        <v>2.9413472245909005</v>
      </c>
      <c r="O305" s="123">
        <v>3.1354621826560023</v>
      </c>
      <c r="P305" s="123">
        <v>3.1626878213620904</v>
      </c>
      <c r="Q305" s="123">
        <v>3.1989491792049414</v>
      </c>
      <c r="R305" s="123">
        <v>3.2717452957406197</v>
      </c>
      <c r="S305" s="123">
        <v>3.1612879666391258</v>
      </c>
      <c r="T305" s="123">
        <v>3.143505839628022</v>
      </c>
      <c r="U305" s="123">
        <v>3.1104382585341011</v>
      </c>
      <c r="V305" s="123">
        <v>3.2330775121678688</v>
      </c>
      <c r="W305" s="123">
        <v>3.2778345085100917</v>
      </c>
      <c r="X305" s="123">
        <v>2.0364383547081171</v>
      </c>
      <c r="Y305" s="123">
        <v>2.2256129363127202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2843</v>
      </c>
    </row>
    <row r="308" spans="1:105" ht="12" customHeight="1" x14ac:dyDescent="0.25">
      <c r="A308" s="109" t="s">
        <v>120</v>
      </c>
      <c r="B308" s="110">
        <v>2.6533073721492317</v>
      </c>
      <c r="C308" s="110">
        <v>2.5919502644059627</v>
      </c>
      <c r="D308" s="110">
        <v>2.6193148518327369</v>
      </c>
      <c r="E308" s="110">
        <v>2.5923423009036011</v>
      </c>
      <c r="F308" s="110">
        <v>2.597339717305378</v>
      </c>
      <c r="G308" s="110">
        <v>2.6291830485236414</v>
      </c>
      <c r="H308" s="110">
        <v>2.7054971359071622</v>
      </c>
      <c r="I308" s="110">
        <v>2.6704040716098842</v>
      </c>
      <c r="J308" s="110">
        <v>2.7212424924585625</v>
      </c>
      <c r="K308" s="110">
        <v>2.7314494814793648</v>
      </c>
      <c r="L308" s="110">
        <v>3.037762545164747</v>
      </c>
      <c r="M308" s="110">
        <v>2.9648522923136573</v>
      </c>
      <c r="N308" s="110">
        <v>2.9413472245909005</v>
      </c>
      <c r="O308" s="110">
        <v>3.1354621826560023</v>
      </c>
      <c r="P308" s="110">
        <v>3.1626878213620904</v>
      </c>
      <c r="Q308" s="110">
        <v>3.1989491792049414</v>
      </c>
      <c r="R308" s="110">
        <v>3.2717452957406197</v>
      </c>
      <c r="S308" s="110">
        <v>3.1612879666391258</v>
      </c>
      <c r="T308" s="110">
        <v>3.143505839628022</v>
      </c>
      <c r="U308" s="110">
        <v>3.1104382585341011</v>
      </c>
      <c r="V308" s="110">
        <v>3.2330775121678688</v>
      </c>
      <c r="W308" s="110">
        <v>3.2778345085100917</v>
      </c>
      <c r="X308" s="110">
        <v>2.0364383547081171</v>
      </c>
      <c r="Y308" s="110">
        <v>2.2256129363127202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98.523035674892725</v>
      </c>
      <c r="C310" s="118">
        <f t="shared" si="136"/>
        <v>107.35494967417715</v>
      </c>
      <c r="D310" s="118">
        <f t="shared" si="136"/>
        <v>102.12463544033464</v>
      </c>
      <c r="E310" s="118">
        <f t="shared" si="136"/>
        <v>105.33593368861702</v>
      </c>
      <c r="F310" s="118">
        <f t="shared" si="136"/>
        <v>102.13784030777299</v>
      </c>
      <c r="G310" s="118">
        <f t="shared" si="136"/>
        <v>105.77599481683373</v>
      </c>
      <c r="H310" s="118">
        <f t="shared" si="136"/>
        <v>105.732826475037</v>
      </c>
      <c r="I310" s="118">
        <f t="shared" si="136"/>
        <v>114.27626633683896</v>
      </c>
      <c r="J310" s="118">
        <f t="shared" si="136"/>
        <v>109.1579087793201</v>
      </c>
      <c r="K310" s="118">
        <f t="shared" si="136"/>
        <v>108.95218283467156</v>
      </c>
      <c r="L310" s="118">
        <f t="shared" si="136"/>
        <v>120.02758964828656</v>
      </c>
      <c r="M310" s="118">
        <f t="shared" si="136"/>
        <v>110.09953847760815</v>
      </c>
      <c r="N310" s="118">
        <f t="shared" si="136"/>
        <v>107.0512791753128</v>
      </c>
      <c r="O310" s="118">
        <f t="shared" si="136"/>
        <v>109.22376830932214</v>
      </c>
      <c r="P310" s="118">
        <f t="shared" si="136"/>
        <v>102.13770228446592</v>
      </c>
      <c r="Q310" s="118">
        <f t="shared" si="136"/>
        <v>113.41019202606471</v>
      </c>
      <c r="R310" s="118">
        <f t="shared" ref="R310:V310" si="137">R311+R314+R316+R329</f>
        <v>118.15255882757319</v>
      </c>
      <c r="S310" s="118">
        <f t="shared" si="137"/>
        <v>114.86149437724319</v>
      </c>
      <c r="T310" s="118">
        <f t="shared" si="137"/>
        <v>113.29715312563458</v>
      </c>
      <c r="U310" s="118">
        <f t="shared" si="137"/>
        <v>109.80654790058054</v>
      </c>
      <c r="V310" s="118">
        <f t="shared" si="137"/>
        <v>108.71741938936756</v>
      </c>
      <c r="W310" s="118">
        <f t="shared" ref="W310:Y310" si="138">W311+W314+W316+W329</f>
        <v>117.25792273308605</v>
      </c>
      <c r="X310" s="118">
        <f t="shared" si="138"/>
        <v>98.724994258014718</v>
      </c>
      <c r="Y310" s="118">
        <f t="shared" si="138"/>
        <v>107.90968963021741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87.73175540901336</v>
      </c>
      <c r="C311" s="123">
        <f t="shared" si="139"/>
        <v>96.92166308179516</v>
      </c>
      <c r="D311" s="123">
        <f t="shared" si="139"/>
        <v>91.717050372511395</v>
      </c>
      <c r="E311" s="123">
        <f t="shared" si="139"/>
        <v>95.060956079791012</v>
      </c>
      <c r="F311" s="123">
        <f t="shared" si="139"/>
        <v>91.711238883954792</v>
      </c>
      <c r="G311" s="123">
        <f t="shared" si="139"/>
        <v>95.141277456220834</v>
      </c>
      <c r="H311" s="123">
        <f t="shared" si="139"/>
        <v>94.922544753829897</v>
      </c>
      <c r="I311" s="123">
        <f t="shared" si="139"/>
        <v>103.60557200619961</v>
      </c>
      <c r="J311" s="123">
        <f t="shared" si="139"/>
        <v>98.408407980852687</v>
      </c>
      <c r="K311" s="123">
        <f t="shared" si="139"/>
        <v>98.443518050354214</v>
      </c>
      <c r="L311" s="123">
        <f t="shared" si="139"/>
        <v>107.99110733720579</v>
      </c>
      <c r="M311" s="123">
        <f t="shared" si="139"/>
        <v>97.506712841585113</v>
      </c>
      <c r="N311" s="123">
        <f t="shared" si="139"/>
        <v>94.681120688309221</v>
      </c>
      <c r="O311" s="123">
        <f t="shared" si="139"/>
        <v>96.293639492368285</v>
      </c>
      <c r="P311" s="123">
        <f t="shared" si="139"/>
        <v>89.114551178046852</v>
      </c>
      <c r="Q311" s="123">
        <f t="shared" si="139"/>
        <v>100.0850416834371</v>
      </c>
      <c r="R311" s="123">
        <f t="shared" ref="R311:V311" si="140">SUM(R312:R313)</f>
        <v>104.54825151268648</v>
      </c>
      <c r="S311" s="123">
        <f t="shared" si="140"/>
        <v>101.82865684336168</v>
      </c>
      <c r="T311" s="123">
        <f t="shared" si="140"/>
        <v>100.56859719754631</v>
      </c>
      <c r="U311" s="123">
        <f t="shared" si="140"/>
        <v>96.693344463493844</v>
      </c>
      <c r="V311" s="123">
        <f t="shared" si="140"/>
        <v>95.354872504382257</v>
      </c>
      <c r="W311" s="123">
        <f t="shared" ref="W311:Y311" si="141">SUM(W312:W313)</f>
        <v>103.60840327725023</v>
      </c>
      <c r="X311" s="123">
        <f t="shared" si="141"/>
        <v>90.422543701161686</v>
      </c>
      <c r="Y311" s="123">
        <f t="shared" si="141"/>
        <v>99.087455646657332</v>
      </c>
      <c r="DA311" s="130" t="s">
        <v>2991</v>
      </c>
    </row>
    <row r="312" spans="1:105" ht="12" customHeight="1" x14ac:dyDescent="0.25">
      <c r="A312" s="97" t="s">
        <v>199</v>
      </c>
      <c r="B312" s="99">
        <v>87.088217110039039</v>
      </c>
      <c r="C312" s="99">
        <v>96.211011409645607</v>
      </c>
      <c r="D312" s="99">
        <v>91.060561823620006</v>
      </c>
      <c r="E312" s="99">
        <v>94.383667445583413</v>
      </c>
      <c r="F312" s="99">
        <v>91.064464521089661</v>
      </c>
      <c r="G312" s="99">
        <v>94.473903475754426</v>
      </c>
      <c r="H312" s="99">
        <v>94.260030300375888</v>
      </c>
      <c r="I312" s="99">
        <v>102.88647886727405</v>
      </c>
      <c r="J312" s="99">
        <v>97.734983521170662</v>
      </c>
      <c r="K312" s="99">
        <v>97.777355067354804</v>
      </c>
      <c r="L312" s="99">
        <v>107.24251739857628</v>
      </c>
      <c r="M312" s="99">
        <v>96.847115356305906</v>
      </c>
      <c r="N312" s="99">
        <v>94.047796610586843</v>
      </c>
      <c r="O312" s="99">
        <v>95.65537026033752</v>
      </c>
      <c r="P312" s="99">
        <v>88.5374110959864</v>
      </c>
      <c r="Q312" s="99">
        <v>99.426139060644786</v>
      </c>
      <c r="R312" s="99">
        <v>103.86130456431783</v>
      </c>
      <c r="S312" s="99">
        <v>101.16175998345506</v>
      </c>
      <c r="T312" s="99">
        <v>99.912758038710535</v>
      </c>
      <c r="U312" s="99">
        <v>96.071042220988403</v>
      </c>
      <c r="V312" s="99">
        <v>94.741687380947525</v>
      </c>
      <c r="W312" s="99">
        <v>102.94257937528793</v>
      </c>
      <c r="X312" s="99">
        <v>89.883434444006198</v>
      </c>
      <c r="Y312" s="99">
        <v>98.490387594723359</v>
      </c>
      <c r="DA312" s="63" t="s">
        <v>2992</v>
      </c>
    </row>
    <row r="313" spans="1:105" ht="12" customHeight="1" x14ac:dyDescent="0.25">
      <c r="A313" s="97" t="s">
        <v>53</v>
      </c>
      <c r="B313" s="99">
        <v>0.64353829897432691</v>
      </c>
      <c r="C313" s="99">
        <v>0.71065167214954839</v>
      </c>
      <c r="D313" s="99">
        <v>0.65648854889139407</v>
      </c>
      <c r="E313" s="99">
        <v>0.67728863420760022</v>
      </c>
      <c r="F313" s="99">
        <v>0.64677436286513612</v>
      </c>
      <c r="G313" s="99">
        <v>0.66737398046641505</v>
      </c>
      <c r="H313" s="99">
        <v>0.66251445345400362</v>
      </c>
      <c r="I313" s="99">
        <v>0.71909313892555748</v>
      </c>
      <c r="J313" s="99">
        <v>0.67342445968202547</v>
      </c>
      <c r="K313" s="99">
        <v>0.66616298299940802</v>
      </c>
      <c r="L313" s="99">
        <v>0.74858993862950285</v>
      </c>
      <c r="M313" s="99">
        <v>0.65959748527921114</v>
      </c>
      <c r="N313" s="99">
        <v>0.63332407772237209</v>
      </c>
      <c r="O313" s="99">
        <v>0.6382692320307668</v>
      </c>
      <c r="P313" s="99">
        <v>0.57714008206045364</v>
      </c>
      <c r="Q313" s="99">
        <v>0.65890262279231404</v>
      </c>
      <c r="R313" s="99">
        <v>0.68694694836864434</v>
      </c>
      <c r="S313" s="99">
        <v>0.66689685990662539</v>
      </c>
      <c r="T313" s="99">
        <v>0.65583915883577748</v>
      </c>
      <c r="U313" s="99">
        <v>0.62230224250544441</v>
      </c>
      <c r="V313" s="99">
        <v>0.61318512343472531</v>
      </c>
      <c r="W313" s="99">
        <v>0.66582390196229979</v>
      </c>
      <c r="X313" s="99">
        <v>0.53910925715549396</v>
      </c>
      <c r="Y313" s="99">
        <v>0.59706805193397694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1.5428990086812899E-2</v>
      </c>
      <c r="C314" s="123">
        <f t="shared" si="142"/>
        <v>2.0775003769106064E-2</v>
      </c>
      <c r="D314" s="123">
        <f t="shared" si="142"/>
        <v>2.2711932315251274E-2</v>
      </c>
      <c r="E314" s="123">
        <f t="shared" si="142"/>
        <v>3.2959936661913027E-2</v>
      </c>
      <c r="F314" s="123">
        <f t="shared" si="142"/>
        <v>4.9328432362079858E-2</v>
      </c>
      <c r="G314" s="123">
        <f t="shared" si="142"/>
        <v>6.4438952385324599E-2</v>
      </c>
      <c r="H314" s="123">
        <f t="shared" si="142"/>
        <v>8.7201596989120084E-2</v>
      </c>
      <c r="I314" s="123">
        <f t="shared" si="142"/>
        <v>0.10713013781993912</v>
      </c>
      <c r="J314" s="123">
        <f t="shared" si="142"/>
        <v>0.12227884133418095</v>
      </c>
      <c r="K314" s="123">
        <f t="shared" si="142"/>
        <v>0.13257213648238322</v>
      </c>
      <c r="L314" s="123">
        <f t="shared" si="142"/>
        <v>0.14010950935791294</v>
      </c>
      <c r="M314" s="123">
        <f t="shared" si="142"/>
        <v>0.13692435596479241</v>
      </c>
      <c r="N314" s="123">
        <f t="shared" si="142"/>
        <v>0.13278822947656047</v>
      </c>
      <c r="O314" s="123">
        <f t="shared" si="142"/>
        <v>0.12762777009723347</v>
      </c>
      <c r="P314" s="123">
        <f t="shared" si="142"/>
        <v>0.12313387664168739</v>
      </c>
      <c r="Q314" s="123">
        <f t="shared" si="142"/>
        <v>0.12966867757758907</v>
      </c>
      <c r="R314" s="123">
        <f t="shared" si="142"/>
        <v>0.15747482296117402</v>
      </c>
      <c r="S314" s="123">
        <f t="shared" si="142"/>
        <v>0.18229940271042563</v>
      </c>
      <c r="T314" s="123">
        <f t="shared" si="142"/>
        <v>0.24336990743411097</v>
      </c>
      <c r="U314" s="123">
        <f t="shared" si="142"/>
        <v>0.22219035340179835</v>
      </c>
      <c r="V314" s="123">
        <f t="shared" si="142"/>
        <v>0.23303482600757414</v>
      </c>
      <c r="W314" s="123">
        <f t="shared" si="142"/>
        <v>0.22843977214918884</v>
      </c>
      <c r="X314" s="123">
        <f t="shared" si="142"/>
        <v>0.21215974485066807</v>
      </c>
      <c r="Y314" s="123">
        <f t="shared" si="142"/>
        <v>0.18843118967789829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1.5428990086812899E-2</v>
      </c>
      <c r="C315" s="99">
        <f>RES_hhdet_tess!C86</f>
        <v>2.0775003769106064E-2</v>
      </c>
      <c r="D315" s="99">
        <f>RES_hhdet_tess!D86</f>
        <v>2.2711932315251274E-2</v>
      </c>
      <c r="E315" s="99">
        <f>RES_hhdet_tess!E86</f>
        <v>3.2959936661913027E-2</v>
      </c>
      <c r="F315" s="99">
        <f>RES_hhdet_tess!F86</f>
        <v>4.9328432362079858E-2</v>
      </c>
      <c r="G315" s="99">
        <f>RES_hhdet_tess!G86</f>
        <v>6.4438952385324599E-2</v>
      </c>
      <c r="H315" s="99">
        <f>RES_hhdet_tess!H86</f>
        <v>8.7201596989120084E-2</v>
      </c>
      <c r="I315" s="99">
        <f>RES_hhdet_tess!I86</f>
        <v>0.10713013781993912</v>
      </c>
      <c r="J315" s="99">
        <f>RES_hhdet_tess!J86</f>
        <v>0.12227884133418095</v>
      </c>
      <c r="K315" s="99">
        <f>RES_hhdet_tess!K86</f>
        <v>0.13257213648238322</v>
      </c>
      <c r="L315" s="99">
        <f>RES_hhdet_tess!L86</f>
        <v>0.14010950935791294</v>
      </c>
      <c r="M315" s="99">
        <f>RES_hhdet_tess!M86</f>
        <v>0.13692435596479241</v>
      </c>
      <c r="N315" s="99">
        <f>RES_hhdet_tess!N86</f>
        <v>0.13278822947656047</v>
      </c>
      <c r="O315" s="99">
        <f>RES_hhdet_tess!O86</f>
        <v>0.12762777009723347</v>
      </c>
      <c r="P315" s="99">
        <f>RES_hhdet_tess!P86</f>
        <v>0.12313387664168739</v>
      </c>
      <c r="Q315" s="99">
        <f>RES_hhdet_tess!Q86</f>
        <v>0.12966867757758907</v>
      </c>
      <c r="R315" s="99">
        <f>RES_hhdet_tess!R86</f>
        <v>0.15747482296117402</v>
      </c>
      <c r="S315" s="99">
        <f>RES_hhdet_tess!S86</f>
        <v>0.18229940271042563</v>
      </c>
      <c r="T315" s="99">
        <f>RES_hhdet_tess!T86</f>
        <v>0.24336990743411097</v>
      </c>
      <c r="U315" s="99">
        <f>RES_hhdet_tess!U86</f>
        <v>0.22219035340179835</v>
      </c>
      <c r="V315" s="99">
        <f>RES_hhdet_tess!V86</f>
        <v>0.23303482600757414</v>
      </c>
      <c r="W315" s="99">
        <f>RES_hhdet_tess!W86</f>
        <v>0.22843977214918884</v>
      </c>
      <c r="X315" s="99">
        <f>RES_hhdet_tess!X86</f>
        <v>0.21215974485066807</v>
      </c>
      <c r="Y315" s="99">
        <f>RES_hhdet_tess!Y86</f>
        <v>0.18843118967789829</v>
      </c>
      <c r="DA315" s="63" t="s">
        <v>2995</v>
      </c>
    </row>
    <row r="316" spans="1:105" ht="12" customHeight="1" x14ac:dyDescent="0.25">
      <c r="A316" s="121" t="s">
        <v>55</v>
      </c>
      <c r="B316" s="123">
        <v>8.7633473452512103</v>
      </c>
      <c r="C316" s="123">
        <v>8.4394718946714544</v>
      </c>
      <c r="D316" s="123">
        <v>8.3829181930640733</v>
      </c>
      <c r="E316" s="123">
        <v>8.2531551826532024</v>
      </c>
      <c r="F316" s="123">
        <v>8.3776225175869019</v>
      </c>
      <c r="G316" s="123">
        <v>8.539250921434073</v>
      </c>
      <c r="H316" s="123">
        <v>8.626687854294298</v>
      </c>
      <c r="I316" s="123">
        <v>8.4905724785379064</v>
      </c>
      <c r="J316" s="123">
        <v>8.5124094957932943</v>
      </c>
      <c r="K316" s="123">
        <v>8.2501381527586961</v>
      </c>
      <c r="L316" s="123">
        <v>9.5280075652474032</v>
      </c>
      <c r="M316" s="123">
        <v>10.139011932126509</v>
      </c>
      <c r="N316" s="123">
        <v>9.9317177677347672</v>
      </c>
      <c r="O316" s="123">
        <v>10.334009648709134</v>
      </c>
      <c r="P316" s="123">
        <v>10.397860481395144</v>
      </c>
      <c r="Q316" s="123">
        <v>10.649553261882767</v>
      </c>
      <c r="R316" s="123">
        <v>10.825981369291483</v>
      </c>
      <c r="S316" s="123">
        <v>10.298620433164229</v>
      </c>
      <c r="T316" s="123">
        <v>9.923520789482108</v>
      </c>
      <c r="U316" s="123">
        <v>10.324542988930556</v>
      </c>
      <c r="V316" s="123">
        <v>10.420655383772154</v>
      </c>
      <c r="W316" s="123">
        <v>10.627639096262905</v>
      </c>
      <c r="X316" s="123">
        <v>6.3275219266699683</v>
      </c>
      <c r="Y316" s="123">
        <v>6.6777150678590065</v>
      </c>
      <c r="DA316" s="130" t="s">
        <v>2996</v>
      </c>
    </row>
    <row r="317" spans="1:105" ht="12" customHeight="1" x14ac:dyDescent="0.25">
      <c r="A317" s="97" t="s">
        <v>132</v>
      </c>
      <c r="B317" s="99">
        <v>8.3720634219433414</v>
      </c>
      <c r="C317" s="99">
        <v>8.4453488468018829</v>
      </c>
      <c r="D317" s="99">
        <v>8.245241757577606</v>
      </c>
      <c r="E317" s="99">
        <v>8.2475281814080024</v>
      </c>
      <c r="F317" s="99">
        <v>8.2607099407919122</v>
      </c>
      <c r="G317" s="99">
        <v>8.4497131541289914</v>
      </c>
      <c r="H317" s="99">
        <v>8.4758784505880929</v>
      </c>
      <c r="I317" s="99">
        <v>8.6223140226079451</v>
      </c>
      <c r="J317" s="99">
        <v>8.5269040179980422</v>
      </c>
      <c r="K317" s="99">
        <v>8.3775228998856832</v>
      </c>
      <c r="L317" s="99">
        <v>9.5653478920973765</v>
      </c>
      <c r="M317" s="99">
        <v>10.28589030834979</v>
      </c>
      <c r="N317" s="99">
        <v>9.9453775945912462</v>
      </c>
      <c r="O317" s="99">
        <v>10.157034817820621</v>
      </c>
      <c r="P317" s="99">
        <v>10.52633575589415</v>
      </c>
      <c r="Q317" s="99">
        <v>10.608135582188979</v>
      </c>
      <c r="R317" s="99">
        <v>10.894831909487769</v>
      </c>
      <c r="S317" s="99">
        <v>10.358178681524281</v>
      </c>
      <c r="T317" s="99">
        <v>9.7793495578201171</v>
      </c>
      <c r="U317" s="99">
        <v>10.311917133400389</v>
      </c>
      <c r="V317" s="99">
        <v>10.489490990805621</v>
      </c>
      <c r="W317" s="99">
        <v>10.761591369638385</v>
      </c>
      <c r="X317" s="99">
        <v>6.2562372112745672</v>
      </c>
      <c r="Y317" s="99">
        <v>6.6990236661538907</v>
      </c>
      <c r="DA317" s="63" t="s">
        <v>2997</v>
      </c>
    </row>
    <row r="318" spans="1:105" ht="12" customHeight="1" x14ac:dyDescent="0.25">
      <c r="A318" s="97" t="s">
        <v>131</v>
      </c>
      <c r="B318" s="99">
        <v>8.372063421943345</v>
      </c>
      <c r="C318" s="99">
        <v>8.4454167734186889</v>
      </c>
      <c r="D318" s="99">
        <v>8.2453041262203328</v>
      </c>
      <c r="E318" s="99">
        <v>8.2473268759392777</v>
      </c>
      <c r="F318" s="99">
        <v>8.2606176654937435</v>
      </c>
      <c r="G318" s="99">
        <v>8.4492858406755325</v>
      </c>
      <c r="H318" s="99">
        <v>8.4753273886252831</v>
      </c>
      <c r="I318" s="99">
        <v>8.6196720907955982</v>
      </c>
      <c r="J318" s="99">
        <v>8.5247715953208303</v>
      </c>
      <c r="K318" s="99">
        <v>8.3756413886060592</v>
      </c>
      <c r="L318" s="99">
        <v>9.5633954231806602</v>
      </c>
      <c r="M318" s="99">
        <v>10.284091875301037</v>
      </c>
      <c r="N318" s="99">
        <v>9.945128079347084</v>
      </c>
      <c r="O318" s="99">
        <v>10.160011961696753</v>
      </c>
      <c r="P318" s="99">
        <v>10.525740146418574</v>
      </c>
      <c r="Q318" s="99">
        <v>10.61272877115251</v>
      </c>
      <c r="R318" s="99">
        <v>10.895752488565693</v>
      </c>
      <c r="S318" s="99">
        <v>10.356455349399091</v>
      </c>
      <c r="T318" s="99">
        <v>9.7796482153466684</v>
      </c>
      <c r="U318" s="99">
        <v>10.306835649218906</v>
      </c>
      <c r="V318" s="99">
        <v>10.483397608938866</v>
      </c>
      <c r="W318" s="99">
        <v>10.755929113052012</v>
      </c>
      <c r="X318" s="99">
        <v>6.2447919770989513</v>
      </c>
      <c r="Y318" s="99">
        <v>6.6810720016657577</v>
      </c>
      <c r="DA318" s="63" t="s">
        <v>2998</v>
      </c>
    </row>
    <row r="319" spans="1:105" ht="12" customHeight="1" x14ac:dyDescent="0.25">
      <c r="A319" s="100" t="s">
        <v>199</v>
      </c>
      <c r="B319" s="102">
        <v>4.7760137502864728</v>
      </c>
      <c r="C319" s="102">
        <v>4.7281562047661652</v>
      </c>
      <c r="D319" s="102">
        <v>4.6635730359907512</v>
      </c>
      <c r="E319" s="102">
        <v>4.6001738580774232</v>
      </c>
      <c r="F319" s="102">
        <v>4.5849533454571993</v>
      </c>
      <c r="G319" s="102">
        <v>4.7592964279476107</v>
      </c>
      <c r="H319" s="102">
        <v>4.7791368327198933</v>
      </c>
      <c r="I319" s="102">
        <v>4.7824211261827605</v>
      </c>
      <c r="J319" s="102">
        <v>4.577728868739614</v>
      </c>
      <c r="K319" s="102">
        <v>4.1004814261241762</v>
      </c>
      <c r="L319" s="102">
        <v>5.3897722570782181</v>
      </c>
      <c r="M319" s="102">
        <v>5.7379027205775976</v>
      </c>
      <c r="N319" s="102">
        <v>5.4273332190664902</v>
      </c>
      <c r="O319" s="102">
        <v>5.8347898779728125</v>
      </c>
      <c r="P319" s="102">
        <v>5.8067734922011125</v>
      </c>
      <c r="Q319" s="102">
        <v>5.9964229186795439</v>
      </c>
      <c r="R319" s="102">
        <v>6.1636789043915838</v>
      </c>
      <c r="S319" s="102">
        <v>5.6116439764905603</v>
      </c>
      <c r="T319" s="102">
        <v>5.329569573585621</v>
      </c>
      <c r="U319" s="102">
        <v>5.7212363775597979</v>
      </c>
      <c r="V319" s="102">
        <v>5.8196709538203919</v>
      </c>
      <c r="W319" s="102">
        <v>6.3298582067820162</v>
      </c>
      <c r="X319" s="102">
        <v>2.5838651210154522</v>
      </c>
      <c r="Y319" s="102">
        <v>3.4656430233884086</v>
      </c>
      <c r="DA319" s="131" t="s">
        <v>2999</v>
      </c>
    </row>
    <row r="320" spans="1:105" ht="12" customHeight="1" x14ac:dyDescent="0.25">
      <c r="A320" s="103" t="s">
        <v>52</v>
      </c>
      <c r="B320" s="105">
        <v>3.5960496716568708</v>
      </c>
      <c r="C320" s="105">
        <v>3.7172605686525242</v>
      </c>
      <c r="D320" s="105">
        <v>3.5817310902295825</v>
      </c>
      <c r="E320" s="105">
        <v>3.6471530178618554</v>
      </c>
      <c r="F320" s="105">
        <v>3.6756643200365442</v>
      </c>
      <c r="G320" s="105">
        <v>3.6899894127279227</v>
      </c>
      <c r="H320" s="105">
        <v>3.6961905559053903</v>
      </c>
      <c r="I320" s="105">
        <v>3.8372509646128381</v>
      </c>
      <c r="J320" s="105">
        <v>3.9470427265812162</v>
      </c>
      <c r="K320" s="105">
        <v>4.2751599624818821</v>
      </c>
      <c r="L320" s="105">
        <v>4.173623166102443</v>
      </c>
      <c r="M320" s="105">
        <v>4.5461891547234403</v>
      </c>
      <c r="N320" s="105">
        <v>4.5177948602805946</v>
      </c>
      <c r="O320" s="105">
        <v>4.3252220837239408</v>
      </c>
      <c r="P320" s="105">
        <v>4.7189666542174615</v>
      </c>
      <c r="Q320" s="105">
        <v>4.6163058524729683</v>
      </c>
      <c r="R320" s="105">
        <v>4.7320735841741097</v>
      </c>
      <c r="S320" s="105">
        <v>4.7448113729085319</v>
      </c>
      <c r="T320" s="105">
        <v>4.4500786417610465</v>
      </c>
      <c r="U320" s="105">
        <v>4.5855992716591087</v>
      </c>
      <c r="V320" s="105">
        <v>4.663726655118472</v>
      </c>
      <c r="W320" s="105">
        <v>4.4260709062699943</v>
      </c>
      <c r="X320" s="105">
        <v>3.6609268560834982</v>
      </c>
      <c r="Y320" s="105">
        <v>3.2154289782773495</v>
      </c>
      <c r="DA320" s="132" t="s">
        <v>3000</v>
      </c>
    </row>
    <row r="321" spans="1:105" ht="12" customHeight="1" x14ac:dyDescent="0.25">
      <c r="A321" s="106" t="s">
        <v>124</v>
      </c>
      <c r="B321" s="102">
        <v>8.8736326773076115</v>
      </c>
      <c r="C321" s="102">
        <v>8.6741547429797698</v>
      </c>
      <c r="D321" s="102">
        <v>7.9938845276145907</v>
      </c>
      <c r="E321" s="102">
        <v>8.2727569016599087</v>
      </c>
      <c r="F321" s="102">
        <v>8.5039528925005552</v>
      </c>
      <c r="G321" s="102">
        <v>8.4190177272954045</v>
      </c>
      <c r="H321" s="102">
        <v>8.9125557083762441</v>
      </c>
      <c r="I321" s="102">
        <v>8.9684225894278615</v>
      </c>
      <c r="J321" s="102">
        <v>8.4682189473147158</v>
      </c>
      <c r="K321" s="102">
        <v>8.1286300908056521</v>
      </c>
      <c r="L321" s="102">
        <v>9.0590620253967273</v>
      </c>
      <c r="M321" s="102">
        <v>10.315547264138342</v>
      </c>
      <c r="N321" s="102">
        <v>10.371910092264407</v>
      </c>
      <c r="O321" s="102">
        <v>10.275360116469994</v>
      </c>
      <c r="P321" s="102">
        <v>9.0765659319240299</v>
      </c>
      <c r="Q321" s="102">
        <v>10.583721464164345</v>
      </c>
      <c r="R321" s="102">
        <v>10.692279276404342</v>
      </c>
      <c r="S321" s="102">
        <v>10.532131432089272</v>
      </c>
      <c r="T321" s="102">
        <v>9.9788447734997323</v>
      </c>
      <c r="U321" s="102">
        <v>10.335311451589023</v>
      </c>
      <c r="V321" s="102">
        <v>9.6952288585596627</v>
      </c>
      <c r="W321" s="102">
        <v>9.5760407793223425</v>
      </c>
      <c r="X321" s="102">
        <v>7.2606095951366774</v>
      </c>
      <c r="Y321" s="102">
        <v>6.3722622035587335</v>
      </c>
      <c r="DA321" s="131" t="s">
        <v>3001</v>
      </c>
    </row>
    <row r="322" spans="1:105" ht="12" customHeight="1" x14ac:dyDescent="0.25">
      <c r="A322" s="107" t="s">
        <v>123</v>
      </c>
      <c r="B322" s="105">
        <v>8.8736326773076133</v>
      </c>
      <c r="C322" s="105">
        <v>8.6735483130176618</v>
      </c>
      <c r="D322" s="105">
        <v>7.9939250158743276</v>
      </c>
      <c r="E322" s="105">
        <v>8.2718206942876691</v>
      </c>
      <c r="F322" s="105">
        <v>8.5035473567998672</v>
      </c>
      <c r="G322" s="105">
        <v>8.4191116653297033</v>
      </c>
      <c r="H322" s="105">
        <v>8.912376272372482</v>
      </c>
      <c r="I322" s="105">
        <v>8.9658981472947215</v>
      </c>
      <c r="J322" s="105">
        <v>8.466301191260138</v>
      </c>
      <c r="K322" s="105">
        <v>8.1274482920419722</v>
      </c>
      <c r="L322" s="105">
        <v>9.0576443544477954</v>
      </c>
      <c r="M322" s="105">
        <v>10.313148860003245</v>
      </c>
      <c r="N322" s="105">
        <v>10.371385421737124</v>
      </c>
      <c r="O322" s="105">
        <v>10.280201404683465</v>
      </c>
      <c r="P322" s="105">
        <v>9.0850849253860648</v>
      </c>
      <c r="Q322" s="105">
        <v>10.577201981519996</v>
      </c>
      <c r="R322" s="105">
        <v>10.685879777870809</v>
      </c>
      <c r="S322" s="105">
        <v>10.527637906245088</v>
      </c>
      <c r="T322" s="105">
        <v>9.9736005827808256</v>
      </c>
      <c r="U322" s="105">
        <v>10.331917216989007</v>
      </c>
      <c r="V322" s="105">
        <v>9.6868910451483252</v>
      </c>
      <c r="W322" s="105">
        <v>9.5760640351101447</v>
      </c>
      <c r="X322" s="105">
        <v>7.2542699341425987</v>
      </c>
      <c r="Y322" s="105">
        <v>6.353845302007409</v>
      </c>
      <c r="DA322" s="132" t="s">
        <v>3002</v>
      </c>
    </row>
    <row r="323" spans="1:105" ht="12" customHeight="1" x14ac:dyDescent="0.25">
      <c r="A323" s="108" t="s">
        <v>50</v>
      </c>
      <c r="B323" s="99">
        <v>5.0636078479368045</v>
      </c>
      <c r="C323" s="99">
        <v>4.8565212350399891</v>
      </c>
      <c r="D323" s="99">
        <v>4.5203571994091787</v>
      </c>
      <c r="E323" s="99">
        <v>4.6136687758188311</v>
      </c>
      <c r="F323" s="99">
        <v>4.7203770174352755</v>
      </c>
      <c r="G323" s="99">
        <v>4.7418991503629746</v>
      </c>
      <c r="H323" s="99">
        <v>5.0271438992912287</v>
      </c>
      <c r="I323" s="99">
        <v>4.9759936734481007</v>
      </c>
      <c r="J323" s="99">
        <v>4.5453082411344417</v>
      </c>
      <c r="K323" s="99">
        <v>3.9762685882581055</v>
      </c>
      <c r="L323" s="99">
        <v>5.1016472229249663</v>
      </c>
      <c r="M323" s="99">
        <v>5.7530205546350528</v>
      </c>
      <c r="N323" s="99">
        <v>5.6618574173784593</v>
      </c>
      <c r="O323" s="99">
        <v>5.9035582831928819</v>
      </c>
      <c r="P323" s="99">
        <v>5.0042959465826051</v>
      </c>
      <c r="Q323" s="99">
        <v>5.9734063262095081</v>
      </c>
      <c r="R323" s="99">
        <v>6.0419147280780363</v>
      </c>
      <c r="S323" s="99">
        <v>5.7035908646059461</v>
      </c>
      <c r="T323" s="99">
        <v>5.4344596763261031</v>
      </c>
      <c r="U323" s="99">
        <v>5.7337670399511174</v>
      </c>
      <c r="V323" s="99">
        <v>5.3701290407859199</v>
      </c>
      <c r="W323" s="99">
        <v>5.6279358148766327</v>
      </c>
      <c r="X323" s="99">
        <v>3.0262464020961009</v>
      </c>
      <c r="Y323" s="99">
        <v>3.288474871077808</v>
      </c>
      <c r="DA323" s="63" t="s">
        <v>3003</v>
      </c>
    </row>
    <row r="324" spans="1:105" ht="12" customHeight="1" x14ac:dyDescent="0.25">
      <c r="A324" s="108" t="s">
        <v>52</v>
      </c>
      <c r="B324" s="99">
        <v>3.8100248293708074</v>
      </c>
      <c r="C324" s="99">
        <v>3.817027077977674</v>
      </c>
      <c r="D324" s="99">
        <v>3.473567816465148</v>
      </c>
      <c r="E324" s="99">
        <v>3.6581519184688389</v>
      </c>
      <c r="F324" s="99">
        <v>3.7831703393645917</v>
      </c>
      <c r="G324" s="99">
        <v>3.6772125149667296</v>
      </c>
      <c r="H324" s="99">
        <v>3.8852323730812541</v>
      </c>
      <c r="I324" s="99">
        <v>3.9899044738466216</v>
      </c>
      <c r="J324" s="99">
        <v>3.9209929501256968</v>
      </c>
      <c r="K324" s="99">
        <v>4.1511797037838676</v>
      </c>
      <c r="L324" s="99">
        <v>3.9559971315228291</v>
      </c>
      <c r="M324" s="99">
        <v>4.5601283053681918</v>
      </c>
      <c r="N324" s="99">
        <v>4.7095280043586634</v>
      </c>
      <c r="O324" s="99">
        <v>4.3766431214905843</v>
      </c>
      <c r="P324" s="99">
        <v>4.0807889788034597</v>
      </c>
      <c r="Q324" s="99">
        <v>4.6037956553104902</v>
      </c>
      <c r="R324" s="99">
        <v>4.6439650497927722</v>
      </c>
      <c r="S324" s="99">
        <v>4.8240470416391421</v>
      </c>
      <c r="T324" s="99">
        <v>4.5391409064547217</v>
      </c>
      <c r="U324" s="99">
        <v>4.5981501770378896</v>
      </c>
      <c r="V324" s="99">
        <v>4.3167620043624062</v>
      </c>
      <c r="W324" s="99">
        <v>3.9481282202335111</v>
      </c>
      <c r="X324" s="99">
        <v>4.2280235320464987</v>
      </c>
      <c r="Y324" s="99">
        <v>3.0653704309296015</v>
      </c>
      <c r="DA324" s="63" t="s">
        <v>3004</v>
      </c>
    </row>
    <row r="325" spans="1:105" ht="12" customHeight="1" x14ac:dyDescent="0.25">
      <c r="A325" s="106" t="s">
        <v>122</v>
      </c>
      <c r="B325" s="102">
        <v>8.9905565012492108</v>
      </c>
      <c r="C325" s="102">
        <v>8.4072768885758205</v>
      </c>
      <c r="D325" s="102">
        <v>8.5250111197875604</v>
      </c>
      <c r="E325" s="102">
        <v>8.2549739960222883</v>
      </c>
      <c r="F325" s="102">
        <v>8.4624287615089937</v>
      </c>
      <c r="G325" s="102">
        <v>8.6375711928081991</v>
      </c>
      <c r="H325" s="102">
        <v>8.7488875561620159</v>
      </c>
      <c r="I325" s="102">
        <v>8.2865996846941581</v>
      </c>
      <c r="J325" s="102">
        <v>8.5006933067864967</v>
      </c>
      <c r="K325" s="102">
        <v>8.0853474324934211</v>
      </c>
      <c r="L325" s="102">
        <v>9.5198667648118089</v>
      </c>
      <c r="M325" s="102">
        <v>9.8740999382856316</v>
      </c>
      <c r="N325" s="102">
        <v>9.8664625080334911</v>
      </c>
      <c r="O325" s="102">
        <v>10.657228220386262</v>
      </c>
      <c r="P325" s="102">
        <v>10.259924491119543</v>
      </c>
      <c r="Q325" s="102">
        <v>10.734963858315652</v>
      </c>
      <c r="R325" s="102">
        <v>10.704840309927571</v>
      </c>
      <c r="S325" s="102">
        <v>10.154476767416398</v>
      </c>
      <c r="T325" s="102">
        <v>10.248737502409996</v>
      </c>
      <c r="U325" s="102">
        <v>10.361653560193158</v>
      </c>
      <c r="V325" s="102">
        <v>10.258511062689912</v>
      </c>
      <c r="W325" s="102">
        <v>10.102454668438392</v>
      </c>
      <c r="X325" s="102">
        <v>6.6473014952858849</v>
      </c>
      <c r="Y325" s="102">
        <v>6.5815369921663169</v>
      </c>
      <c r="DA325" s="131" t="s">
        <v>3005</v>
      </c>
    </row>
    <row r="326" spans="1:105" ht="12" customHeight="1" x14ac:dyDescent="0.25">
      <c r="A326" s="107" t="s">
        <v>121</v>
      </c>
      <c r="B326" s="105">
        <v>8.9905565012492143</v>
      </c>
      <c r="C326" s="105">
        <v>8.4078731731552097</v>
      </c>
      <c r="D326" s="105">
        <v>8.5257317874662402</v>
      </c>
      <c r="E326" s="105">
        <v>8.2558214409482353</v>
      </c>
      <c r="F326" s="105">
        <v>8.4637887903550961</v>
      </c>
      <c r="G326" s="105">
        <v>8.6384689628971927</v>
      </c>
      <c r="H326" s="105">
        <v>8.7492820070451014</v>
      </c>
      <c r="I326" s="105">
        <v>8.2837827534589241</v>
      </c>
      <c r="J326" s="105">
        <v>8.4974862026184201</v>
      </c>
      <c r="K326" s="105">
        <v>8.0829307842789113</v>
      </c>
      <c r="L326" s="105">
        <v>9.516581767263764</v>
      </c>
      <c r="M326" s="105">
        <v>9.8719085279449299</v>
      </c>
      <c r="N326" s="105">
        <v>9.8662996469203037</v>
      </c>
      <c r="O326" s="105">
        <v>10.659715380193935</v>
      </c>
      <c r="P326" s="105">
        <v>10.266749269274742</v>
      </c>
      <c r="Q326" s="105">
        <v>10.734485170403577</v>
      </c>
      <c r="R326" s="105">
        <v>10.699962765833536</v>
      </c>
      <c r="S326" s="105">
        <v>10.14859795781382</v>
      </c>
      <c r="T326" s="105">
        <v>10.242678576709817</v>
      </c>
      <c r="U326" s="105">
        <v>10.356797560403278</v>
      </c>
      <c r="V326" s="105">
        <v>10.255246085357365</v>
      </c>
      <c r="W326" s="105">
        <v>10.101552154656977</v>
      </c>
      <c r="X326" s="105">
        <v>6.6486668465815919</v>
      </c>
      <c r="Y326" s="105">
        <v>6.5405851069487175</v>
      </c>
      <c r="DA326" s="132" t="s">
        <v>3006</v>
      </c>
    </row>
    <row r="327" spans="1:105" ht="12" customHeight="1" x14ac:dyDescent="0.25">
      <c r="A327" s="108" t="s">
        <v>53</v>
      </c>
      <c r="B327" s="99">
        <v>5.1326408992956347</v>
      </c>
      <c r="C327" s="99">
        <v>4.7056609512208549</v>
      </c>
      <c r="D327" s="99">
        <v>4.824089234805081</v>
      </c>
      <c r="E327" s="99">
        <v>4.6032675654925317</v>
      </c>
      <c r="F327" s="99">
        <v>4.6958115433451448</v>
      </c>
      <c r="G327" s="99">
        <v>4.8677373495959344</v>
      </c>
      <c r="H327" s="99">
        <v>4.9366024992658435</v>
      </c>
      <c r="I327" s="99">
        <v>4.5985571926648099</v>
      </c>
      <c r="J327" s="99">
        <v>4.5664878648787672</v>
      </c>
      <c r="K327" s="99">
        <v>3.9471667120256799</v>
      </c>
      <c r="L327" s="99">
        <v>5.3544831883822388</v>
      </c>
      <c r="M327" s="99">
        <v>5.4992053118857465</v>
      </c>
      <c r="N327" s="99">
        <v>5.3738655618439042</v>
      </c>
      <c r="O327" s="99">
        <v>6.1223804170431277</v>
      </c>
      <c r="P327" s="99">
        <v>5.6576189564285091</v>
      </c>
      <c r="Q327" s="99">
        <v>6.0668935487867763</v>
      </c>
      <c r="R327" s="99">
        <v>6.0551161542294336</v>
      </c>
      <c r="S327" s="99">
        <v>5.4936130477748852</v>
      </c>
      <c r="T327" s="99">
        <v>5.5898255719431544</v>
      </c>
      <c r="U327" s="99">
        <v>5.7503599881491443</v>
      </c>
      <c r="V327" s="99">
        <v>5.6888358624151856</v>
      </c>
      <c r="W327" s="99">
        <v>5.9312292931729313</v>
      </c>
      <c r="X327" s="99">
        <v>2.7244388348858757</v>
      </c>
      <c r="Y327" s="99">
        <v>3.3823624845467823</v>
      </c>
      <c r="DA327" s="63" t="s">
        <v>3007</v>
      </c>
    </row>
    <row r="328" spans="1:105" ht="12" customHeight="1" x14ac:dyDescent="0.25">
      <c r="A328" s="108" t="s">
        <v>52</v>
      </c>
      <c r="B328" s="99">
        <v>3.8579156019535796</v>
      </c>
      <c r="C328" s="99">
        <v>3.7022122219343543</v>
      </c>
      <c r="D328" s="99">
        <v>3.7016425526611596</v>
      </c>
      <c r="E328" s="99">
        <v>3.6525538754557036</v>
      </c>
      <c r="F328" s="99">
        <v>3.7679772470099513</v>
      </c>
      <c r="G328" s="99">
        <v>3.7707316133012583</v>
      </c>
      <c r="H328" s="99">
        <v>3.8126795077792583</v>
      </c>
      <c r="I328" s="99">
        <v>3.6852255607941142</v>
      </c>
      <c r="J328" s="99">
        <v>3.9309983377396511</v>
      </c>
      <c r="K328" s="99">
        <v>4.1357640722532309</v>
      </c>
      <c r="L328" s="99">
        <v>4.1620985788815261</v>
      </c>
      <c r="M328" s="99">
        <v>4.3727032160591826</v>
      </c>
      <c r="N328" s="99">
        <v>4.4924340850763977</v>
      </c>
      <c r="O328" s="99">
        <v>4.5373349631508066</v>
      </c>
      <c r="P328" s="99">
        <v>4.609130312846232</v>
      </c>
      <c r="Q328" s="99">
        <v>4.6675916216168023</v>
      </c>
      <c r="R328" s="99">
        <v>4.6448466116041009</v>
      </c>
      <c r="S328" s="99">
        <v>4.6549849100389347</v>
      </c>
      <c r="T328" s="99">
        <v>4.6528530047666639</v>
      </c>
      <c r="U328" s="99">
        <v>4.6064375722541335</v>
      </c>
      <c r="V328" s="99">
        <v>4.5664102229421806</v>
      </c>
      <c r="W328" s="99">
        <v>4.1703228614840455</v>
      </c>
      <c r="X328" s="99">
        <v>3.9242280116957158</v>
      </c>
      <c r="Y328" s="99">
        <v>3.1582226224019352</v>
      </c>
      <c r="DA328" s="63" t="s">
        <v>3008</v>
      </c>
    </row>
    <row r="329" spans="1:105" ht="12" customHeight="1" x14ac:dyDescent="0.25">
      <c r="A329" s="121" t="s">
        <v>54</v>
      </c>
      <c r="B329" s="123">
        <v>2.0125039305413441</v>
      </c>
      <c r="C329" s="123">
        <v>1.9730396939414332</v>
      </c>
      <c r="D329" s="123">
        <v>2.0019549424439349</v>
      </c>
      <c r="E329" s="123">
        <v>1.9888624895108946</v>
      </c>
      <c r="F329" s="123">
        <v>1.9996504738692178</v>
      </c>
      <c r="G329" s="123">
        <v>2.0310274867934845</v>
      </c>
      <c r="H329" s="123">
        <v>2.0963922699236863</v>
      </c>
      <c r="I329" s="123">
        <v>2.0729917142815104</v>
      </c>
      <c r="J329" s="123">
        <v>2.1148124613399402</v>
      </c>
      <c r="K329" s="123">
        <v>2.125954495076269</v>
      </c>
      <c r="L329" s="123">
        <v>2.3683652364754497</v>
      </c>
      <c r="M329" s="123">
        <v>2.316889347931737</v>
      </c>
      <c r="N329" s="123">
        <v>2.305652489792247</v>
      </c>
      <c r="O329" s="123">
        <v>2.468491398147477</v>
      </c>
      <c r="P329" s="123">
        <v>2.5021567483822271</v>
      </c>
      <c r="Q329" s="123">
        <v>2.545928403167256</v>
      </c>
      <c r="R329" s="123">
        <v>2.6208511226340465</v>
      </c>
      <c r="S329" s="123">
        <v>2.5519176980068399</v>
      </c>
      <c r="T329" s="123">
        <v>2.5616652311720385</v>
      </c>
      <c r="U329" s="123">
        <v>2.5664700947543415</v>
      </c>
      <c r="V329" s="123">
        <v>2.7088566752055794</v>
      </c>
      <c r="W329" s="123">
        <v>2.7934405874237171</v>
      </c>
      <c r="X329" s="123">
        <v>1.7627688853323968</v>
      </c>
      <c r="Y329" s="123">
        <v>1.9560877260231702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X331" s="99">
        <v>0</v>
      </c>
      <c r="Y331" s="99">
        <v>0</v>
      </c>
      <c r="DA331" s="63" t="s">
        <v>3011</v>
      </c>
    </row>
    <row r="332" spans="1:105" ht="12" customHeight="1" x14ac:dyDescent="0.25">
      <c r="A332" s="109" t="s">
        <v>120</v>
      </c>
      <c r="B332" s="110">
        <v>2.0125039305413441</v>
      </c>
      <c r="C332" s="110">
        <v>1.9730396939414332</v>
      </c>
      <c r="D332" s="110">
        <v>2.0019549424439349</v>
      </c>
      <c r="E332" s="110">
        <v>1.9888624895108946</v>
      </c>
      <c r="F332" s="110">
        <v>1.9996504738692178</v>
      </c>
      <c r="G332" s="110">
        <v>2.0310274867934845</v>
      </c>
      <c r="H332" s="110">
        <v>2.0963922699236863</v>
      </c>
      <c r="I332" s="110">
        <v>2.0729917142815104</v>
      </c>
      <c r="J332" s="110">
        <v>2.1148124613399402</v>
      </c>
      <c r="K332" s="110">
        <v>2.125954495076269</v>
      </c>
      <c r="L332" s="110">
        <v>2.3683652364754497</v>
      </c>
      <c r="M332" s="110">
        <v>2.316889347931737</v>
      </c>
      <c r="N332" s="110">
        <v>2.305652489792247</v>
      </c>
      <c r="O332" s="110">
        <v>2.468491398147477</v>
      </c>
      <c r="P332" s="110">
        <v>2.5021567483822271</v>
      </c>
      <c r="Q332" s="110">
        <v>2.545928403167256</v>
      </c>
      <c r="R332" s="110">
        <v>2.6208511226340465</v>
      </c>
      <c r="S332" s="110">
        <v>2.5519176980068399</v>
      </c>
      <c r="T332" s="110">
        <v>2.5616652311720385</v>
      </c>
      <c r="U332" s="110">
        <v>2.5664700947543415</v>
      </c>
      <c r="V332" s="110">
        <v>2.7088566752055794</v>
      </c>
      <c r="W332" s="110">
        <v>2.7934405874237171</v>
      </c>
      <c r="X332" s="110">
        <v>1.7627688853323968</v>
      </c>
      <c r="Y332" s="110">
        <v>1.9560877260231702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0.22530576529838156</v>
      </c>
      <c r="C334" s="118">
        <f t="shared" si="143"/>
        <v>0.2081507565563937</v>
      </c>
      <c r="D334" s="118">
        <f t="shared" si="143"/>
        <v>0.17578845317287323</v>
      </c>
      <c r="E334" s="118">
        <f t="shared" si="143"/>
        <v>0.17431420206052251</v>
      </c>
      <c r="F334" s="118">
        <f t="shared" si="143"/>
        <v>0.17262260768006796</v>
      </c>
      <c r="G334" s="118">
        <f t="shared" si="143"/>
        <v>0.1657043930401122</v>
      </c>
      <c r="H334" s="118">
        <f t="shared" si="143"/>
        <v>0.16838747768417103</v>
      </c>
      <c r="I334" s="118">
        <f t="shared" si="143"/>
        <v>0.15500478426649672</v>
      </c>
      <c r="J334" s="118">
        <f t="shared" si="143"/>
        <v>0.13544401917854917</v>
      </c>
      <c r="K334" s="118">
        <f t="shared" si="143"/>
        <v>0.11668197650470817</v>
      </c>
      <c r="L334" s="118">
        <f t="shared" si="143"/>
        <v>0.11762492874618281</v>
      </c>
      <c r="M334" s="118">
        <f t="shared" si="143"/>
        <v>0.12258826313227028</v>
      </c>
      <c r="N334" s="118">
        <f t="shared" si="143"/>
        <v>0.11156352382489924</v>
      </c>
      <c r="O334" s="118">
        <f t="shared" si="143"/>
        <v>9.8493275773001057E-2</v>
      </c>
      <c r="P334" s="118">
        <f t="shared" si="143"/>
        <v>7.859170596983063E-2</v>
      </c>
      <c r="Q334" s="118">
        <f t="shared" si="143"/>
        <v>9.505700508534877E-2</v>
      </c>
      <c r="R334" s="118">
        <f t="shared" ref="R334:V334" si="144">R335+R338+R340+R353</f>
        <v>9.9053106315269923E-2</v>
      </c>
      <c r="S334" s="118">
        <f t="shared" si="144"/>
        <v>9.9900056224445852E-2</v>
      </c>
      <c r="T334" s="118">
        <f t="shared" si="144"/>
        <v>9.0900449377388018E-2</v>
      </c>
      <c r="U334" s="118">
        <f t="shared" si="144"/>
        <v>8.2517256928464344E-2</v>
      </c>
      <c r="V334" s="118">
        <f t="shared" si="144"/>
        <v>6.7981983934953763E-2</v>
      </c>
      <c r="W334" s="118">
        <f t="shared" ref="W334:Y334" si="145">W335+W338+W340+W353</f>
        <v>5.7653211661644541E-2</v>
      </c>
      <c r="X334" s="118">
        <f t="shared" si="145"/>
        <v>4.0114699557717209E-2</v>
      </c>
      <c r="Y334" s="118">
        <f t="shared" si="145"/>
        <v>3.1122692619699414E-2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0.22530576529838156</v>
      </c>
      <c r="C340" s="123">
        <v>0.2081507565563937</v>
      </c>
      <c r="D340" s="123">
        <v>0.17578845317287323</v>
      </c>
      <c r="E340" s="123">
        <v>0.17431420206052251</v>
      </c>
      <c r="F340" s="123">
        <v>0.17262260768006796</v>
      </c>
      <c r="G340" s="123">
        <v>0.1657043930401122</v>
      </c>
      <c r="H340" s="123">
        <v>0.16838747768417103</v>
      </c>
      <c r="I340" s="123">
        <v>0.15500478426649672</v>
      </c>
      <c r="J340" s="123">
        <v>0.13544401917854917</v>
      </c>
      <c r="K340" s="123">
        <v>0.11668197650470817</v>
      </c>
      <c r="L340" s="123">
        <v>0.11762492874618281</v>
      </c>
      <c r="M340" s="123">
        <v>0.12258826313227028</v>
      </c>
      <c r="N340" s="123">
        <v>0.11156352382489924</v>
      </c>
      <c r="O340" s="123">
        <v>9.8493275773001057E-2</v>
      </c>
      <c r="P340" s="123">
        <v>7.859170596983063E-2</v>
      </c>
      <c r="Q340" s="123">
        <v>9.505700508534877E-2</v>
      </c>
      <c r="R340" s="123">
        <v>9.9053106315269923E-2</v>
      </c>
      <c r="S340" s="123">
        <v>9.9900056224445852E-2</v>
      </c>
      <c r="T340" s="123">
        <v>9.0900449377388018E-2</v>
      </c>
      <c r="U340" s="123">
        <v>8.2517256928464344E-2</v>
      </c>
      <c r="V340" s="123">
        <v>6.7981983934953763E-2</v>
      </c>
      <c r="W340" s="123">
        <v>5.7653211661644541E-2</v>
      </c>
      <c r="X340" s="123">
        <v>4.0114699557717209E-2</v>
      </c>
      <c r="Y340" s="123">
        <v>3.1122692619699414E-2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3.1651650484549423</v>
      </c>
      <c r="C345" s="102">
        <v>3.0743183806980556</v>
      </c>
      <c r="D345" s="102">
        <v>2.8130401757342556</v>
      </c>
      <c r="E345" s="102">
        <v>2.8866472575894124</v>
      </c>
      <c r="F345" s="102">
        <v>2.9432944240505536</v>
      </c>
      <c r="G345" s="102">
        <v>2.8901685328980733</v>
      </c>
      <c r="H345" s="102">
        <v>3.0369304120884748</v>
      </c>
      <c r="I345" s="102">
        <v>3.0448832611869312</v>
      </c>
      <c r="J345" s="102">
        <v>2.870881219908449</v>
      </c>
      <c r="K345" s="102">
        <v>2.7494322421505419</v>
      </c>
      <c r="L345" s="102">
        <v>3.0540252528518677</v>
      </c>
      <c r="M345" s="102">
        <v>3.4524646046327065</v>
      </c>
      <c r="N345" s="102">
        <v>3.4302050514517792</v>
      </c>
      <c r="O345" s="102">
        <v>3.3337198924085176</v>
      </c>
      <c r="P345" s="102">
        <v>2.8765281460787011</v>
      </c>
      <c r="Q345" s="102">
        <v>3.2601504037969486</v>
      </c>
      <c r="R345" s="102">
        <v>3.2255214063641597</v>
      </c>
      <c r="S345" s="102">
        <v>3.1166875294479577</v>
      </c>
      <c r="T345" s="102">
        <v>2.9055081533361897</v>
      </c>
      <c r="U345" s="102">
        <v>2.9670040240463846</v>
      </c>
      <c r="V345" s="102">
        <v>2.7366212981604665</v>
      </c>
      <c r="W345" s="102">
        <v>2.657735858487777</v>
      </c>
      <c r="X345" s="102">
        <v>1.9772459881661228</v>
      </c>
      <c r="Y345" s="102">
        <v>1.7034001998356114</v>
      </c>
      <c r="DA345" s="131" t="s">
        <v>3169</v>
      </c>
    </row>
    <row r="346" spans="1:105" ht="12" customHeight="1" x14ac:dyDescent="0.25">
      <c r="A346" s="107" t="s">
        <v>123</v>
      </c>
      <c r="B346" s="105">
        <v>1.8061548367172884</v>
      </c>
      <c r="C346" s="105">
        <v>1.712765102380279</v>
      </c>
      <c r="D346" s="105">
        <v>1.5867437252624355</v>
      </c>
      <c r="E346" s="105">
        <v>1.602600142155866</v>
      </c>
      <c r="F346" s="105">
        <v>1.6288390536126629</v>
      </c>
      <c r="G346" s="105">
        <v>1.6252532185478323</v>
      </c>
      <c r="H346" s="105">
        <v>1.7115479890275092</v>
      </c>
      <c r="I346" s="105">
        <v>1.6859150615374099</v>
      </c>
      <c r="J346" s="105">
        <v>1.5385372111414151</v>
      </c>
      <c r="K346" s="105">
        <v>1.3408733218257778</v>
      </c>
      <c r="L346" s="105">
        <v>1.7182931488619926</v>
      </c>
      <c r="M346" s="105">
        <v>1.9228198648991572</v>
      </c>
      <c r="N346" s="105">
        <v>1.8773073104268541</v>
      </c>
      <c r="O346" s="105">
        <v>1.9414888710800888</v>
      </c>
      <c r="P346" s="105">
        <v>1.6125967270305319</v>
      </c>
      <c r="Q346" s="105">
        <v>1.8341282983261311</v>
      </c>
      <c r="R346" s="105">
        <v>1.8169949612831329</v>
      </c>
      <c r="S346" s="105">
        <v>1.6719891018587147</v>
      </c>
      <c r="T346" s="105">
        <v>1.5759195545038822</v>
      </c>
      <c r="U346" s="105">
        <v>1.6341608468367466</v>
      </c>
      <c r="V346" s="105">
        <v>1.5155547013702806</v>
      </c>
      <c r="W346" s="105">
        <v>1.5726402046674537</v>
      </c>
      <c r="X346" s="105">
        <v>0.81967199570007865</v>
      </c>
      <c r="Y346" s="105">
        <v>0.8755826122770054</v>
      </c>
      <c r="DA346" s="132" t="s">
        <v>3170</v>
      </c>
    </row>
    <row r="347" spans="1:105" ht="12" customHeight="1" x14ac:dyDescent="0.25">
      <c r="A347" s="108" t="s">
        <v>50</v>
      </c>
      <c r="B347" s="99">
        <v>1.8061548367172884</v>
      </c>
      <c r="C347" s="99">
        <v>1.712765102380279</v>
      </c>
      <c r="D347" s="99">
        <v>1.5867437252624355</v>
      </c>
      <c r="E347" s="99">
        <v>1.602600142155866</v>
      </c>
      <c r="F347" s="99">
        <v>1.6288390536126629</v>
      </c>
      <c r="G347" s="99">
        <v>1.6252532185478323</v>
      </c>
      <c r="H347" s="99">
        <v>1.7115479890275092</v>
      </c>
      <c r="I347" s="99">
        <v>1.6859150615374099</v>
      </c>
      <c r="J347" s="99">
        <v>1.5385372111414151</v>
      </c>
      <c r="K347" s="99">
        <v>1.3408733218257778</v>
      </c>
      <c r="L347" s="99">
        <v>1.7182931488619926</v>
      </c>
      <c r="M347" s="99">
        <v>1.9228198648991572</v>
      </c>
      <c r="N347" s="99">
        <v>1.8773073104268541</v>
      </c>
      <c r="O347" s="99">
        <v>1.9414888710800888</v>
      </c>
      <c r="P347" s="99">
        <v>1.6125967270305319</v>
      </c>
      <c r="Q347" s="99">
        <v>1.8341282983261311</v>
      </c>
      <c r="R347" s="99">
        <v>1.8169949612831329</v>
      </c>
      <c r="S347" s="99">
        <v>1.6719891018587147</v>
      </c>
      <c r="T347" s="99">
        <v>1.5759195545038822</v>
      </c>
      <c r="U347" s="99">
        <v>1.6341608468367466</v>
      </c>
      <c r="V347" s="99">
        <v>1.5155547013702806</v>
      </c>
      <c r="W347" s="99">
        <v>1.5726402046674537</v>
      </c>
      <c r="X347" s="99">
        <v>0.81967199570007865</v>
      </c>
      <c r="Y347" s="99">
        <v>0.8755826122770054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X353" s="123">
        <v>0</v>
      </c>
      <c r="Y353" s="123">
        <v>0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X355" s="99">
        <v>0</v>
      </c>
      <c r="Y355" s="99">
        <v>0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21.783827596493929</v>
      </c>
      <c r="D360" s="117">
        <f t="shared" si="150"/>
        <v>28.747697453418485</v>
      </c>
      <c r="E360" s="117">
        <f t="shared" si="150"/>
        <v>32.413910621686718</v>
      </c>
      <c r="F360" s="117">
        <f t="shared" si="150"/>
        <v>31.681426375228746</v>
      </c>
      <c r="G360" s="117">
        <f t="shared" si="150"/>
        <v>38.96369103143936</v>
      </c>
      <c r="H360" s="117">
        <f t="shared" si="150"/>
        <v>32.316098240671231</v>
      </c>
      <c r="I360" s="117">
        <f t="shared" si="150"/>
        <v>36.837705792751983</v>
      </c>
      <c r="J360" s="117">
        <f t="shared" si="150"/>
        <v>19.428604577593077</v>
      </c>
      <c r="K360" s="117">
        <f t="shared" si="150"/>
        <v>12.587282523696992</v>
      </c>
      <c r="L360" s="117">
        <f t="shared" si="150"/>
        <v>7.7828781934537403</v>
      </c>
      <c r="M360" s="117">
        <f t="shared" si="150"/>
        <v>12.04513672053556</v>
      </c>
      <c r="N360" s="117">
        <f t="shared" si="150"/>
        <v>13.313587325074314</v>
      </c>
      <c r="O360" s="117">
        <f t="shared" si="150"/>
        <v>19.999845990816834</v>
      </c>
      <c r="P360" s="117">
        <f t="shared" si="150"/>
        <v>31.358608895738897</v>
      </c>
      <c r="Q360" s="117">
        <f t="shared" si="150"/>
        <v>33.067626867099946</v>
      </c>
      <c r="R360" s="117">
        <f t="shared" ref="R360:V360" si="151">R361+R364+R366+R379</f>
        <v>25.379587901390725</v>
      </c>
      <c r="S360" s="117">
        <f t="shared" si="151"/>
        <v>16.13835799893927</v>
      </c>
      <c r="T360" s="117">
        <f t="shared" si="151"/>
        <v>11.096070303570155</v>
      </c>
      <c r="U360" s="117">
        <f t="shared" si="151"/>
        <v>9.7043867202829865</v>
      </c>
      <c r="V360" s="117">
        <f t="shared" si="151"/>
        <v>7.7464857543684982</v>
      </c>
      <c r="W360" s="117">
        <f t="shared" ref="W360:Y360" si="152">W361+W364+W366+W379</f>
        <v>8.4275405924895193</v>
      </c>
      <c r="X360" s="117">
        <f t="shared" si="152"/>
        <v>4.6965455984398377</v>
      </c>
      <c r="Y360" s="117">
        <f t="shared" si="152"/>
        <v>6.6873094562115192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20.060620681745124</v>
      </c>
      <c r="D361" s="122">
        <f t="shared" si="153"/>
        <v>26.250564084574883</v>
      </c>
      <c r="E361" s="122">
        <f t="shared" si="153"/>
        <v>29.660477201369972</v>
      </c>
      <c r="F361" s="122">
        <f t="shared" si="153"/>
        <v>28.787142369776983</v>
      </c>
      <c r="G361" s="122">
        <f t="shared" si="153"/>
        <v>35.399744213884603</v>
      </c>
      <c r="H361" s="122">
        <f t="shared" si="153"/>
        <v>29.263373915439431</v>
      </c>
      <c r="I361" s="122">
        <f t="shared" si="153"/>
        <v>33.61298850038348</v>
      </c>
      <c r="J361" s="122">
        <f t="shared" si="153"/>
        <v>17.573002222207403</v>
      </c>
      <c r="K361" s="122">
        <f t="shared" si="153"/>
        <v>11.397024687885471</v>
      </c>
      <c r="L361" s="122">
        <f t="shared" si="153"/>
        <v>6.9878399503663626</v>
      </c>
      <c r="M361" s="122">
        <f t="shared" si="153"/>
        <v>10.601741065671025</v>
      </c>
      <c r="N361" s="122">
        <f t="shared" si="153"/>
        <v>11.649572992498827</v>
      </c>
      <c r="O361" s="122">
        <f t="shared" si="153"/>
        <v>17.360075000490767</v>
      </c>
      <c r="P361" s="122">
        <f t="shared" si="153"/>
        <v>26.88809125503893</v>
      </c>
      <c r="Q361" s="122">
        <f t="shared" si="153"/>
        <v>28.475462026199008</v>
      </c>
      <c r="R361" s="122">
        <f t="shared" ref="R361:V361" si="154">SUM(R362:R363)</f>
        <v>21.818384845047738</v>
      </c>
      <c r="S361" s="122">
        <f t="shared" si="154"/>
        <v>13.867544299457743</v>
      </c>
      <c r="T361" s="122">
        <f t="shared" si="154"/>
        <v>9.45134617712921</v>
      </c>
      <c r="U361" s="122">
        <f t="shared" si="154"/>
        <v>8.1053412868947348</v>
      </c>
      <c r="V361" s="122">
        <f t="shared" si="154"/>
        <v>6.3888922445930092</v>
      </c>
      <c r="W361" s="122">
        <f t="shared" ref="W361:Y361" si="155">SUM(W362:W363)</f>
        <v>6.7932513409908415</v>
      </c>
      <c r="X361" s="122">
        <f t="shared" si="155"/>
        <v>3.9413583628775783</v>
      </c>
      <c r="Y361" s="122">
        <f t="shared" si="155"/>
        <v>5.4117485660109104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19.968456459886962</v>
      </c>
      <c r="D362" s="98">
        <v>26.130513758476507</v>
      </c>
      <c r="E362" s="98">
        <v>29.522819499387939</v>
      </c>
      <c r="F362" s="98">
        <v>28.652343847664994</v>
      </c>
      <c r="G362" s="98">
        <v>35.231720692698616</v>
      </c>
      <c r="H362" s="98">
        <v>29.122565209862049</v>
      </c>
      <c r="I362" s="98">
        <v>33.449162066506062</v>
      </c>
      <c r="J362" s="98">
        <v>17.487015624001753</v>
      </c>
      <c r="K362" s="98">
        <v>11.340893247475204</v>
      </c>
      <c r="L362" s="98">
        <v>6.9519679641362861</v>
      </c>
      <c r="M362" s="98">
        <v>10.547796247002454</v>
      </c>
      <c r="N362" s="98">
        <v>11.590171938405293</v>
      </c>
      <c r="O362" s="98">
        <v>17.271409388033405</v>
      </c>
      <c r="P362" s="98">
        <v>26.752674403423512</v>
      </c>
      <c r="Q362" s="98">
        <v>28.328083141668397</v>
      </c>
      <c r="R362" s="98">
        <v>21.703855320028026</v>
      </c>
      <c r="S362" s="98">
        <v>13.793686813166712</v>
      </c>
      <c r="T362" s="98">
        <v>9.4003330940214536</v>
      </c>
      <c r="U362" s="98">
        <v>8.0614710685476556</v>
      </c>
      <c r="V362" s="98">
        <v>6.3538808262930004</v>
      </c>
      <c r="W362" s="98">
        <v>6.7556559111056647</v>
      </c>
      <c r="X362" s="98">
        <v>3.9209989769230904</v>
      </c>
      <c r="Y362" s="98">
        <v>5.3833333384921325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9.2164221858163864E-2</v>
      </c>
      <c r="D363" s="98">
        <v>0.12005032609837527</v>
      </c>
      <c r="E363" s="98">
        <v>0.13765770198203359</v>
      </c>
      <c r="F363" s="98">
        <v>0.13479852211198978</v>
      </c>
      <c r="G363" s="98">
        <v>0.16802352118598385</v>
      </c>
      <c r="H363" s="98">
        <v>0.14080870557738218</v>
      </c>
      <c r="I363" s="98">
        <v>0.16382643387741702</v>
      </c>
      <c r="J363" s="98">
        <v>8.5986598205651785E-2</v>
      </c>
      <c r="K363" s="98">
        <v>5.6131440410266908E-2</v>
      </c>
      <c r="L363" s="98">
        <v>3.5871986230076675E-2</v>
      </c>
      <c r="M363" s="98">
        <v>5.3944818668570808E-2</v>
      </c>
      <c r="N363" s="98">
        <v>5.9401054093534154E-2</v>
      </c>
      <c r="O363" s="98">
        <v>8.8665612457363041E-2</v>
      </c>
      <c r="P363" s="98">
        <v>0.1354168516154188</v>
      </c>
      <c r="Q363" s="98">
        <v>0.14737888453061002</v>
      </c>
      <c r="R363" s="98">
        <v>0.11452952501971074</v>
      </c>
      <c r="S363" s="98">
        <v>7.3857486291030353E-2</v>
      </c>
      <c r="T363" s="98">
        <v>5.1013083107756929E-2</v>
      </c>
      <c r="U363" s="98">
        <v>4.3870218347079444E-2</v>
      </c>
      <c r="V363" s="98">
        <v>3.5011418300008354E-2</v>
      </c>
      <c r="W363" s="98">
        <v>3.7595429885176924E-2</v>
      </c>
      <c r="X363" s="98">
        <v>2.0359385954488156E-2</v>
      </c>
      <c r="Y363" s="98">
        <v>2.8415227518778029E-2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3.439890795303966E-3</v>
      </c>
      <c r="D364" s="122">
        <f t="shared" si="156"/>
        <v>2.3743638432979042E-3</v>
      </c>
      <c r="E364" s="122">
        <f t="shared" si="156"/>
        <v>5.4997739367564982E-3</v>
      </c>
      <c r="F364" s="122">
        <f t="shared" si="156"/>
        <v>8.9550053511829961E-3</v>
      </c>
      <c r="G364" s="122">
        <f t="shared" si="156"/>
        <v>1.0755107045665645E-2</v>
      </c>
      <c r="H364" s="122">
        <f t="shared" si="156"/>
        <v>1.4942495231339998E-2</v>
      </c>
      <c r="I364" s="122">
        <f t="shared" si="156"/>
        <v>1.5914481952806699E-2</v>
      </c>
      <c r="J364" s="122">
        <f t="shared" si="156"/>
        <v>6.3066517053016859E-3</v>
      </c>
      <c r="K364" s="122">
        <f t="shared" si="156"/>
        <v>2.7408483694797438E-3</v>
      </c>
      <c r="L364" s="122">
        <f t="shared" si="156"/>
        <v>1.7021697731259627E-3</v>
      </c>
      <c r="M364" s="122">
        <f t="shared" si="156"/>
        <v>3.9806552695247311E-3</v>
      </c>
      <c r="N364" s="122">
        <f t="shared" si="156"/>
        <v>4.4214029869701814E-3</v>
      </c>
      <c r="O364" s="122">
        <f t="shared" si="156"/>
        <v>5.4373185729484526E-3</v>
      </c>
      <c r="P364" s="122">
        <f t="shared" si="156"/>
        <v>7.3239603758987791E-3</v>
      </c>
      <c r="Q364" s="122">
        <f t="shared" si="156"/>
        <v>8.9636191394504728E-3</v>
      </c>
      <c r="R364" s="122">
        <f t="shared" si="156"/>
        <v>8.8197391535036751E-3</v>
      </c>
      <c r="S364" s="122">
        <f t="shared" si="156"/>
        <v>5.5141387828831186E-3</v>
      </c>
      <c r="T364" s="122">
        <f t="shared" si="156"/>
        <v>5.1448837390380637E-3</v>
      </c>
      <c r="U364" s="122">
        <f t="shared" si="156"/>
        <v>2.2272915093244686E-3</v>
      </c>
      <c r="V364" s="122">
        <f t="shared" si="156"/>
        <v>5.3147903769938006E-3</v>
      </c>
      <c r="W364" s="122">
        <f t="shared" si="156"/>
        <v>2.1888895723036418E-3</v>
      </c>
      <c r="X364" s="122">
        <f t="shared" si="156"/>
        <v>3.5985922278535757E-3</v>
      </c>
      <c r="Y364" s="122">
        <f t="shared" si="156"/>
        <v>7.0501753722952386E-3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3.439890795303966E-3</v>
      </c>
      <c r="D365" s="98">
        <v>2.3743638432979042E-3</v>
      </c>
      <c r="E365" s="98">
        <v>5.4997739367564982E-3</v>
      </c>
      <c r="F365" s="98">
        <v>8.9550053511829961E-3</v>
      </c>
      <c r="G365" s="98">
        <v>1.0755107045665645E-2</v>
      </c>
      <c r="H365" s="98">
        <v>1.4942495231339998E-2</v>
      </c>
      <c r="I365" s="98">
        <v>1.5914481952806699E-2</v>
      </c>
      <c r="J365" s="98">
        <v>6.3066517053016859E-3</v>
      </c>
      <c r="K365" s="98">
        <v>2.7408483694797438E-3</v>
      </c>
      <c r="L365" s="98">
        <v>1.7021697731259627E-3</v>
      </c>
      <c r="M365" s="98">
        <v>3.9806552695247311E-3</v>
      </c>
      <c r="N365" s="98">
        <v>4.4214029869701814E-3</v>
      </c>
      <c r="O365" s="98">
        <v>5.4373185729484526E-3</v>
      </c>
      <c r="P365" s="98">
        <v>7.3239603758987791E-3</v>
      </c>
      <c r="Q365" s="98">
        <v>8.9636191394504728E-3</v>
      </c>
      <c r="R365" s="98">
        <v>8.8197391535036751E-3</v>
      </c>
      <c r="S365" s="98">
        <v>5.5141387828831186E-3</v>
      </c>
      <c r="T365" s="98">
        <v>5.1448837390380637E-3</v>
      </c>
      <c r="U365" s="98">
        <v>2.2272915093244686E-3</v>
      </c>
      <c r="V365" s="98">
        <v>5.3147903769938006E-3</v>
      </c>
      <c r="W365" s="98">
        <v>2.1888895723036418E-3</v>
      </c>
      <c r="X365" s="98">
        <v>3.5985922278535757E-3</v>
      </c>
      <c r="Y365" s="98">
        <v>7.0501753722952386E-3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1.398850109192888</v>
      </c>
      <c r="D366" s="122">
        <v>2.0307343763764014</v>
      </c>
      <c r="E366" s="122">
        <v>2.2303695622669966</v>
      </c>
      <c r="F366" s="122">
        <v>2.3479433989054135</v>
      </c>
      <c r="G366" s="122">
        <v>2.88655815876698</v>
      </c>
      <c r="H366" s="122">
        <v>2.4550749894183106</v>
      </c>
      <c r="I366" s="122">
        <v>2.5760083471735071</v>
      </c>
      <c r="J366" s="122">
        <v>1.4795270802532876</v>
      </c>
      <c r="K366" s="122">
        <v>0.93733334524373424</v>
      </c>
      <c r="L366" s="122">
        <v>0.63166044271683608</v>
      </c>
      <c r="M366" s="122">
        <v>1.1626729682916923</v>
      </c>
      <c r="N366" s="122">
        <v>1.3360347135950923</v>
      </c>
      <c r="O366" s="122">
        <v>2.1087662761181782</v>
      </c>
      <c r="P366" s="122">
        <v>3.5466652217159673</v>
      </c>
      <c r="Q366" s="122">
        <v>3.6473687835032718</v>
      </c>
      <c r="R366" s="122">
        <v>2.8157291941018485</v>
      </c>
      <c r="S366" s="122">
        <v>1.7864232465659196</v>
      </c>
      <c r="T366" s="122">
        <v>1.2808914105644322</v>
      </c>
      <c r="U366" s="122">
        <v>1.2557598039197597</v>
      </c>
      <c r="V366" s="122">
        <v>1.0531546791239284</v>
      </c>
      <c r="W366" s="122">
        <v>1.2649027930629413</v>
      </c>
      <c r="X366" s="122">
        <v>0.57295772797913314</v>
      </c>
      <c r="Y366" s="122">
        <v>0.95045313509954166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0.18161436901987565</v>
      </c>
      <c r="D367" s="98">
        <v>0.54628473845590386</v>
      </c>
      <c r="E367" s="98">
        <v>0.67673556970679227</v>
      </c>
      <c r="F367" s="98">
        <v>0.75103607627283286</v>
      </c>
      <c r="G367" s="98">
        <v>1.0121947752245186</v>
      </c>
      <c r="H367" s="98">
        <v>0.82053989938171668</v>
      </c>
      <c r="I367" s="98">
        <v>1.3089753232762535</v>
      </c>
      <c r="J367" s="98">
        <v>0.87934451610076159</v>
      </c>
      <c r="K367" s="98">
        <v>0.45154346660642275</v>
      </c>
      <c r="L367" s="98">
        <v>0.24568928934583079</v>
      </c>
      <c r="M367" s="98">
        <v>0.42342329220646824</v>
      </c>
      <c r="N367" s="98">
        <v>0.45309354819547054</v>
      </c>
      <c r="O367" s="98">
        <v>0.73976951910843258</v>
      </c>
      <c r="P367" s="98">
        <v>1.4787328214761504</v>
      </c>
      <c r="Q367" s="98">
        <v>1.6649309956529883</v>
      </c>
      <c r="R367" s="98">
        <v>1.5569536149126506</v>
      </c>
      <c r="S367" s="98">
        <v>1.0470750068287948</v>
      </c>
      <c r="T367" s="98">
        <v>0.87173432206385693</v>
      </c>
      <c r="U367" s="98">
        <v>1.1720007040615033</v>
      </c>
      <c r="V367" s="98">
        <v>0.88899818673283559</v>
      </c>
      <c r="W367" s="98">
        <v>1.0967067185041675</v>
      </c>
      <c r="X367" s="98">
        <v>0.40581150871735788</v>
      </c>
      <c r="Y367" s="98">
        <v>0.72471498621863373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1.0214616739595088E-3</v>
      </c>
      <c r="D368" s="98">
        <v>1.7759227218910037E-3</v>
      </c>
      <c r="E368" s="98">
        <v>3.2056017642503386E-3</v>
      </c>
      <c r="F368" s="98">
        <v>2.5908774058155644E-3</v>
      </c>
      <c r="G368" s="98">
        <v>4.8590623044442172E-3</v>
      </c>
      <c r="H368" s="98">
        <v>4.1382305235890173E-3</v>
      </c>
      <c r="I368" s="98">
        <v>1.2919792453427132E-2</v>
      </c>
      <c r="J368" s="98">
        <v>5.0576437387847058E-3</v>
      </c>
      <c r="K368" s="98">
        <v>5.3826807878354687E-3</v>
      </c>
      <c r="L368" s="98">
        <v>7.2165947449648153E-4</v>
      </c>
      <c r="M368" s="98">
        <v>3.3898788372385743E-3</v>
      </c>
      <c r="N368" s="98">
        <v>1.1468767236903186E-3</v>
      </c>
      <c r="O368" s="98">
        <v>7.4253548766081939E-4</v>
      </c>
      <c r="P368" s="98">
        <v>1.1937978120607852E-2</v>
      </c>
      <c r="Q368" s="98">
        <v>4.4473978988702461E-3</v>
      </c>
      <c r="R368" s="98">
        <v>1.2307011683461492E-2</v>
      </c>
      <c r="S368" s="98">
        <v>8.6143992121447896E-3</v>
      </c>
      <c r="T368" s="98">
        <v>3.1462753222932394E-3</v>
      </c>
      <c r="U368" s="98">
        <v>1.1808436480418159E-2</v>
      </c>
      <c r="V368" s="98">
        <v>7.4710324126456137E-3</v>
      </c>
      <c r="W368" s="98">
        <v>7.4477399175179142E-3</v>
      </c>
      <c r="X368" s="98">
        <v>1.3842239985776017E-2</v>
      </c>
      <c r="Y368" s="98">
        <v>1.3223865650253666E-2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6.7337587772736619E-4</v>
      </c>
      <c r="D369" s="101">
        <v>1.172383926946119E-3</v>
      </c>
      <c r="E369" s="101">
        <v>2.0793232104596424E-3</v>
      </c>
      <c r="F369" s="101">
        <v>1.6628044213526235E-3</v>
      </c>
      <c r="G369" s="101">
        <v>3.1349741946197873E-3</v>
      </c>
      <c r="H369" s="101">
        <v>2.6547648691732525E-3</v>
      </c>
      <c r="I369" s="101">
        <v>8.123839076781816E-3</v>
      </c>
      <c r="J369" s="101">
        <v>3.0729798647700451E-3</v>
      </c>
      <c r="K369" s="101">
        <v>2.9991312551839746E-3</v>
      </c>
      <c r="L369" s="101">
        <v>4.5090963621757996E-4</v>
      </c>
      <c r="M369" s="101">
        <v>2.0874456131712384E-3</v>
      </c>
      <c r="N369" s="101">
        <v>6.8913233419129472E-4</v>
      </c>
      <c r="O369" s="101">
        <v>4.6470907600713201E-4</v>
      </c>
      <c r="P369" s="101">
        <v>7.1854274116576996E-3</v>
      </c>
      <c r="Q369" s="101">
        <v>2.7228915476525985E-3</v>
      </c>
      <c r="R369" s="101">
        <v>7.4964100375833429E-3</v>
      </c>
      <c r="S369" s="101">
        <v>5.0104446376026115E-3</v>
      </c>
      <c r="T369" s="101">
        <v>1.826250227617025E-3</v>
      </c>
      <c r="U369" s="101">
        <v>6.9261462588313758E-3</v>
      </c>
      <c r="V369" s="101">
        <v>4.3586202041936495E-3</v>
      </c>
      <c r="W369" s="101">
        <v>4.5703325894024026E-3</v>
      </c>
      <c r="X369" s="101">
        <v>6.068069148441331E-3</v>
      </c>
      <c r="Y369" s="101">
        <v>7.1778364030826297E-3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3.480857962321427E-4</v>
      </c>
      <c r="D370" s="104">
        <v>6.035387949448848E-4</v>
      </c>
      <c r="E370" s="104">
        <v>1.1262785537906961E-3</v>
      </c>
      <c r="F370" s="104">
        <v>9.2807298446294069E-4</v>
      </c>
      <c r="G370" s="104">
        <v>1.7240881098244299E-3</v>
      </c>
      <c r="H370" s="104">
        <v>1.4834656544157644E-3</v>
      </c>
      <c r="I370" s="104">
        <v>4.7959533766453169E-3</v>
      </c>
      <c r="J370" s="104">
        <v>1.9846638740146612E-3</v>
      </c>
      <c r="K370" s="104">
        <v>2.3835495326514941E-3</v>
      </c>
      <c r="L370" s="104">
        <v>2.7074983827890162E-4</v>
      </c>
      <c r="M370" s="104">
        <v>1.3024332240673358E-3</v>
      </c>
      <c r="N370" s="104">
        <v>4.5774438949902385E-4</v>
      </c>
      <c r="O370" s="104">
        <v>2.7782641165368733E-4</v>
      </c>
      <c r="P370" s="104">
        <v>4.7525507089501533E-3</v>
      </c>
      <c r="Q370" s="104">
        <v>1.7245063512176476E-3</v>
      </c>
      <c r="R370" s="104">
        <v>4.8106016458781499E-3</v>
      </c>
      <c r="S370" s="104">
        <v>3.6039545745421789E-3</v>
      </c>
      <c r="T370" s="104">
        <v>1.3200250946762144E-3</v>
      </c>
      <c r="U370" s="104">
        <v>4.882290221586782E-3</v>
      </c>
      <c r="V370" s="104">
        <v>3.1124122084519642E-3</v>
      </c>
      <c r="W370" s="104">
        <v>2.8774073281155111E-3</v>
      </c>
      <c r="X370" s="104">
        <v>7.7741708373346863E-3</v>
      </c>
      <c r="Y370" s="104">
        <v>6.0460292471710367E-3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0.13647957885743794</v>
      </c>
      <c r="D371" s="101">
        <v>0.14096316868010816</v>
      </c>
      <c r="E371" s="101">
        <v>0.1920414662280864</v>
      </c>
      <c r="F371" s="101">
        <v>0.20275870693458725</v>
      </c>
      <c r="G371" s="101">
        <v>0.24091601883610697</v>
      </c>
      <c r="H371" s="101">
        <v>0.2112145429679691</v>
      </c>
      <c r="I371" s="101">
        <v>0.12572797330731156</v>
      </c>
      <c r="J371" s="101">
        <v>4.8201804978471562E-2</v>
      </c>
      <c r="K371" s="101">
        <v>3.2290151528204428E-2</v>
      </c>
      <c r="L371" s="101">
        <v>3.063941262454924E-2</v>
      </c>
      <c r="M371" s="101">
        <v>8.0651527188036379E-2</v>
      </c>
      <c r="N371" s="101">
        <v>8.2248664944620367E-2</v>
      </c>
      <c r="O371" s="101">
        <v>0.10107699493026119</v>
      </c>
      <c r="P371" s="101">
        <v>0.13774419100305962</v>
      </c>
      <c r="Q371" s="101">
        <v>0.21965195300887039</v>
      </c>
      <c r="R371" s="101">
        <v>0.15418117757227734</v>
      </c>
      <c r="S371" s="101">
        <v>0.1035228782925143</v>
      </c>
      <c r="T371" s="101">
        <v>4.7670224131712492E-2</v>
      </c>
      <c r="U371" s="101">
        <v>9.9345094454727952E-3</v>
      </c>
      <c r="V371" s="101">
        <v>2.1138912573529928E-2</v>
      </c>
      <c r="W371" s="101">
        <v>2.6795041351601E-2</v>
      </c>
      <c r="X371" s="101">
        <v>3.5586608494617297E-2</v>
      </c>
      <c r="Y371" s="101">
        <v>3.6807717204508227E-2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8.3627152444466345E-4</v>
      </c>
      <c r="D372" s="104">
        <v>2.8903137712953618E-4</v>
      </c>
      <c r="E372" s="104">
        <v>9.9171080140648743E-4</v>
      </c>
      <c r="F372" s="104">
        <v>7.1104085397481222E-4</v>
      </c>
      <c r="G372" s="104">
        <v>9.0527842129502266E-4</v>
      </c>
      <c r="H372" s="104">
        <v>1.1676279242074331E-3</v>
      </c>
      <c r="I372" s="104">
        <v>1.6963302093896565E-3</v>
      </c>
      <c r="J372" s="104">
        <v>9.891092421525336E-5</v>
      </c>
      <c r="K372" s="104">
        <v>4.6363460490333802E-4</v>
      </c>
      <c r="L372" s="104">
        <v>0</v>
      </c>
      <c r="M372" s="104">
        <v>7.1080234477023121E-4</v>
      </c>
      <c r="N372" s="104">
        <v>3.4974532734219365E-4</v>
      </c>
      <c r="O372" s="104">
        <v>2.275661548609728E-4</v>
      </c>
      <c r="P372" s="104">
        <v>5.8421260764271866E-4</v>
      </c>
      <c r="Q372" s="104">
        <v>2.0071283470317401E-3</v>
      </c>
      <c r="R372" s="104">
        <v>1.1082722627898218E-3</v>
      </c>
      <c r="S372" s="104">
        <v>8.5589025000894269E-4</v>
      </c>
      <c r="T372" s="104">
        <v>1.9962606208468505E-4</v>
      </c>
      <c r="U372" s="104">
        <v>1.0204506861607112E-4</v>
      </c>
      <c r="V372" s="104">
        <v>9.4462262209282937E-5</v>
      </c>
      <c r="W372" s="104">
        <v>1.8418861895086328E-4</v>
      </c>
      <c r="X372" s="104">
        <v>8.1017771441058996E-4</v>
      </c>
      <c r="Y372" s="104">
        <v>1.777838004620978E-4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5.5028109095207813E-4</v>
      </c>
      <c r="D373" s="98">
        <v>1.914609437040619E-4</v>
      </c>
      <c r="E373" s="98">
        <v>6.4920289835158679E-4</v>
      </c>
      <c r="F373" s="98">
        <v>4.6319681019570483E-4</v>
      </c>
      <c r="G373" s="98">
        <v>5.9571336381340865E-4</v>
      </c>
      <c r="H373" s="98">
        <v>7.6818103114720249E-4</v>
      </c>
      <c r="I373" s="98">
        <v>1.1001702135087451E-3</v>
      </c>
      <c r="J373" s="98">
        <v>6.2366158302010557E-5</v>
      </c>
      <c r="K373" s="98">
        <v>2.7058230966060966E-4</v>
      </c>
      <c r="L373" s="98">
        <v>0</v>
      </c>
      <c r="M373" s="98">
        <v>4.575819010773445E-4</v>
      </c>
      <c r="N373" s="98">
        <v>2.1937480799044239E-4</v>
      </c>
      <c r="O373" s="98">
        <v>1.4706968259774707E-4</v>
      </c>
      <c r="P373" s="98">
        <v>3.5938010332796128E-4</v>
      </c>
      <c r="Q373" s="98">
        <v>1.2456247881167425E-3</v>
      </c>
      <c r="R373" s="98">
        <v>6.8299674248851908E-4</v>
      </c>
      <c r="S373" s="98">
        <v>5.039186316531225E-4</v>
      </c>
      <c r="T373" s="98">
        <v>1.1732106112713956E-4</v>
      </c>
      <c r="U373" s="98">
        <v>6.0626174591562858E-5</v>
      </c>
      <c r="V373" s="98">
        <v>5.5815466358669191E-5</v>
      </c>
      <c r="W373" s="98">
        <v>1.1452097902595909E-4</v>
      </c>
      <c r="X373" s="98">
        <v>3.657548893381238E-4</v>
      </c>
      <c r="Y373" s="98">
        <v>9.8120068227340555E-5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2.8599043349258527E-4</v>
      </c>
      <c r="D374" s="98">
        <v>9.7570433425474292E-5</v>
      </c>
      <c r="E374" s="98">
        <v>3.4250790305490059E-4</v>
      </c>
      <c r="F374" s="98">
        <v>2.4784404377910739E-4</v>
      </c>
      <c r="G374" s="98">
        <v>3.0956505748161401E-4</v>
      </c>
      <c r="H374" s="98">
        <v>3.9944689306023066E-4</v>
      </c>
      <c r="I374" s="98">
        <v>5.9615999588091123E-4</v>
      </c>
      <c r="J374" s="98">
        <v>3.6544765913242809E-5</v>
      </c>
      <c r="K374" s="98">
        <v>1.9305229524272838E-4</v>
      </c>
      <c r="L374" s="98">
        <v>0</v>
      </c>
      <c r="M374" s="98">
        <v>2.532204436928867E-4</v>
      </c>
      <c r="N374" s="98">
        <v>1.3037051935175129E-4</v>
      </c>
      <c r="O374" s="98">
        <v>8.0496472263225728E-5</v>
      </c>
      <c r="P374" s="98">
        <v>2.2483250431475741E-4</v>
      </c>
      <c r="Q374" s="98">
        <v>7.6150355891499758E-4</v>
      </c>
      <c r="R374" s="98">
        <v>4.2527552030130272E-4</v>
      </c>
      <c r="S374" s="98">
        <v>3.5197161835582018E-4</v>
      </c>
      <c r="T374" s="98">
        <v>8.2305000957545477E-5</v>
      </c>
      <c r="U374" s="98">
        <v>4.1418894024508256E-5</v>
      </c>
      <c r="V374" s="98">
        <v>3.8646795850613746E-5</v>
      </c>
      <c r="W374" s="98">
        <v>6.9667639924904186E-5</v>
      </c>
      <c r="X374" s="98">
        <v>4.4442282507246617E-4</v>
      </c>
      <c r="Y374" s="98">
        <v>7.9663732234757257E-5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0.59323192379483003</v>
      </c>
      <c r="D375" s="101">
        <v>0.84665639188653385</v>
      </c>
      <c r="E375" s="101">
        <v>0.82081135629131496</v>
      </c>
      <c r="F375" s="101">
        <v>0.96124553082737507</v>
      </c>
      <c r="G375" s="101">
        <v>0.96938200256496398</v>
      </c>
      <c r="H375" s="101">
        <v>0.85177845298360588</v>
      </c>
      <c r="I375" s="101">
        <v>0.27072280639464252</v>
      </c>
      <c r="J375" s="101">
        <v>0.20139158606493951</v>
      </c>
      <c r="K375" s="101">
        <v>0.15766703168305374</v>
      </c>
      <c r="L375" s="101">
        <v>0.17797265116919633</v>
      </c>
      <c r="M375" s="101">
        <v>0.37552557514686374</v>
      </c>
      <c r="N375" s="101">
        <v>0.49213589562408033</v>
      </c>
      <c r="O375" s="101">
        <v>0.70726447859314046</v>
      </c>
      <c r="P375" s="101">
        <v>1.1053941304651014</v>
      </c>
      <c r="Q375" s="101">
        <v>0.83769292543562623</v>
      </c>
      <c r="R375" s="101">
        <v>0.49476587266611211</v>
      </c>
      <c r="S375" s="101">
        <v>0.2974426597491216</v>
      </c>
      <c r="T375" s="101">
        <v>0.17757176876447223</v>
      </c>
      <c r="U375" s="101">
        <v>2.8625779779603726E-2</v>
      </c>
      <c r="V375" s="101">
        <v>7.1038710787689044E-2</v>
      </c>
      <c r="W375" s="101">
        <v>7.2277979622418387E-2</v>
      </c>
      <c r="X375" s="101">
        <v>0</v>
      </c>
      <c r="Y375" s="101">
        <v>0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0.48566650432234021</v>
      </c>
      <c r="D376" s="104">
        <v>0.49476512325483474</v>
      </c>
      <c r="E376" s="104">
        <v>0.53658385747514636</v>
      </c>
      <c r="F376" s="104">
        <v>0.42960116661082798</v>
      </c>
      <c r="G376" s="104">
        <v>0.6583010214156515</v>
      </c>
      <c r="H376" s="104">
        <v>0.56623623563722247</v>
      </c>
      <c r="I376" s="104">
        <v>0.85596612153248242</v>
      </c>
      <c r="J376" s="104">
        <v>0.34543261844611506</v>
      </c>
      <c r="K376" s="104">
        <v>0.28998638003331439</v>
      </c>
      <c r="L376" s="104">
        <v>0.17663743010276323</v>
      </c>
      <c r="M376" s="104">
        <v>0.27897189256831512</v>
      </c>
      <c r="N376" s="104">
        <v>0.30705998277988855</v>
      </c>
      <c r="O376" s="104">
        <v>0.55968518184382243</v>
      </c>
      <c r="P376" s="104">
        <v>0.81227188804340478</v>
      </c>
      <c r="Q376" s="104">
        <v>0.91863838315988522</v>
      </c>
      <c r="R376" s="104">
        <v>0.59641324500455695</v>
      </c>
      <c r="S376" s="104">
        <v>0.32891241223333512</v>
      </c>
      <c r="T376" s="104">
        <v>0.18056919422001277</v>
      </c>
      <c r="U376" s="104">
        <v>3.3288329084145883E-2</v>
      </c>
      <c r="V376" s="104">
        <v>6.4413374355018788E-2</v>
      </c>
      <c r="W376" s="104">
        <v>6.1491125048285702E-2</v>
      </c>
      <c r="X376" s="104">
        <v>0.11690719306697128</v>
      </c>
      <c r="Y376" s="104">
        <v>0.17552878222568391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0.30689303579209543</v>
      </c>
      <c r="D377" s="98">
        <v>0.31534288227101359</v>
      </c>
      <c r="E377" s="98">
        <v>0.33762095953291593</v>
      </c>
      <c r="F377" s="98">
        <v>0.26901876568798933</v>
      </c>
      <c r="G377" s="98">
        <v>0.41736825114749188</v>
      </c>
      <c r="H377" s="98">
        <v>0.35914573956132817</v>
      </c>
      <c r="I377" s="98">
        <v>0.53514096264938338</v>
      </c>
      <c r="J377" s="98">
        <v>0.20993277356038018</v>
      </c>
      <c r="K377" s="98">
        <v>0.16221527638026736</v>
      </c>
      <c r="L377" s="98">
        <v>0.11136661693269129</v>
      </c>
      <c r="M377" s="98">
        <v>0.17403714523441197</v>
      </c>
      <c r="N377" s="98">
        <v>0.18725435720471256</v>
      </c>
      <c r="O377" s="98">
        <v>0.35531778084948878</v>
      </c>
      <c r="P377" s="98">
        <v>0.4941927019821728</v>
      </c>
      <c r="Q377" s="98">
        <v>0.56769670826614438</v>
      </c>
      <c r="R377" s="98">
        <v>0.36739469435898442</v>
      </c>
      <c r="S377" s="98">
        <v>0.19392835592450985</v>
      </c>
      <c r="T377" s="98">
        <v>0.10677947233729258</v>
      </c>
      <c r="U377" s="98">
        <v>1.9908260207895771E-2</v>
      </c>
      <c r="V377" s="98">
        <v>3.8332768353569004E-2</v>
      </c>
      <c r="W377" s="98">
        <v>3.8395884161148364E-2</v>
      </c>
      <c r="X377" s="98">
        <v>5.1935294773867012E-2</v>
      </c>
      <c r="Y377" s="98">
        <v>9.6320477111643613E-2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0.17877346853024478</v>
      </c>
      <c r="D378" s="98">
        <v>0.17942224098382115</v>
      </c>
      <c r="E378" s="98">
        <v>0.1989628979422304</v>
      </c>
      <c r="F378" s="98">
        <v>0.16058240092283865</v>
      </c>
      <c r="G378" s="98">
        <v>0.24093277026815957</v>
      </c>
      <c r="H378" s="98">
        <v>0.2070904960758943</v>
      </c>
      <c r="I378" s="98">
        <v>0.32082515888309904</v>
      </c>
      <c r="J378" s="98">
        <v>0.13549984488573485</v>
      </c>
      <c r="K378" s="98">
        <v>0.12777110365304703</v>
      </c>
      <c r="L378" s="98">
        <v>6.527081317007194E-2</v>
      </c>
      <c r="M378" s="98">
        <v>0.10493474733390312</v>
      </c>
      <c r="N378" s="98">
        <v>0.119805625575176</v>
      </c>
      <c r="O378" s="98">
        <v>0.20436740099433368</v>
      </c>
      <c r="P378" s="98">
        <v>0.31807918606123198</v>
      </c>
      <c r="Q378" s="98">
        <v>0.35094167489374078</v>
      </c>
      <c r="R378" s="98">
        <v>0.22901855064557256</v>
      </c>
      <c r="S378" s="98">
        <v>0.13498405630882523</v>
      </c>
      <c r="T378" s="98">
        <v>7.3789721882720191E-2</v>
      </c>
      <c r="U378" s="98">
        <v>1.3380068876250114E-2</v>
      </c>
      <c r="V378" s="98">
        <v>2.6080606001449784E-2</v>
      </c>
      <c r="W378" s="98">
        <v>2.3095240887137339E-2</v>
      </c>
      <c r="X378" s="98">
        <v>6.4971898293104263E-2</v>
      </c>
      <c r="Y378" s="98">
        <v>7.9208305114040284E-2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0.32091691476061235</v>
      </c>
      <c r="D379" s="122">
        <v>0.46402462862390353</v>
      </c>
      <c r="E379" s="122">
        <v>0.51756408411299604</v>
      </c>
      <c r="F379" s="122">
        <v>0.53738560119516476</v>
      </c>
      <c r="G379" s="122">
        <v>0.66663355174210714</v>
      </c>
      <c r="H379" s="122">
        <v>0.58270684058214928</v>
      </c>
      <c r="I379" s="122">
        <v>0.63279446324218991</v>
      </c>
      <c r="J379" s="122">
        <v>0.369768623427086</v>
      </c>
      <c r="K379" s="122">
        <v>0.2501836421983058</v>
      </c>
      <c r="L379" s="122">
        <v>0.1616756305974156</v>
      </c>
      <c r="M379" s="122">
        <v>0.27674203130331715</v>
      </c>
      <c r="N379" s="122">
        <v>0.32355821599342421</v>
      </c>
      <c r="O379" s="122">
        <v>0.52556739563494159</v>
      </c>
      <c r="P379" s="122">
        <v>0.91652845860809884</v>
      </c>
      <c r="Q379" s="122">
        <v>0.93583243825821827</v>
      </c>
      <c r="R379" s="122">
        <v>0.73665412308763256</v>
      </c>
      <c r="S379" s="122">
        <v>0.47887631413272413</v>
      </c>
      <c r="T379" s="122">
        <v>0.35868783213747313</v>
      </c>
      <c r="U379" s="122">
        <v>0.34105833795916746</v>
      </c>
      <c r="V379" s="122">
        <v>0.29912404027456674</v>
      </c>
      <c r="W379" s="122">
        <v>0.36719756886343313</v>
      </c>
      <c r="X379" s="122">
        <v>0.17863091535527223</v>
      </c>
      <c r="Y379" s="122">
        <v>0.31805757972877224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0.32091691476061235</v>
      </c>
      <c r="D382" s="33">
        <v>0.46402462862390353</v>
      </c>
      <c r="E382" s="33">
        <v>0.51756408411299604</v>
      </c>
      <c r="F382" s="33">
        <v>0.53738560119516476</v>
      </c>
      <c r="G382" s="33">
        <v>0.66663355174210714</v>
      </c>
      <c r="H382" s="33">
        <v>0.58270684058214928</v>
      </c>
      <c r="I382" s="33">
        <v>0.63279446324218991</v>
      </c>
      <c r="J382" s="33">
        <v>0.369768623427086</v>
      </c>
      <c r="K382" s="33">
        <v>0.2501836421983058</v>
      </c>
      <c r="L382" s="33">
        <v>0.1616756305974156</v>
      </c>
      <c r="M382" s="33">
        <v>0.27674203130331715</v>
      </c>
      <c r="N382" s="33">
        <v>0.32355821599342421</v>
      </c>
      <c r="O382" s="33">
        <v>0.52556739563494159</v>
      </c>
      <c r="P382" s="33">
        <v>0.91652845860809884</v>
      </c>
      <c r="Q382" s="33">
        <v>0.93583243825821827</v>
      </c>
      <c r="R382" s="33">
        <v>0.73665412308763256</v>
      </c>
      <c r="S382" s="33">
        <v>0.47887631413272413</v>
      </c>
      <c r="T382" s="33">
        <v>0.35868783213747313</v>
      </c>
      <c r="U382" s="33">
        <v>0.34105833795916746</v>
      </c>
      <c r="V382" s="33">
        <v>0.29912404027456674</v>
      </c>
      <c r="W382" s="33">
        <v>0.36719756886343313</v>
      </c>
      <c r="X382" s="33">
        <v>0.17863091535527223</v>
      </c>
      <c r="Y382" s="33">
        <v>0.31805757972877224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13.88400735406179</v>
      </c>
      <c r="D384" s="117">
        <f t="shared" si="157"/>
        <v>18.640424881568876</v>
      </c>
      <c r="E384" s="117">
        <f t="shared" si="157"/>
        <v>21.392547769094065</v>
      </c>
      <c r="F384" s="117">
        <f t="shared" si="157"/>
        <v>21.298479702943194</v>
      </c>
      <c r="G384" s="117">
        <f t="shared" si="157"/>
        <v>26.668652625099632</v>
      </c>
      <c r="H384" s="117">
        <f t="shared" si="157"/>
        <v>22.534811330577394</v>
      </c>
      <c r="I384" s="117">
        <f t="shared" si="157"/>
        <v>26.143620679061783</v>
      </c>
      <c r="J384" s="117">
        <f t="shared" si="157"/>
        <v>14.019706576687669</v>
      </c>
      <c r="K384" s="117">
        <f t="shared" si="157"/>
        <v>9.2420397693968415</v>
      </c>
      <c r="L384" s="117">
        <f t="shared" si="157"/>
        <v>5.8049465082455223</v>
      </c>
      <c r="M384" s="117">
        <f t="shared" si="157"/>
        <v>9.1258042527523191</v>
      </c>
      <c r="N384" s="117">
        <f t="shared" si="157"/>
        <v>10.219197124860395</v>
      </c>
      <c r="O384" s="117">
        <f t="shared" si="157"/>
        <v>15.524103856848201</v>
      </c>
      <c r="P384" s="117">
        <f t="shared" si="157"/>
        <v>24.586806829302962</v>
      </c>
      <c r="Q384" s="117">
        <f t="shared" si="157"/>
        <v>26.225858375844378</v>
      </c>
      <c r="R384" s="117">
        <f t="shared" ref="R384:V384" si="158">R385+R388+R390+R403</f>
        <v>20.454877477192227</v>
      </c>
      <c r="S384" s="117">
        <f t="shared" si="158"/>
        <v>13.233416979357786</v>
      </c>
      <c r="T384" s="117">
        <f t="shared" si="158"/>
        <v>9.2656518915863391</v>
      </c>
      <c r="U384" s="117">
        <f t="shared" si="158"/>
        <v>8.230224782580347</v>
      </c>
      <c r="V384" s="117">
        <f t="shared" si="158"/>
        <v>6.6748899092292797</v>
      </c>
      <c r="W384" s="117">
        <f t="shared" ref="W384:Y384" si="159">W385+W388+W390+W403</f>
        <v>7.3260165276465958</v>
      </c>
      <c r="X384" s="117">
        <f t="shared" si="159"/>
        <v>4.1182437391794622</v>
      </c>
      <c r="Y384" s="117">
        <f t="shared" si="159"/>
        <v>5.9117469724735097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12.569744094337395</v>
      </c>
      <c r="D385" s="122">
        <f t="shared" si="160"/>
        <v>16.772054630038415</v>
      </c>
      <c r="E385" s="122">
        <f t="shared" si="160"/>
        <v>19.320969083541456</v>
      </c>
      <c r="F385" s="122">
        <f t="shared" si="160"/>
        <v>19.114145786255541</v>
      </c>
      <c r="G385" s="122">
        <f t="shared" si="160"/>
        <v>23.953544663450305</v>
      </c>
      <c r="H385" s="122">
        <f t="shared" si="160"/>
        <v>20.17453443802621</v>
      </c>
      <c r="I385" s="122">
        <f t="shared" si="160"/>
        <v>23.603801055544146</v>
      </c>
      <c r="J385" s="122">
        <f t="shared" si="160"/>
        <v>12.565335451437115</v>
      </c>
      <c r="K385" s="122">
        <f t="shared" si="160"/>
        <v>8.294931733283363</v>
      </c>
      <c r="L385" s="122">
        <f t="shared" si="160"/>
        <v>5.1748698659550865</v>
      </c>
      <c r="M385" s="122">
        <f t="shared" si="160"/>
        <v>7.9745330456818424</v>
      </c>
      <c r="N385" s="122">
        <f t="shared" si="160"/>
        <v>8.8803798394479045</v>
      </c>
      <c r="O385" s="122">
        <f t="shared" si="160"/>
        <v>13.376697626759169</v>
      </c>
      <c r="P385" s="122">
        <f t="shared" si="160"/>
        <v>20.909329171125179</v>
      </c>
      <c r="Q385" s="122">
        <f t="shared" si="160"/>
        <v>22.386345555880261</v>
      </c>
      <c r="R385" s="122">
        <f t="shared" ref="R385:V385" si="161">SUM(R386:R387)</f>
        <v>17.430547753104758</v>
      </c>
      <c r="S385" s="122">
        <f t="shared" si="161"/>
        <v>11.277318996367184</v>
      </c>
      <c r="T385" s="122">
        <f t="shared" si="161"/>
        <v>7.822518887063886</v>
      </c>
      <c r="U385" s="122">
        <f t="shared" si="161"/>
        <v>6.8165560793166025</v>
      </c>
      <c r="V385" s="122">
        <f t="shared" si="161"/>
        <v>5.44453738455754</v>
      </c>
      <c r="W385" s="122">
        <f t="shared" ref="W385:Y385" si="162">SUM(W386:W387)</f>
        <v>5.8501992034908143</v>
      </c>
      <c r="X385" s="122">
        <f t="shared" si="162"/>
        <v>3.41479475962243</v>
      </c>
      <c r="Y385" s="122">
        <f t="shared" si="162"/>
        <v>4.7156979633000695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12.477579872479231</v>
      </c>
      <c r="D386" s="98">
        <v>16.652004303940039</v>
      </c>
      <c r="E386" s="98">
        <v>19.183311381559424</v>
      </c>
      <c r="F386" s="98">
        <v>18.979347264143552</v>
      </c>
      <c r="G386" s="98">
        <v>23.785521142264322</v>
      </c>
      <c r="H386" s="98">
        <v>20.033725732448829</v>
      </c>
      <c r="I386" s="98">
        <v>23.439974621666728</v>
      </c>
      <c r="J386" s="98">
        <v>12.479348853231462</v>
      </c>
      <c r="K386" s="98">
        <v>8.2388002928730959</v>
      </c>
      <c r="L386" s="98">
        <v>5.13899787972501</v>
      </c>
      <c r="M386" s="98">
        <v>7.9205882270132717</v>
      </c>
      <c r="N386" s="98">
        <v>8.8209787853543702</v>
      </c>
      <c r="O386" s="98">
        <v>13.288032014301805</v>
      </c>
      <c r="P386" s="98">
        <v>20.773912319509762</v>
      </c>
      <c r="Q386" s="98">
        <v>22.238966671349651</v>
      </c>
      <c r="R386" s="98">
        <v>17.316018228085046</v>
      </c>
      <c r="S386" s="98">
        <v>11.203461510076153</v>
      </c>
      <c r="T386" s="98">
        <v>7.7715058039561287</v>
      </c>
      <c r="U386" s="98">
        <v>6.7726858609695233</v>
      </c>
      <c r="V386" s="98">
        <v>5.4095259662575312</v>
      </c>
      <c r="W386" s="98">
        <v>5.8126037736056375</v>
      </c>
      <c r="X386" s="98">
        <v>3.394435373667942</v>
      </c>
      <c r="Y386" s="98">
        <v>4.6872827357812916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9.2164221858163864E-2</v>
      </c>
      <c r="D387" s="98">
        <v>0.12005032609837527</v>
      </c>
      <c r="E387" s="98">
        <v>0.13765770198203359</v>
      </c>
      <c r="F387" s="98">
        <v>0.13479852211198978</v>
      </c>
      <c r="G387" s="98">
        <v>0.16802352118598385</v>
      </c>
      <c r="H387" s="98">
        <v>0.14080870557738218</v>
      </c>
      <c r="I387" s="98">
        <v>0.16382643387741702</v>
      </c>
      <c r="J387" s="98">
        <v>8.5986598205651785E-2</v>
      </c>
      <c r="K387" s="98">
        <v>5.6131440410266908E-2</v>
      </c>
      <c r="L387" s="98">
        <v>3.5871986230076675E-2</v>
      </c>
      <c r="M387" s="98">
        <v>5.3944818668570808E-2</v>
      </c>
      <c r="N387" s="98">
        <v>5.9401054093534154E-2</v>
      </c>
      <c r="O387" s="98">
        <v>8.8665612457363041E-2</v>
      </c>
      <c r="P387" s="98">
        <v>0.1354168516154188</v>
      </c>
      <c r="Q387" s="98">
        <v>0.14737888453061002</v>
      </c>
      <c r="R387" s="98">
        <v>0.11452952501971074</v>
      </c>
      <c r="S387" s="98">
        <v>7.3857486291030353E-2</v>
      </c>
      <c r="T387" s="98">
        <v>5.1013083107756929E-2</v>
      </c>
      <c r="U387" s="98">
        <v>4.3870218347079444E-2</v>
      </c>
      <c r="V387" s="98">
        <v>3.5011418300008354E-2</v>
      </c>
      <c r="W387" s="98">
        <v>3.7595429885176924E-2</v>
      </c>
      <c r="X387" s="98">
        <v>2.0359385954488156E-2</v>
      </c>
      <c r="Y387" s="98">
        <v>2.8415227518778029E-2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1.034876087264429E-2</v>
      </c>
      <c r="D388" s="122">
        <f t="shared" si="163"/>
        <v>7.4988795891476915E-3</v>
      </c>
      <c r="E388" s="122">
        <f t="shared" si="163"/>
        <v>1.8206053708455846E-2</v>
      </c>
      <c r="F388" s="122">
        <f t="shared" si="163"/>
        <v>3.1016624731524254E-2</v>
      </c>
      <c r="G388" s="122">
        <f t="shared" si="163"/>
        <v>3.8922698566144928E-2</v>
      </c>
      <c r="H388" s="122">
        <f t="shared" si="163"/>
        <v>5.6428178571209672E-2</v>
      </c>
      <c r="I388" s="122">
        <f t="shared" si="163"/>
        <v>6.263734166389856E-2</v>
      </c>
      <c r="J388" s="122">
        <f t="shared" si="163"/>
        <v>2.5847027001746126E-2</v>
      </c>
      <c r="K388" s="122">
        <f t="shared" si="163"/>
        <v>1.1688433905911929E-2</v>
      </c>
      <c r="L388" s="122">
        <f t="shared" si="163"/>
        <v>7.5481455974009013E-3</v>
      </c>
      <c r="M388" s="122">
        <f t="shared" si="163"/>
        <v>1.8426900354342753E-2</v>
      </c>
      <c r="N388" s="122">
        <f t="shared" si="163"/>
        <v>2.1465207169388028E-2</v>
      </c>
      <c r="O388" s="122">
        <f t="shared" si="163"/>
        <v>2.7791267715122577E-2</v>
      </c>
      <c r="P388" s="122">
        <f t="shared" si="163"/>
        <v>3.9353582669933655E-2</v>
      </c>
      <c r="Q388" s="122">
        <f t="shared" si="163"/>
        <v>4.9966710424951939E-2</v>
      </c>
      <c r="R388" s="122">
        <f t="shared" si="163"/>
        <v>4.9549025684745104E-2</v>
      </c>
      <c r="S388" s="122">
        <f t="shared" si="163"/>
        <v>3.1004963860454308E-2</v>
      </c>
      <c r="T388" s="122">
        <f t="shared" si="163"/>
        <v>2.8956392620913412E-2</v>
      </c>
      <c r="U388" s="122">
        <f t="shared" si="163"/>
        <v>1.2548938537515993E-2</v>
      </c>
      <c r="V388" s="122">
        <f t="shared" si="163"/>
        <v>3.0035219936516762E-2</v>
      </c>
      <c r="W388" s="122">
        <f t="shared" si="163"/>
        <v>1.2492691646305898E-2</v>
      </c>
      <c r="X388" s="122">
        <f t="shared" si="163"/>
        <v>2.0761533428421415E-2</v>
      </c>
      <c r="Y388" s="122">
        <f t="shared" si="163"/>
        <v>4.1167855762132305E-2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1.034876087264429E-2</v>
      </c>
      <c r="D389" s="98">
        <v>7.4988795891476915E-3</v>
      </c>
      <c r="E389" s="98">
        <v>1.8206053708455846E-2</v>
      </c>
      <c r="F389" s="98">
        <v>3.1016624731524254E-2</v>
      </c>
      <c r="G389" s="98">
        <v>3.8922698566144928E-2</v>
      </c>
      <c r="H389" s="98">
        <v>5.6428178571209672E-2</v>
      </c>
      <c r="I389" s="98">
        <v>6.263734166389856E-2</v>
      </c>
      <c r="J389" s="98">
        <v>2.5847027001746126E-2</v>
      </c>
      <c r="K389" s="98">
        <v>1.1688433905911929E-2</v>
      </c>
      <c r="L389" s="98">
        <v>7.5481455974009013E-3</v>
      </c>
      <c r="M389" s="98">
        <v>1.8426900354342753E-2</v>
      </c>
      <c r="N389" s="98">
        <v>2.1465207169388028E-2</v>
      </c>
      <c r="O389" s="98">
        <v>2.7791267715122577E-2</v>
      </c>
      <c r="P389" s="98">
        <v>3.9353582669933655E-2</v>
      </c>
      <c r="Q389" s="98">
        <v>4.9966710424951939E-2</v>
      </c>
      <c r="R389" s="98">
        <v>4.9549025684745104E-2</v>
      </c>
      <c r="S389" s="98">
        <v>3.1004963860454308E-2</v>
      </c>
      <c r="T389" s="98">
        <v>2.8956392620913412E-2</v>
      </c>
      <c r="U389" s="98">
        <v>1.2548938537515993E-2</v>
      </c>
      <c r="V389" s="98">
        <v>3.0035219936516762E-2</v>
      </c>
      <c r="W389" s="98">
        <v>1.2492691646305898E-2</v>
      </c>
      <c r="X389" s="98">
        <v>2.0761533428421415E-2</v>
      </c>
      <c r="Y389" s="98">
        <v>4.1167855762132305E-2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1.0563397439864468</v>
      </c>
      <c r="D390" s="122">
        <v>1.5023170342213195</v>
      </c>
      <c r="E390" s="122">
        <v>1.6527734236769489</v>
      </c>
      <c r="F390" s="122">
        <v>1.7366712708981635</v>
      </c>
      <c r="G390" s="122">
        <v>2.1584203443910637</v>
      </c>
      <c r="H390" s="122">
        <v>1.8504445625218602</v>
      </c>
      <c r="I390" s="122">
        <v>1.9838723835445584</v>
      </c>
      <c r="J390" s="122">
        <v>1.139677990329351</v>
      </c>
      <c r="K390" s="122">
        <v>0.73955598403431122</v>
      </c>
      <c r="L390" s="122">
        <v>0.49565168868394077</v>
      </c>
      <c r="M390" s="122">
        <v>0.91492311334187326</v>
      </c>
      <c r="N390" s="122">
        <v>1.0613728490390519</v>
      </c>
      <c r="O390" s="122">
        <v>1.7011272432536386</v>
      </c>
      <c r="P390" s="122">
        <v>2.9021233383853997</v>
      </c>
      <c r="Q390" s="122">
        <v>3.0298428690996575</v>
      </c>
      <c r="R390" s="122">
        <v>2.3679849985656451</v>
      </c>
      <c r="S390" s="122">
        <v>1.5234881640462654</v>
      </c>
      <c r="T390" s="122">
        <v>1.1076047548921049</v>
      </c>
      <c r="U390" s="122">
        <v>1.1043801671072884</v>
      </c>
      <c r="V390" s="122">
        <v>0.93623871686495663</v>
      </c>
      <c r="W390" s="122">
        <v>1.1356327945546325</v>
      </c>
      <c r="X390" s="122">
        <v>0.52200280161970891</v>
      </c>
      <c r="Y390" s="122">
        <v>0.86676880723276029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0.11941194292679908</v>
      </c>
      <c r="D391" s="98">
        <v>0.3661678494357114</v>
      </c>
      <c r="E391" s="98">
        <v>0.4623417131956522</v>
      </c>
      <c r="F391" s="98">
        <v>0.52287856360524154</v>
      </c>
      <c r="G391" s="98">
        <v>0.71797151259716674</v>
      </c>
      <c r="H391" s="98">
        <v>0.59285194606843084</v>
      </c>
      <c r="I391" s="98">
        <v>0.96310294774582583</v>
      </c>
      <c r="J391" s="98">
        <v>0.65866494191740632</v>
      </c>
      <c r="K391" s="98">
        <v>0.34419990906492726</v>
      </c>
      <c r="L391" s="98">
        <v>0.19051189361619381</v>
      </c>
      <c r="M391" s="98">
        <v>0.33344232162080095</v>
      </c>
      <c r="N391" s="98">
        <v>0.36154991188084606</v>
      </c>
      <c r="O391" s="98">
        <v>0.59663072858389732</v>
      </c>
      <c r="P391" s="98">
        <v>1.2035159285870465</v>
      </c>
      <c r="Q391" s="98">
        <v>1.3697092009265828</v>
      </c>
      <c r="R391" s="98">
        <v>1.3013983537349001</v>
      </c>
      <c r="S391" s="98">
        <v>0.89074212577925438</v>
      </c>
      <c r="T391" s="98">
        <v>0.75462380302822363</v>
      </c>
      <c r="U391" s="98">
        <v>1.0307506037962175</v>
      </c>
      <c r="V391" s="98">
        <v>0.792162536672947</v>
      </c>
      <c r="W391" s="98">
        <v>0.98746033229680441</v>
      </c>
      <c r="X391" s="98">
        <v>0.36694984268951314</v>
      </c>
      <c r="Y391" s="98">
        <v>0.65794385502485453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7.9083227225939796E-4</v>
      </c>
      <c r="D392" s="98">
        <v>1.3893731245954958E-3</v>
      </c>
      <c r="E392" s="98">
        <v>2.5468597947441163E-3</v>
      </c>
      <c r="F392" s="98">
        <v>2.0857334682416943E-3</v>
      </c>
      <c r="G392" s="98">
        <v>3.9477926966861726E-3</v>
      </c>
      <c r="H392" s="98">
        <v>3.4015716724526677E-3</v>
      </c>
      <c r="I392" s="98">
        <v>1.0773219122403043E-2</v>
      </c>
      <c r="J392" s="98">
        <v>4.286451247543001E-3</v>
      </c>
      <c r="K392" s="98">
        <v>4.6697097401424059E-3</v>
      </c>
      <c r="L392" s="98">
        <v>6.2039327969356899E-4</v>
      </c>
      <c r="M392" s="98">
        <v>2.9462792862097369E-3</v>
      </c>
      <c r="N392" s="98">
        <v>1.0076434902331073E-3</v>
      </c>
      <c r="O392" s="98">
        <v>6.526184346229998E-4</v>
      </c>
      <c r="P392" s="98">
        <v>1.060064998560201E-2</v>
      </c>
      <c r="Q392" s="98">
        <v>3.9645809342980379E-3</v>
      </c>
      <c r="R392" s="98">
        <v>1.1076565890663997E-2</v>
      </c>
      <c r="S392" s="98">
        <v>7.866317899509933E-3</v>
      </c>
      <c r="T392" s="98">
        <v>2.9009332419919587E-3</v>
      </c>
      <c r="U392" s="98">
        <v>1.0973693932805638E-2</v>
      </c>
      <c r="V392" s="98">
        <v>6.9962622419792271E-3</v>
      </c>
      <c r="W392" s="98">
        <v>6.9924747944602635E-3</v>
      </c>
      <c r="X392" s="98">
        <v>1.3261144399241439E-2</v>
      </c>
      <c r="Y392" s="98">
        <v>1.2562540487573607E-2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4.4274647602725531E-4</v>
      </c>
      <c r="D393" s="101">
        <v>7.8583432965061097E-4</v>
      </c>
      <c r="E393" s="101">
        <v>1.4205812409534202E-3</v>
      </c>
      <c r="F393" s="101">
        <v>1.1576604837787536E-3</v>
      </c>
      <c r="G393" s="101">
        <v>2.2237045868617432E-3</v>
      </c>
      <c r="H393" s="101">
        <v>1.9181060180369033E-3</v>
      </c>
      <c r="I393" s="101">
        <v>5.9772657457577254E-3</v>
      </c>
      <c r="J393" s="101">
        <v>2.3017873735283398E-3</v>
      </c>
      <c r="K393" s="101">
        <v>2.2861602074909118E-3</v>
      </c>
      <c r="L393" s="101">
        <v>3.4964344141466736E-4</v>
      </c>
      <c r="M393" s="101">
        <v>1.6438460621424013E-3</v>
      </c>
      <c r="N393" s="101">
        <v>5.4989910073408347E-4</v>
      </c>
      <c r="O393" s="101">
        <v>3.7479202296931247E-4</v>
      </c>
      <c r="P393" s="101">
        <v>5.8480992766518566E-3</v>
      </c>
      <c r="Q393" s="101">
        <v>2.2400745830803903E-3</v>
      </c>
      <c r="R393" s="101">
        <v>6.2659642447858484E-3</v>
      </c>
      <c r="S393" s="101">
        <v>4.262363324967754E-3</v>
      </c>
      <c r="T393" s="101">
        <v>1.5809081473157442E-3</v>
      </c>
      <c r="U393" s="101">
        <v>6.0914037112188568E-3</v>
      </c>
      <c r="V393" s="101">
        <v>3.8838500335272629E-3</v>
      </c>
      <c r="W393" s="101">
        <v>4.1150674663447519E-3</v>
      </c>
      <c r="X393" s="101">
        <v>5.4869735619067529E-3</v>
      </c>
      <c r="Y393" s="101">
        <v>6.5165112404025711E-3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3.480857962321427E-4</v>
      </c>
      <c r="D394" s="104">
        <v>6.035387949448848E-4</v>
      </c>
      <c r="E394" s="104">
        <v>1.1262785537906961E-3</v>
      </c>
      <c r="F394" s="104">
        <v>9.2807298446294069E-4</v>
      </c>
      <c r="G394" s="104">
        <v>1.7240881098244299E-3</v>
      </c>
      <c r="H394" s="104">
        <v>1.4834656544157644E-3</v>
      </c>
      <c r="I394" s="104">
        <v>4.7959533766453169E-3</v>
      </c>
      <c r="J394" s="104">
        <v>1.9846638740146612E-3</v>
      </c>
      <c r="K394" s="104">
        <v>2.3835495326514941E-3</v>
      </c>
      <c r="L394" s="104">
        <v>2.7074983827890162E-4</v>
      </c>
      <c r="M394" s="104">
        <v>1.3024332240673358E-3</v>
      </c>
      <c r="N394" s="104">
        <v>4.5774438949902385E-4</v>
      </c>
      <c r="O394" s="104">
        <v>2.7782641165368733E-4</v>
      </c>
      <c r="P394" s="104">
        <v>4.7525507089501533E-3</v>
      </c>
      <c r="Q394" s="104">
        <v>1.7245063512176476E-3</v>
      </c>
      <c r="R394" s="104">
        <v>4.8106016458781499E-3</v>
      </c>
      <c r="S394" s="104">
        <v>3.6039545745421789E-3</v>
      </c>
      <c r="T394" s="104">
        <v>1.3200250946762144E-3</v>
      </c>
      <c r="U394" s="104">
        <v>4.882290221586782E-3</v>
      </c>
      <c r="V394" s="104">
        <v>3.1124122084519642E-3</v>
      </c>
      <c r="W394" s="104">
        <v>2.8774073281155111E-3</v>
      </c>
      <c r="X394" s="104">
        <v>7.7741708373346863E-3</v>
      </c>
      <c r="Y394" s="104">
        <v>6.0460292471710367E-3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9.0247388035601783E-2</v>
      </c>
      <c r="D395" s="101">
        <v>9.3484727084216498E-2</v>
      </c>
      <c r="E395" s="101">
        <v>0.12778204529054391</v>
      </c>
      <c r="F395" s="101">
        <v>0.1353671328481568</v>
      </c>
      <c r="G395" s="101">
        <v>0.16144100481022877</v>
      </c>
      <c r="H395" s="101">
        <v>0.142109661368123</v>
      </c>
      <c r="I395" s="101">
        <v>8.4967371662792668E-2</v>
      </c>
      <c r="J395" s="101">
        <v>3.2742118184394479E-2</v>
      </c>
      <c r="K395" s="101">
        <v>2.2067332101306982E-2</v>
      </c>
      <c r="L395" s="101">
        <v>2.1087861682558488E-2</v>
      </c>
      <c r="M395" s="101">
        <v>5.6306869950926028E-2</v>
      </c>
      <c r="N395" s="101">
        <v>5.8762876095530242E-2</v>
      </c>
      <c r="O395" s="101">
        <v>7.4624036127059715E-2</v>
      </c>
      <c r="P395" s="101">
        <v>0.10567620510272301</v>
      </c>
      <c r="Q395" s="101">
        <v>0.17423114196057393</v>
      </c>
      <c r="R395" s="101">
        <v>0.12490181794054765</v>
      </c>
      <c r="S395" s="101">
        <v>8.5491000161099784E-2</v>
      </c>
      <c r="T395" s="101">
        <v>4.0038716020710213E-2</v>
      </c>
      <c r="U395" s="101">
        <v>8.4633373389462821E-3</v>
      </c>
      <c r="V395" s="101">
        <v>1.8208249432030605E-2</v>
      </c>
      <c r="W395" s="101">
        <v>2.3235839361156505E-2</v>
      </c>
      <c r="X395" s="101">
        <v>3.0949932495011226E-2</v>
      </c>
      <c r="Y395" s="101">
        <v>3.2059242381145041E-2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6.4986487946872039E-4</v>
      </c>
      <c r="D396" s="104">
        <v>2.245445518214558E-4</v>
      </c>
      <c r="E396" s="104">
        <v>7.7447957974158027E-4</v>
      </c>
      <c r="F396" s="104">
        <v>5.5708661633522877E-4</v>
      </c>
      <c r="G396" s="104">
        <v>7.0876044721758426E-4</v>
      </c>
      <c r="H396" s="104">
        <v>9.1629551849933995E-4</v>
      </c>
      <c r="I396" s="104">
        <v>1.3396585902235225E-3</v>
      </c>
      <c r="J396" s="104">
        <v>7.8908327334710455E-5</v>
      </c>
      <c r="K396" s="104">
        <v>3.7797027813927359E-4</v>
      </c>
      <c r="L396" s="104">
        <v>0</v>
      </c>
      <c r="M396" s="104">
        <v>5.7268128335918682E-4</v>
      </c>
      <c r="N396" s="104">
        <v>2.871036975632509E-4</v>
      </c>
      <c r="O396" s="104">
        <v>1.8907640496642605E-4</v>
      </c>
      <c r="P396" s="104">
        <v>5.0054594988778955E-4</v>
      </c>
      <c r="Q396" s="104">
        <v>1.7495513605168965E-3</v>
      </c>
      <c r="R396" s="104">
        <v>9.7856961318301986E-4</v>
      </c>
      <c r="S396" s="104">
        <v>7.6811642161476719E-4</v>
      </c>
      <c r="T396" s="104">
        <v>1.8084417788146939E-4</v>
      </c>
      <c r="U396" s="104">
        <v>9.3067117820004521E-5</v>
      </c>
      <c r="V396" s="104">
        <v>8.6724100209986107E-5</v>
      </c>
      <c r="W396" s="104">
        <v>1.6897672615516539E-4</v>
      </c>
      <c r="X396" s="104">
        <v>7.6252251519740369E-4</v>
      </c>
      <c r="Y396" s="104">
        <v>1.6512556710697034E-4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3.6387444597613512E-4</v>
      </c>
      <c r="D397" s="98">
        <v>1.2697411839598152E-4</v>
      </c>
      <c r="E397" s="98">
        <v>4.3197167668667963E-4</v>
      </c>
      <c r="F397" s="98">
        <v>3.0924257255612137E-4</v>
      </c>
      <c r="G397" s="98">
        <v>3.991953897359702E-4</v>
      </c>
      <c r="H397" s="98">
        <v>5.1684862543910923E-4</v>
      </c>
      <c r="I397" s="98">
        <v>7.4349859434261136E-4</v>
      </c>
      <c r="J397" s="98">
        <v>4.2363561421467639E-5</v>
      </c>
      <c r="K397" s="98">
        <v>1.8491798289654518E-4</v>
      </c>
      <c r="L397" s="98">
        <v>0</v>
      </c>
      <c r="M397" s="98">
        <v>3.1946083966630012E-4</v>
      </c>
      <c r="N397" s="98">
        <v>1.5673317821149961E-4</v>
      </c>
      <c r="O397" s="98">
        <v>1.0857993270320034E-4</v>
      </c>
      <c r="P397" s="98">
        <v>2.7571344557303216E-4</v>
      </c>
      <c r="Q397" s="98">
        <v>9.8804780160189894E-4</v>
      </c>
      <c r="R397" s="98">
        <v>5.5329409288171704E-4</v>
      </c>
      <c r="S397" s="98">
        <v>4.1614480325894701E-4</v>
      </c>
      <c r="T397" s="98">
        <v>9.8539176923923916E-5</v>
      </c>
      <c r="U397" s="98">
        <v>5.1648223795496258E-5</v>
      </c>
      <c r="V397" s="98">
        <v>4.8077304359372368E-5</v>
      </c>
      <c r="W397" s="98">
        <v>9.930908623026122E-5</v>
      </c>
      <c r="X397" s="98">
        <v>3.1809969012493758E-4</v>
      </c>
      <c r="Y397" s="98">
        <v>8.5461834872213097E-5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2.8599043349258527E-4</v>
      </c>
      <c r="D398" s="98">
        <v>9.7570433425474292E-5</v>
      </c>
      <c r="E398" s="98">
        <v>3.4250790305490059E-4</v>
      </c>
      <c r="F398" s="98">
        <v>2.4784404377910739E-4</v>
      </c>
      <c r="G398" s="98">
        <v>3.0956505748161401E-4</v>
      </c>
      <c r="H398" s="98">
        <v>3.9944689306023066E-4</v>
      </c>
      <c r="I398" s="98">
        <v>5.9615999588091123E-4</v>
      </c>
      <c r="J398" s="98">
        <v>3.6544765913242809E-5</v>
      </c>
      <c r="K398" s="98">
        <v>1.9305229524272838E-4</v>
      </c>
      <c r="L398" s="98">
        <v>0</v>
      </c>
      <c r="M398" s="98">
        <v>2.532204436928867E-4</v>
      </c>
      <c r="N398" s="98">
        <v>1.3037051935175129E-4</v>
      </c>
      <c r="O398" s="98">
        <v>8.0496472263225728E-5</v>
      </c>
      <c r="P398" s="98">
        <v>2.2483250431475741E-4</v>
      </c>
      <c r="Q398" s="98">
        <v>7.6150355891499758E-4</v>
      </c>
      <c r="R398" s="98">
        <v>4.2527552030130272E-4</v>
      </c>
      <c r="S398" s="98">
        <v>3.5197161835582018E-4</v>
      </c>
      <c r="T398" s="98">
        <v>8.2305000957545477E-5</v>
      </c>
      <c r="U398" s="98">
        <v>4.1418894024508256E-5</v>
      </c>
      <c r="V398" s="98">
        <v>3.8646795850613746E-5</v>
      </c>
      <c r="W398" s="98">
        <v>6.9667639924904186E-5</v>
      </c>
      <c r="X398" s="98">
        <v>4.4442282507246617E-4</v>
      </c>
      <c r="Y398" s="98">
        <v>7.9663732234757257E-5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0.43923796340065607</v>
      </c>
      <c r="D399" s="101">
        <v>0.6277999677258026</v>
      </c>
      <c r="E399" s="101">
        <v>0.60961499788356843</v>
      </c>
      <c r="F399" s="101">
        <v>0.71507581911062923</v>
      </c>
      <c r="G399" s="101">
        <v>0.72239200663427472</v>
      </c>
      <c r="H399" s="101">
        <v>0.63593680095076432</v>
      </c>
      <c r="I399" s="101">
        <v>0.20252683850481865</v>
      </c>
      <c r="J399" s="101">
        <v>0.15100082650171612</v>
      </c>
      <c r="K399" s="101">
        <v>0.11852541925510675</v>
      </c>
      <c r="L399" s="101">
        <v>0.1341907139269598</v>
      </c>
      <c r="M399" s="101">
        <v>0.28475202589986071</v>
      </c>
      <c r="N399" s="101">
        <v>0.37664777471318361</v>
      </c>
      <c r="O399" s="101">
        <v>0.54890349636771485</v>
      </c>
      <c r="P399" s="101">
        <v>0.87331472943208466</v>
      </c>
      <c r="Q399" s="101">
        <v>0.67309589092820088</v>
      </c>
      <c r="R399" s="101">
        <v>0.40205791787055933</v>
      </c>
      <c r="S399" s="101">
        <v>0.2443341679171111</v>
      </c>
      <c r="T399" s="101">
        <v>0.1474215413255037</v>
      </c>
      <c r="U399" s="101">
        <v>2.4016637894763746E-2</v>
      </c>
      <c r="V399" s="101">
        <v>6.0213107998812458E-2</v>
      </c>
      <c r="W399" s="101">
        <v>6.1832792789386339E-2</v>
      </c>
      <c r="X399" s="101">
        <v>0</v>
      </c>
      <c r="Y399" s="101">
        <v>0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0.4060017524716617</v>
      </c>
      <c r="D400" s="104">
        <v>0.41325057229917189</v>
      </c>
      <c r="E400" s="104">
        <v>0.44971332793269891</v>
      </c>
      <c r="F400" s="104">
        <v>0.36070693524955888</v>
      </c>
      <c r="G400" s="104">
        <v>0.5519592672054896</v>
      </c>
      <c r="H400" s="104">
        <v>0.47522828694358993</v>
      </c>
      <c r="I400" s="104">
        <v>0.72116234791849476</v>
      </c>
      <c r="J400" s="104">
        <v>0.29290474415095652</v>
      </c>
      <c r="K400" s="104">
        <v>0.24971564359468854</v>
      </c>
      <c r="L400" s="104">
        <v>0.14924082617853512</v>
      </c>
      <c r="M400" s="104">
        <v>0.23690293530071671</v>
      </c>
      <c r="N400" s="104">
        <v>0.2631175391616955</v>
      </c>
      <c r="O400" s="104">
        <v>0.48012728733537724</v>
      </c>
      <c r="P400" s="104">
        <v>0.70851527932805591</v>
      </c>
      <c r="Q400" s="104">
        <v>0.80709250298948498</v>
      </c>
      <c r="R400" s="104">
        <v>0.52757177351579088</v>
      </c>
      <c r="S400" s="104">
        <v>0.29428643586767533</v>
      </c>
      <c r="T400" s="104">
        <v>0.16243891709779407</v>
      </c>
      <c r="U400" s="104">
        <v>3.0082827026735183E-2</v>
      </c>
      <c r="V400" s="104">
        <v>5.8571836418977424E-2</v>
      </c>
      <c r="W400" s="104">
        <v>5.5942378586669658E-2</v>
      </c>
      <c r="X400" s="104">
        <v>0.11007935952074568</v>
      </c>
      <c r="Y400" s="104">
        <v>0.16403804377208009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0.22722828394141692</v>
      </c>
      <c r="D401" s="98">
        <v>0.23382833131535075</v>
      </c>
      <c r="E401" s="98">
        <v>0.25075042999046854</v>
      </c>
      <c r="F401" s="98">
        <v>0.2001245343267202</v>
      </c>
      <c r="G401" s="98">
        <v>0.31102649693732998</v>
      </c>
      <c r="H401" s="98">
        <v>0.26813779086769562</v>
      </c>
      <c r="I401" s="98">
        <v>0.40033718903539578</v>
      </c>
      <c r="J401" s="98">
        <v>0.15740489926522166</v>
      </c>
      <c r="K401" s="98">
        <v>0.12194453994164151</v>
      </c>
      <c r="L401" s="98">
        <v>8.3970013008463171E-2</v>
      </c>
      <c r="M401" s="98">
        <v>0.13196818796681359</v>
      </c>
      <c r="N401" s="98">
        <v>0.14331191358651951</v>
      </c>
      <c r="O401" s="98">
        <v>0.27575988634104359</v>
      </c>
      <c r="P401" s="98">
        <v>0.39043609326682394</v>
      </c>
      <c r="Q401" s="98">
        <v>0.4561508280957442</v>
      </c>
      <c r="R401" s="98">
        <v>0.29855322287021829</v>
      </c>
      <c r="S401" s="98">
        <v>0.1593023795588501</v>
      </c>
      <c r="T401" s="98">
        <v>8.8649195215073875E-2</v>
      </c>
      <c r="U401" s="98">
        <v>1.6702758150485067E-2</v>
      </c>
      <c r="V401" s="98">
        <v>3.249123041752764E-2</v>
      </c>
      <c r="W401" s="98">
        <v>3.2847137699532319E-2</v>
      </c>
      <c r="X401" s="98">
        <v>4.5107461227641414E-2</v>
      </c>
      <c r="Y401" s="98">
        <v>8.4829738658039805E-2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0.17877346853024478</v>
      </c>
      <c r="D402" s="98">
        <v>0.17942224098382115</v>
      </c>
      <c r="E402" s="98">
        <v>0.1989628979422304</v>
      </c>
      <c r="F402" s="98">
        <v>0.16058240092283865</v>
      </c>
      <c r="G402" s="98">
        <v>0.24093277026815957</v>
      </c>
      <c r="H402" s="98">
        <v>0.2070904960758943</v>
      </c>
      <c r="I402" s="98">
        <v>0.32082515888309904</v>
      </c>
      <c r="J402" s="98">
        <v>0.13549984488573485</v>
      </c>
      <c r="K402" s="98">
        <v>0.12777110365304703</v>
      </c>
      <c r="L402" s="98">
        <v>6.527081317007194E-2</v>
      </c>
      <c r="M402" s="98">
        <v>0.10493474733390312</v>
      </c>
      <c r="N402" s="98">
        <v>0.119805625575176</v>
      </c>
      <c r="O402" s="98">
        <v>0.20436740099433368</v>
      </c>
      <c r="P402" s="98">
        <v>0.31807918606123198</v>
      </c>
      <c r="Q402" s="98">
        <v>0.35094167489374078</v>
      </c>
      <c r="R402" s="98">
        <v>0.22901855064557256</v>
      </c>
      <c r="S402" s="98">
        <v>0.13498405630882523</v>
      </c>
      <c r="T402" s="98">
        <v>7.3789721882720191E-2</v>
      </c>
      <c r="U402" s="98">
        <v>1.3380068876250114E-2</v>
      </c>
      <c r="V402" s="98">
        <v>2.6080606001449784E-2</v>
      </c>
      <c r="W402" s="98">
        <v>2.3095240887137339E-2</v>
      </c>
      <c r="X402" s="98">
        <v>6.4971898293104263E-2</v>
      </c>
      <c r="Y402" s="98">
        <v>7.9208305114040284E-2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0.24757475486530384</v>
      </c>
      <c r="D403" s="122">
        <v>0.35855433771999506</v>
      </c>
      <c r="E403" s="122">
        <v>0.40059920816720296</v>
      </c>
      <c r="F403" s="122">
        <v>0.41664602105796361</v>
      </c>
      <c r="G403" s="122">
        <v>0.51776491869211672</v>
      </c>
      <c r="H403" s="122">
        <v>0.45340415145811108</v>
      </c>
      <c r="I403" s="122">
        <v>0.49330989830918109</v>
      </c>
      <c r="J403" s="122">
        <v>0.28884610791945697</v>
      </c>
      <c r="K403" s="122">
        <v>0.19586361817325668</v>
      </c>
      <c r="L403" s="122">
        <v>0.12687680800909421</v>
      </c>
      <c r="M403" s="122">
        <v>0.21792119337426155</v>
      </c>
      <c r="N403" s="122">
        <v>0.25597922920404953</v>
      </c>
      <c r="O403" s="122">
        <v>0.41848771912027144</v>
      </c>
      <c r="P403" s="122">
        <v>0.7360007371224504</v>
      </c>
      <c r="Q403" s="122">
        <v>0.75970324043950987</v>
      </c>
      <c r="R403" s="122">
        <v>0.60679569983708048</v>
      </c>
      <c r="S403" s="122">
        <v>0.40160485508388355</v>
      </c>
      <c r="T403" s="122">
        <v>0.30657185700943385</v>
      </c>
      <c r="U403" s="122">
        <v>0.29673959761893998</v>
      </c>
      <c r="V403" s="122">
        <v>0.26407858787026683</v>
      </c>
      <c r="W403" s="122">
        <v>0.32769183795484264</v>
      </c>
      <c r="X403" s="122">
        <v>0.16068464450890252</v>
      </c>
      <c r="Y403" s="122">
        <v>0.28811234617854758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X405" s="98">
        <v>0</v>
      </c>
      <c r="Y405" s="98">
        <v>0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0.24757475486530384</v>
      </c>
      <c r="D406" s="33">
        <v>0.35855433771999506</v>
      </c>
      <c r="E406" s="33">
        <v>0.40059920816720296</v>
      </c>
      <c r="F406" s="33">
        <v>0.41664602105796361</v>
      </c>
      <c r="G406" s="33">
        <v>0.51776491869211672</v>
      </c>
      <c r="H406" s="33">
        <v>0.45340415145811108</v>
      </c>
      <c r="I406" s="33">
        <v>0.49330989830918109</v>
      </c>
      <c r="J406" s="33">
        <v>0.28884610791945697</v>
      </c>
      <c r="K406" s="33">
        <v>0.19586361817325668</v>
      </c>
      <c r="L406" s="33">
        <v>0.12687680800909421</v>
      </c>
      <c r="M406" s="33">
        <v>0.21792119337426155</v>
      </c>
      <c r="N406" s="33">
        <v>0.25597922920404953</v>
      </c>
      <c r="O406" s="33">
        <v>0.41848771912027144</v>
      </c>
      <c r="P406" s="33">
        <v>0.7360007371224504</v>
      </c>
      <c r="Q406" s="33">
        <v>0.75970324043950987</v>
      </c>
      <c r="R406" s="33">
        <v>0.60679569983708048</v>
      </c>
      <c r="S406" s="33">
        <v>0.40160485508388355</v>
      </c>
      <c r="T406" s="33">
        <v>0.30657185700943385</v>
      </c>
      <c r="U406" s="33">
        <v>0.29673959761893998</v>
      </c>
      <c r="V406" s="33">
        <v>0.26407858787026683</v>
      </c>
      <c r="W406" s="33">
        <v>0.32769183795484264</v>
      </c>
      <c r="X406" s="33">
        <v>0.16068464450890252</v>
      </c>
      <c r="Y406" s="33">
        <v>0.28811234617854758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0.63735389442286983</v>
      </c>
      <c r="D408" s="119">
        <f t="shared" si="164"/>
        <v>0.64841453517357373</v>
      </c>
      <c r="E408" s="119">
        <f t="shared" si="164"/>
        <v>0.65998046390555709</v>
      </c>
      <c r="F408" s="119">
        <f t="shared" si="164"/>
        <v>0.67227022706263539</v>
      </c>
      <c r="G408" s="119">
        <f t="shared" si="164"/>
        <v>0.68444882707803523</v>
      </c>
      <c r="H408" s="119">
        <f t="shared" si="164"/>
        <v>0.69732463253303101</v>
      </c>
      <c r="I408" s="119">
        <f t="shared" si="164"/>
        <v>0.70969730922292351</v>
      </c>
      <c r="J408" s="119">
        <f t="shared" si="164"/>
        <v>0.72160131319243248</v>
      </c>
      <c r="K408" s="119">
        <f t="shared" si="164"/>
        <v>0.73423630175914856</v>
      </c>
      <c r="L408" s="119">
        <f t="shared" si="164"/>
        <v>0.7458611536703893</v>
      </c>
      <c r="M408" s="119">
        <f t="shared" si="164"/>
        <v>0.75763392848782551</v>
      </c>
      <c r="N408" s="119">
        <f t="shared" si="164"/>
        <v>0.7675765272980889</v>
      </c>
      <c r="O408" s="119">
        <f t="shared" si="164"/>
        <v>0.77621117002482309</v>
      </c>
      <c r="P408" s="119">
        <f t="shared" si="164"/>
        <v>0.78405285486512422</v>
      </c>
      <c r="Q408" s="119">
        <f t="shared" si="164"/>
        <v>0.79309768678735559</v>
      </c>
      <c r="R408" s="119">
        <f t="shared" ref="R408:V408" si="165">IF(R384=0,"",R384/R360)</f>
        <v>0.80595782550398942</v>
      </c>
      <c r="S408" s="119">
        <f t="shared" si="165"/>
        <v>0.81999773336466963</v>
      </c>
      <c r="T408" s="119">
        <f t="shared" si="165"/>
        <v>0.83503903977655225</v>
      </c>
      <c r="U408" s="119">
        <f t="shared" si="165"/>
        <v>0.84809324069685754</v>
      </c>
      <c r="V408" s="119">
        <f t="shared" si="165"/>
        <v>0.8616668410530659</v>
      </c>
      <c r="W408" s="119">
        <f t="shared" ref="W408:Y408" si="166">IF(W384=0,"",W384/W360)</f>
        <v>0.86929471857725815</v>
      </c>
      <c r="X408" s="119">
        <f t="shared" si="166"/>
        <v>0.87686655071495878</v>
      </c>
      <c r="Y408" s="119">
        <f t="shared" si="166"/>
        <v>0.88402473538627302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0.62658799514491992</v>
      </c>
      <c r="D409" s="124">
        <f t="shared" si="167"/>
        <v>0.63892168473034283</v>
      </c>
      <c r="E409" s="124">
        <f t="shared" si="167"/>
        <v>0.6514045257049691</v>
      </c>
      <c r="F409" s="124">
        <f t="shared" si="167"/>
        <v>0.66398204937226013</v>
      </c>
      <c r="G409" s="124">
        <f t="shared" si="167"/>
        <v>0.67665869331494122</v>
      </c>
      <c r="H409" s="124">
        <f t="shared" si="167"/>
        <v>0.6894124545010879</v>
      </c>
      <c r="I409" s="124">
        <f t="shared" si="167"/>
        <v>0.7022226260921387</v>
      </c>
      <c r="J409" s="124">
        <f t="shared" si="167"/>
        <v>0.71503635477596506</v>
      </c>
      <c r="K409" s="124">
        <f t="shared" si="167"/>
        <v>0.72781554488519318</v>
      </c>
      <c r="L409" s="124">
        <f t="shared" si="167"/>
        <v>0.74055357631420493</v>
      </c>
      <c r="M409" s="124">
        <f t="shared" si="167"/>
        <v>0.75219088980618332</v>
      </c>
      <c r="N409" s="124">
        <f t="shared" si="167"/>
        <v>0.76229230420428207</v>
      </c>
      <c r="O409" s="124">
        <f t="shared" si="167"/>
        <v>0.77054376933169999</v>
      </c>
      <c r="P409" s="124">
        <f t="shared" si="167"/>
        <v>0.7776427479658562</v>
      </c>
      <c r="Q409" s="124">
        <f t="shared" si="167"/>
        <v>0.78616268053117377</v>
      </c>
      <c r="R409" s="124">
        <f t="shared" ref="R409:V409" si="168">IF(R385=0,"",R385/R361)</f>
        <v>0.79889267133635167</v>
      </c>
      <c r="S409" s="124">
        <f t="shared" si="168"/>
        <v>0.8132167276947625</v>
      </c>
      <c r="T409" s="124">
        <f t="shared" si="168"/>
        <v>0.82766187381784484</v>
      </c>
      <c r="U409" s="124">
        <f t="shared" si="168"/>
        <v>0.84099556552147559</v>
      </c>
      <c r="V409" s="124">
        <f t="shared" si="168"/>
        <v>0.85218801258783361</v>
      </c>
      <c r="W409" s="124">
        <f t="shared" ref="W409:Y409" si="169">IF(W385=0,"",W385/W361)</f>
        <v>0.86117808834635634</v>
      </c>
      <c r="X409" s="124">
        <f t="shared" si="169"/>
        <v>0.8664004754770116</v>
      </c>
      <c r="Y409" s="124">
        <f t="shared" si="169"/>
        <v>0.87138157025947871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0.62486451556956568</v>
      </c>
      <c r="D410" s="111">
        <f t="shared" si="170"/>
        <v>0.63726279773348415</v>
      </c>
      <c r="E410" s="111">
        <f t="shared" si="170"/>
        <v>0.6497791100865935</v>
      </c>
      <c r="F410" s="111">
        <f t="shared" si="170"/>
        <v>0.66240121105102057</v>
      </c>
      <c r="G410" s="111">
        <f t="shared" si="170"/>
        <v>0.67511664700480012</v>
      </c>
      <c r="H410" s="111">
        <f t="shared" si="170"/>
        <v>0.68791075195754459</v>
      </c>
      <c r="I410" s="111">
        <f t="shared" si="170"/>
        <v>0.70076417983391215</v>
      </c>
      <c r="J410" s="111">
        <f t="shared" si="170"/>
        <v>0.71363514058413535</v>
      </c>
      <c r="K410" s="111">
        <f t="shared" si="170"/>
        <v>0.72646837538191977</v>
      </c>
      <c r="L410" s="111">
        <f t="shared" si="170"/>
        <v>0.73921483905507035</v>
      </c>
      <c r="M410" s="111">
        <f t="shared" si="170"/>
        <v>0.75092351440370297</v>
      </c>
      <c r="N410" s="111">
        <f t="shared" si="170"/>
        <v>0.76107402308028749</v>
      </c>
      <c r="O410" s="111">
        <f t="shared" si="170"/>
        <v>0.76936581814269855</v>
      </c>
      <c r="P410" s="111">
        <f t="shared" si="170"/>
        <v>0.77651721866174794</v>
      </c>
      <c r="Q410" s="111">
        <f t="shared" si="170"/>
        <v>0.78505017653799058</v>
      </c>
      <c r="R410" s="111">
        <f t="shared" ref="R410:V410" si="171">IF(R386=0,"",R386/R362)</f>
        <v>0.79783144389587124</v>
      </c>
      <c r="S410" s="111">
        <f t="shared" si="171"/>
        <v>0.81221660762820358</v>
      </c>
      <c r="T410" s="111">
        <f t="shared" si="171"/>
        <v>0.82672664109091543</v>
      </c>
      <c r="U410" s="111">
        <f t="shared" si="171"/>
        <v>0.8401302694484124</v>
      </c>
      <c r="V410" s="111">
        <f t="shared" si="171"/>
        <v>0.85137353282931694</v>
      </c>
      <c r="W410" s="111">
        <f t="shared" ref="W410:Y410" si="172">IF(W386=0,"",W386/W362)</f>
        <v>0.86040554020080595</v>
      </c>
      <c r="X410" s="111">
        <f t="shared" si="172"/>
        <v>0.86570677361707538</v>
      </c>
      <c r="Y410" s="111">
        <f t="shared" si="172"/>
        <v>0.87070267454294326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3.0084562238929511</v>
      </c>
      <c r="D412" s="124">
        <f t="shared" si="176"/>
        <v>3.1582689444647301</v>
      </c>
      <c r="E412" s="124">
        <f t="shared" si="176"/>
        <v>3.3103276457928197</v>
      </c>
      <c r="F412" s="124">
        <f t="shared" si="176"/>
        <v>3.4636076155361337</v>
      </c>
      <c r="G412" s="124">
        <f t="shared" si="176"/>
        <v>3.6189968543205664</v>
      </c>
      <c r="H412" s="124">
        <f t="shared" si="176"/>
        <v>3.7763558025341504</v>
      </c>
      <c r="I412" s="124">
        <f t="shared" si="176"/>
        <v>3.9358706019866236</v>
      </c>
      <c r="J412" s="124">
        <f t="shared" si="176"/>
        <v>4.0983755262745563</v>
      </c>
      <c r="K412" s="124">
        <f t="shared" si="176"/>
        <v>4.2645313896480079</v>
      </c>
      <c r="L412" s="124">
        <f t="shared" si="176"/>
        <v>4.4344258231886302</v>
      </c>
      <c r="M412" s="124">
        <f t="shared" si="176"/>
        <v>4.6291123211337073</v>
      </c>
      <c r="N412" s="124">
        <f t="shared" si="176"/>
        <v>4.8548406993539652</v>
      </c>
      <c r="O412" s="124">
        <f t="shared" si="176"/>
        <v>5.1112082807486523</v>
      </c>
      <c r="P412" s="124">
        <f t="shared" si="176"/>
        <v>5.3732653714834271</v>
      </c>
      <c r="Q412" s="124">
        <f t="shared" si="176"/>
        <v>5.5743901707112489</v>
      </c>
      <c r="R412" s="124">
        <f t="shared" ref="R412:V412" si="177">IF(R388=0,"",R388/R364)</f>
        <v>5.6179695138786006</v>
      </c>
      <c r="S412" s="124">
        <f t="shared" si="177"/>
        <v>5.6228116631194176</v>
      </c>
      <c r="T412" s="124">
        <f t="shared" si="177"/>
        <v>5.6281918289425477</v>
      </c>
      <c r="U412" s="124">
        <f t="shared" si="177"/>
        <v>5.6341697909682473</v>
      </c>
      <c r="V412" s="124">
        <f t="shared" si="177"/>
        <v>5.6512520355516926</v>
      </c>
      <c r="W412" s="124">
        <f t="shared" ref="W412:Y412" si="178">IF(W388=0,"",W388/W364)</f>
        <v>5.7073192747491044</v>
      </c>
      <c r="X412" s="124">
        <f t="shared" si="178"/>
        <v>5.7693487102329692</v>
      </c>
      <c r="Y412" s="124">
        <f t="shared" si="178"/>
        <v>5.839266910140676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3.0084562238929511</v>
      </c>
      <c r="D413" s="111">
        <f t="shared" si="179"/>
        <v>3.1582689444647301</v>
      </c>
      <c r="E413" s="111">
        <f t="shared" si="179"/>
        <v>3.3103276457928197</v>
      </c>
      <c r="F413" s="111">
        <f t="shared" si="179"/>
        <v>3.4636076155361337</v>
      </c>
      <c r="G413" s="111">
        <f t="shared" si="179"/>
        <v>3.6189968543205664</v>
      </c>
      <c r="H413" s="111">
        <f t="shared" si="179"/>
        <v>3.7763558025341504</v>
      </c>
      <c r="I413" s="111">
        <f t="shared" si="179"/>
        <v>3.9358706019866236</v>
      </c>
      <c r="J413" s="111">
        <f t="shared" si="179"/>
        <v>4.0983755262745563</v>
      </c>
      <c r="K413" s="111">
        <f t="shared" si="179"/>
        <v>4.2645313896480079</v>
      </c>
      <c r="L413" s="111">
        <f t="shared" si="179"/>
        <v>4.4344258231886302</v>
      </c>
      <c r="M413" s="111">
        <f t="shared" si="179"/>
        <v>4.6291123211337073</v>
      </c>
      <c r="N413" s="111">
        <f t="shared" si="179"/>
        <v>4.8548406993539652</v>
      </c>
      <c r="O413" s="111">
        <f t="shared" si="179"/>
        <v>5.1112082807486523</v>
      </c>
      <c r="P413" s="111">
        <f t="shared" si="179"/>
        <v>5.3732653714834271</v>
      </c>
      <c r="Q413" s="111">
        <f t="shared" si="179"/>
        <v>5.5743901707112489</v>
      </c>
      <c r="R413" s="111">
        <f t="shared" ref="R413:V413" si="180">IF(R389=0,"",R389/R365)</f>
        <v>5.6179695138786006</v>
      </c>
      <c r="S413" s="111">
        <f t="shared" si="180"/>
        <v>5.6228116631194176</v>
      </c>
      <c r="T413" s="111">
        <f t="shared" si="180"/>
        <v>5.6281918289425477</v>
      </c>
      <c r="U413" s="111">
        <f t="shared" si="180"/>
        <v>5.6341697909682473</v>
      </c>
      <c r="V413" s="111">
        <f t="shared" si="180"/>
        <v>5.6512520355516926</v>
      </c>
      <c r="W413" s="111">
        <f t="shared" ref="W413:Y413" si="181">IF(W389=0,"",W389/W365)</f>
        <v>5.7073192747491044</v>
      </c>
      <c r="X413" s="111">
        <f t="shared" si="181"/>
        <v>5.7693487102329692</v>
      </c>
      <c r="Y413" s="111">
        <f t="shared" si="181"/>
        <v>5.839266910140676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0.75514863032461454</v>
      </c>
      <c r="D414" s="124">
        <f t="shared" si="182"/>
        <v>0.73979002458313703</v>
      </c>
      <c r="E414" s="124">
        <f t="shared" si="182"/>
        <v>0.74103119574364784</v>
      </c>
      <c r="F414" s="124">
        <f t="shared" si="182"/>
        <v>0.73965636126824075</v>
      </c>
      <c r="G414" s="124">
        <f t="shared" si="182"/>
        <v>0.74774878096100894</v>
      </c>
      <c r="H414" s="124">
        <f t="shared" si="182"/>
        <v>0.75372221642822101</v>
      </c>
      <c r="I414" s="124">
        <f t="shared" si="182"/>
        <v>0.77013429934003808</v>
      </c>
      <c r="J414" s="124">
        <f t="shared" si="182"/>
        <v>0.77029883774364161</v>
      </c>
      <c r="K414" s="124">
        <f t="shared" si="182"/>
        <v>0.78899997294132851</v>
      </c>
      <c r="L414" s="124">
        <f t="shared" si="182"/>
        <v>0.78468058970432319</v>
      </c>
      <c r="M414" s="124">
        <f t="shared" si="182"/>
        <v>0.78691355032203403</v>
      </c>
      <c r="N414" s="124">
        <f t="shared" si="182"/>
        <v>0.79442011366833298</v>
      </c>
      <c r="O414" s="124">
        <f t="shared" si="182"/>
        <v>0.8066931183976811</v>
      </c>
      <c r="P414" s="124">
        <f t="shared" si="182"/>
        <v>0.81826819193870182</v>
      </c>
      <c r="Q414" s="124">
        <f t="shared" si="182"/>
        <v>0.83069276756531185</v>
      </c>
      <c r="R414" s="124">
        <f t="shared" ref="R414:V414" si="183">IF(R390=0,"",R390/R366)</f>
        <v>0.84098463855327421</v>
      </c>
      <c r="S414" s="124">
        <f t="shared" si="183"/>
        <v>0.85281478897842378</v>
      </c>
      <c r="T414" s="124">
        <f t="shared" si="183"/>
        <v>0.86471401537780035</v>
      </c>
      <c r="U414" s="124">
        <f t="shared" si="183"/>
        <v>0.87945175793973396</v>
      </c>
      <c r="V414" s="124">
        <f t="shared" si="183"/>
        <v>0.88898500421967563</v>
      </c>
      <c r="W414" s="124">
        <f t="shared" ref="W414:Y414" si="184">IF(W390=0,"",W390/W366)</f>
        <v>0.89780242464696947</v>
      </c>
      <c r="X414" s="124">
        <f t="shared" si="184"/>
        <v>0.9110668660685558</v>
      </c>
      <c r="Y414" s="124">
        <f t="shared" si="184"/>
        <v>0.91195323075238521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0.65750272718636471</v>
      </c>
      <c r="D415" s="111">
        <f t="shared" si="185"/>
        <v>0.67028753259829255</v>
      </c>
      <c r="E415" s="111">
        <f t="shared" si="185"/>
        <v>0.68319404785530924</v>
      </c>
      <c r="F415" s="111">
        <f t="shared" si="185"/>
        <v>0.69620964974163591</v>
      </c>
      <c r="G415" s="111">
        <f t="shared" si="185"/>
        <v>0.70932149638681041</v>
      </c>
      <c r="H415" s="111">
        <f t="shared" si="185"/>
        <v>0.72251446458014956</v>
      </c>
      <c r="I415" s="111">
        <f t="shared" si="185"/>
        <v>0.73576860512179965</v>
      </c>
      <c r="J415" s="111">
        <f t="shared" si="185"/>
        <v>0.74904082513426606</v>
      </c>
      <c r="K415" s="111">
        <f t="shared" si="185"/>
        <v>0.76227414306703056</v>
      </c>
      <c r="L415" s="111">
        <f t="shared" si="185"/>
        <v>0.77541798473774892</v>
      </c>
      <c r="M415" s="111">
        <f t="shared" si="185"/>
        <v>0.78749168446361462</v>
      </c>
      <c r="N415" s="111">
        <f t="shared" si="185"/>
        <v>0.79795864081663914</v>
      </c>
      <c r="O415" s="111">
        <f t="shared" si="185"/>
        <v>0.80650893713890026</v>
      </c>
      <c r="P415" s="111">
        <f t="shared" si="185"/>
        <v>0.81388328649230379</v>
      </c>
      <c r="Q415" s="111">
        <f t="shared" si="185"/>
        <v>0.82268226401141686</v>
      </c>
      <c r="R415" s="111">
        <f t="shared" ref="R415:V415" si="186">IF(R391=0,"",R391/R367)</f>
        <v>0.83586199439082975</v>
      </c>
      <c r="S415" s="111">
        <f t="shared" si="186"/>
        <v>0.85069562349404626</v>
      </c>
      <c r="T415" s="111">
        <f t="shared" si="186"/>
        <v>0.86565801520998886</v>
      </c>
      <c r="U415" s="111">
        <f t="shared" si="186"/>
        <v>0.87947950903460093</v>
      </c>
      <c r="V415" s="111">
        <f t="shared" si="186"/>
        <v>0.89107328731932511</v>
      </c>
      <c r="W415" s="111">
        <f t="shared" ref="W415:Y415" si="187">IF(W391=0,"",W391/W367)</f>
        <v>0.90038687247547133</v>
      </c>
      <c r="X415" s="111">
        <f t="shared" si="187"/>
        <v>0.90423715150249384</v>
      </c>
      <c r="Y415" s="111">
        <f t="shared" si="187"/>
        <v>0.90786566793357915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0.77421629457117236</v>
      </c>
      <c r="D416" s="111">
        <f t="shared" si="188"/>
        <v>0.78233872874608545</v>
      </c>
      <c r="E416" s="111">
        <f t="shared" si="188"/>
        <v>0.79450286780701362</v>
      </c>
      <c r="F416" s="111">
        <f t="shared" si="188"/>
        <v>0.80502978008916659</v>
      </c>
      <c r="G416" s="111">
        <f t="shared" si="188"/>
        <v>0.81245978119593665</v>
      </c>
      <c r="H416" s="111">
        <f t="shared" si="188"/>
        <v>0.82198699493969762</v>
      </c>
      <c r="I416" s="111">
        <f t="shared" si="188"/>
        <v>0.83385388435905683</v>
      </c>
      <c r="J416" s="111">
        <f t="shared" si="188"/>
        <v>0.84751941198867176</v>
      </c>
      <c r="K416" s="111">
        <f t="shared" si="188"/>
        <v>0.86754350187283369</v>
      </c>
      <c r="L416" s="111">
        <f t="shared" si="188"/>
        <v>0.85967592974017515</v>
      </c>
      <c r="M416" s="111">
        <f t="shared" si="188"/>
        <v>0.86913999811562659</v>
      </c>
      <c r="N416" s="111">
        <f t="shared" si="188"/>
        <v>0.87859790805658788</v>
      </c>
      <c r="O416" s="111">
        <f t="shared" si="188"/>
        <v>0.87890537956497972</v>
      </c>
      <c r="P416" s="111">
        <f t="shared" si="188"/>
        <v>0.88797699899472182</v>
      </c>
      <c r="Q416" s="111">
        <f t="shared" si="188"/>
        <v>0.89143832516203325</v>
      </c>
      <c r="R416" s="111">
        <f t="shared" ref="R416:V416" si="189">IF(R392=0,"",R392/R368)</f>
        <v>0.90002075041084084</v>
      </c>
      <c r="S416" s="111">
        <f t="shared" si="189"/>
        <v>0.91315920075073909</v>
      </c>
      <c r="T416" s="111">
        <f t="shared" si="189"/>
        <v>0.92202142051495439</v>
      </c>
      <c r="U416" s="111">
        <f t="shared" si="189"/>
        <v>0.92930964662453253</v>
      </c>
      <c r="V416" s="111">
        <f t="shared" si="189"/>
        <v>0.93645186576050965</v>
      </c>
      <c r="W416" s="111">
        <f t="shared" ref="W416:Y416" si="190">IF(W392=0,"",W392/W368)</f>
        <v>0.93887204331789076</v>
      </c>
      <c r="X416" s="111">
        <f t="shared" si="190"/>
        <v>0.95802011906080953</v>
      </c>
      <c r="Y416" s="111">
        <f t="shared" si="190"/>
        <v>0.94999002710925351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>
        <f t="shared" ref="C417:Q417" si="191">IF(C393=0,"",C393/C369)</f>
        <v>0.65750272718636471</v>
      </c>
      <c r="D417" s="112">
        <f t="shared" si="191"/>
        <v>0.67028753259829255</v>
      </c>
      <c r="E417" s="112">
        <f t="shared" si="191"/>
        <v>0.68319404785530924</v>
      </c>
      <c r="F417" s="112">
        <f t="shared" si="191"/>
        <v>0.69620964974163591</v>
      </c>
      <c r="G417" s="112">
        <f t="shared" si="191"/>
        <v>0.70932149638681041</v>
      </c>
      <c r="H417" s="112">
        <f t="shared" si="191"/>
        <v>0.72251446458014956</v>
      </c>
      <c r="I417" s="112">
        <f t="shared" si="191"/>
        <v>0.73576860512179965</v>
      </c>
      <c r="J417" s="112">
        <f t="shared" si="191"/>
        <v>0.74904082513426606</v>
      </c>
      <c r="K417" s="112">
        <f t="shared" si="191"/>
        <v>0.76227414306703045</v>
      </c>
      <c r="L417" s="112">
        <f t="shared" si="191"/>
        <v>0.77541798473774892</v>
      </c>
      <c r="M417" s="112">
        <f t="shared" si="191"/>
        <v>0.78749168446361451</v>
      </c>
      <c r="N417" s="112">
        <f t="shared" si="191"/>
        <v>0.79795864081663914</v>
      </c>
      <c r="O417" s="112">
        <f t="shared" si="191"/>
        <v>0.80650893713890026</v>
      </c>
      <c r="P417" s="112">
        <f t="shared" si="191"/>
        <v>0.81388328649230379</v>
      </c>
      <c r="Q417" s="112">
        <f t="shared" si="191"/>
        <v>0.82268226401141675</v>
      </c>
      <c r="R417" s="112">
        <f t="shared" ref="R417:V417" si="192">IF(R393=0,"",R393/R369)</f>
        <v>0.83586199439082975</v>
      </c>
      <c r="S417" s="112">
        <f t="shared" si="192"/>
        <v>0.85069562349404626</v>
      </c>
      <c r="T417" s="112">
        <f t="shared" si="192"/>
        <v>0.86565801520998886</v>
      </c>
      <c r="U417" s="112">
        <f t="shared" si="192"/>
        <v>0.87947950903460104</v>
      </c>
      <c r="V417" s="112">
        <f t="shared" si="192"/>
        <v>0.891073287319325</v>
      </c>
      <c r="W417" s="112">
        <f t="shared" ref="W417:Y417" si="193">IF(W393=0,"",W393/W369)</f>
        <v>0.90038687247547133</v>
      </c>
      <c r="X417" s="112">
        <f t="shared" si="193"/>
        <v>0.90423715150249384</v>
      </c>
      <c r="Y417" s="112">
        <f t="shared" si="193"/>
        <v>0.90786566793357915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0.66125195279120275</v>
      </c>
      <c r="D419" s="112">
        <f t="shared" si="197"/>
        <v>0.66318548284313983</v>
      </c>
      <c r="E419" s="112">
        <f t="shared" si="197"/>
        <v>0.66538778213023009</v>
      </c>
      <c r="F419" s="112">
        <f t="shared" si="197"/>
        <v>0.66762673176756893</v>
      </c>
      <c r="G419" s="112">
        <f t="shared" si="197"/>
        <v>0.67011320206173441</v>
      </c>
      <c r="H419" s="112">
        <f t="shared" si="197"/>
        <v>0.67282138517173073</v>
      </c>
      <c r="I419" s="112">
        <f t="shared" si="197"/>
        <v>0.67580323954726063</v>
      </c>
      <c r="J419" s="112">
        <f t="shared" si="197"/>
        <v>0.67927162061707314</v>
      </c>
      <c r="K419" s="112">
        <f t="shared" si="197"/>
        <v>0.68340751148324175</v>
      </c>
      <c r="L419" s="112">
        <f t="shared" si="197"/>
        <v>0.68825933254550198</v>
      </c>
      <c r="M419" s="112">
        <f t="shared" si="197"/>
        <v>0.69815007742690871</v>
      </c>
      <c r="N419" s="112">
        <f t="shared" si="197"/>
        <v>0.71445385934344874</v>
      </c>
      <c r="O419" s="112">
        <f t="shared" si="197"/>
        <v>0.73828902589107548</v>
      </c>
      <c r="P419" s="112">
        <f t="shared" si="197"/>
        <v>0.76719173660380124</v>
      </c>
      <c r="Q419" s="112">
        <f t="shared" si="197"/>
        <v>0.7932146269308965</v>
      </c>
      <c r="R419" s="112">
        <f t="shared" ref="R419:V419" si="198">IF(R395=0,"",R395/R371)</f>
        <v>0.8100977039301438</v>
      </c>
      <c r="S419" s="112">
        <f t="shared" si="198"/>
        <v>0.82581745765932402</v>
      </c>
      <c r="T419" s="112">
        <f t="shared" si="198"/>
        <v>0.83991037906772836</v>
      </c>
      <c r="U419" s="112">
        <f t="shared" si="198"/>
        <v>0.85191295910469611</v>
      </c>
      <c r="V419" s="112">
        <f t="shared" si="198"/>
        <v>0.8613616887195471</v>
      </c>
      <c r="W419" s="112">
        <f t="shared" ref="W419:Y419" si="199">IF(W395=0,"",W395/W371)</f>
        <v>0.86716937870178601</v>
      </c>
      <c r="X419" s="112">
        <f t="shared" si="199"/>
        <v>0.86970728047019719</v>
      </c>
      <c r="Y419" s="112">
        <f t="shared" si="199"/>
        <v>0.87099241180918463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0.77709794064824966</v>
      </c>
      <c r="D420" s="113">
        <f t="shared" si="200"/>
        <v>0.77688641991565122</v>
      </c>
      <c r="E420" s="113">
        <f t="shared" si="200"/>
        <v>0.78095305470423393</v>
      </c>
      <c r="F420" s="113">
        <f t="shared" si="200"/>
        <v>0.78348046138423844</v>
      </c>
      <c r="G420" s="113">
        <f t="shared" si="200"/>
        <v>0.78291985155648058</v>
      </c>
      <c r="H420" s="113">
        <f t="shared" si="200"/>
        <v>0.78474957604436058</v>
      </c>
      <c r="I420" s="113">
        <f t="shared" si="200"/>
        <v>0.78973927529448096</v>
      </c>
      <c r="J420" s="113">
        <f t="shared" si="200"/>
        <v>0.79777161077766734</v>
      </c>
      <c r="K420" s="113">
        <f t="shared" si="200"/>
        <v>0.81523310413396699</v>
      </c>
      <c r="L420" s="113" t="str">
        <f t="shared" si="200"/>
        <v/>
      </c>
      <c r="M420" s="113">
        <f t="shared" si="200"/>
        <v>0.80568288438089997</v>
      </c>
      <c r="N420" s="113">
        <f t="shared" si="200"/>
        <v>0.82089359061642675</v>
      </c>
      <c r="O420" s="113">
        <f t="shared" si="200"/>
        <v>0.83086346949061329</v>
      </c>
      <c r="P420" s="113">
        <f t="shared" si="200"/>
        <v>0.8567873122551708</v>
      </c>
      <c r="Q420" s="113">
        <f t="shared" si="200"/>
        <v>0.87166890104673</v>
      </c>
      <c r="R420" s="113">
        <f t="shared" ref="R420:V420" si="201">IF(R396=0,"",R396/R372)</f>
        <v>0.88296860441106306</v>
      </c>
      <c r="S420" s="113">
        <f t="shared" si="201"/>
        <v>0.89744733230310969</v>
      </c>
      <c r="T420" s="113">
        <f t="shared" si="201"/>
        <v>0.90591466862053294</v>
      </c>
      <c r="U420" s="113">
        <f t="shared" si="201"/>
        <v>0.91201974855007684</v>
      </c>
      <c r="V420" s="113">
        <f t="shared" si="201"/>
        <v>0.91808197455452867</v>
      </c>
      <c r="W420" s="113">
        <f t="shared" ref="W420:Y420" si="202">IF(W396=0,"",W396/W372)</f>
        <v>0.91741133147995413</v>
      </c>
      <c r="X420" s="113">
        <f t="shared" si="202"/>
        <v>0.94117932601015108</v>
      </c>
      <c r="Y420" s="113">
        <f t="shared" si="202"/>
        <v>0.92879984946757788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0.66125195279120275</v>
      </c>
      <c r="D421" s="111">
        <f t="shared" si="203"/>
        <v>0.66318548284313994</v>
      </c>
      <c r="E421" s="111">
        <f t="shared" si="203"/>
        <v>0.6653877821302302</v>
      </c>
      <c r="F421" s="111">
        <f t="shared" si="203"/>
        <v>0.66762673176756893</v>
      </c>
      <c r="G421" s="111">
        <f t="shared" si="203"/>
        <v>0.67011320206173441</v>
      </c>
      <c r="H421" s="111">
        <f t="shared" si="203"/>
        <v>0.67282138517173073</v>
      </c>
      <c r="I421" s="111">
        <f t="shared" si="203"/>
        <v>0.67580323954726063</v>
      </c>
      <c r="J421" s="111">
        <f t="shared" si="203"/>
        <v>0.67927162061707314</v>
      </c>
      <c r="K421" s="111">
        <f t="shared" si="203"/>
        <v>0.68340751148324175</v>
      </c>
      <c r="L421" s="111" t="str">
        <f t="shared" si="203"/>
        <v/>
      </c>
      <c r="M421" s="111">
        <f t="shared" si="203"/>
        <v>0.6981500774269086</v>
      </c>
      <c r="N421" s="111">
        <f t="shared" si="203"/>
        <v>0.71445385934344874</v>
      </c>
      <c r="O421" s="111">
        <f t="shared" si="203"/>
        <v>0.73828902589107548</v>
      </c>
      <c r="P421" s="111">
        <f t="shared" si="203"/>
        <v>0.76719173660380124</v>
      </c>
      <c r="Q421" s="111">
        <f t="shared" si="203"/>
        <v>0.7932146269308965</v>
      </c>
      <c r="R421" s="111">
        <f t="shared" ref="R421:V421" si="204">IF(R397=0,"",R397/R373)</f>
        <v>0.81009770393014391</v>
      </c>
      <c r="S421" s="111">
        <f t="shared" si="204"/>
        <v>0.82581745765932402</v>
      </c>
      <c r="T421" s="111">
        <f t="shared" si="204"/>
        <v>0.83991037906772836</v>
      </c>
      <c r="U421" s="111">
        <f t="shared" si="204"/>
        <v>0.85191295910469611</v>
      </c>
      <c r="V421" s="111">
        <f t="shared" si="204"/>
        <v>0.86136168871954721</v>
      </c>
      <c r="W421" s="111">
        <f t="shared" ref="W421:Y421" si="205">IF(W397=0,"",W397/W373)</f>
        <v>0.86716937870178612</v>
      </c>
      <c r="X421" s="111">
        <f t="shared" si="205"/>
        <v>0.86970728047019719</v>
      </c>
      <c r="Y421" s="111">
        <f t="shared" si="205"/>
        <v>0.87099241180918463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 t="str">
        <f t="shared" si="206"/>
        <v/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0.74041525039803324</v>
      </c>
      <c r="D423" s="112">
        <f t="shared" si="209"/>
        <v>0.74150502345695202</v>
      </c>
      <c r="E423" s="112">
        <f t="shared" si="209"/>
        <v>0.74269805505372344</v>
      </c>
      <c r="F423" s="112">
        <f t="shared" si="209"/>
        <v>0.74390548114709087</v>
      </c>
      <c r="G423" s="112">
        <f t="shared" si="209"/>
        <v>0.74520880800638034</v>
      </c>
      <c r="H423" s="112">
        <f t="shared" si="209"/>
        <v>0.74659883532297355</v>
      </c>
      <c r="I423" s="112">
        <f t="shared" si="209"/>
        <v>0.74809670157448016</v>
      </c>
      <c r="J423" s="112">
        <f t="shared" si="209"/>
        <v>0.74978716565162418</v>
      </c>
      <c r="K423" s="112">
        <f t="shared" si="209"/>
        <v>0.75174510479381351</v>
      </c>
      <c r="L423" s="112">
        <f t="shared" si="209"/>
        <v>0.75399626316397572</v>
      </c>
      <c r="M423" s="112">
        <f t="shared" si="209"/>
        <v>0.75827598636523608</v>
      </c>
      <c r="N423" s="112">
        <f t="shared" si="209"/>
        <v>0.7653328644836086</v>
      </c>
      <c r="O423" s="112">
        <f t="shared" si="209"/>
        <v>0.77609368628206754</v>
      </c>
      <c r="P423" s="112">
        <f t="shared" si="209"/>
        <v>0.79004827813282497</v>
      </c>
      <c r="Q423" s="112">
        <f t="shared" si="209"/>
        <v>0.80351149029719948</v>
      </c>
      <c r="R423" s="112">
        <f t="shared" ref="R423:V423" si="210">IF(R399=0,"",R399/R375)</f>
        <v>0.81262257581351849</v>
      </c>
      <c r="S423" s="112">
        <f t="shared" si="210"/>
        <v>0.82144964721333202</v>
      </c>
      <c r="T423" s="112">
        <f t="shared" si="210"/>
        <v>0.83020821581746362</v>
      </c>
      <c r="U423" s="112">
        <f t="shared" si="210"/>
        <v>0.83898632909472537</v>
      </c>
      <c r="V423" s="112">
        <f t="shared" si="210"/>
        <v>0.84760980782392448</v>
      </c>
      <c r="W423" s="112">
        <f t="shared" ref="W423:Y423" si="211">IF(W399=0,"",W399/W375)</f>
        <v>0.85548590473062591</v>
      </c>
      <c r="X423" s="112" t="str">
        <f t="shared" si="211"/>
        <v/>
      </c>
      <c r="Y423" s="112" t="str">
        <f t="shared" si="211"/>
        <v/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0.8359681980501491</v>
      </c>
      <c r="D424" s="113">
        <f t="shared" si="212"/>
        <v>0.83524596394463768</v>
      </c>
      <c r="E424" s="113">
        <f t="shared" si="212"/>
        <v>0.83810446711682685</v>
      </c>
      <c r="F424" s="113">
        <f t="shared" si="212"/>
        <v>0.83963211295541063</v>
      </c>
      <c r="G424" s="113">
        <f t="shared" si="212"/>
        <v>0.83846029285891432</v>
      </c>
      <c r="H424" s="113">
        <f t="shared" si="212"/>
        <v>0.83927565393052705</v>
      </c>
      <c r="I424" s="113">
        <f t="shared" si="212"/>
        <v>0.84251272308226266</v>
      </c>
      <c r="J424" s="113">
        <f t="shared" si="212"/>
        <v>0.84793597509277341</v>
      </c>
      <c r="K424" s="113">
        <f t="shared" si="212"/>
        <v>0.8611288694524224</v>
      </c>
      <c r="L424" s="113">
        <f t="shared" si="212"/>
        <v>0.84489921582141769</v>
      </c>
      <c r="M424" s="113">
        <f t="shared" si="212"/>
        <v>0.84920001481046525</v>
      </c>
      <c r="N424" s="113">
        <f t="shared" si="212"/>
        <v>0.85689296527547665</v>
      </c>
      <c r="O424" s="113">
        <f t="shared" si="212"/>
        <v>0.85785241937914047</v>
      </c>
      <c r="P424" s="113">
        <f t="shared" si="212"/>
        <v>0.87226369613101207</v>
      </c>
      <c r="Q424" s="113">
        <f t="shared" si="212"/>
        <v>0.87857476650745814</v>
      </c>
      <c r="R424" s="113">
        <f t="shared" ref="R424:V424" si="213">IF(R400=0,"",R400/R376)</f>
        <v>0.88457420745536919</v>
      </c>
      <c r="S424" s="113">
        <f t="shared" si="213"/>
        <v>0.89472584469966543</v>
      </c>
      <c r="T424" s="113">
        <f t="shared" si="213"/>
        <v>0.89959374188640373</v>
      </c>
      <c r="U424" s="113">
        <f t="shared" si="213"/>
        <v>0.90370492765473853</v>
      </c>
      <c r="V424" s="113">
        <f t="shared" si="213"/>
        <v>0.9093117229995541</v>
      </c>
      <c r="W424" s="113">
        <f t="shared" ref="W424:Y424" si="214">IF(W400=0,"",W400/W376)</f>
        <v>0.90976345842983175</v>
      </c>
      <c r="X424" s="113">
        <f t="shared" si="214"/>
        <v>0.94159612110168267</v>
      </c>
      <c r="Y424" s="113">
        <f t="shared" si="214"/>
        <v>0.93453644292461535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0.74041525039803324</v>
      </c>
      <c r="D425" s="111">
        <f t="shared" si="215"/>
        <v>0.74150502345695191</v>
      </c>
      <c r="E425" s="111">
        <f t="shared" si="215"/>
        <v>0.74269805505372344</v>
      </c>
      <c r="F425" s="111">
        <f t="shared" si="215"/>
        <v>0.74390548114709087</v>
      </c>
      <c r="G425" s="111">
        <f t="shared" si="215"/>
        <v>0.74520880800638023</v>
      </c>
      <c r="H425" s="111">
        <f t="shared" si="215"/>
        <v>0.74659883532297366</v>
      </c>
      <c r="I425" s="111">
        <f t="shared" si="215"/>
        <v>0.74809670157448016</v>
      </c>
      <c r="J425" s="111">
        <f t="shared" si="215"/>
        <v>0.74978716565162407</v>
      </c>
      <c r="K425" s="111">
        <f t="shared" si="215"/>
        <v>0.75174510479381351</v>
      </c>
      <c r="L425" s="111">
        <f t="shared" si="215"/>
        <v>0.75399626316397572</v>
      </c>
      <c r="M425" s="111">
        <f t="shared" si="215"/>
        <v>0.75827598636523608</v>
      </c>
      <c r="N425" s="111">
        <f t="shared" si="215"/>
        <v>0.7653328644836086</v>
      </c>
      <c r="O425" s="111">
        <f t="shared" si="215"/>
        <v>0.77609368628206754</v>
      </c>
      <c r="P425" s="111">
        <f t="shared" si="215"/>
        <v>0.79004827813282497</v>
      </c>
      <c r="Q425" s="111">
        <f t="shared" si="215"/>
        <v>0.80351149029719959</v>
      </c>
      <c r="R425" s="111">
        <f t="shared" ref="R425:V425" si="216">IF(R401=0,"",R401/R377)</f>
        <v>0.8126225758135186</v>
      </c>
      <c r="S425" s="111">
        <f t="shared" si="216"/>
        <v>0.82144964721333202</v>
      </c>
      <c r="T425" s="111">
        <f t="shared" si="216"/>
        <v>0.83020821581746351</v>
      </c>
      <c r="U425" s="111">
        <f t="shared" si="216"/>
        <v>0.83898632909472537</v>
      </c>
      <c r="V425" s="111">
        <f t="shared" si="216"/>
        <v>0.84760980782392459</v>
      </c>
      <c r="W425" s="111">
        <f t="shared" ref="W425:Y425" si="217">IF(W401=0,"",W401/W377)</f>
        <v>0.85548590473062591</v>
      </c>
      <c r="X425" s="111">
        <f t="shared" si="217"/>
        <v>0.86853191888185355</v>
      </c>
      <c r="Y425" s="111">
        <f t="shared" si="217"/>
        <v>0.88070305714656016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0.77146059767520192</v>
      </c>
      <c r="D427" s="124">
        <f t="shared" si="221"/>
        <v>0.77270540312334768</v>
      </c>
      <c r="E427" s="124">
        <f t="shared" si="221"/>
        <v>0.77400890143633505</v>
      </c>
      <c r="F427" s="124">
        <f t="shared" si="221"/>
        <v>0.77532040332180097</v>
      </c>
      <c r="G427" s="124">
        <f t="shared" si="221"/>
        <v>0.77668595788352768</v>
      </c>
      <c r="H427" s="124">
        <f t="shared" si="221"/>
        <v>0.77809992929745042</v>
      </c>
      <c r="I427" s="124">
        <f t="shared" si="221"/>
        <v>0.77957366406408679</v>
      </c>
      <c r="J427" s="124">
        <f t="shared" si="221"/>
        <v>0.78115364479110272</v>
      </c>
      <c r="K427" s="124">
        <f t="shared" si="221"/>
        <v>0.78287939392139461</v>
      </c>
      <c r="L427" s="124">
        <f t="shared" si="221"/>
        <v>0.78476148532877499</v>
      </c>
      <c r="M427" s="124">
        <f t="shared" si="221"/>
        <v>0.78745246014116921</v>
      </c>
      <c r="N427" s="124">
        <f t="shared" si="221"/>
        <v>0.79113809061566798</v>
      </c>
      <c r="O427" s="124">
        <f t="shared" si="221"/>
        <v>0.79625890532020838</v>
      </c>
      <c r="P427" s="124">
        <f t="shared" si="221"/>
        <v>0.80303096997139634</v>
      </c>
      <c r="Q427" s="124">
        <f t="shared" si="221"/>
        <v>0.8117940876824894</v>
      </c>
      <c r="R427" s="124">
        <f t="shared" ref="R427:V427" si="222">IF(R403=0,"",R403/R379)</f>
        <v>0.82371859576885298</v>
      </c>
      <c r="S427" s="124">
        <f t="shared" si="222"/>
        <v>0.83864004802830106</v>
      </c>
      <c r="T427" s="124">
        <f t="shared" si="222"/>
        <v>0.85470381078311863</v>
      </c>
      <c r="U427" s="124">
        <f t="shared" si="222"/>
        <v>0.87005525035563436</v>
      </c>
      <c r="V427" s="124">
        <f t="shared" si="222"/>
        <v>0.882839733068156</v>
      </c>
      <c r="W427" s="124">
        <f t="shared" ref="W427:Y427" si="223">IF(W403=0,"",W403/W379)</f>
        <v>0.89241287454361296</v>
      </c>
      <c r="X427" s="124">
        <f t="shared" si="223"/>
        <v>0.89953435097907297</v>
      </c>
      <c r="Y427" s="124">
        <f t="shared" si="223"/>
        <v>0.90584964654588374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:Y429" si="229">IF(W405=0,"",W405/W381)</f>
        <v/>
      </c>
      <c r="X429" s="111" t="str">
        <f t="shared" si="229"/>
        <v/>
      </c>
      <c r="Y429" s="111" t="str">
        <f t="shared" si="229"/>
        <v/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0.77146059767520192</v>
      </c>
      <c r="D430" s="45">
        <f t="shared" si="230"/>
        <v>0.77270540312334768</v>
      </c>
      <c r="E430" s="45">
        <f t="shared" si="230"/>
        <v>0.77400890143633505</v>
      </c>
      <c r="F430" s="45">
        <f t="shared" si="230"/>
        <v>0.77532040332180097</v>
      </c>
      <c r="G430" s="45">
        <f t="shared" si="230"/>
        <v>0.77668595788352768</v>
      </c>
      <c r="H430" s="45">
        <f t="shared" si="230"/>
        <v>0.77809992929745042</v>
      </c>
      <c r="I430" s="45">
        <f t="shared" si="230"/>
        <v>0.77957366406408679</v>
      </c>
      <c r="J430" s="45">
        <f t="shared" si="230"/>
        <v>0.78115364479110272</v>
      </c>
      <c r="K430" s="45">
        <f t="shared" si="230"/>
        <v>0.78287939392139461</v>
      </c>
      <c r="L430" s="45">
        <f t="shared" si="230"/>
        <v>0.78476148532877499</v>
      </c>
      <c r="M430" s="45">
        <f t="shared" si="230"/>
        <v>0.78745246014116921</v>
      </c>
      <c r="N430" s="45">
        <f t="shared" si="230"/>
        <v>0.79113809061566798</v>
      </c>
      <c r="O430" s="45">
        <f t="shared" si="230"/>
        <v>0.79625890532020838</v>
      </c>
      <c r="P430" s="45">
        <f t="shared" si="230"/>
        <v>0.80303096997139634</v>
      </c>
      <c r="Q430" s="45">
        <f t="shared" si="230"/>
        <v>0.8117940876824894</v>
      </c>
      <c r="R430" s="45">
        <f t="shared" ref="R430:V430" si="231">IF(R406=0,"",R406/R382)</f>
        <v>0.82371859576885298</v>
      </c>
      <c r="S430" s="45">
        <f t="shared" si="231"/>
        <v>0.83864004802830106</v>
      </c>
      <c r="T430" s="45">
        <f t="shared" si="231"/>
        <v>0.85470381078311863</v>
      </c>
      <c r="U430" s="45">
        <f t="shared" si="231"/>
        <v>0.87005525035563436</v>
      </c>
      <c r="V430" s="45">
        <f t="shared" si="231"/>
        <v>0.882839733068156</v>
      </c>
      <c r="W430" s="45">
        <f t="shared" ref="W430:Y430" si="232">IF(W406=0,"",W406/W382)</f>
        <v>0.89241287454361296</v>
      </c>
      <c r="X430" s="45">
        <f t="shared" si="232"/>
        <v>0.89953435097907297</v>
      </c>
      <c r="Y430" s="45">
        <f t="shared" si="232"/>
        <v>0.90584964654588374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0.36201518572574115</v>
      </c>
      <c r="D432" s="117">
        <f t="shared" si="233"/>
        <v>0.37291229428796457</v>
      </c>
      <c r="E432" s="117">
        <f t="shared" si="233"/>
        <v>0.5090638521975982</v>
      </c>
      <c r="F432" s="117">
        <f t="shared" si="233"/>
        <v>0.53688601342375286</v>
      </c>
      <c r="G432" s="117">
        <f t="shared" si="233"/>
        <v>0.63804279315638945</v>
      </c>
      <c r="H432" s="117">
        <f t="shared" si="233"/>
        <v>0.56003096863772472</v>
      </c>
      <c r="I432" s="117">
        <f t="shared" si="233"/>
        <v>0.33506356898586442</v>
      </c>
      <c r="J432" s="117">
        <f t="shared" si="233"/>
        <v>0.12750770441244494</v>
      </c>
      <c r="K432" s="117">
        <f t="shared" si="233"/>
        <v>8.6021251952827588E-2</v>
      </c>
      <c r="L432" s="117">
        <f t="shared" si="233"/>
        <v>8.0945369541948017E-2</v>
      </c>
      <c r="M432" s="117">
        <f t="shared" si="233"/>
        <v>0.2142797869165442</v>
      </c>
      <c r="N432" s="117">
        <f t="shared" si="233"/>
        <v>0.21786990615566174</v>
      </c>
      <c r="O432" s="117">
        <f t="shared" si="233"/>
        <v>0.26742090055802537</v>
      </c>
      <c r="P432" s="117">
        <f t="shared" si="233"/>
        <v>0.36485179188168915</v>
      </c>
      <c r="Q432" s="117">
        <f t="shared" si="233"/>
        <v>0.58358286057258879</v>
      </c>
      <c r="R432" s="117">
        <f t="shared" ref="R432:V432" si="234">R433+R436+R438+R451</f>
        <v>0.40913114008828999</v>
      </c>
      <c r="S432" s="117">
        <f t="shared" si="234"/>
        <v>0.27482535721148776</v>
      </c>
      <c r="T432" s="117">
        <f t="shared" si="234"/>
        <v>0.12624852024864341</v>
      </c>
      <c r="U432" s="117">
        <f t="shared" si="234"/>
        <v>2.6405856936687924E-2</v>
      </c>
      <c r="V432" s="117">
        <f t="shared" si="234"/>
        <v>5.5993733122522933E-2</v>
      </c>
      <c r="W432" s="117">
        <f t="shared" ref="W432:Y432" si="235">W433+W436+W438+W451</f>
        <v>7.1091586962063316E-2</v>
      </c>
      <c r="X432" s="117">
        <f t="shared" si="235"/>
        <v>9.4981499015061033E-2</v>
      </c>
      <c r="Y432" s="117">
        <f t="shared" si="235"/>
        <v>9.7500453840391743E-2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0.36201518572574115</v>
      </c>
      <c r="D438" s="122">
        <v>0.37291229428796457</v>
      </c>
      <c r="E438" s="122">
        <v>0.5090638521975982</v>
      </c>
      <c r="F438" s="122">
        <v>0.53688601342375286</v>
      </c>
      <c r="G438" s="122">
        <v>0.63804279315638945</v>
      </c>
      <c r="H438" s="122">
        <v>0.56003096863772472</v>
      </c>
      <c r="I438" s="122">
        <v>0.33506356898586442</v>
      </c>
      <c r="J438" s="122">
        <v>0.12750770441244494</v>
      </c>
      <c r="K438" s="122">
        <v>8.6021251952827588E-2</v>
      </c>
      <c r="L438" s="122">
        <v>8.0945369541948017E-2</v>
      </c>
      <c r="M438" s="122">
        <v>0.2142797869165442</v>
      </c>
      <c r="N438" s="122">
        <v>0.21786990615566174</v>
      </c>
      <c r="O438" s="122">
        <v>0.26742090055802537</v>
      </c>
      <c r="P438" s="122">
        <v>0.36485179188168915</v>
      </c>
      <c r="Q438" s="122">
        <v>0.58358286057258879</v>
      </c>
      <c r="R438" s="122">
        <v>0.40913114008828999</v>
      </c>
      <c r="S438" s="122">
        <v>0.27482535721148776</v>
      </c>
      <c r="T438" s="122">
        <v>0.12624852024864341</v>
      </c>
      <c r="U438" s="122">
        <v>2.6405856936687924E-2</v>
      </c>
      <c r="V438" s="122">
        <v>5.5993733122522933E-2</v>
      </c>
      <c r="W438" s="122">
        <v>7.1091586962063316E-2</v>
      </c>
      <c r="X438" s="122">
        <v>9.4981499015061033E-2</v>
      </c>
      <c r="Y438" s="122">
        <v>9.7500453840391743E-2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0.36056141417976273</v>
      </c>
      <c r="D443" s="101">
        <v>0.37240647921145237</v>
      </c>
      <c r="E443" s="101">
        <v>0.50734874201716773</v>
      </c>
      <c r="F443" s="101">
        <v>0.53566230729624364</v>
      </c>
      <c r="G443" s="101">
        <v>0.63646899541536106</v>
      </c>
      <c r="H443" s="101">
        <v>0.55800153360242299</v>
      </c>
      <c r="I443" s="101">
        <v>0.33215706142376589</v>
      </c>
      <c r="J443" s="101">
        <v>0.12734294107991867</v>
      </c>
      <c r="K443" s="101">
        <v>8.530640844993867E-2</v>
      </c>
      <c r="L443" s="101">
        <v>8.0945369541948017E-2</v>
      </c>
      <c r="M443" s="101">
        <v>0.21307091465347947</v>
      </c>
      <c r="N443" s="101">
        <v>0.21729034625617619</v>
      </c>
      <c r="O443" s="101">
        <v>0.26703236145800513</v>
      </c>
      <c r="P443" s="101">
        <v>0.363902356080606</v>
      </c>
      <c r="Q443" s="101">
        <v>0.58029208081710693</v>
      </c>
      <c r="R443" s="101">
        <v>0.40732675093781445</v>
      </c>
      <c r="S443" s="101">
        <v>0.27349406929294745</v>
      </c>
      <c r="T443" s="101">
        <v>0.12593857316302662</v>
      </c>
      <c r="U443" s="101">
        <v>2.6245690416318773E-2</v>
      </c>
      <c r="V443" s="101">
        <v>5.584627587176158E-2</v>
      </c>
      <c r="W443" s="101">
        <v>7.0789037331587229E-2</v>
      </c>
      <c r="X443" s="101">
        <v>9.4015221852961406E-2</v>
      </c>
      <c r="Y443" s="101">
        <v>9.7241233297247931E-2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1.4537715459784397E-3</v>
      </c>
      <c r="D444" s="104">
        <v>5.0581507651220505E-4</v>
      </c>
      <c r="E444" s="104">
        <v>1.7151101804304255E-3</v>
      </c>
      <c r="F444" s="104">
        <v>1.2237061275091751E-3</v>
      </c>
      <c r="G444" s="104">
        <v>1.5737977410284212E-3</v>
      </c>
      <c r="H444" s="104">
        <v>2.0294350353016852E-3</v>
      </c>
      <c r="I444" s="104">
        <v>2.9065075620985197E-3</v>
      </c>
      <c r="J444" s="104">
        <v>1.647633325262593E-4</v>
      </c>
      <c r="K444" s="104">
        <v>7.1484350288892272E-4</v>
      </c>
      <c r="L444" s="104">
        <v>0</v>
      </c>
      <c r="M444" s="104">
        <v>1.2088722630647251E-3</v>
      </c>
      <c r="N444" s="104">
        <v>5.7955989948555657E-4</v>
      </c>
      <c r="O444" s="104">
        <v>3.8853910002025616E-4</v>
      </c>
      <c r="P444" s="104">
        <v>9.4943580108312387E-4</v>
      </c>
      <c r="Q444" s="104">
        <v>3.2907797554818097E-3</v>
      </c>
      <c r="R444" s="104">
        <v>1.8043891504755381E-3</v>
      </c>
      <c r="S444" s="104">
        <v>1.3312879185403404E-3</v>
      </c>
      <c r="T444" s="104">
        <v>3.0994708561680513E-4</v>
      </c>
      <c r="U444" s="104">
        <v>1.6016652036915187E-4</v>
      </c>
      <c r="V444" s="104">
        <v>1.4745725076135049E-4</v>
      </c>
      <c r="W444" s="104">
        <v>3.025496304760938E-4</v>
      </c>
      <c r="X444" s="104">
        <v>9.6627716209962071E-4</v>
      </c>
      <c r="Y444" s="104">
        <v>2.5922054314381882E-4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1.4537715459784397E-3</v>
      </c>
      <c r="D445" s="98">
        <v>5.0581507651220505E-4</v>
      </c>
      <c r="E445" s="98">
        <v>1.7151101804304255E-3</v>
      </c>
      <c r="F445" s="98">
        <v>1.2237061275091751E-3</v>
      </c>
      <c r="G445" s="98">
        <v>1.5737977410284212E-3</v>
      </c>
      <c r="H445" s="98">
        <v>2.0294350353016852E-3</v>
      </c>
      <c r="I445" s="98">
        <v>2.9065075620985197E-3</v>
      </c>
      <c r="J445" s="98">
        <v>1.647633325262593E-4</v>
      </c>
      <c r="K445" s="98">
        <v>7.1484350288892272E-4</v>
      </c>
      <c r="L445" s="98">
        <v>0</v>
      </c>
      <c r="M445" s="98">
        <v>1.2088722630647251E-3</v>
      </c>
      <c r="N445" s="98">
        <v>5.7955989948555657E-4</v>
      </c>
      <c r="O445" s="98">
        <v>3.8853910002025616E-4</v>
      </c>
      <c r="P445" s="98">
        <v>9.4943580108312387E-4</v>
      </c>
      <c r="Q445" s="98">
        <v>3.2907797554818097E-3</v>
      </c>
      <c r="R445" s="98">
        <v>1.8043891504755381E-3</v>
      </c>
      <c r="S445" s="98">
        <v>1.3312879185403404E-3</v>
      </c>
      <c r="T445" s="98">
        <v>3.0994708561680513E-4</v>
      </c>
      <c r="U445" s="98">
        <v>1.6016652036915187E-4</v>
      </c>
      <c r="V445" s="98">
        <v>1.4745725076135049E-4</v>
      </c>
      <c r="W445" s="98">
        <v>3.025496304760938E-4</v>
      </c>
      <c r="X445" s="98">
        <v>9.6627716209962071E-4</v>
      </c>
      <c r="Y445" s="98">
        <v>2.5922054314381882E-4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X451" s="122">
        <v>0</v>
      </c>
      <c r="Y451" s="122">
        <v>0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18943.166961808318</v>
      </c>
      <c r="D456" s="117">
        <f t="shared" si="240"/>
        <v>17545.826364904591</v>
      </c>
      <c r="E456" s="117">
        <f t="shared" si="240"/>
        <v>17623.008766781197</v>
      </c>
      <c r="F456" s="117">
        <f t="shared" si="240"/>
        <v>16681.229117344727</v>
      </c>
      <c r="G456" s="117">
        <f t="shared" si="240"/>
        <v>16798.180853189489</v>
      </c>
      <c r="H456" s="117">
        <f t="shared" si="240"/>
        <v>16451.57463510643</v>
      </c>
      <c r="I456" s="117">
        <f t="shared" si="240"/>
        <v>17074.748649703306</v>
      </c>
      <c r="J456" s="117">
        <f t="shared" si="240"/>
        <v>15718.585825210957</v>
      </c>
      <c r="K456" s="117">
        <f t="shared" si="240"/>
        <v>15124.506224878191</v>
      </c>
      <c r="L456" s="117">
        <f t="shared" si="240"/>
        <v>16111.583017064258</v>
      </c>
      <c r="M456" s="117">
        <f t="shared" si="240"/>
        <v>14227.599031061198</v>
      </c>
      <c r="N456" s="117">
        <f t="shared" si="240"/>
        <v>13346.86842432672</v>
      </c>
      <c r="O456" s="117">
        <f t="shared" si="240"/>
        <v>13153.775313758964</v>
      </c>
      <c r="P456" s="117">
        <f t="shared" si="240"/>
        <v>11908.202881781601</v>
      </c>
      <c r="Q456" s="117">
        <f t="shared" si="240"/>
        <v>12389.307704789549</v>
      </c>
      <c r="R456" s="117">
        <f t="shared" ref="R456:V456" si="241">R457+R460+R462+R475</f>
        <v>12266.326197613518</v>
      </c>
      <c r="S456" s="117">
        <f t="shared" si="241"/>
        <v>11495.627091790513</v>
      </c>
      <c r="T456" s="117">
        <f t="shared" si="241"/>
        <v>10402.845435753397</v>
      </c>
      <c r="U456" s="117">
        <f t="shared" si="241"/>
        <v>9425.5902419317808</v>
      </c>
      <c r="V456" s="117">
        <f t="shared" si="241"/>
        <v>8939.4353367042695</v>
      </c>
      <c r="W456" s="117">
        <f t="shared" ref="W456:Y456" si="242">W457+W460+W462+W475</f>
        <v>8082.1552808322849</v>
      </c>
      <c r="X456" s="117">
        <f t="shared" si="242"/>
        <v>5801.4684343978033</v>
      </c>
      <c r="Y456" s="117">
        <f t="shared" si="242"/>
        <v>5112.2992819128358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17444.67014570778</v>
      </c>
      <c r="D457" s="122">
        <f t="shared" si="243"/>
        <v>16021.729745662864</v>
      </c>
      <c r="E457" s="122">
        <f t="shared" si="243"/>
        <v>16126.003919963199</v>
      </c>
      <c r="F457" s="122">
        <f t="shared" si="243"/>
        <v>15157.301057610754</v>
      </c>
      <c r="G457" s="122">
        <f t="shared" si="243"/>
        <v>15261.677980704251</v>
      </c>
      <c r="H457" s="122">
        <f t="shared" si="243"/>
        <v>14897.484729111868</v>
      </c>
      <c r="I457" s="122">
        <f t="shared" si="243"/>
        <v>15580.050865228961</v>
      </c>
      <c r="J457" s="122">
        <f t="shared" si="243"/>
        <v>14217.322841340669</v>
      </c>
      <c r="K457" s="122">
        <f t="shared" si="243"/>
        <v>13694.327628898442</v>
      </c>
      <c r="L457" s="122">
        <f t="shared" si="243"/>
        <v>14465.749131854896</v>
      </c>
      <c r="M457" s="122">
        <f t="shared" si="243"/>
        <v>12522.674039585012</v>
      </c>
      <c r="N457" s="122">
        <f t="shared" si="243"/>
        <v>11678.694414512658</v>
      </c>
      <c r="O457" s="122">
        <f t="shared" si="243"/>
        <v>11417.614220194968</v>
      </c>
      <c r="P457" s="122">
        <f t="shared" si="243"/>
        <v>10210.556432315769</v>
      </c>
      <c r="Q457" s="122">
        <f t="shared" si="243"/>
        <v>10668.780753348619</v>
      </c>
      <c r="R457" s="122">
        <f t="shared" ref="R457:V457" si="244">SUM(R458:R459)</f>
        <v>10545.144651452652</v>
      </c>
      <c r="S457" s="122">
        <f t="shared" si="244"/>
        <v>9878.0878423895119</v>
      </c>
      <c r="T457" s="122">
        <f t="shared" si="244"/>
        <v>8860.8751342210981</v>
      </c>
      <c r="U457" s="122">
        <f t="shared" si="244"/>
        <v>7872.483645113226</v>
      </c>
      <c r="V457" s="122">
        <f t="shared" si="244"/>
        <v>7372.7740429268397</v>
      </c>
      <c r="W457" s="122">
        <f t="shared" ref="W457:Y457" si="245">SUM(W458:W459)</f>
        <v>6514.8439923908218</v>
      </c>
      <c r="X457" s="122">
        <f t="shared" si="245"/>
        <v>4868.6136760771369</v>
      </c>
      <c r="Y457" s="122">
        <f t="shared" si="245"/>
        <v>4137.1613634856294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17364.524347875384</v>
      </c>
      <c r="D458" s="98">
        <v>15948.458410447744</v>
      </c>
      <c r="E458" s="98">
        <v>16051.161272398755</v>
      </c>
      <c r="F458" s="98">
        <v>15086.325559052149</v>
      </c>
      <c r="G458" s="98">
        <v>15189.239014534582</v>
      </c>
      <c r="H458" s="98">
        <v>14825.801417846165</v>
      </c>
      <c r="I458" s="98">
        <v>15504.115213959807</v>
      </c>
      <c r="J458" s="98">
        <v>14147.755944844548</v>
      </c>
      <c r="K458" s="98">
        <v>13626.88175102145</v>
      </c>
      <c r="L458" s="98">
        <v>14391.489395319511</v>
      </c>
      <c r="M458" s="98">
        <v>12458.954941360811</v>
      </c>
      <c r="N458" s="98">
        <v>11619.144870584738</v>
      </c>
      <c r="O458" s="98">
        <v>11359.29939392798</v>
      </c>
      <c r="P458" s="98">
        <v>10159.132871149201</v>
      </c>
      <c r="Q458" s="98">
        <v>10613.562930885071</v>
      </c>
      <c r="R458" s="98">
        <v>10489.790856166144</v>
      </c>
      <c r="S458" s="98">
        <v>9825.4778977845817</v>
      </c>
      <c r="T458" s="98">
        <v>8813.0490837137859</v>
      </c>
      <c r="U458" s="98">
        <v>7829.8737704367159</v>
      </c>
      <c r="V458" s="98">
        <v>7332.3709078971615</v>
      </c>
      <c r="W458" s="98">
        <v>6478.7893334014088</v>
      </c>
      <c r="X458" s="98">
        <v>4843.464482380833</v>
      </c>
      <c r="Y458" s="98">
        <v>4115.4385543064154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80.145797832394621</v>
      </c>
      <c r="D459" s="98">
        <v>73.27133521511962</v>
      </c>
      <c r="E459" s="98">
        <v>74.842647564445357</v>
      </c>
      <c r="F459" s="98">
        <v>70.975498558603817</v>
      </c>
      <c r="G459" s="98">
        <v>72.438966169669044</v>
      </c>
      <c r="H459" s="98">
        <v>71.683311265701676</v>
      </c>
      <c r="I459" s="98">
        <v>75.935651269154675</v>
      </c>
      <c r="J459" s="98">
        <v>69.566896496120364</v>
      </c>
      <c r="K459" s="98">
        <v>67.445877876991844</v>
      </c>
      <c r="L459" s="98">
        <v>74.259736535384775</v>
      </c>
      <c r="M459" s="98">
        <v>63.719098224200536</v>
      </c>
      <c r="N459" s="98">
        <v>59.549543927920197</v>
      </c>
      <c r="O459" s="98">
        <v>58.314826266987055</v>
      </c>
      <c r="P459" s="98">
        <v>51.423561166568298</v>
      </c>
      <c r="Q459" s="98">
        <v>55.217822463548032</v>
      </c>
      <c r="R459" s="98">
        <v>55.353795286507747</v>
      </c>
      <c r="S459" s="98">
        <v>52.609944604929446</v>
      </c>
      <c r="T459" s="98">
        <v>47.826050507312623</v>
      </c>
      <c r="U459" s="98">
        <v>42.609874676510266</v>
      </c>
      <c r="V459" s="98">
        <v>40.403135029678225</v>
      </c>
      <c r="W459" s="98">
        <v>36.05465898941268</v>
      </c>
      <c r="X459" s="98">
        <v>25.149193696303481</v>
      </c>
      <c r="Y459" s="98">
        <v>21.722809179214387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2.9913212164935787</v>
      </c>
      <c r="D460" s="122">
        <f t="shared" si="246"/>
        <v>1.4491656519314944</v>
      </c>
      <c r="E460" s="122">
        <f t="shared" si="246"/>
        <v>2.990153376863077</v>
      </c>
      <c r="F460" s="122">
        <f t="shared" si="246"/>
        <v>4.7150811406310327</v>
      </c>
      <c r="G460" s="122">
        <f t="shared" si="246"/>
        <v>4.6367843616952644</v>
      </c>
      <c r="H460" s="122">
        <f t="shared" si="246"/>
        <v>7.6069695574735903</v>
      </c>
      <c r="I460" s="122">
        <f t="shared" si="246"/>
        <v>7.3765663031023845</v>
      </c>
      <c r="J460" s="122">
        <f t="shared" si="246"/>
        <v>5.1023554318371209</v>
      </c>
      <c r="K460" s="122">
        <f t="shared" si="246"/>
        <v>3.2933222995195188</v>
      </c>
      <c r="L460" s="122">
        <f t="shared" si="246"/>
        <v>3.5237156392764231</v>
      </c>
      <c r="M460" s="122">
        <f t="shared" si="246"/>
        <v>4.7019115158005915</v>
      </c>
      <c r="N460" s="122">
        <f t="shared" si="246"/>
        <v>4.4324555416311702</v>
      </c>
      <c r="O460" s="122">
        <f t="shared" si="246"/>
        <v>3.5760908784363798</v>
      </c>
      <c r="P460" s="122">
        <f t="shared" si="246"/>
        <v>2.7812205045289233</v>
      </c>
      <c r="Q460" s="122">
        <f t="shared" si="246"/>
        <v>3.3583612187690148</v>
      </c>
      <c r="R460" s="122">
        <f t="shared" si="246"/>
        <v>4.2627089870443315</v>
      </c>
      <c r="S460" s="122">
        <f t="shared" si="246"/>
        <v>3.9278149105733244</v>
      </c>
      <c r="T460" s="122">
        <f t="shared" si="246"/>
        <v>4.8234581124556772</v>
      </c>
      <c r="U460" s="122">
        <f t="shared" si="246"/>
        <v>2.1633038461202245</v>
      </c>
      <c r="V460" s="122">
        <f t="shared" si="246"/>
        <v>6.1332617666638125</v>
      </c>
      <c r="W460" s="122">
        <f t="shared" si="246"/>
        <v>2.0991824627600688</v>
      </c>
      <c r="X460" s="122">
        <f t="shared" si="246"/>
        <v>4.4452073935142939</v>
      </c>
      <c r="Y460" s="122">
        <f t="shared" si="246"/>
        <v>5.3897022007357931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2.9913212164935787</v>
      </c>
      <c r="D461" s="98">
        <f>RES_hhdet_in_fech!D86</f>
        <v>1.4491656519314944</v>
      </c>
      <c r="E461" s="98">
        <f>RES_hhdet_in_fech!E86</f>
        <v>2.990153376863077</v>
      </c>
      <c r="F461" s="98">
        <f>RES_hhdet_in_fech!F86</f>
        <v>4.7150811406310327</v>
      </c>
      <c r="G461" s="98">
        <f>RES_hhdet_in_fech!G86</f>
        <v>4.6367843616952644</v>
      </c>
      <c r="H461" s="98">
        <f>RES_hhdet_in_fech!H86</f>
        <v>7.6069695574735903</v>
      </c>
      <c r="I461" s="98">
        <f>RES_hhdet_in_fech!I86</f>
        <v>7.3765663031023845</v>
      </c>
      <c r="J461" s="98">
        <f>RES_hhdet_in_fech!J86</f>
        <v>5.1023554318371209</v>
      </c>
      <c r="K461" s="98">
        <f>RES_hhdet_in_fech!K86</f>
        <v>3.2933222995195188</v>
      </c>
      <c r="L461" s="98">
        <f>RES_hhdet_in_fech!L86</f>
        <v>3.5237156392764231</v>
      </c>
      <c r="M461" s="98">
        <f>RES_hhdet_in_fech!M86</f>
        <v>4.7019115158005915</v>
      </c>
      <c r="N461" s="98">
        <f>RES_hhdet_in_fech!N86</f>
        <v>4.4324555416311702</v>
      </c>
      <c r="O461" s="98">
        <f>RES_hhdet_in_fech!O86</f>
        <v>3.5760908784363798</v>
      </c>
      <c r="P461" s="98">
        <f>RES_hhdet_in_fech!P86</f>
        <v>2.7812205045289233</v>
      </c>
      <c r="Q461" s="98">
        <f>RES_hhdet_in_fech!Q86</f>
        <v>3.3583612187690148</v>
      </c>
      <c r="R461" s="98">
        <f>RES_hhdet_in_fech!R86</f>
        <v>4.2627089870443315</v>
      </c>
      <c r="S461" s="98">
        <f>RES_hhdet_in_fech!S86</f>
        <v>3.9278149105733244</v>
      </c>
      <c r="T461" s="98">
        <f>RES_hhdet_in_fech!T86</f>
        <v>4.8234581124556772</v>
      </c>
      <c r="U461" s="98">
        <f>RES_hhdet_in_fech!U86</f>
        <v>2.1633038461202245</v>
      </c>
      <c r="V461" s="98">
        <f>RES_hhdet_in_fech!V86</f>
        <v>6.1332617666638125</v>
      </c>
      <c r="W461" s="98">
        <f>RES_hhdet_in_fech!W86</f>
        <v>2.0991824627600688</v>
      </c>
      <c r="X461" s="98">
        <f>RES_hhdet_in_fech!X86</f>
        <v>4.4452073935142939</v>
      </c>
      <c r="Y461" s="98">
        <f>RES_hhdet_in_fech!Y86</f>
        <v>5.3897022007357931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1216.4368752739113</v>
      </c>
      <c r="D462" s="122">
        <v>1239.4353606537679</v>
      </c>
      <c r="E462" s="122">
        <v>1212.622037733868</v>
      </c>
      <c r="F462" s="122">
        <v>1236.2632075909978</v>
      </c>
      <c r="G462" s="122">
        <v>1244.4643900674669</v>
      </c>
      <c r="H462" s="122">
        <v>1249.8368188634254</v>
      </c>
      <c r="I462" s="122">
        <v>1194.012876235618</v>
      </c>
      <c r="J462" s="122">
        <v>1197.0017351892686</v>
      </c>
      <c r="K462" s="122">
        <v>1126.2720121071009</v>
      </c>
      <c r="L462" s="122">
        <v>1307.6203184045576</v>
      </c>
      <c r="M462" s="122">
        <v>1373.3380683762321</v>
      </c>
      <c r="N462" s="122">
        <v>1339.3745124653844</v>
      </c>
      <c r="O462" s="122">
        <v>1386.9225692051357</v>
      </c>
      <c r="P462" s="122">
        <v>1346.8202353737577</v>
      </c>
      <c r="Q462" s="122">
        <v>1366.5442141729663</v>
      </c>
      <c r="R462" s="122">
        <v>1360.8831204506712</v>
      </c>
      <c r="S462" s="122">
        <v>1272.4996850347059</v>
      </c>
      <c r="T462" s="122">
        <v>1200.8679649225592</v>
      </c>
      <c r="U462" s="122">
        <v>1219.6831902110243</v>
      </c>
      <c r="V462" s="122">
        <v>1215.3392457046325</v>
      </c>
      <c r="W462" s="122">
        <v>1213.0633696150744</v>
      </c>
      <c r="X462" s="122">
        <v>707.75341225675186</v>
      </c>
      <c r="Y462" s="122">
        <v>726.6002735297227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1398.791464702751</v>
      </c>
      <c r="D463" s="98">
        <v>1339.2267091572853</v>
      </c>
      <c r="E463" s="98">
        <v>1313.7096771306951</v>
      </c>
      <c r="F463" s="98">
        <v>1290.375176104749</v>
      </c>
      <c r="G463" s="98">
        <v>1294.4606593205579</v>
      </c>
      <c r="H463" s="98">
        <v>1273.2326924362062</v>
      </c>
      <c r="I463" s="98">
        <v>1270.4150053995518</v>
      </c>
      <c r="J463" s="98">
        <v>1232.1417737652841</v>
      </c>
      <c r="K463" s="98">
        <v>1187.0367352243888</v>
      </c>
      <c r="L463" s="98">
        <v>1329.0076442288428</v>
      </c>
      <c r="M463" s="98">
        <v>1403.3664543634156</v>
      </c>
      <c r="N463" s="98">
        <v>1335.059023438896</v>
      </c>
      <c r="O463" s="98">
        <v>1344.720148051121</v>
      </c>
      <c r="P463" s="98">
        <v>1377.0247989244638</v>
      </c>
      <c r="Q463" s="98">
        <v>1367.4539180398485</v>
      </c>
      <c r="R463" s="98">
        <v>1376.1491519557781</v>
      </c>
      <c r="S463" s="98">
        <v>1280.0885450876574</v>
      </c>
      <c r="T463" s="98">
        <v>1181.0659559182964</v>
      </c>
      <c r="U463" s="98">
        <v>1218.9561964080917</v>
      </c>
      <c r="V463" s="98">
        <v>1216.9313690799054</v>
      </c>
      <c r="W463" s="98">
        <v>1220.0783562467445</v>
      </c>
      <c r="X463" s="98">
        <v>697.13262132686441</v>
      </c>
      <c r="Y463" s="98">
        <v>732.97115311963739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1187.9599268149088</v>
      </c>
      <c r="D464" s="98">
        <v>1147.4434030884652</v>
      </c>
      <c r="E464" s="98">
        <v>1129.7317732797408</v>
      </c>
      <c r="F464" s="98">
        <v>1115.996452949445</v>
      </c>
      <c r="G464" s="98">
        <v>1130.2178920137248</v>
      </c>
      <c r="H464" s="98">
        <v>1119.2469997520993</v>
      </c>
      <c r="I464" s="98">
        <v>1121.3222853235638</v>
      </c>
      <c r="J464" s="98">
        <v>1089.266605223447</v>
      </c>
      <c r="K464" s="98">
        <v>1043.3429593754418</v>
      </c>
      <c r="L464" s="98">
        <v>1198.9856697705829</v>
      </c>
      <c r="M464" s="98">
        <v>1271.751318615633</v>
      </c>
      <c r="N464" s="98">
        <v>1212.5614815016731</v>
      </c>
      <c r="O464" s="98">
        <v>1233.6696744993328</v>
      </c>
      <c r="P464" s="98">
        <v>1262.1698685697211</v>
      </c>
      <c r="Q464" s="98">
        <v>1261.5423796063649</v>
      </c>
      <c r="R464" s="98">
        <v>1277.9513024880105</v>
      </c>
      <c r="S464" s="98">
        <v>1192.6840813957608</v>
      </c>
      <c r="T464" s="98">
        <v>1108.823696917284</v>
      </c>
      <c r="U464" s="98">
        <v>1154.0513972038923</v>
      </c>
      <c r="V464" s="98">
        <v>1158.5080927875799</v>
      </c>
      <c r="W464" s="98">
        <v>1170.5029086585587</v>
      </c>
      <c r="X464" s="98">
        <v>659.77561899416014</v>
      </c>
      <c r="Y464" s="98">
        <v>702.2536872714619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783.13614579692694</v>
      </c>
      <c r="D465" s="101">
        <v>757.49028168796463</v>
      </c>
      <c r="E465" s="101">
        <v>732.80390720138314</v>
      </c>
      <c r="F465" s="101">
        <v>716.23760816040783</v>
      </c>
      <c r="G465" s="101">
        <v>729.19499766856245</v>
      </c>
      <c r="H465" s="101">
        <v>718.02128903453308</v>
      </c>
      <c r="I465" s="101">
        <v>705.0764810669591</v>
      </c>
      <c r="J465" s="101">
        <v>661.82881161621538</v>
      </c>
      <c r="K465" s="101">
        <v>581.33160829649376</v>
      </c>
      <c r="L465" s="101">
        <v>749.15415274435077</v>
      </c>
      <c r="M465" s="101">
        <v>783.12878971553221</v>
      </c>
      <c r="N465" s="101">
        <v>728.60082242225064</v>
      </c>
      <c r="O465" s="101">
        <v>772.08093628042081</v>
      </c>
      <c r="P465" s="101">
        <v>759.69564361435494</v>
      </c>
      <c r="Q465" s="101">
        <v>772.37143168779812</v>
      </c>
      <c r="R465" s="101">
        <v>778.42186372405592</v>
      </c>
      <c r="S465" s="101">
        <v>693.70798970617113</v>
      </c>
      <c r="T465" s="101">
        <v>643.61485294503041</v>
      </c>
      <c r="U465" s="101">
        <v>676.89984025385627</v>
      </c>
      <c r="V465" s="101">
        <v>675.87670633029518</v>
      </c>
      <c r="W465" s="101">
        <v>718.28335155067498</v>
      </c>
      <c r="X465" s="101">
        <v>289.22804998513391</v>
      </c>
      <c r="Y465" s="101">
        <v>381.17916606324644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404.82378101798196</v>
      </c>
      <c r="D466" s="104">
        <v>389.95312140050061</v>
      </c>
      <c r="E466" s="104">
        <v>396.92786607835745</v>
      </c>
      <c r="F466" s="104">
        <v>399.75884478903703</v>
      </c>
      <c r="G466" s="104">
        <v>401.02289434516234</v>
      </c>
      <c r="H466" s="104">
        <v>401.22571071756602</v>
      </c>
      <c r="I466" s="104">
        <v>416.24580425660474</v>
      </c>
      <c r="J466" s="104">
        <v>427.4377936072317</v>
      </c>
      <c r="K466" s="104">
        <v>462.01135107894794</v>
      </c>
      <c r="L466" s="104">
        <v>449.83151702623223</v>
      </c>
      <c r="M466" s="104">
        <v>488.62252890010052</v>
      </c>
      <c r="N466" s="104">
        <v>483.9606590794225</v>
      </c>
      <c r="O466" s="104">
        <v>461.58873821891194</v>
      </c>
      <c r="P466" s="104">
        <v>502.4742249553662</v>
      </c>
      <c r="Q466" s="104">
        <v>489.17094791856687</v>
      </c>
      <c r="R466" s="104">
        <v>499.52943876395432</v>
      </c>
      <c r="S466" s="104">
        <v>498.97609168958974</v>
      </c>
      <c r="T466" s="104">
        <v>465.2088439722537</v>
      </c>
      <c r="U466" s="104">
        <v>477.15155695003591</v>
      </c>
      <c r="V466" s="104">
        <v>482.63138645728458</v>
      </c>
      <c r="W466" s="104">
        <v>452.2195571078837</v>
      </c>
      <c r="X466" s="104">
        <v>370.54756900902623</v>
      </c>
      <c r="Y466" s="104">
        <v>321.07452120821534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1428.6746193627391</v>
      </c>
      <c r="D467" s="101">
        <v>1312.5713785025284</v>
      </c>
      <c r="E467" s="101">
        <v>1353.6013649894817</v>
      </c>
      <c r="F467" s="101">
        <v>1386.2926288355379</v>
      </c>
      <c r="G467" s="101">
        <v>1366.7577068604508</v>
      </c>
      <c r="H467" s="101">
        <v>1439.8740531755452</v>
      </c>
      <c r="I467" s="101">
        <v>1440.6072212453532</v>
      </c>
      <c r="J467" s="101">
        <v>1350.8120286737935</v>
      </c>
      <c r="K467" s="101">
        <v>1286.0769255925256</v>
      </c>
      <c r="L467" s="101">
        <v>1419.6668080617835</v>
      </c>
      <c r="M467" s="101">
        <v>1589.7919681302765</v>
      </c>
      <c r="N467" s="101">
        <v>1557.9022366546171</v>
      </c>
      <c r="O467" s="101">
        <v>1489.8928403535333</v>
      </c>
      <c r="P467" s="101">
        <v>1265.3751511576488</v>
      </c>
      <c r="Q467" s="101">
        <v>1424.7363153893823</v>
      </c>
      <c r="R467" s="101">
        <v>1404.1715702158069</v>
      </c>
      <c r="S467" s="101">
        <v>1351.2582205857927</v>
      </c>
      <c r="T467" s="101">
        <v>1251.4778931192241</v>
      </c>
      <c r="U467" s="101">
        <v>1269.6521412181164</v>
      </c>
      <c r="V467" s="101">
        <v>1170.6931106197765</v>
      </c>
      <c r="W467" s="101">
        <v>1133.1866578877077</v>
      </c>
      <c r="X467" s="101">
        <v>846.36453331778966</v>
      </c>
      <c r="Y467" s="101">
        <v>733.00299843909363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1215.7297286614294</v>
      </c>
      <c r="D468" s="104">
        <v>1120.4783053388353</v>
      </c>
      <c r="E468" s="104">
        <v>1153.3596620357448</v>
      </c>
      <c r="F468" s="104">
        <v>1181.3435902467238</v>
      </c>
      <c r="G468" s="104">
        <v>1169.8208932956793</v>
      </c>
      <c r="H468" s="104">
        <v>1234.501159866586</v>
      </c>
      <c r="I468" s="104">
        <v>1233.0200209501065</v>
      </c>
      <c r="J468" s="104">
        <v>1150.3340486233967</v>
      </c>
      <c r="K468" s="104">
        <v>1078.4140910051642</v>
      </c>
      <c r="L468" s="104">
        <v>0</v>
      </c>
      <c r="M468" s="104">
        <v>1377.7718782796317</v>
      </c>
      <c r="N468" s="104">
        <v>1355.8460523299038</v>
      </c>
      <c r="O468" s="104">
        <v>1323.2971905165568</v>
      </c>
      <c r="P468" s="104">
        <v>1132.3987711474697</v>
      </c>
      <c r="Q468" s="104">
        <v>1296.8279264432854</v>
      </c>
      <c r="R468" s="104">
        <v>1288.9206416245629</v>
      </c>
      <c r="S468" s="104">
        <v>1244.2504509505004</v>
      </c>
      <c r="T468" s="104">
        <v>1160.8255510224437</v>
      </c>
      <c r="U468" s="104">
        <v>1186.7841480049071</v>
      </c>
      <c r="V468" s="104">
        <v>1098.5961094939605</v>
      </c>
      <c r="W468" s="104">
        <v>1071.05681919927</v>
      </c>
      <c r="X468" s="104">
        <v>785.19723488293005</v>
      </c>
      <c r="Y468" s="104">
        <v>689.20853312473253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799.97113597158352</v>
      </c>
      <c r="D469" s="98">
        <v>742.23025842608001</v>
      </c>
      <c r="E469" s="98">
        <v>755.02297078289553</v>
      </c>
      <c r="F469" s="98">
        <v>769.56841465372088</v>
      </c>
      <c r="G469" s="98">
        <v>769.79404679443803</v>
      </c>
      <c r="H469" s="98">
        <v>812.17685384017864</v>
      </c>
      <c r="I469" s="98">
        <v>799.68622394416911</v>
      </c>
      <c r="J469" s="98">
        <v>725.31842105238275</v>
      </c>
      <c r="K469" s="98">
        <v>629.3744522705781</v>
      </c>
      <c r="L469" s="98">
        <v>0</v>
      </c>
      <c r="M469" s="98">
        <v>886.94625158825284</v>
      </c>
      <c r="N469" s="98">
        <v>850.44300564294826</v>
      </c>
      <c r="O469" s="98">
        <v>855.2102043058992</v>
      </c>
      <c r="P469" s="98">
        <v>696.598433617365</v>
      </c>
      <c r="Q469" s="98">
        <v>804.81201587765088</v>
      </c>
      <c r="R469" s="98">
        <v>794.32521151414767</v>
      </c>
      <c r="S469" s="98">
        <v>732.57171076572683</v>
      </c>
      <c r="T469" s="98">
        <v>682.22197045431653</v>
      </c>
      <c r="U469" s="98">
        <v>705.08241049987612</v>
      </c>
      <c r="V469" s="98">
        <v>649.13387375132265</v>
      </c>
      <c r="W469" s="98">
        <v>665.93949303595207</v>
      </c>
      <c r="X469" s="98">
        <v>354.47744691686495</v>
      </c>
      <c r="Y469" s="98">
        <v>380.37879782799024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415.75859268984584</v>
      </c>
      <c r="D470" s="98">
        <v>378.2480469127554</v>
      </c>
      <c r="E470" s="98">
        <v>398.33669125284939</v>
      </c>
      <c r="F470" s="98">
        <v>411.7751755930027</v>
      </c>
      <c r="G470" s="98">
        <v>400.02684650124121</v>
      </c>
      <c r="H470" s="98">
        <v>422.32430602640744</v>
      </c>
      <c r="I470" s="98">
        <v>433.3337970059373</v>
      </c>
      <c r="J470" s="98">
        <v>425.01562757101385</v>
      </c>
      <c r="K470" s="98">
        <v>449.03963873458622</v>
      </c>
      <c r="L470" s="98">
        <v>0</v>
      </c>
      <c r="M470" s="98">
        <v>490.82562669137866</v>
      </c>
      <c r="N470" s="98">
        <v>505.4030466869558</v>
      </c>
      <c r="O470" s="98">
        <v>468.08698621065759</v>
      </c>
      <c r="P470" s="98">
        <v>435.8003375301048</v>
      </c>
      <c r="Q470" s="98">
        <v>492.01591056563456</v>
      </c>
      <c r="R470" s="98">
        <v>494.59543011041507</v>
      </c>
      <c r="S470" s="98">
        <v>511.67874018477357</v>
      </c>
      <c r="T470" s="98">
        <v>478.60358056812697</v>
      </c>
      <c r="U470" s="98">
        <v>481.70173750503102</v>
      </c>
      <c r="V470" s="98">
        <v>449.46223574263786</v>
      </c>
      <c r="W470" s="98">
        <v>405.11732616331784</v>
      </c>
      <c r="X470" s="98">
        <v>430.7197879660651</v>
      </c>
      <c r="Y470" s="98">
        <v>308.82973529674229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1236.6530334708502</v>
      </c>
      <c r="D471" s="101">
        <v>1251.9534440737937</v>
      </c>
      <c r="E471" s="101">
        <v>1210.0438678752682</v>
      </c>
      <c r="F471" s="101">
        <v>1238.0161155617245</v>
      </c>
      <c r="G471" s="101">
        <v>1260.7820051253109</v>
      </c>
      <c r="H471" s="101">
        <v>1273.6157634609588</v>
      </c>
      <c r="I471" s="101">
        <v>1202.1787851736131</v>
      </c>
      <c r="J471" s="101">
        <v>1228.2035374594893</v>
      </c>
      <c r="K471" s="101">
        <v>1162.7568665021656</v>
      </c>
      <c r="L471" s="101">
        <v>1361.7249559853642</v>
      </c>
      <c r="M471" s="101">
        <v>1401.1429063067133</v>
      </c>
      <c r="N471" s="101">
        <v>1383.8347355193557</v>
      </c>
      <c r="O471" s="101">
        <v>1470.6751092505317</v>
      </c>
      <c r="P471" s="101">
        <v>1390.1096169235648</v>
      </c>
      <c r="Q471" s="101">
        <v>1425.5734156886645</v>
      </c>
      <c r="R471" s="101">
        <v>1399.3499754637362</v>
      </c>
      <c r="S471" s="101">
        <v>1307.3537917166609</v>
      </c>
      <c r="T471" s="101">
        <v>1298.0261915341371</v>
      </c>
      <c r="U471" s="101">
        <v>1290.3791427782612</v>
      </c>
      <c r="V471" s="101">
        <v>1257.5041194228668</v>
      </c>
      <c r="W471" s="101">
        <v>1211.2289668713627</v>
      </c>
      <c r="X471" s="101">
        <v>0</v>
      </c>
      <c r="Y471" s="101">
        <v>0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1095.4812733259923</v>
      </c>
      <c r="D472" s="104">
        <v>1111.6921142684946</v>
      </c>
      <c r="E472" s="104">
        <v>1072.6143455544779</v>
      </c>
      <c r="F472" s="104">
        <v>1097.1149687492159</v>
      </c>
      <c r="G472" s="104">
        <v>1120.778931205391</v>
      </c>
      <c r="H472" s="104">
        <v>1133.0570234791633</v>
      </c>
      <c r="I472" s="104">
        <v>1067.6625904571827</v>
      </c>
      <c r="J472" s="104">
        <v>1086.3659687745587</v>
      </c>
      <c r="K472" s="104">
        <v>1015.5199035794781</v>
      </c>
      <c r="L472" s="104">
        <v>1215.5581728373586</v>
      </c>
      <c r="M472" s="104">
        <v>1251.2314348513326</v>
      </c>
      <c r="N472" s="104">
        <v>1235.6773701488248</v>
      </c>
      <c r="O472" s="104">
        <v>1330.0242470052419</v>
      </c>
      <c r="P472" s="104">
        <v>1258.388445177141</v>
      </c>
      <c r="Q472" s="104">
        <v>1303.693031866927</v>
      </c>
      <c r="R472" s="104">
        <v>1285.9262216171669</v>
      </c>
      <c r="S472" s="104">
        <v>1201.0208333669348</v>
      </c>
      <c r="T472" s="104">
        <v>1198.6413977047653</v>
      </c>
      <c r="U472" s="104">
        <v>1198.5859667139832</v>
      </c>
      <c r="V472" s="104">
        <v>1172.343573941891</v>
      </c>
      <c r="W472" s="104">
        <v>1138.7608030438896</v>
      </c>
      <c r="X472" s="104">
        <v>715.5950817730926</v>
      </c>
      <c r="Y472" s="104">
        <v>701.99440759446486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692.23545505470713</v>
      </c>
      <c r="D473" s="98">
        <v>708.54670031141575</v>
      </c>
      <c r="E473" s="98">
        <v>674.8937365706106</v>
      </c>
      <c r="F473" s="98">
        <v>687.01981663401762</v>
      </c>
      <c r="G473" s="98">
        <v>710.58304213809549</v>
      </c>
      <c r="H473" s="98">
        <v>718.66224210224482</v>
      </c>
      <c r="I473" s="98">
        <v>667.49135517077741</v>
      </c>
      <c r="J473" s="98">
        <v>660.22665129995175</v>
      </c>
      <c r="K473" s="98">
        <v>568.07096184959642</v>
      </c>
      <c r="L473" s="98">
        <v>766.38683723502947</v>
      </c>
      <c r="M473" s="98">
        <v>780.58310801242237</v>
      </c>
      <c r="N473" s="98">
        <v>753.55300148470826</v>
      </c>
      <c r="O473" s="98">
        <v>844.36979797293725</v>
      </c>
      <c r="P473" s="98">
        <v>765.61357720163437</v>
      </c>
      <c r="Q473" s="98">
        <v>805.65133827153863</v>
      </c>
      <c r="R473" s="98">
        <v>792.13946892750994</v>
      </c>
      <c r="S473" s="98">
        <v>708.1277172376922</v>
      </c>
      <c r="T473" s="98">
        <v>708.81578954492738</v>
      </c>
      <c r="U473" s="98">
        <v>716.82063844528739</v>
      </c>
      <c r="V473" s="98">
        <v>697.66838177152977</v>
      </c>
      <c r="W473" s="98">
        <v>711.05753629642584</v>
      </c>
      <c r="X473" s="98">
        <v>317.89867274740703</v>
      </c>
      <c r="Y473" s="98">
        <v>385.21566327662151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403.24581827128526</v>
      </c>
      <c r="D474" s="98">
        <v>403.1454139570788</v>
      </c>
      <c r="E474" s="98">
        <v>397.72060898386729</v>
      </c>
      <c r="F474" s="98">
        <v>410.09515211519846</v>
      </c>
      <c r="G474" s="98">
        <v>410.19588906729552</v>
      </c>
      <c r="H474" s="98">
        <v>414.39478137691856</v>
      </c>
      <c r="I474" s="98">
        <v>400.17123528640514</v>
      </c>
      <c r="J474" s="98">
        <v>426.13931747460691</v>
      </c>
      <c r="K474" s="98">
        <v>447.44894172988165</v>
      </c>
      <c r="L474" s="98">
        <v>449.17133560232935</v>
      </c>
      <c r="M474" s="98">
        <v>470.64832683890984</v>
      </c>
      <c r="N474" s="98">
        <v>482.12436866411662</v>
      </c>
      <c r="O474" s="98">
        <v>485.65444903230502</v>
      </c>
      <c r="P474" s="98">
        <v>492.7748679755066</v>
      </c>
      <c r="Q474" s="98">
        <v>498.04169359538804</v>
      </c>
      <c r="R474" s="98">
        <v>493.78675268965674</v>
      </c>
      <c r="S474" s="98">
        <v>492.89311612924251</v>
      </c>
      <c r="T474" s="98">
        <v>489.82560815983783</v>
      </c>
      <c r="U474" s="98">
        <v>481.76532826869607</v>
      </c>
      <c r="V474" s="98">
        <v>474.67519217036141</v>
      </c>
      <c r="W474" s="98">
        <v>427.70326674746383</v>
      </c>
      <c r="X474" s="98">
        <v>397.69640902568557</v>
      </c>
      <c r="Y474" s="98">
        <v>316.77874431784335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279.06861961013323</v>
      </c>
      <c r="D475" s="122">
        <v>283.2120929360272</v>
      </c>
      <c r="E475" s="122">
        <v>281.39265570726678</v>
      </c>
      <c r="F475" s="122">
        <v>282.9497710023436</v>
      </c>
      <c r="G475" s="122">
        <v>287.40169805607599</v>
      </c>
      <c r="H475" s="122">
        <v>296.64611757366583</v>
      </c>
      <c r="I475" s="122">
        <v>293.30834193562112</v>
      </c>
      <c r="J475" s="122">
        <v>299.15889324918334</v>
      </c>
      <c r="K475" s="122">
        <v>300.61326157312703</v>
      </c>
      <c r="L475" s="122">
        <v>334.68985116552926</v>
      </c>
      <c r="M475" s="122">
        <v>326.8850115841538</v>
      </c>
      <c r="N475" s="122">
        <v>324.36704180704453</v>
      </c>
      <c r="O475" s="122">
        <v>345.66243348042588</v>
      </c>
      <c r="P475" s="122">
        <v>348.04499358754617</v>
      </c>
      <c r="Q475" s="122">
        <v>350.62437604919552</v>
      </c>
      <c r="R475" s="122">
        <v>356.03571672315036</v>
      </c>
      <c r="S475" s="122">
        <v>341.11174945572253</v>
      </c>
      <c r="T475" s="122">
        <v>336.27887849728438</v>
      </c>
      <c r="U475" s="122">
        <v>331.26010276140954</v>
      </c>
      <c r="V475" s="122">
        <v>345.1887863061333</v>
      </c>
      <c r="W475" s="122">
        <v>352.14873636362887</v>
      </c>
      <c r="X475" s="122">
        <v>220.65613867040003</v>
      </c>
      <c r="Y475" s="122">
        <v>243.14794269674761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X477" s="98">
        <v>0</v>
      </c>
      <c r="Y477" s="98">
        <v>0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279.06861961013323</v>
      </c>
      <c r="D478" s="33">
        <v>283.2120929360272</v>
      </c>
      <c r="E478" s="33">
        <v>281.39265570726678</v>
      </c>
      <c r="F478" s="33">
        <v>282.9497710023436</v>
      </c>
      <c r="G478" s="33">
        <v>287.40169805607599</v>
      </c>
      <c r="H478" s="33">
        <v>296.64611757366583</v>
      </c>
      <c r="I478" s="33">
        <v>293.30834193562112</v>
      </c>
      <c r="J478" s="33">
        <v>299.15889324918334</v>
      </c>
      <c r="K478" s="33">
        <v>300.61326157312703</v>
      </c>
      <c r="L478" s="33">
        <v>334.68985116552926</v>
      </c>
      <c r="M478" s="33">
        <v>326.8850115841538</v>
      </c>
      <c r="N478" s="33">
        <v>324.36704180704453</v>
      </c>
      <c r="O478" s="33">
        <v>345.66243348042588</v>
      </c>
      <c r="P478" s="33">
        <v>348.04499358754617</v>
      </c>
      <c r="Q478" s="33">
        <v>350.62437604919552</v>
      </c>
      <c r="R478" s="33">
        <v>356.03571672315036</v>
      </c>
      <c r="S478" s="33">
        <v>341.11174945572253</v>
      </c>
      <c r="T478" s="33">
        <v>336.27887849728438</v>
      </c>
      <c r="U478" s="33">
        <v>331.26010276140954</v>
      </c>
      <c r="V478" s="33">
        <v>345.1887863061333</v>
      </c>
      <c r="W478" s="33">
        <v>352.14873636362887</v>
      </c>
      <c r="X478" s="33">
        <v>220.65613867040003</v>
      </c>
      <c r="Y478" s="33">
        <v>243.14794269674761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12073.501235811171</v>
      </c>
      <c r="D480" s="117">
        <f t="shared" si="247"/>
        <v>11376.968846635846</v>
      </c>
      <c r="E480" s="117">
        <f t="shared" si="247"/>
        <v>11630.841501311952</v>
      </c>
      <c r="F480" s="117">
        <f t="shared" si="247"/>
        <v>11214.293686401186</v>
      </c>
      <c r="G480" s="117">
        <f t="shared" si="247"/>
        <v>11497.495182010256</v>
      </c>
      <c r="H480" s="117">
        <f t="shared" si="247"/>
        <v>11472.088237015327</v>
      </c>
      <c r="I480" s="117">
        <f t="shared" si="247"/>
        <v>12117.903172352178</v>
      </c>
      <c r="J480" s="117">
        <f t="shared" si="247"/>
        <v>11342.55217300018</v>
      </c>
      <c r="K480" s="117">
        <f t="shared" si="247"/>
        <v>11104.961516487787</v>
      </c>
      <c r="L480" s="117">
        <f t="shared" si="247"/>
        <v>12017.003896563798</v>
      </c>
      <c r="M480" s="117">
        <f t="shared" si="247"/>
        <v>10779.311746852476</v>
      </c>
      <c r="N480" s="117">
        <f t="shared" si="247"/>
        <v>10244.742915449218</v>
      </c>
      <c r="O480" s="117">
        <f t="shared" si="247"/>
        <v>10210.107326536481</v>
      </c>
      <c r="P480" s="117">
        <f t="shared" si="247"/>
        <v>9336.6604657739645</v>
      </c>
      <c r="Q480" s="117">
        <f t="shared" si="247"/>
        <v>9825.9312815653539</v>
      </c>
      <c r="R480" s="117">
        <f t="shared" ref="R480:V480" si="248">R481+R484+R486+R499</f>
        <v>9886.1415891512115</v>
      </c>
      <c r="S480" s="117">
        <f t="shared" si="248"/>
        <v>9426.3881588737095</v>
      </c>
      <c r="T480" s="117">
        <f t="shared" si="248"/>
        <v>8686.7820636154065</v>
      </c>
      <c r="U480" s="117">
        <f t="shared" si="248"/>
        <v>7993.7793737606007</v>
      </c>
      <c r="V480" s="117">
        <f t="shared" si="248"/>
        <v>7702.815007376119</v>
      </c>
      <c r="W480" s="117">
        <f t="shared" ref="W480:Y480" si="249">W481+W484+W486+W499</f>
        <v>7025.7749003488016</v>
      </c>
      <c r="X480" s="117">
        <f t="shared" si="249"/>
        <v>5087.1136151521141</v>
      </c>
      <c r="Y480" s="117">
        <f t="shared" si="249"/>
        <v>4519.3990199084283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10930.620892563473</v>
      </c>
      <c r="D481" s="122">
        <f t="shared" si="250"/>
        <v>10236.630561393165</v>
      </c>
      <c r="E481" s="122">
        <f t="shared" si="250"/>
        <v>10504.5519350001</v>
      </c>
      <c r="F481" s="122">
        <f t="shared" si="250"/>
        <v>10064.175819184715</v>
      </c>
      <c r="G481" s="122">
        <f t="shared" si="250"/>
        <v>10326.947080216751</v>
      </c>
      <c r="H481" s="122">
        <f t="shared" si="250"/>
        <v>10270.511512989489</v>
      </c>
      <c r="I481" s="122">
        <f t="shared" si="250"/>
        <v>10940.664233230178</v>
      </c>
      <c r="J481" s="122">
        <f t="shared" si="250"/>
        <v>10165.902699145297</v>
      </c>
      <c r="K481" s="122">
        <f t="shared" si="250"/>
        <v>9966.9445250630743</v>
      </c>
      <c r="L481" s="122">
        <f t="shared" si="250"/>
        <v>10712.662253659248</v>
      </c>
      <c r="M481" s="122">
        <f t="shared" si="250"/>
        <v>9419.441328588242</v>
      </c>
      <c r="N481" s="122">
        <f t="shared" si="250"/>
        <v>8902.5788753365341</v>
      </c>
      <c r="O481" s="122">
        <f t="shared" si="250"/>
        <v>8797.7714980042492</v>
      </c>
      <c r="P481" s="122">
        <f t="shared" si="250"/>
        <v>7940.1651622864829</v>
      </c>
      <c r="Q481" s="122">
        <f t="shared" si="250"/>
        <v>8387.3972750519461</v>
      </c>
      <c r="R481" s="122">
        <f t="shared" ref="R481:V481" si="251">SUM(R482:R483)</f>
        <v>8424.4387802272504</v>
      </c>
      <c r="S481" s="122">
        <f t="shared" si="251"/>
        <v>8033.0262710694151</v>
      </c>
      <c r="T481" s="122">
        <f t="shared" si="251"/>
        <v>7333.8085172553792</v>
      </c>
      <c r="U481" s="122">
        <f t="shared" si="251"/>
        <v>6620.7238351805654</v>
      </c>
      <c r="V481" s="122">
        <f t="shared" si="251"/>
        <v>6282.9896589009913</v>
      </c>
      <c r="W481" s="122">
        <f t="shared" ref="W481:Y481" si="252">SUM(W482:W483)</f>
        <v>5610.4408952418717</v>
      </c>
      <c r="X481" s="122">
        <f t="shared" si="252"/>
        <v>4218.1692038671126</v>
      </c>
      <c r="Y481" s="122">
        <f t="shared" si="252"/>
        <v>3605.0461653309544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10850.475094731079</v>
      </c>
      <c r="D482" s="98">
        <v>10163.359226178045</v>
      </c>
      <c r="E482" s="98">
        <v>10429.709287435655</v>
      </c>
      <c r="F482" s="98">
        <v>9993.2003206261106</v>
      </c>
      <c r="G482" s="98">
        <v>10254.508114047081</v>
      </c>
      <c r="H482" s="98">
        <v>10198.828201723787</v>
      </c>
      <c r="I482" s="98">
        <v>10864.728581961024</v>
      </c>
      <c r="J482" s="98">
        <v>10096.335802649177</v>
      </c>
      <c r="K482" s="98">
        <v>9899.498647186083</v>
      </c>
      <c r="L482" s="98">
        <v>10638.402517123863</v>
      </c>
      <c r="M482" s="98">
        <v>9355.722230364041</v>
      </c>
      <c r="N482" s="98">
        <v>8843.0293314086139</v>
      </c>
      <c r="O482" s="98">
        <v>8739.4566717372618</v>
      </c>
      <c r="P482" s="98">
        <v>7888.7416011199148</v>
      </c>
      <c r="Q482" s="98">
        <v>8332.1794525883979</v>
      </c>
      <c r="R482" s="98">
        <v>8369.0849849407423</v>
      </c>
      <c r="S482" s="98">
        <v>7980.4163264644858</v>
      </c>
      <c r="T482" s="98">
        <v>7285.9824667480671</v>
      </c>
      <c r="U482" s="98">
        <v>6578.1139605040553</v>
      </c>
      <c r="V482" s="98">
        <v>6242.5865238713131</v>
      </c>
      <c r="W482" s="98">
        <v>5574.3862362524587</v>
      </c>
      <c r="X482" s="98">
        <v>4193.0200101708087</v>
      </c>
      <c r="Y482" s="98">
        <v>3583.32335615174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80.145797832394621</v>
      </c>
      <c r="D483" s="98">
        <v>73.27133521511962</v>
      </c>
      <c r="E483" s="98">
        <v>74.842647564445357</v>
      </c>
      <c r="F483" s="98">
        <v>70.975498558603817</v>
      </c>
      <c r="G483" s="98">
        <v>72.438966169669044</v>
      </c>
      <c r="H483" s="98">
        <v>71.683311265701676</v>
      </c>
      <c r="I483" s="98">
        <v>75.935651269154675</v>
      </c>
      <c r="J483" s="98">
        <v>69.566896496120364</v>
      </c>
      <c r="K483" s="98">
        <v>67.445877876991844</v>
      </c>
      <c r="L483" s="98">
        <v>74.259736535384775</v>
      </c>
      <c r="M483" s="98">
        <v>63.719098224200536</v>
      </c>
      <c r="N483" s="98">
        <v>59.549543927920197</v>
      </c>
      <c r="O483" s="98">
        <v>58.314826266987055</v>
      </c>
      <c r="P483" s="98">
        <v>51.423561166568298</v>
      </c>
      <c r="Q483" s="98">
        <v>55.217822463548032</v>
      </c>
      <c r="R483" s="98">
        <v>55.353795286507747</v>
      </c>
      <c r="S483" s="98">
        <v>52.609944604929446</v>
      </c>
      <c r="T483" s="98">
        <v>47.826050507312623</v>
      </c>
      <c r="U483" s="98">
        <v>42.609874676510266</v>
      </c>
      <c r="V483" s="98">
        <v>40.403135029678225</v>
      </c>
      <c r="W483" s="98">
        <v>36.05465898941268</v>
      </c>
      <c r="X483" s="98">
        <v>25.149193696303481</v>
      </c>
      <c r="Y483" s="98">
        <v>21.722809179214387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8.9992589314231424</v>
      </c>
      <c r="D484" s="122">
        <f t="shared" si="253"/>
        <v>4.5768548738802233</v>
      </c>
      <c r="E484" s="122">
        <f t="shared" si="253"/>
        <v>9.8983873885905993</v>
      </c>
      <c r="F484" s="122">
        <f t="shared" si="253"/>
        <v>16.331190946560444</v>
      </c>
      <c r="G484" s="122">
        <f t="shared" si="253"/>
        <v>16.780508019137958</v>
      </c>
      <c r="H484" s="122">
        <f t="shared" si="253"/>
        <v>28.726623628066033</v>
      </c>
      <c r="I484" s="122">
        <f t="shared" si="253"/>
        <v>29.03321045598582</v>
      </c>
      <c r="J484" s="122">
        <f t="shared" si="253"/>
        <v>20.911368628195302</v>
      </c>
      <c r="K484" s="122">
        <f t="shared" si="253"/>
        <v>14.044476322528745</v>
      </c>
      <c r="L484" s="122">
        <f t="shared" si="253"/>
        <v>15.625655624381004</v>
      </c>
      <c r="M484" s="122">
        <f t="shared" si="253"/>
        <v>21.765676530672984</v>
      </c>
      <c r="N484" s="122">
        <f t="shared" si="253"/>
        <v>21.518865561588033</v>
      </c>
      <c r="O484" s="122">
        <f t="shared" si="253"/>
        <v>18.278145310573748</v>
      </c>
      <c r="P484" s="122">
        <f t="shared" si="253"/>
        <v>14.944235827444929</v>
      </c>
      <c r="Q484" s="122">
        <f t="shared" si="253"/>
        <v>18.720815767603849</v>
      </c>
      <c r="R484" s="122">
        <f t="shared" si="253"/>
        <v>23.947769135751386</v>
      </c>
      <c r="S484" s="122">
        <f t="shared" si="253"/>
        <v>22.08536348974604</v>
      </c>
      <c r="T484" s="122">
        <f t="shared" si="253"/>
        <v>27.14734753576969</v>
      </c>
      <c r="U484" s="122">
        <f t="shared" si="253"/>
        <v>12.188421178495991</v>
      </c>
      <c r="V484" s="122">
        <f t="shared" si="253"/>
        <v>34.660608043430237</v>
      </c>
      <c r="W484" s="122">
        <f t="shared" si="253"/>
        <v>11.980704530925834</v>
      </c>
      <c r="X484" s="122">
        <f t="shared" si="253"/>
        <v>25.645951542489758</v>
      </c>
      <c r="Y484" s="122">
        <f t="shared" si="253"/>
        <v>31.471909716268893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8.9992589314231424</v>
      </c>
      <c r="D485" s="98">
        <f>RES_hhdet_in_tesh!D86</f>
        <v>4.5768548738802233</v>
      </c>
      <c r="E485" s="98">
        <f>RES_hhdet_in_tesh!E86</f>
        <v>9.8983873885905993</v>
      </c>
      <c r="F485" s="98">
        <f>RES_hhdet_in_tesh!F86</f>
        <v>16.331190946560444</v>
      </c>
      <c r="G485" s="98">
        <f>RES_hhdet_in_tesh!G86</f>
        <v>16.780508019137958</v>
      </c>
      <c r="H485" s="98">
        <f>RES_hhdet_in_tesh!H86</f>
        <v>28.726623628066033</v>
      </c>
      <c r="I485" s="98">
        <f>RES_hhdet_in_tesh!I86</f>
        <v>29.03321045598582</v>
      </c>
      <c r="J485" s="98">
        <f>RES_hhdet_in_tesh!J86</f>
        <v>20.911368628195302</v>
      </c>
      <c r="K485" s="98">
        <f>RES_hhdet_in_tesh!K86</f>
        <v>14.044476322528745</v>
      </c>
      <c r="L485" s="98">
        <f>RES_hhdet_in_tesh!L86</f>
        <v>15.625655624381004</v>
      </c>
      <c r="M485" s="98">
        <f>RES_hhdet_in_tesh!M86</f>
        <v>21.765676530672984</v>
      </c>
      <c r="N485" s="98">
        <f>RES_hhdet_in_tesh!N86</f>
        <v>21.518865561588033</v>
      </c>
      <c r="O485" s="98">
        <f>RES_hhdet_in_tesh!O86</f>
        <v>18.278145310573748</v>
      </c>
      <c r="P485" s="98">
        <f>RES_hhdet_in_tesh!P86</f>
        <v>14.944235827444929</v>
      </c>
      <c r="Q485" s="98">
        <f>RES_hhdet_in_tesh!Q86</f>
        <v>18.720815767603849</v>
      </c>
      <c r="R485" s="98">
        <f>RES_hhdet_in_tesh!R86</f>
        <v>23.947769135751386</v>
      </c>
      <c r="S485" s="98">
        <f>RES_hhdet_in_tesh!S86</f>
        <v>22.08536348974604</v>
      </c>
      <c r="T485" s="98">
        <f>RES_hhdet_in_tesh!T86</f>
        <v>27.14734753576969</v>
      </c>
      <c r="U485" s="98">
        <f>RES_hhdet_in_tesh!U86</f>
        <v>12.188421178495991</v>
      </c>
      <c r="V485" s="98">
        <f>RES_hhdet_in_tesh!V86</f>
        <v>34.660608043430237</v>
      </c>
      <c r="W485" s="98">
        <f>RES_hhdet_in_tesh!W86</f>
        <v>11.980704530925834</v>
      </c>
      <c r="X485" s="98">
        <f>RES_hhdet_in_tesh!X86</f>
        <v>25.645951542489758</v>
      </c>
      <c r="Y485" s="98">
        <f>RES_hhdet_in_tesh!Y86</f>
        <v>31.471909716268893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918.59064023944791</v>
      </c>
      <c r="D486" s="122">
        <v>916.92191592726033</v>
      </c>
      <c r="E486" s="122">
        <v>898.59075860702717</v>
      </c>
      <c r="F486" s="122">
        <v>914.40994569656118</v>
      </c>
      <c r="G486" s="122">
        <v>930.54673062233348</v>
      </c>
      <c r="H486" s="122">
        <v>942.02977728733799</v>
      </c>
      <c r="I486" s="122">
        <v>919.55026984270114</v>
      </c>
      <c r="J486" s="122">
        <v>922.04904539341578</v>
      </c>
      <c r="K486" s="122">
        <v>888.62858707707801</v>
      </c>
      <c r="L486" s="122">
        <v>1026.0642825550428</v>
      </c>
      <c r="M486" s="122">
        <v>1080.6983351783451</v>
      </c>
      <c r="N486" s="122">
        <v>1064.0260524372186</v>
      </c>
      <c r="O486" s="122">
        <v>1118.8208923282145</v>
      </c>
      <c r="P486" s="122">
        <v>1102.0601588657414</v>
      </c>
      <c r="Q486" s="122">
        <v>1135.1783952717058</v>
      </c>
      <c r="R486" s="122">
        <v>1144.4817991654595</v>
      </c>
      <c r="S486" s="122">
        <v>1085.2065503679835</v>
      </c>
      <c r="T486" s="122">
        <v>1038.4073598867537</v>
      </c>
      <c r="U486" s="122">
        <v>1072.6525257606284</v>
      </c>
      <c r="V486" s="122">
        <v>1080.4183644710702</v>
      </c>
      <c r="W486" s="122">
        <v>1089.0912344908365</v>
      </c>
      <c r="X486" s="122">
        <v>644.81068325408546</v>
      </c>
      <c r="Y486" s="122">
        <v>662.62546691099726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919.70920280706832</v>
      </c>
      <c r="D487" s="98">
        <v>897.66696647076799</v>
      </c>
      <c r="E487" s="98">
        <v>897.51863202561105</v>
      </c>
      <c r="F487" s="98">
        <v>898.37164939118907</v>
      </c>
      <c r="G487" s="98">
        <v>918.18877188311512</v>
      </c>
      <c r="H487" s="98">
        <v>919.92903706148775</v>
      </c>
      <c r="I487" s="98">
        <v>934.73147644863172</v>
      </c>
      <c r="J487" s="98">
        <v>922.92449090354648</v>
      </c>
      <c r="K487" s="98">
        <v>904.84741013225687</v>
      </c>
      <c r="L487" s="98">
        <v>1030.5364291889925</v>
      </c>
      <c r="M487" s="98">
        <v>1105.1394130663764</v>
      </c>
      <c r="N487" s="98">
        <v>1065.3218837532911</v>
      </c>
      <c r="O487" s="98">
        <v>1084.5288173539741</v>
      </c>
      <c r="P487" s="98">
        <v>1120.7374689300466</v>
      </c>
      <c r="Q487" s="98">
        <v>1124.980085224305</v>
      </c>
      <c r="R487" s="98">
        <v>1150.2707747330057</v>
      </c>
      <c r="S487" s="98">
        <v>1088.9657229909312</v>
      </c>
      <c r="T487" s="98">
        <v>1022.3992112323207</v>
      </c>
      <c r="U487" s="98">
        <v>1072.0469971516732</v>
      </c>
      <c r="V487" s="98">
        <v>1084.3750354880383</v>
      </c>
      <c r="W487" s="98">
        <v>1098.5425353560202</v>
      </c>
      <c r="X487" s="98">
        <v>630.37321572807059</v>
      </c>
      <c r="Y487" s="98">
        <v>665.43934550300526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919.73793263767982</v>
      </c>
      <c r="D488" s="98">
        <v>897.68941328031201</v>
      </c>
      <c r="E488" s="98">
        <v>897.5751337234567</v>
      </c>
      <c r="F488" s="98">
        <v>898.41037909818169</v>
      </c>
      <c r="G488" s="98">
        <v>918.25658124920369</v>
      </c>
      <c r="H488" s="98">
        <v>920.00647792150062</v>
      </c>
      <c r="I488" s="98">
        <v>935.01894323542831</v>
      </c>
      <c r="J488" s="98">
        <v>923.17459275787235</v>
      </c>
      <c r="K488" s="98">
        <v>905.14540463093624</v>
      </c>
      <c r="L488" s="98">
        <v>1030.7391204051723</v>
      </c>
      <c r="M488" s="98">
        <v>1105.3299386651368</v>
      </c>
      <c r="N488" s="98">
        <v>1065.353981037367</v>
      </c>
      <c r="O488" s="98">
        <v>1084.2789135236412</v>
      </c>
      <c r="P488" s="98">
        <v>1120.7778121141034</v>
      </c>
      <c r="Q488" s="98">
        <v>1124.5872259972241</v>
      </c>
      <c r="R488" s="98">
        <v>1150.1826902537705</v>
      </c>
      <c r="S488" s="98">
        <v>1089.1104425154824</v>
      </c>
      <c r="T488" s="98">
        <v>1022.3592001323176</v>
      </c>
      <c r="U488" s="98">
        <v>1072.4710961220972</v>
      </c>
      <c r="V488" s="98">
        <v>1084.8870649895789</v>
      </c>
      <c r="W488" s="98">
        <v>1098.9524575617954</v>
      </c>
      <c r="X488" s="98">
        <v>632.07831706220463</v>
      </c>
      <c r="Y488" s="98">
        <v>667.13399940858926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514.91415161969803</v>
      </c>
      <c r="D489" s="101">
        <v>507.7362918798114</v>
      </c>
      <c r="E489" s="101">
        <v>500.64726764509925</v>
      </c>
      <c r="F489" s="101">
        <v>498.65153430914467</v>
      </c>
      <c r="G489" s="101">
        <v>517.23368690404141</v>
      </c>
      <c r="H489" s="101">
        <v>518.78076720393449</v>
      </c>
      <c r="I489" s="101">
        <v>518.77313897882345</v>
      </c>
      <c r="J489" s="101">
        <v>495.73679915064059</v>
      </c>
      <c r="K489" s="101">
        <v>443.13405355198836</v>
      </c>
      <c r="L489" s="101">
        <v>580.90760337894017</v>
      </c>
      <c r="M489" s="101">
        <v>616.70740976503635</v>
      </c>
      <c r="N489" s="101">
        <v>581.39332195794464</v>
      </c>
      <c r="O489" s="101">
        <v>622.69017530472922</v>
      </c>
      <c r="P489" s="101">
        <v>618.30358715873717</v>
      </c>
      <c r="Q489" s="101">
        <v>635.41627807865711</v>
      </c>
      <c r="R489" s="101">
        <v>650.65325148981617</v>
      </c>
      <c r="S489" s="101">
        <v>590.13435082589262</v>
      </c>
      <c r="T489" s="101">
        <v>557.15035616006389</v>
      </c>
      <c r="U489" s="101">
        <v>595.31953917206135</v>
      </c>
      <c r="V489" s="101">
        <v>602.25567853229416</v>
      </c>
      <c r="W489" s="101">
        <v>646.73290045391161</v>
      </c>
      <c r="X489" s="101">
        <v>261.5307480531784</v>
      </c>
      <c r="Y489" s="101">
        <v>346.05947820037397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404.82378101798196</v>
      </c>
      <c r="D490" s="104">
        <v>389.95312140050061</v>
      </c>
      <c r="E490" s="104">
        <v>396.92786607835745</v>
      </c>
      <c r="F490" s="104">
        <v>399.75884478903703</v>
      </c>
      <c r="G490" s="104">
        <v>401.02289434516234</v>
      </c>
      <c r="H490" s="104">
        <v>401.22571071756602</v>
      </c>
      <c r="I490" s="104">
        <v>416.24580425660474</v>
      </c>
      <c r="J490" s="104">
        <v>427.4377936072317</v>
      </c>
      <c r="K490" s="104">
        <v>462.01135107894794</v>
      </c>
      <c r="L490" s="104">
        <v>449.83151702623223</v>
      </c>
      <c r="M490" s="104">
        <v>488.62252890010052</v>
      </c>
      <c r="N490" s="104">
        <v>483.9606590794225</v>
      </c>
      <c r="O490" s="104">
        <v>461.58873821891194</v>
      </c>
      <c r="P490" s="104">
        <v>502.4742249553662</v>
      </c>
      <c r="Q490" s="104">
        <v>489.17094791856687</v>
      </c>
      <c r="R490" s="104">
        <v>499.52943876395432</v>
      </c>
      <c r="S490" s="104">
        <v>498.97609168958974</v>
      </c>
      <c r="T490" s="104">
        <v>465.2088439722537</v>
      </c>
      <c r="U490" s="104">
        <v>477.15155695003591</v>
      </c>
      <c r="V490" s="104">
        <v>482.63138645728458</v>
      </c>
      <c r="W490" s="104">
        <v>452.2195571078837</v>
      </c>
      <c r="X490" s="104">
        <v>370.54756900902623</v>
      </c>
      <c r="Y490" s="104">
        <v>321.07452120821534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944.71388195683949</v>
      </c>
      <c r="D491" s="101">
        <v>870.47828341828483</v>
      </c>
      <c r="E491" s="101">
        <v>900.66981013880354</v>
      </c>
      <c r="F491" s="101">
        <v>925.52601706294161</v>
      </c>
      <c r="G491" s="101">
        <v>915.88238338681003</v>
      </c>
      <c r="H491" s="101">
        <v>968.77805493040478</v>
      </c>
      <c r="I491" s="101">
        <v>973.567027032787</v>
      </c>
      <c r="J491" s="101">
        <v>917.5682758662839</v>
      </c>
      <c r="K491" s="101">
        <v>878.91463129520628</v>
      </c>
      <c r="L491" s="101">
        <v>977.09892975360651</v>
      </c>
      <c r="M491" s="101">
        <v>1109.91338564283</v>
      </c>
      <c r="N491" s="101">
        <v>1113.0492654576819</v>
      </c>
      <c r="O491" s="101">
        <v>1099.9715337866978</v>
      </c>
      <c r="P491" s="101">
        <v>970.78535967193397</v>
      </c>
      <c r="Q491" s="101">
        <v>1130.121684886489</v>
      </c>
      <c r="R491" s="101">
        <v>1137.5161649558097</v>
      </c>
      <c r="S491" s="101">
        <v>1115.8926283654214</v>
      </c>
      <c r="T491" s="101">
        <v>1051.1292716046496</v>
      </c>
      <c r="U491" s="101">
        <v>1081.6331126587393</v>
      </c>
      <c r="V491" s="101">
        <v>1008.3901947357901</v>
      </c>
      <c r="W491" s="101">
        <v>982.6647700736371</v>
      </c>
      <c r="X491" s="101">
        <v>736.08939655824236</v>
      </c>
      <c r="Y491" s="101">
        <v>638.44004947383019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944.74106852765226</v>
      </c>
      <c r="D492" s="104">
        <v>870.48437922784353</v>
      </c>
      <c r="E492" s="104">
        <v>900.71975123945776</v>
      </c>
      <c r="F492" s="104">
        <v>925.55962113981582</v>
      </c>
      <c r="G492" s="104">
        <v>915.87600012672272</v>
      </c>
      <c r="H492" s="104">
        <v>968.77426183157502</v>
      </c>
      <c r="I492" s="104">
        <v>973.76433776872295</v>
      </c>
      <c r="J492" s="104">
        <v>917.70384690268259</v>
      </c>
      <c r="K492" s="104">
        <v>879.15886695195036</v>
      </c>
      <c r="L492" s="104">
        <v>0</v>
      </c>
      <c r="M492" s="104">
        <v>1110.0472209112238</v>
      </c>
      <c r="N492" s="104">
        <v>1113.0053342202027</v>
      </c>
      <c r="O492" s="104">
        <v>1099.4792948797676</v>
      </c>
      <c r="P492" s="104">
        <v>970.22489953249863</v>
      </c>
      <c r="Q492" s="104">
        <v>1130.404573489528</v>
      </c>
      <c r="R492" s="104">
        <v>1138.0764601318522</v>
      </c>
      <c r="S492" s="104">
        <v>1116.6492479224678</v>
      </c>
      <c r="T492" s="104">
        <v>1051.6088943807445</v>
      </c>
      <c r="U492" s="104">
        <v>1082.3705802466525</v>
      </c>
      <c r="V492" s="104">
        <v>1008.6012854421384</v>
      </c>
      <c r="W492" s="104">
        <v>982.59966259228679</v>
      </c>
      <c r="X492" s="104">
        <v>739.01140431215038</v>
      </c>
      <c r="Y492" s="104">
        <v>640.13678181802163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528.98247583780642</v>
      </c>
      <c r="D493" s="98">
        <v>492.23633231508842</v>
      </c>
      <c r="E493" s="98">
        <v>502.38305998660843</v>
      </c>
      <c r="F493" s="98">
        <v>513.78444554681312</v>
      </c>
      <c r="G493" s="98">
        <v>515.84915362548145</v>
      </c>
      <c r="H493" s="98">
        <v>546.44995580516741</v>
      </c>
      <c r="I493" s="98">
        <v>540.43054076278565</v>
      </c>
      <c r="J493" s="98">
        <v>492.68821933166862</v>
      </c>
      <c r="K493" s="98">
        <v>430.11922821736414</v>
      </c>
      <c r="L493" s="98">
        <v>0</v>
      </c>
      <c r="M493" s="98">
        <v>619.22159421984509</v>
      </c>
      <c r="N493" s="98">
        <v>607.60228753324679</v>
      </c>
      <c r="O493" s="98">
        <v>631.39230866910998</v>
      </c>
      <c r="P493" s="98">
        <v>534.42456200239394</v>
      </c>
      <c r="Q493" s="98">
        <v>638.38866292389366</v>
      </c>
      <c r="R493" s="98">
        <v>643.48103002143694</v>
      </c>
      <c r="S493" s="98">
        <v>604.97050773769422</v>
      </c>
      <c r="T493" s="98">
        <v>573.0053138126176</v>
      </c>
      <c r="U493" s="98">
        <v>600.66884274162146</v>
      </c>
      <c r="V493" s="98">
        <v>559.13904969950067</v>
      </c>
      <c r="W493" s="98">
        <v>577.48233642896901</v>
      </c>
      <c r="X493" s="98">
        <v>308.29161634608533</v>
      </c>
      <c r="Y493" s="98">
        <v>331.30704652127946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415.75859268984584</v>
      </c>
      <c r="D494" s="98">
        <v>378.2480469127554</v>
      </c>
      <c r="E494" s="98">
        <v>398.33669125284939</v>
      </c>
      <c r="F494" s="98">
        <v>411.7751755930027</v>
      </c>
      <c r="G494" s="98">
        <v>400.02684650124121</v>
      </c>
      <c r="H494" s="98">
        <v>422.32430602640744</v>
      </c>
      <c r="I494" s="98">
        <v>433.3337970059373</v>
      </c>
      <c r="J494" s="98">
        <v>425.01562757101385</v>
      </c>
      <c r="K494" s="98">
        <v>449.03963873458622</v>
      </c>
      <c r="L494" s="98">
        <v>0</v>
      </c>
      <c r="M494" s="98">
        <v>490.82562669137866</v>
      </c>
      <c r="N494" s="98">
        <v>505.4030466869558</v>
      </c>
      <c r="O494" s="98">
        <v>468.08698621065759</v>
      </c>
      <c r="P494" s="98">
        <v>435.8003375301048</v>
      </c>
      <c r="Q494" s="98">
        <v>492.01591056563456</v>
      </c>
      <c r="R494" s="98">
        <v>494.59543011041507</v>
      </c>
      <c r="S494" s="98">
        <v>511.67874018477357</v>
      </c>
      <c r="T494" s="98">
        <v>478.60358056812697</v>
      </c>
      <c r="U494" s="98">
        <v>481.70173750503102</v>
      </c>
      <c r="V494" s="98">
        <v>449.46223574263786</v>
      </c>
      <c r="W494" s="98">
        <v>405.11732616331784</v>
      </c>
      <c r="X494" s="98">
        <v>430.7197879660651</v>
      </c>
      <c r="Y494" s="98">
        <v>308.82973529674229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915.63676543280701</v>
      </c>
      <c r="D495" s="101">
        <v>928.32976791495025</v>
      </c>
      <c r="E495" s="101">
        <v>898.69722720064658</v>
      </c>
      <c r="F495" s="101">
        <v>920.96697411479715</v>
      </c>
      <c r="G495" s="101">
        <v>939.54585519532714</v>
      </c>
      <c r="H495" s="101">
        <v>950.88004564893151</v>
      </c>
      <c r="I495" s="101">
        <v>899.34598389119549</v>
      </c>
      <c r="J495" s="101">
        <v>920.891249195049</v>
      </c>
      <c r="K495" s="101">
        <v>874.09678245839677</v>
      </c>
      <c r="L495" s="101">
        <v>1026.7355282700937</v>
      </c>
      <c r="M495" s="101">
        <v>1062.4530193183766</v>
      </c>
      <c r="N495" s="101">
        <v>1059.0942021069454</v>
      </c>
      <c r="O495" s="101">
        <v>1141.3816668615277</v>
      </c>
      <c r="P495" s="101">
        <v>1098.2537092663435</v>
      </c>
      <c r="Q495" s="101">
        <v>1145.4646197680679</v>
      </c>
      <c r="R495" s="101">
        <v>1137.1433815259254</v>
      </c>
      <c r="S495" s="101">
        <v>1073.9253109886631</v>
      </c>
      <c r="T495" s="101">
        <v>1077.632008557893</v>
      </c>
      <c r="U495" s="101">
        <v>1082.6104601399315</v>
      </c>
      <c r="V495" s="101">
        <v>1065.8728250018096</v>
      </c>
      <c r="W495" s="101">
        <v>1036.1893085598892</v>
      </c>
      <c r="X495" s="101">
        <v>0</v>
      </c>
      <c r="Y495" s="101">
        <v>0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915.78750606001256</v>
      </c>
      <c r="D496" s="104">
        <v>928.53635159184091</v>
      </c>
      <c r="E496" s="104">
        <v>898.96287450279965</v>
      </c>
      <c r="F496" s="104">
        <v>921.17295936591347</v>
      </c>
      <c r="G496" s="104">
        <v>939.72863088857332</v>
      </c>
      <c r="H496" s="104">
        <v>950.94717432105153</v>
      </c>
      <c r="I496" s="104">
        <v>899.51931641914337</v>
      </c>
      <c r="J496" s="104">
        <v>921.16878704046087</v>
      </c>
      <c r="K496" s="104">
        <v>874.49350647582889</v>
      </c>
      <c r="L496" s="104">
        <v>1027.0241470155997</v>
      </c>
      <c r="M496" s="104">
        <v>1062.545753007071</v>
      </c>
      <c r="N496" s="104">
        <v>1058.8432458306293</v>
      </c>
      <c r="O496" s="104">
        <v>1140.9645181263663</v>
      </c>
      <c r="P496" s="104">
        <v>1097.6465563587703</v>
      </c>
      <c r="Q496" s="104">
        <v>1145.3918010698853</v>
      </c>
      <c r="R496" s="104">
        <v>1137.4971683330828</v>
      </c>
      <c r="S496" s="104">
        <v>1074.5843796361269</v>
      </c>
      <c r="T496" s="104">
        <v>1078.2903001411787</v>
      </c>
      <c r="U496" s="104">
        <v>1083.1680443372452</v>
      </c>
      <c r="V496" s="104">
        <v>1066.0257551685563</v>
      </c>
      <c r="W496" s="104">
        <v>1036.0029665015416</v>
      </c>
      <c r="X496" s="104">
        <v>673.80155327698537</v>
      </c>
      <c r="Y496" s="104">
        <v>656.03935662630386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512.54168778872747</v>
      </c>
      <c r="D497" s="98">
        <v>525.39093763476217</v>
      </c>
      <c r="E497" s="98">
        <v>501.24226551893241</v>
      </c>
      <c r="F497" s="98">
        <v>511.07780725071501</v>
      </c>
      <c r="G497" s="98">
        <v>529.53274182127768</v>
      </c>
      <c r="H497" s="98">
        <v>536.55239294413286</v>
      </c>
      <c r="I497" s="98">
        <v>499.34808113273846</v>
      </c>
      <c r="J497" s="98">
        <v>495.02946956585396</v>
      </c>
      <c r="K497" s="98">
        <v>427.0445647459473</v>
      </c>
      <c r="L497" s="98">
        <v>577.85281141327027</v>
      </c>
      <c r="M497" s="98">
        <v>591.89742616816125</v>
      </c>
      <c r="N497" s="98">
        <v>576.71887716651281</v>
      </c>
      <c r="O497" s="98">
        <v>655.31006909406153</v>
      </c>
      <c r="P497" s="98">
        <v>604.87168838326397</v>
      </c>
      <c r="Q497" s="98">
        <v>647.35010747449724</v>
      </c>
      <c r="R497" s="98">
        <v>643.7104156434259</v>
      </c>
      <c r="S497" s="98">
        <v>581.6912635068843</v>
      </c>
      <c r="T497" s="98">
        <v>588.46469198134082</v>
      </c>
      <c r="U497" s="98">
        <v>601.40271606854901</v>
      </c>
      <c r="V497" s="98">
        <v>591.35056299819473</v>
      </c>
      <c r="W497" s="98">
        <v>608.29969975407778</v>
      </c>
      <c r="X497" s="98">
        <v>276.10514425129981</v>
      </c>
      <c r="Y497" s="98">
        <v>339.2606123084604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403.24581827128526</v>
      </c>
      <c r="D498" s="98">
        <v>403.1454139570788</v>
      </c>
      <c r="E498" s="98">
        <v>397.72060898386729</v>
      </c>
      <c r="F498" s="98">
        <v>410.09515211519846</v>
      </c>
      <c r="G498" s="98">
        <v>410.19588906729552</v>
      </c>
      <c r="H498" s="98">
        <v>414.39478137691856</v>
      </c>
      <c r="I498" s="98">
        <v>400.17123528640514</v>
      </c>
      <c r="J498" s="98">
        <v>426.13931747460691</v>
      </c>
      <c r="K498" s="98">
        <v>447.44894172988165</v>
      </c>
      <c r="L498" s="98">
        <v>449.17133560232935</v>
      </c>
      <c r="M498" s="98">
        <v>470.64832683890984</v>
      </c>
      <c r="N498" s="98">
        <v>482.12436866411662</v>
      </c>
      <c r="O498" s="98">
        <v>485.65444903230502</v>
      </c>
      <c r="P498" s="98">
        <v>492.7748679755066</v>
      </c>
      <c r="Q498" s="98">
        <v>498.04169359538804</v>
      </c>
      <c r="R498" s="98">
        <v>493.78675268965674</v>
      </c>
      <c r="S498" s="98">
        <v>492.89311612924251</v>
      </c>
      <c r="T498" s="98">
        <v>489.82560815983783</v>
      </c>
      <c r="U498" s="98">
        <v>481.76532826869607</v>
      </c>
      <c r="V498" s="98">
        <v>474.67519217036141</v>
      </c>
      <c r="W498" s="98">
        <v>427.70326674746383</v>
      </c>
      <c r="X498" s="98">
        <v>397.69640902568557</v>
      </c>
      <c r="Y498" s="98">
        <v>316.77874431784335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215.29044407682699</v>
      </c>
      <c r="D499" s="122">
        <v>218.8395144415399</v>
      </c>
      <c r="E499" s="122">
        <v>217.80042031623444</v>
      </c>
      <c r="F499" s="122">
        <v>219.37673057334828</v>
      </c>
      <c r="G499" s="122">
        <v>223.2208631520358</v>
      </c>
      <c r="H499" s="122">
        <v>230.82032311043258</v>
      </c>
      <c r="I499" s="122">
        <v>228.65545882331421</v>
      </c>
      <c r="J499" s="122">
        <v>233.68905983327195</v>
      </c>
      <c r="K499" s="122">
        <v>235.34392802510334</v>
      </c>
      <c r="L499" s="122">
        <v>262.65170472512739</v>
      </c>
      <c r="M499" s="122">
        <v>257.40640655521656</v>
      </c>
      <c r="N499" s="122">
        <v>256.61912211387778</v>
      </c>
      <c r="O499" s="122">
        <v>275.23679089344324</v>
      </c>
      <c r="P499" s="122">
        <v>279.49090879429559</v>
      </c>
      <c r="Q499" s="122">
        <v>284.63479547409878</v>
      </c>
      <c r="R499" s="122">
        <v>293.27324062275051</v>
      </c>
      <c r="S499" s="122">
        <v>286.06997394656491</v>
      </c>
      <c r="T499" s="122">
        <v>287.4188389375023</v>
      </c>
      <c r="U499" s="122">
        <v>288.21459164091129</v>
      </c>
      <c r="V499" s="122">
        <v>304.74637596062746</v>
      </c>
      <c r="W499" s="122">
        <v>314.26206608516696</v>
      </c>
      <c r="X499" s="122">
        <v>198.48777648842659</v>
      </c>
      <c r="Y499" s="122">
        <v>220.25547795020762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X501" s="98">
        <v>0</v>
      </c>
      <c r="Y501" s="98">
        <v>0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215.29044407682699</v>
      </c>
      <c r="D502" s="33">
        <v>218.8395144415399</v>
      </c>
      <c r="E502" s="33">
        <v>217.80042031623444</v>
      </c>
      <c r="F502" s="33">
        <v>219.37673057334828</v>
      </c>
      <c r="G502" s="33">
        <v>223.2208631520358</v>
      </c>
      <c r="H502" s="33">
        <v>230.82032311043258</v>
      </c>
      <c r="I502" s="33">
        <v>228.65545882331421</v>
      </c>
      <c r="J502" s="33">
        <v>233.68905983327195</v>
      </c>
      <c r="K502" s="33">
        <v>235.34392802510334</v>
      </c>
      <c r="L502" s="33">
        <v>262.65170472512739</v>
      </c>
      <c r="M502" s="33">
        <v>257.40640655521656</v>
      </c>
      <c r="N502" s="33">
        <v>256.61912211387778</v>
      </c>
      <c r="O502" s="33">
        <v>275.23679089344324</v>
      </c>
      <c r="P502" s="33">
        <v>279.49090879429559</v>
      </c>
      <c r="Q502" s="33">
        <v>284.63479547409878</v>
      </c>
      <c r="R502" s="33">
        <v>293.27324062275051</v>
      </c>
      <c r="S502" s="33">
        <v>286.06997394656491</v>
      </c>
      <c r="T502" s="33">
        <v>287.4188389375023</v>
      </c>
      <c r="U502" s="33">
        <v>288.21459164091129</v>
      </c>
      <c r="V502" s="33">
        <v>304.74637596062746</v>
      </c>
      <c r="W502" s="33">
        <v>314.26206608516696</v>
      </c>
      <c r="X502" s="33">
        <v>198.48777648842659</v>
      </c>
      <c r="Y502" s="33">
        <v>220.25547795020762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27.06857976115905</v>
      </c>
      <c r="D504" s="117">
        <f t="shared" si="254"/>
        <v>19.570311954235873</v>
      </c>
      <c r="E504" s="117">
        <f t="shared" si="254"/>
        <v>23.798038997597036</v>
      </c>
      <c r="F504" s="117">
        <f t="shared" si="254"/>
        <v>24.306682969202864</v>
      </c>
      <c r="G504" s="117">
        <f t="shared" si="254"/>
        <v>23.652238773590952</v>
      </c>
      <c r="H504" s="117">
        <f t="shared" si="254"/>
        <v>24.514378141288017</v>
      </c>
      <c r="I504" s="117">
        <f t="shared" si="254"/>
        <v>13.353934438079966</v>
      </c>
      <c r="J504" s="117">
        <f t="shared" si="254"/>
        <v>8.8701011765179096</v>
      </c>
      <c r="K504" s="117">
        <f t="shared" si="254"/>
        <v>8.8874110913139361</v>
      </c>
      <c r="L504" s="117">
        <f t="shared" si="254"/>
        <v>14.408218145594166</v>
      </c>
      <c r="M504" s="117">
        <f t="shared" si="254"/>
        <v>21.76313090763195</v>
      </c>
      <c r="N504" s="117">
        <f t="shared" si="254"/>
        <v>18.78026947294731</v>
      </c>
      <c r="O504" s="117">
        <f t="shared" si="254"/>
        <v>15.123050418934872</v>
      </c>
      <c r="P504" s="117">
        <f t="shared" si="254"/>
        <v>11.913138897723803</v>
      </c>
      <c r="Q504" s="117">
        <f t="shared" si="254"/>
        <v>18.800388536857341</v>
      </c>
      <c r="R504" s="117">
        <f t="shared" ref="R504:V504" si="255">R505+R508+R510+R523</f>
        <v>17.002499276411502</v>
      </c>
      <c r="S504" s="117">
        <f t="shared" si="255"/>
        <v>16.832569192839333</v>
      </c>
      <c r="T504" s="117">
        <f t="shared" si="255"/>
        <v>10.177228556924096</v>
      </c>
      <c r="U504" s="117">
        <f t="shared" si="255"/>
        <v>2.2052661547258996</v>
      </c>
      <c r="V504" s="117">
        <f t="shared" si="255"/>
        <v>5.556036229660938</v>
      </c>
      <c r="W504" s="117">
        <f t="shared" ref="W504:Y504" si="256">W505+W508+W510+W523</f>
        <v>5.8622566967975027</v>
      </c>
      <c r="X504" s="117">
        <f t="shared" si="256"/>
        <v>10.088316411583753</v>
      </c>
      <c r="Y504" s="117">
        <f t="shared" si="256"/>
        <v>6.4090221416151802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27.06857976115905</v>
      </c>
      <c r="D510" s="122">
        <v>19.570311954235873</v>
      </c>
      <c r="E510" s="122">
        <v>23.798038997597036</v>
      </c>
      <c r="F510" s="122">
        <v>24.306682969202864</v>
      </c>
      <c r="G510" s="122">
        <v>23.652238773590952</v>
      </c>
      <c r="H510" s="122">
        <v>24.514378141288017</v>
      </c>
      <c r="I510" s="122">
        <v>13.353934438079966</v>
      </c>
      <c r="J510" s="122">
        <v>8.8701011765179096</v>
      </c>
      <c r="K510" s="122">
        <v>8.8874110913139361</v>
      </c>
      <c r="L510" s="122">
        <v>14.408218145594166</v>
      </c>
      <c r="M510" s="122">
        <v>21.76313090763195</v>
      </c>
      <c r="N510" s="122">
        <v>18.78026947294731</v>
      </c>
      <c r="O510" s="122">
        <v>15.123050418934872</v>
      </c>
      <c r="P510" s="122">
        <v>11.913138897723803</v>
      </c>
      <c r="Q510" s="122">
        <v>18.800388536857341</v>
      </c>
      <c r="R510" s="122">
        <v>17.002499276411502</v>
      </c>
      <c r="S510" s="122">
        <v>16.832569192839333</v>
      </c>
      <c r="T510" s="122">
        <v>10.177228556924096</v>
      </c>
      <c r="U510" s="122">
        <v>2.2052661547258996</v>
      </c>
      <c r="V510" s="122">
        <v>5.556036229660938</v>
      </c>
      <c r="W510" s="122">
        <v>5.8622566967975027</v>
      </c>
      <c r="X510" s="122">
        <v>10.088316411583753</v>
      </c>
      <c r="Y510" s="122">
        <v>6.4090221416151802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324.53772653443986</v>
      </c>
      <c r="D515" s="101">
        <v>298.16371434063439</v>
      </c>
      <c r="E515" s="101">
        <v>307.48408607101072</v>
      </c>
      <c r="F515" s="101">
        <v>314.91023356628079</v>
      </c>
      <c r="G515" s="101">
        <v>310.47268069042002</v>
      </c>
      <c r="H515" s="101">
        <v>327.08178991935699</v>
      </c>
      <c r="I515" s="101">
        <v>327.24833637809451</v>
      </c>
      <c r="J515" s="101">
        <v>306.85046043353896</v>
      </c>
      <c r="K515" s="101">
        <v>292.14523441759815</v>
      </c>
      <c r="L515" s="101">
        <v>322.49151211931485</v>
      </c>
      <c r="M515" s="101">
        <v>361.1371434804737</v>
      </c>
      <c r="N515" s="101">
        <v>353.89307207846286</v>
      </c>
      <c r="O515" s="101">
        <v>338.4440576147087</v>
      </c>
      <c r="P515" s="101">
        <v>287.44261933697157</v>
      </c>
      <c r="Q515" s="101">
        <v>323.64310140385214</v>
      </c>
      <c r="R515" s="101">
        <v>318.97161389022278</v>
      </c>
      <c r="S515" s="101">
        <v>306.95181738826875</v>
      </c>
      <c r="T515" s="101">
        <v>284.28571820096306</v>
      </c>
      <c r="U515" s="101">
        <v>288.41418039910741</v>
      </c>
      <c r="V515" s="101">
        <v>265.93464700838848</v>
      </c>
      <c r="W515" s="101">
        <v>257.41468120577173</v>
      </c>
      <c r="X515" s="101">
        <v>192.26016738846914</v>
      </c>
      <c r="Y515" s="101">
        <v>166.50896112542455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181.72144324730496</v>
      </c>
      <c r="D516" s="104">
        <v>168.60502550406835</v>
      </c>
      <c r="E516" s="104">
        <v>171.51101804304255</v>
      </c>
      <c r="F516" s="104">
        <v>174.8151610727393</v>
      </c>
      <c r="G516" s="104">
        <v>174.86641566982456</v>
      </c>
      <c r="H516" s="104">
        <v>184.49409411833503</v>
      </c>
      <c r="I516" s="104">
        <v>181.65672263115746</v>
      </c>
      <c r="J516" s="104">
        <v>164.76333252625929</v>
      </c>
      <c r="K516" s="104">
        <v>142.96870057778455</v>
      </c>
      <c r="L516" s="104">
        <v>0</v>
      </c>
      <c r="M516" s="104">
        <v>201.47871051078752</v>
      </c>
      <c r="N516" s="104">
        <v>193.1866331618522</v>
      </c>
      <c r="O516" s="104">
        <v>194.26955001012809</v>
      </c>
      <c r="P516" s="104">
        <v>158.23930018052064</v>
      </c>
      <c r="Q516" s="104">
        <v>182.8210975267672</v>
      </c>
      <c r="R516" s="104">
        <v>180.43891504755382</v>
      </c>
      <c r="S516" s="104">
        <v>166.41098981754254</v>
      </c>
      <c r="T516" s="104">
        <v>154.97354280840256</v>
      </c>
      <c r="U516" s="104">
        <v>160.16652036915187</v>
      </c>
      <c r="V516" s="104">
        <v>147.45725076135051</v>
      </c>
      <c r="W516" s="104">
        <v>151.2748152380469</v>
      </c>
      <c r="X516" s="104">
        <v>80.523096841635052</v>
      </c>
      <c r="Y516" s="104">
        <v>86.406847714606272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181.72144324730496</v>
      </c>
      <c r="D517" s="98">
        <v>168.60502550406835</v>
      </c>
      <c r="E517" s="98">
        <v>171.51101804304255</v>
      </c>
      <c r="F517" s="98">
        <v>174.8151610727393</v>
      </c>
      <c r="G517" s="98">
        <v>174.86641566982456</v>
      </c>
      <c r="H517" s="98">
        <v>184.49409411833503</v>
      </c>
      <c r="I517" s="98">
        <v>181.65672263115746</v>
      </c>
      <c r="J517" s="98">
        <v>164.76333252625929</v>
      </c>
      <c r="K517" s="98">
        <v>142.96870057778455</v>
      </c>
      <c r="L517" s="98">
        <v>0</v>
      </c>
      <c r="M517" s="98">
        <v>201.47871051078752</v>
      </c>
      <c r="N517" s="98">
        <v>193.1866331618522</v>
      </c>
      <c r="O517" s="98">
        <v>194.26955001012809</v>
      </c>
      <c r="P517" s="98">
        <v>158.23930018052064</v>
      </c>
      <c r="Q517" s="98">
        <v>182.8210975267672</v>
      </c>
      <c r="R517" s="98">
        <v>180.43891504755382</v>
      </c>
      <c r="S517" s="98">
        <v>166.41098981754254</v>
      </c>
      <c r="T517" s="98">
        <v>154.97354280840256</v>
      </c>
      <c r="U517" s="98">
        <v>160.16652036915187</v>
      </c>
      <c r="V517" s="98">
        <v>147.45725076135051</v>
      </c>
      <c r="W517" s="98">
        <v>151.2748152380469</v>
      </c>
      <c r="X517" s="98">
        <v>80.523096841635052</v>
      </c>
      <c r="Y517" s="98">
        <v>86.406847714606272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X523" s="122">
        <v>0</v>
      </c>
      <c r="Y523" s="122">
        <v>0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X525" s="98">
        <v>0</v>
      </c>
      <c r="Y525" s="98">
        <v>0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164.66378969619041</v>
      </c>
      <c r="D528" s="118">
        <f t="shared" si="261"/>
        <v>152.41950899089002</v>
      </c>
      <c r="E528" s="118">
        <f t="shared" si="261"/>
        <v>152.81631662539721</v>
      </c>
      <c r="F528" s="118">
        <f t="shared" si="261"/>
        <v>143.7069341786974</v>
      </c>
      <c r="G528" s="118">
        <f t="shared" si="261"/>
        <v>144.33494496041226</v>
      </c>
      <c r="H528" s="118">
        <f t="shared" si="261"/>
        <v>139.34800420621519</v>
      </c>
      <c r="I528" s="118">
        <f t="shared" si="261"/>
        <v>146.13137264818138</v>
      </c>
      <c r="J528" s="118">
        <f t="shared" si="261"/>
        <v>135.12869891905328</v>
      </c>
      <c r="K528" s="118">
        <f t="shared" si="261"/>
        <v>129.91848956960479</v>
      </c>
      <c r="L528" s="118">
        <f t="shared" si="261"/>
        <v>137.85991450090276</v>
      </c>
      <c r="M528" s="118">
        <f t="shared" si="261"/>
        <v>121.92023709538078</v>
      </c>
      <c r="N528" s="118">
        <f t="shared" si="261"/>
        <v>114.28788506785702</v>
      </c>
      <c r="O528" s="118">
        <f t="shared" si="261"/>
        <v>112.56728082862237</v>
      </c>
      <c r="P528" s="118">
        <f t="shared" si="261"/>
        <v>101.49130347710231</v>
      </c>
      <c r="Q528" s="118">
        <f t="shared" si="261"/>
        <v>109.39974889082121</v>
      </c>
      <c r="R528" s="118">
        <f t="shared" ref="R528:V528" si="262">R529+R532+R534+R547</f>
        <v>108.31813402564904</v>
      </c>
      <c r="S528" s="118">
        <f t="shared" si="262"/>
        <v>98.443460438684028</v>
      </c>
      <c r="T528" s="118">
        <f t="shared" si="262"/>
        <v>91.739123802795845</v>
      </c>
      <c r="U528" s="118">
        <f t="shared" si="262"/>
        <v>83.207087992029372</v>
      </c>
      <c r="V528" s="118">
        <f t="shared" si="262"/>
        <v>75.660094575986363</v>
      </c>
      <c r="W528" s="118">
        <f t="shared" ref="W528:Y528" si="263">W529+W532+W534+W547</f>
        <v>73.498459604735729</v>
      </c>
      <c r="X528" s="118">
        <f t="shared" si="263"/>
        <v>51.213242863883679</v>
      </c>
      <c r="Y528" s="118">
        <f t="shared" si="263"/>
        <v>46.442524657523769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151.63808153006045</v>
      </c>
      <c r="D529" s="123">
        <f t="shared" si="264"/>
        <v>139.17977587554623</v>
      </c>
      <c r="E529" s="123">
        <f t="shared" si="264"/>
        <v>139.83517534081071</v>
      </c>
      <c r="F529" s="123">
        <f t="shared" si="264"/>
        <v>130.5784633788119</v>
      </c>
      <c r="G529" s="123">
        <f t="shared" si="264"/>
        <v>131.13285721830033</v>
      </c>
      <c r="H529" s="123">
        <f t="shared" si="264"/>
        <v>126.18456352891698</v>
      </c>
      <c r="I529" s="123">
        <f t="shared" si="264"/>
        <v>133.33925234114386</v>
      </c>
      <c r="J529" s="123">
        <f t="shared" si="264"/>
        <v>122.2227214983393</v>
      </c>
      <c r="K529" s="123">
        <f t="shared" si="264"/>
        <v>117.63335177787744</v>
      </c>
      <c r="L529" s="123">
        <f t="shared" si="264"/>
        <v>123.77721893601998</v>
      </c>
      <c r="M529" s="123">
        <f t="shared" si="264"/>
        <v>107.31026258479659</v>
      </c>
      <c r="N529" s="123">
        <f t="shared" si="264"/>
        <v>100.00347965937013</v>
      </c>
      <c r="O529" s="123">
        <f t="shared" si="264"/>
        <v>97.709574297895799</v>
      </c>
      <c r="P529" s="123">
        <f t="shared" si="264"/>
        <v>87.022592059432498</v>
      </c>
      <c r="Q529" s="123">
        <f t="shared" si="264"/>
        <v>94.207195688291378</v>
      </c>
      <c r="R529" s="123">
        <f t="shared" ref="R529:V529" si="265">SUM(R530:R531)</f>
        <v>93.119192598850972</v>
      </c>
      <c r="S529" s="123">
        <f t="shared" si="265"/>
        <v>84.59157051263179</v>
      </c>
      <c r="T529" s="123">
        <f t="shared" si="265"/>
        <v>78.141016893860382</v>
      </c>
      <c r="U529" s="123">
        <f t="shared" si="265"/>
        <v>69.49659624079905</v>
      </c>
      <c r="V529" s="123">
        <f t="shared" si="265"/>
        <v>62.400449286193627</v>
      </c>
      <c r="W529" s="123">
        <f t="shared" ref="W529:Y529" si="266">SUM(W530:W531)</f>
        <v>59.245458837136191</v>
      </c>
      <c r="X529" s="123">
        <f t="shared" si="266"/>
        <v>42.978342021996248</v>
      </c>
      <c r="Y529" s="123">
        <f t="shared" si="266"/>
        <v>37.583914407284887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150.94141286711124</v>
      </c>
      <c r="D530" s="99">
        <v>138.54327231599123</v>
      </c>
      <c r="E530" s="99">
        <v>139.1861841339942</v>
      </c>
      <c r="F530" s="99">
        <v>129.96701734999044</v>
      </c>
      <c r="G530" s="99">
        <v>130.5104401669264</v>
      </c>
      <c r="H530" s="99">
        <v>125.57739208294167</v>
      </c>
      <c r="I530" s="99">
        <v>132.68936980521042</v>
      </c>
      <c r="J530" s="99">
        <v>121.62467251887705</v>
      </c>
      <c r="K530" s="99">
        <v>117.05399623058284</v>
      </c>
      <c r="L530" s="99">
        <v>123.14181017955049</v>
      </c>
      <c r="M530" s="99">
        <v>106.76423598213242</v>
      </c>
      <c r="N530" s="99">
        <v>99.49356293464443</v>
      </c>
      <c r="O530" s="99">
        <v>97.210528110144523</v>
      </c>
      <c r="P530" s="99">
        <v>86.584319021591156</v>
      </c>
      <c r="Q530" s="99">
        <v>93.719612680769913</v>
      </c>
      <c r="R530" s="99">
        <v>92.630389372841961</v>
      </c>
      <c r="S530" s="99">
        <v>84.14104224139939</v>
      </c>
      <c r="T530" s="99">
        <v>77.719255367594727</v>
      </c>
      <c r="U530" s="99">
        <v>69.120445410926877</v>
      </c>
      <c r="V530" s="99">
        <v>62.058492003392942</v>
      </c>
      <c r="W530" s="99">
        <v>58.917580714875839</v>
      </c>
      <c r="X530" s="99">
        <v>42.756334132241463</v>
      </c>
      <c r="Y530" s="99">
        <v>37.386574219376548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0.69666866294921914</v>
      </c>
      <c r="D531" s="99">
        <v>0.63650355955498306</v>
      </c>
      <c r="E531" s="99">
        <v>0.64899120681651179</v>
      </c>
      <c r="F531" s="99">
        <v>0.61144602882147026</v>
      </c>
      <c r="G531" s="99">
        <v>0.62241705137393821</v>
      </c>
      <c r="H531" s="99">
        <v>0.60717144597531758</v>
      </c>
      <c r="I531" s="99">
        <v>0.64988253593343559</v>
      </c>
      <c r="J531" s="99">
        <v>0.59804897946224944</v>
      </c>
      <c r="K531" s="99">
        <v>0.57935554729459449</v>
      </c>
      <c r="L531" s="99">
        <v>0.63540875646948713</v>
      </c>
      <c r="M531" s="99">
        <v>0.54602660266417025</v>
      </c>
      <c r="N531" s="99">
        <v>0.5099167247256926</v>
      </c>
      <c r="O531" s="99">
        <v>0.49904618775127607</v>
      </c>
      <c r="P531" s="99">
        <v>0.43827303784134797</v>
      </c>
      <c r="Q531" s="99">
        <v>0.48758300752146128</v>
      </c>
      <c r="R531" s="99">
        <v>0.48880322600900716</v>
      </c>
      <c r="S531" s="99">
        <v>0.45052827123240075</v>
      </c>
      <c r="T531" s="99">
        <v>0.42176152626566116</v>
      </c>
      <c r="U531" s="99">
        <v>0.37615082987217713</v>
      </c>
      <c r="V531" s="99">
        <v>0.3419572828006831</v>
      </c>
      <c r="W531" s="99">
        <v>0.32787812226035101</v>
      </c>
      <c r="X531" s="99">
        <v>0.22200788975478328</v>
      </c>
      <c r="Y531" s="99">
        <v>0.19734018790833946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2.6002108765631186E-2</v>
      </c>
      <c r="D532" s="123">
        <f t="shared" si="267"/>
        <v>1.2588812434373051E-2</v>
      </c>
      <c r="E532" s="123">
        <f t="shared" si="267"/>
        <v>2.5928842869245679E-2</v>
      </c>
      <c r="F532" s="123">
        <f t="shared" si="267"/>
        <v>4.0619899790198331E-2</v>
      </c>
      <c r="G532" s="123">
        <f t="shared" si="267"/>
        <v>3.9840624499022169E-2</v>
      </c>
      <c r="H532" s="123">
        <f t="shared" si="267"/>
        <v>6.4432496548347762E-2</v>
      </c>
      <c r="I532" s="123">
        <f t="shared" si="267"/>
        <v>6.3131105553428046E-2</v>
      </c>
      <c r="J532" s="123">
        <f t="shared" si="267"/>
        <v>4.3863656603310312E-2</v>
      </c>
      <c r="K532" s="123">
        <f t="shared" si="267"/>
        <v>2.8289416689563328E-2</v>
      </c>
      <c r="L532" s="123">
        <f t="shared" si="267"/>
        <v>3.0150925346171035E-2</v>
      </c>
      <c r="M532" s="123">
        <f t="shared" si="267"/>
        <v>4.0291982192947114E-2</v>
      </c>
      <c r="N532" s="123">
        <f t="shared" si="267"/>
        <v>3.7954668721167324E-2</v>
      </c>
      <c r="O532" s="123">
        <f t="shared" si="267"/>
        <v>3.060344399835925E-2</v>
      </c>
      <c r="P532" s="123">
        <f t="shared" si="267"/>
        <v>2.3703802921743122E-2</v>
      </c>
      <c r="Q532" s="123">
        <f t="shared" si="267"/>
        <v>2.9654915574981545E-2</v>
      </c>
      <c r="R532" s="123">
        <f t="shared" si="267"/>
        <v>3.7641970051378412E-2</v>
      </c>
      <c r="S532" s="123">
        <f t="shared" si="267"/>
        <v>3.3636067756202113E-2</v>
      </c>
      <c r="T532" s="123">
        <f t="shared" si="267"/>
        <v>4.2536421757776943E-2</v>
      </c>
      <c r="U532" s="123">
        <f t="shared" si="267"/>
        <v>1.9097182124132903E-2</v>
      </c>
      <c r="V532" s="123">
        <f t="shared" si="267"/>
        <v>5.1909673021489244E-2</v>
      </c>
      <c r="W532" s="123">
        <f t="shared" si="267"/>
        <v>1.9089793759351333E-2</v>
      </c>
      <c r="X532" s="123">
        <f t="shared" si="267"/>
        <v>3.9240666117320605E-2</v>
      </c>
      <c r="Y532" s="123">
        <f t="shared" si="267"/>
        <v>4.8962582891024488E-2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2.6002108765631186E-2</v>
      </c>
      <c r="D533" s="99">
        <f>RES_hhdet_in_fecs!D86</f>
        <v>1.2588812434373051E-2</v>
      </c>
      <c r="E533" s="99">
        <f>RES_hhdet_in_fecs!E86</f>
        <v>2.5928842869245679E-2</v>
      </c>
      <c r="F533" s="99">
        <f>RES_hhdet_in_fecs!F86</f>
        <v>4.0619899790198331E-2</v>
      </c>
      <c r="G533" s="99">
        <f>RES_hhdet_in_fecs!G86</f>
        <v>3.9840624499022169E-2</v>
      </c>
      <c r="H533" s="99">
        <f>RES_hhdet_in_fecs!H86</f>
        <v>6.4432496548347762E-2</v>
      </c>
      <c r="I533" s="99">
        <f>RES_hhdet_in_fecs!I86</f>
        <v>6.3131105553428046E-2</v>
      </c>
      <c r="J533" s="99">
        <f>RES_hhdet_in_fecs!J86</f>
        <v>4.3863656603310312E-2</v>
      </c>
      <c r="K533" s="99">
        <f>RES_hhdet_in_fecs!K86</f>
        <v>2.8289416689563328E-2</v>
      </c>
      <c r="L533" s="99">
        <f>RES_hhdet_in_fecs!L86</f>
        <v>3.0150925346171035E-2</v>
      </c>
      <c r="M533" s="99">
        <f>RES_hhdet_in_fecs!M86</f>
        <v>4.0291982192947114E-2</v>
      </c>
      <c r="N533" s="99">
        <f>RES_hhdet_in_fecs!N86</f>
        <v>3.7954668721167324E-2</v>
      </c>
      <c r="O533" s="99">
        <f>RES_hhdet_in_fecs!O86</f>
        <v>3.060344399835925E-2</v>
      </c>
      <c r="P533" s="99">
        <f>RES_hhdet_in_fecs!P86</f>
        <v>2.3703802921743122E-2</v>
      </c>
      <c r="Q533" s="99">
        <f>RES_hhdet_in_fecs!Q86</f>
        <v>2.9654915574981545E-2</v>
      </c>
      <c r="R533" s="99">
        <f>RES_hhdet_in_fecs!R86</f>
        <v>3.7641970051378412E-2</v>
      </c>
      <c r="S533" s="99">
        <f>RES_hhdet_in_fecs!S86</f>
        <v>3.3636067756202113E-2</v>
      </c>
      <c r="T533" s="99">
        <f>RES_hhdet_in_fecs!T86</f>
        <v>4.2536421757776943E-2</v>
      </c>
      <c r="U533" s="99">
        <f>RES_hhdet_in_fecs!U86</f>
        <v>1.9097182124132903E-2</v>
      </c>
      <c r="V533" s="99">
        <f>RES_hhdet_in_fecs!V86</f>
        <v>5.1909673021489244E-2</v>
      </c>
      <c r="W533" s="99">
        <f>RES_hhdet_in_fecs!W86</f>
        <v>1.9089793759351333E-2</v>
      </c>
      <c r="X533" s="99">
        <f>RES_hhdet_in_fecs!X86</f>
        <v>3.9240666117320605E-2</v>
      </c>
      <c r="Y533" s="99">
        <f>RES_hhdet_in_fecs!Y86</f>
        <v>4.8962582891024488E-2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10.573897501543922</v>
      </c>
      <c r="D534" s="123">
        <v>10.766898359068611</v>
      </c>
      <c r="E534" s="123">
        <v>10.515141637707949</v>
      </c>
      <c r="F534" s="123">
        <v>10.650270082082791</v>
      </c>
      <c r="G534" s="123">
        <v>10.692806608965414</v>
      </c>
      <c r="H534" s="123">
        <v>10.586358458382088</v>
      </c>
      <c r="I534" s="123">
        <v>10.218758948873068</v>
      </c>
      <c r="J534" s="123">
        <v>10.290320572003761</v>
      </c>
      <c r="K534" s="123">
        <v>9.6746007097268176</v>
      </c>
      <c r="L534" s="123">
        <v>11.188746947085699</v>
      </c>
      <c r="M534" s="123">
        <v>11.76851431805172</v>
      </c>
      <c r="N534" s="123">
        <v>11.468928551394086</v>
      </c>
      <c r="O534" s="123">
        <v>11.868995677002623</v>
      </c>
      <c r="P534" s="123">
        <v>11.478687640310842</v>
      </c>
      <c r="Q534" s="123">
        <v>12.066823864656493</v>
      </c>
      <c r="R534" s="123">
        <v>12.01731617596297</v>
      </c>
      <c r="S534" s="123">
        <v>10.897123871686109</v>
      </c>
      <c r="T534" s="123">
        <v>10.590042463402577</v>
      </c>
      <c r="U534" s="123">
        <v>10.767101467959437</v>
      </c>
      <c r="V534" s="123">
        <v>10.286184620003182</v>
      </c>
      <c r="W534" s="123">
        <v>11.031499144923234</v>
      </c>
      <c r="X534" s="123">
        <v>6.2477884348619783</v>
      </c>
      <c r="Y534" s="123">
        <v>6.6007777046537575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12.159017762817237</v>
      </c>
      <c r="D535" s="99">
        <v>11.633779634656088</v>
      </c>
      <c r="E535" s="99">
        <v>11.391713902603952</v>
      </c>
      <c r="F535" s="99">
        <v>11.116438674503827</v>
      </c>
      <c r="G535" s="99">
        <v>11.122389361641915</v>
      </c>
      <c r="H535" s="99">
        <v>10.784526011418075</v>
      </c>
      <c r="I535" s="99">
        <v>10.872633757634208</v>
      </c>
      <c r="J535" s="99">
        <v>10.592410578416828</v>
      </c>
      <c r="K535" s="99">
        <v>10.196565587729099</v>
      </c>
      <c r="L535" s="99">
        <v>11.371749132930264</v>
      </c>
      <c r="M535" s="99">
        <v>12.025835875340221</v>
      </c>
      <c r="N535" s="99">
        <v>11.431975455117811</v>
      </c>
      <c r="O535" s="99">
        <v>11.507836110233789</v>
      </c>
      <c r="P535" s="99">
        <v>11.736115277054255</v>
      </c>
      <c r="Q535" s="99">
        <v>12.074856708538759</v>
      </c>
      <c r="R535" s="99">
        <v>12.152123290984227</v>
      </c>
      <c r="S535" s="99">
        <v>10.962111509022654</v>
      </c>
      <c r="T535" s="99">
        <v>10.415415341736169</v>
      </c>
      <c r="U535" s="99">
        <v>10.760683722674779</v>
      </c>
      <c r="V535" s="99">
        <v>10.299659766990954</v>
      </c>
      <c r="W535" s="99">
        <v>11.095292860047508</v>
      </c>
      <c r="X535" s="99">
        <v>6.1540319745020726</v>
      </c>
      <c r="Y535" s="99">
        <v>6.6586537631802099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10.326361159722291</v>
      </c>
      <c r="D536" s="99">
        <v>9.9677699104217012</v>
      </c>
      <c r="E536" s="99">
        <v>9.7963662534579168</v>
      </c>
      <c r="F536" s="99">
        <v>9.6141853624509164</v>
      </c>
      <c r="G536" s="99">
        <v>9.7111668616248092</v>
      </c>
      <c r="H536" s="99">
        <v>9.4802375510263897</v>
      </c>
      <c r="I536" s="99">
        <v>9.5966487177646016</v>
      </c>
      <c r="J536" s="99">
        <v>9.3641489620357135</v>
      </c>
      <c r="K536" s="99">
        <v>8.9622457334953847</v>
      </c>
      <c r="L536" s="99">
        <v>10.259206792238505</v>
      </c>
      <c r="M536" s="99">
        <v>10.897989320157007</v>
      </c>
      <c r="N536" s="99">
        <v>10.38304138692102</v>
      </c>
      <c r="O536" s="99">
        <v>10.557489191248495</v>
      </c>
      <c r="P536" s="99">
        <v>10.757228982606888</v>
      </c>
      <c r="Q536" s="99">
        <v>11.139639343263022</v>
      </c>
      <c r="R536" s="99">
        <v>11.28498445509141</v>
      </c>
      <c r="S536" s="99">
        <v>10.213618382470004</v>
      </c>
      <c r="T536" s="99">
        <v>9.7783356520284137</v>
      </c>
      <c r="U536" s="99">
        <v>10.187718083402306</v>
      </c>
      <c r="V536" s="99">
        <v>9.8051866327016945</v>
      </c>
      <c r="W536" s="99">
        <v>10.644457791264749</v>
      </c>
      <c r="X536" s="99">
        <v>5.8242580121397243</v>
      </c>
      <c r="Y536" s="99">
        <v>6.3796018950476476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6.8074237995672675</v>
      </c>
      <c r="D537" s="102">
        <v>6.5802712507851924</v>
      </c>
      <c r="E537" s="102">
        <v>6.3544423877437852</v>
      </c>
      <c r="F537" s="102">
        <v>6.1703073609361985</v>
      </c>
      <c r="G537" s="102">
        <v>6.2654593835924972</v>
      </c>
      <c r="H537" s="102">
        <v>6.081778542403268</v>
      </c>
      <c r="I537" s="102">
        <v>6.0342788121835422</v>
      </c>
      <c r="J537" s="102">
        <v>5.6895745721223081</v>
      </c>
      <c r="K537" s="102">
        <v>4.9935993523357407</v>
      </c>
      <c r="L537" s="102">
        <v>6.4101911858038569</v>
      </c>
      <c r="M537" s="102">
        <v>6.7108475231758593</v>
      </c>
      <c r="N537" s="102">
        <v>6.238935187340835</v>
      </c>
      <c r="O537" s="102">
        <v>6.6073085105683766</v>
      </c>
      <c r="P537" s="102">
        <v>6.4747386219172025</v>
      </c>
      <c r="Q537" s="102">
        <v>6.8201745158386542</v>
      </c>
      <c r="R537" s="102">
        <v>6.8738758781551219</v>
      </c>
      <c r="S537" s="102">
        <v>5.9406080673413486</v>
      </c>
      <c r="T537" s="102">
        <v>5.6758185094928546</v>
      </c>
      <c r="U537" s="102">
        <v>5.9755265319331183</v>
      </c>
      <c r="V537" s="102">
        <v>5.7203719918073812</v>
      </c>
      <c r="W537" s="102">
        <v>6.5320100968494357</v>
      </c>
      <c r="X537" s="102">
        <v>2.5531995105087009</v>
      </c>
      <c r="Y537" s="102">
        <v>3.4628103408302189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3.5189373601550238</v>
      </c>
      <c r="D538" s="105">
        <v>3.3874986596365093</v>
      </c>
      <c r="E538" s="105">
        <v>3.4419238657141302</v>
      </c>
      <c r="F538" s="105">
        <v>3.443878001514717</v>
      </c>
      <c r="G538" s="105">
        <v>3.445707478032312</v>
      </c>
      <c r="H538" s="105">
        <v>3.3984590086231199</v>
      </c>
      <c r="I538" s="105">
        <v>3.5623699055810585</v>
      </c>
      <c r="J538" s="105">
        <v>3.6745743899134053</v>
      </c>
      <c r="K538" s="105">
        <v>3.9686463811596431</v>
      </c>
      <c r="L538" s="105">
        <v>3.849015606434647</v>
      </c>
      <c r="M538" s="105">
        <v>4.1871417969811473</v>
      </c>
      <c r="N538" s="105">
        <v>4.1441061995801851</v>
      </c>
      <c r="O538" s="105">
        <v>3.9501806806801181</v>
      </c>
      <c r="P538" s="105">
        <v>4.2824903606896862</v>
      </c>
      <c r="Q538" s="105">
        <v>4.319464827424369</v>
      </c>
      <c r="R538" s="105">
        <v>4.4111085769362859</v>
      </c>
      <c r="S538" s="105">
        <v>4.2730103151286567</v>
      </c>
      <c r="T538" s="105">
        <v>4.10251714253556</v>
      </c>
      <c r="U538" s="105">
        <v>4.2121915514691874</v>
      </c>
      <c r="V538" s="105">
        <v>4.0848146408943116</v>
      </c>
      <c r="W538" s="105">
        <v>4.1124476944153123</v>
      </c>
      <c r="X538" s="105">
        <v>3.2710585016310234</v>
      </c>
      <c r="Y538" s="105">
        <v>2.9167915542174279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12.41877757511851</v>
      </c>
      <c r="D539" s="102">
        <v>11.402226425027028</v>
      </c>
      <c r="E539" s="102">
        <v>11.737631043270691</v>
      </c>
      <c r="F539" s="102">
        <v>11.942756865400177</v>
      </c>
      <c r="G539" s="102">
        <v>11.743587006117176</v>
      </c>
      <c r="H539" s="102">
        <v>12.196010416545027</v>
      </c>
      <c r="I539" s="102">
        <v>12.329195293373985</v>
      </c>
      <c r="J539" s="102">
        <v>11.612588686326486</v>
      </c>
      <c r="K539" s="102">
        <v>11.047314150888759</v>
      </c>
      <c r="L539" s="102">
        <v>12.147480764111089</v>
      </c>
      <c r="M539" s="102">
        <v>13.623367742063664</v>
      </c>
      <c r="N539" s="102">
        <v>13.340159362417777</v>
      </c>
      <c r="O539" s="102">
        <v>12.750193899784845</v>
      </c>
      <c r="P539" s="102">
        <v>10.784546984415451</v>
      </c>
      <c r="Q539" s="102">
        <v>12.580670272559017</v>
      </c>
      <c r="R539" s="102">
        <v>12.399576033387502</v>
      </c>
      <c r="S539" s="102">
        <v>11.571577097841038</v>
      </c>
      <c r="T539" s="102">
        <v>11.036354051627015</v>
      </c>
      <c r="U539" s="102">
        <v>11.208216644473239</v>
      </c>
      <c r="V539" s="102">
        <v>9.9083161444515895</v>
      </c>
      <c r="W539" s="102">
        <v>10.305106856448369</v>
      </c>
      <c r="X539" s="102">
        <v>7.4713967483097719</v>
      </c>
      <c r="Y539" s="102">
        <v>6.658943060999551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10.567750618009779</v>
      </c>
      <c r="D540" s="105">
        <v>9.7335257731885392</v>
      </c>
      <c r="E540" s="105">
        <v>10.001253340396969</v>
      </c>
      <c r="F540" s="105">
        <v>10.17714368478353</v>
      </c>
      <c r="G540" s="105">
        <v>10.051447577748467</v>
      </c>
      <c r="H540" s="105">
        <v>10.456462474453811</v>
      </c>
      <c r="I540" s="105">
        <v>10.552595054877093</v>
      </c>
      <c r="J540" s="105">
        <v>9.8891302971703823</v>
      </c>
      <c r="K540" s="105">
        <v>9.2635043915357738</v>
      </c>
      <c r="L540" s="105">
        <v>0</v>
      </c>
      <c r="M540" s="105">
        <v>11.806508863264737</v>
      </c>
      <c r="N540" s="105">
        <v>11.609972682127829</v>
      </c>
      <c r="O540" s="105">
        <v>11.324502883122143</v>
      </c>
      <c r="P540" s="105">
        <v>9.6512150893444435</v>
      </c>
      <c r="Q540" s="105">
        <v>11.451216878942606</v>
      </c>
      <c r="R540" s="105">
        <v>11.381849508867417</v>
      </c>
      <c r="S540" s="105">
        <v>10.655209939041443</v>
      </c>
      <c r="T540" s="105">
        <v>10.236922157152497</v>
      </c>
      <c r="U540" s="105">
        <v>10.476675783261218</v>
      </c>
      <c r="V540" s="105">
        <v>9.2981136295984204</v>
      </c>
      <c r="W540" s="105">
        <v>9.740103181015316</v>
      </c>
      <c r="X540" s="105">
        <v>6.9314341947778777</v>
      </c>
      <c r="Y540" s="105">
        <v>6.2610935958046525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6.9537622279433666</v>
      </c>
      <c r="D541" s="99">
        <v>6.4477083720473543</v>
      </c>
      <c r="E541" s="99">
        <v>6.5471129754014683</v>
      </c>
      <c r="F541" s="99">
        <v>6.6297463294030088</v>
      </c>
      <c r="G541" s="99">
        <v>6.6142984377878031</v>
      </c>
      <c r="H541" s="99">
        <v>6.8792943019329194</v>
      </c>
      <c r="I541" s="99">
        <v>6.8439804292423938</v>
      </c>
      <c r="J541" s="99">
        <v>6.235378654842517</v>
      </c>
      <c r="K541" s="99">
        <v>5.4062841455407167</v>
      </c>
      <c r="L541" s="99">
        <v>0</v>
      </c>
      <c r="M541" s="99">
        <v>7.6004881110592715</v>
      </c>
      <c r="N541" s="99">
        <v>7.2822574850989561</v>
      </c>
      <c r="O541" s="99">
        <v>7.3187115439707853</v>
      </c>
      <c r="P541" s="99">
        <v>5.9369733392849939</v>
      </c>
      <c r="Q541" s="99">
        <v>7.1066305349162535</v>
      </c>
      <c r="R541" s="99">
        <v>7.0143108323241057</v>
      </c>
      <c r="S541" s="99">
        <v>6.2734197666142517</v>
      </c>
      <c r="T541" s="99">
        <v>6.0162814294436577</v>
      </c>
      <c r="U541" s="99">
        <v>6.2243162142884918</v>
      </c>
      <c r="V541" s="99">
        <v>5.4940304874567509</v>
      </c>
      <c r="W541" s="99">
        <v>6.0559993253508484</v>
      </c>
      <c r="X541" s="99">
        <v>3.1291973375370494</v>
      </c>
      <c r="Y541" s="99">
        <v>3.4555394203595622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3.6139883900664111</v>
      </c>
      <c r="D542" s="99">
        <v>3.2858174011411863</v>
      </c>
      <c r="E542" s="99">
        <v>3.454140364995502</v>
      </c>
      <c r="F542" s="99">
        <v>3.5473973553805203</v>
      </c>
      <c r="G542" s="99">
        <v>3.4371491399606633</v>
      </c>
      <c r="H542" s="99">
        <v>3.5771681725208917</v>
      </c>
      <c r="I542" s="99">
        <v>3.7086146256346995</v>
      </c>
      <c r="J542" s="99">
        <v>3.653751642327864</v>
      </c>
      <c r="K542" s="99">
        <v>3.8572202459950589</v>
      </c>
      <c r="L542" s="99">
        <v>0</v>
      </c>
      <c r="M542" s="99">
        <v>4.2060207522054638</v>
      </c>
      <c r="N542" s="99">
        <v>4.3277151970288754</v>
      </c>
      <c r="O542" s="99">
        <v>4.0057913391513571</v>
      </c>
      <c r="P542" s="99">
        <v>3.7142417500594509</v>
      </c>
      <c r="Q542" s="99">
        <v>4.3445863440263537</v>
      </c>
      <c r="R542" s="99">
        <v>4.3675386765433091</v>
      </c>
      <c r="S542" s="99">
        <v>4.3817901724271913</v>
      </c>
      <c r="T542" s="99">
        <v>4.2206407277088376</v>
      </c>
      <c r="U542" s="99">
        <v>4.252359568972726</v>
      </c>
      <c r="V542" s="99">
        <v>3.8040831421416703</v>
      </c>
      <c r="W542" s="99">
        <v>3.6841038556644681</v>
      </c>
      <c r="X542" s="99">
        <v>3.8022368572408287</v>
      </c>
      <c r="Y542" s="99">
        <v>2.8055541754450903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10.749626788442837</v>
      </c>
      <c r="D543" s="102">
        <v>10.875642175900387</v>
      </c>
      <c r="E543" s="102">
        <v>10.492785272422102</v>
      </c>
      <c r="F543" s="102">
        <v>10.665371189357232</v>
      </c>
      <c r="G543" s="102">
        <v>10.833012390284402</v>
      </c>
      <c r="H543" s="102">
        <v>10.787770696741667</v>
      </c>
      <c r="I543" s="102">
        <v>10.288645510983603</v>
      </c>
      <c r="J543" s="102">
        <v>10.558554558927831</v>
      </c>
      <c r="K543" s="102">
        <v>9.9880031510823493</v>
      </c>
      <c r="L543" s="102">
        <v>11.651697155211892</v>
      </c>
      <c r="M543" s="102">
        <v>12.006781676126828</v>
      </c>
      <c r="N543" s="102">
        <v>11.849636946872247</v>
      </c>
      <c r="O543" s="102">
        <v>12.585732543074752</v>
      </c>
      <c r="P543" s="102">
        <v>11.847634642963037</v>
      </c>
      <c r="Q543" s="102">
        <v>12.5880620142705</v>
      </c>
      <c r="R543" s="102">
        <v>12.356998807072276</v>
      </c>
      <c r="S543" s="102">
        <v>11.19559900878594</v>
      </c>
      <c r="T543" s="102">
        <v>11.446847520694492</v>
      </c>
      <c r="U543" s="102">
        <v>11.391190166381023</v>
      </c>
      <c r="V543" s="102">
        <v>10.643052611453106</v>
      </c>
      <c r="W543" s="102">
        <v>11.014817236289622</v>
      </c>
      <c r="X543" s="102">
        <v>0</v>
      </c>
      <c r="Y543" s="102">
        <v>0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9.522488946581424</v>
      </c>
      <c r="D544" s="105">
        <v>9.6572006745018157</v>
      </c>
      <c r="E544" s="105">
        <v>9.3010776772787516</v>
      </c>
      <c r="F544" s="105">
        <v>9.451523475363885</v>
      </c>
      <c r="G544" s="105">
        <v>9.6300645148492254</v>
      </c>
      <c r="H544" s="105">
        <v>9.5972111105238689</v>
      </c>
      <c r="I544" s="105">
        <v>9.1374112187198868</v>
      </c>
      <c r="J544" s="105">
        <v>9.3392129255669101</v>
      </c>
      <c r="K544" s="105">
        <v>8.7232475585813098</v>
      </c>
      <c r="L544" s="105">
        <v>10.401010602170269</v>
      </c>
      <c r="M544" s="105">
        <v>10.722148752240289</v>
      </c>
      <c r="N544" s="105">
        <v>10.580980404595897</v>
      </c>
      <c r="O544" s="105">
        <v>11.382071637251594</v>
      </c>
      <c r="P544" s="105">
        <v>10.725000644467057</v>
      </c>
      <c r="Q544" s="105">
        <v>11.511836957751777</v>
      </c>
      <c r="R544" s="105">
        <v>11.355407199861048</v>
      </c>
      <c r="S544" s="105">
        <v>10.285010635046419</v>
      </c>
      <c r="T544" s="105">
        <v>10.570407131232168</v>
      </c>
      <c r="U544" s="105">
        <v>10.580859706239691</v>
      </c>
      <c r="V544" s="105">
        <v>9.9222850593038139</v>
      </c>
      <c r="W544" s="105">
        <v>10.355797676948216</v>
      </c>
      <c r="X544" s="105">
        <v>6.3170118271703011</v>
      </c>
      <c r="Y544" s="105">
        <v>6.3772464768438013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6.0172680534983707</v>
      </c>
      <c r="D545" s="99">
        <v>6.155101384942296</v>
      </c>
      <c r="E545" s="99">
        <v>5.8522796136081814</v>
      </c>
      <c r="F545" s="99">
        <v>5.918599335454787</v>
      </c>
      <c r="G545" s="99">
        <v>6.10553994942439</v>
      </c>
      <c r="H545" s="99">
        <v>6.0872075382748783</v>
      </c>
      <c r="I545" s="99">
        <v>5.7126128157438716</v>
      </c>
      <c r="J545" s="99">
        <v>5.6758012059045146</v>
      </c>
      <c r="K545" s="99">
        <v>4.8796912926951803</v>
      </c>
      <c r="L545" s="99">
        <v>6.5576438853920873</v>
      </c>
      <c r="M545" s="99">
        <v>6.6890328715164378</v>
      </c>
      <c r="N545" s="99">
        <v>6.4525981742093519</v>
      </c>
      <c r="O545" s="99">
        <v>7.2259415950495445</v>
      </c>
      <c r="P545" s="99">
        <v>6.5251760220544472</v>
      </c>
      <c r="Q545" s="99">
        <v>7.1140418981108464</v>
      </c>
      <c r="R545" s="99">
        <v>6.995009571732238</v>
      </c>
      <c r="S545" s="99">
        <v>6.0640922292275352</v>
      </c>
      <c r="T545" s="99">
        <v>6.2508031934177479</v>
      </c>
      <c r="U545" s="99">
        <v>6.3279387716514526</v>
      </c>
      <c r="V545" s="99">
        <v>5.904808722177072</v>
      </c>
      <c r="W545" s="99">
        <v>6.4662991234615275</v>
      </c>
      <c r="X545" s="99">
        <v>2.8062932889523129</v>
      </c>
      <c r="Y545" s="99">
        <v>3.4994797748802644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3.5052208930830533</v>
      </c>
      <c r="D546" s="99">
        <v>3.5020992895595193</v>
      </c>
      <c r="E546" s="99">
        <v>3.4487980636705702</v>
      </c>
      <c r="F546" s="99">
        <v>3.5329241399090989</v>
      </c>
      <c r="G546" s="99">
        <v>3.5245245654248349</v>
      </c>
      <c r="H546" s="99">
        <v>3.5100035722489911</v>
      </c>
      <c r="I546" s="99">
        <v>3.4247984029760143</v>
      </c>
      <c r="J546" s="99">
        <v>3.6634117196623954</v>
      </c>
      <c r="K546" s="99">
        <v>3.8435562658861295</v>
      </c>
      <c r="L546" s="99">
        <v>3.8433667167781844</v>
      </c>
      <c r="M546" s="99">
        <v>4.033115880723849</v>
      </c>
      <c r="N546" s="99">
        <v>4.1283822303865447</v>
      </c>
      <c r="O546" s="99">
        <v>4.1561300422020517</v>
      </c>
      <c r="P546" s="99">
        <v>4.1998246224126099</v>
      </c>
      <c r="Q546" s="99">
        <v>4.3977950596409281</v>
      </c>
      <c r="R546" s="99">
        <v>4.3603976281288084</v>
      </c>
      <c r="S546" s="99">
        <v>4.2209184058188836</v>
      </c>
      <c r="T546" s="99">
        <v>4.3196039378144189</v>
      </c>
      <c r="U546" s="99">
        <v>4.2529209345882411</v>
      </c>
      <c r="V546" s="99">
        <v>4.0174763371267437</v>
      </c>
      <c r="W546" s="99">
        <v>3.889498553486689</v>
      </c>
      <c r="X546" s="99">
        <v>3.5107185382179882</v>
      </c>
      <c r="Y546" s="99">
        <v>2.8777667019635365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2.4258085558204101</v>
      </c>
      <c r="D547" s="123">
        <v>2.4602459438408051</v>
      </c>
      <c r="E547" s="123">
        <v>2.4400708040093191</v>
      </c>
      <c r="F547" s="123">
        <v>2.4375808180125125</v>
      </c>
      <c r="G547" s="123">
        <v>2.4694405086474882</v>
      </c>
      <c r="H547" s="123">
        <v>2.512649722367756</v>
      </c>
      <c r="I547" s="123">
        <v>2.5102302526110232</v>
      </c>
      <c r="J547" s="123">
        <v>2.5717931921069344</v>
      </c>
      <c r="K547" s="123">
        <v>2.5822476653109865</v>
      </c>
      <c r="L547" s="123">
        <v>2.8637976924508997</v>
      </c>
      <c r="M547" s="123">
        <v>2.8011682103395441</v>
      </c>
      <c r="N547" s="123">
        <v>2.7775221883716394</v>
      </c>
      <c r="O547" s="123">
        <v>2.9581074097256024</v>
      </c>
      <c r="P547" s="123">
        <v>2.9663199744372326</v>
      </c>
      <c r="Q547" s="123">
        <v>3.0960744222983543</v>
      </c>
      <c r="R547" s="123">
        <v>3.1439832807837176</v>
      </c>
      <c r="S547" s="123">
        <v>2.9211299866099258</v>
      </c>
      <c r="T547" s="123">
        <v>2.965528023775112</v>
      </c>
      <c r="U547" s="123">
        <v>2.9242931011467572</v>
      </c>
      <c r="V547" s="123">
        <v>2.9215509967680613</v>
      </c>
      <c r="W547" s="123">
        <v>3.2024118289169503</v>
      </c>
      <c r="X547" s="123">
        <v>1.9478717409081263</v>
      </c>
      <c r="Y547" s="123">
        <v>2.2088699626940995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X549" s="99">
        <v>0</v>
      </c>
      <c r="Y549" s="99">
        <v>0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2.4258085558204101</v>
      </c>
      <c r="D550" s="110">
        <v>2.4602459438408051</v>
      </c>
      <c r="E550" s="110">
        <v>2.4400708040093191</v>
      </c>
      <c r="F550" s="110">
        <v>2.4375808180125125</v>
      </c>
      <c r="G550" s="110">
        <v>2.4694405086474882</v>
      </c>
      <c r="H550" s="110">
        <v>2.512649722367756</v>
      </c>
      <c r="I550" s="110">
        <v>2.5102302526110232</v>
      </c>
      <c r="J550" s="110">
        <v>2.5717931921069344</v>
      </c>
      <c r="K550" s="110">
        <v>2.5822476653109865</v>
      </c>
      <c r="L550" s="110">
        <v>2.8637976924508997</v>
      </c>
      <c r="M550" s="110">
        <v>2.8011682103395441</v>
      </c>
      <c r="N550" s="110">
        <v>2.7775221883716394</v>
      </c>
      <c r="O550" s="110">
        <v>2.9581074097256024</v>
      </c>
      <c r="P550" s="110">
        <v>2.9663199744372326</v>
      </c>
      <c r="Q550" s="110">
        <v>3.0960744222983543</v>
      </c>
      <c r="R550" s="110">
        <v>3.1439832807837176</v>
      </c>
      <c r="S550" s="110">
        <v>2.9211299866099258</v>
      </c>
      <c r="T550" s="110">
        <v>2.965528023775112</v>
      </c>
      <c r="U550" s="110">
        <v>2.9242931011467572</v>
      </c>
      <c r="V550" s="110">
        <v>2.9215509967680613</v>
      </c>
      <c r="W550" s="110">
        <v>3.2024118289169503</v>
      </c>
      <c r="X550" s="110">
        <v>1.9478717409081263</v>
      </c>
      <c r="Y550" s="110">
        <v>2.2088699626940995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104.94910763329536</v>
      </c>
      <c r="D552" s="118">
        <f t="shared" si="268"/>
        <v>98.831025073712297</v>
      </c>
      <c r="E552" s="118">
        <f t="shared" si="268"/>
        <v>100.85578353876816</v>
      </c>
      <c r="F552" s="118">
        <f t="shared" si="268"/>
        <v>96.60989327078812</v>
      </c>
      <c r="G552" s="118">
        <f t="shared" si="268"/>
        <v>98.78988378452695</v>
      </c>
      <c r="H552" s="118">
        <f t="shared" si="268"/>
        <v>97.170795827310243</v>
      </c>
      <c r="I552" s="118">
        <f t="shared" si="268"/>
        <v>103.70904196146662</v>
      </c>
      <c r="J552" s="118">
        <f t="shared" si="268"/>
        <v>97.509046589973664</v>
      </c>
      <c r="K552" s="118">
        <f t="shared" si="268"/>
        <v>95.390871311721156</v>
      </c>
      <c r="L552" s="118">
        <f t="shared" si="268"/>
        <v>102.82435487454455</v>
      </c>
      <c r="M552" s="118">
        <f t="shared" si="268"/>
        <v>92.370908192740458</v>
      </c>
      <c r="N552" s="118">
        <f t="shared" si="268"/>
        <v>87.7246979326288</v>
      </c>
      <c r="O552" s="118">
        <f t="shared" si="268"/>
        <v>87.375980758497818</v>
      </c>
      <c r="P552" s="118">
        <f t="shared" si="268"/>
        <v>79.574546235204792</v>
      </c>
      <c r="Q552" s="118">
        <f t="shared" si="268"/>
        <v>86.764687780427877</v>
      </c>
      <c r="R552" s="118">
        <f t="shared" ref="R552:V552" si="269">R553+R556+R558+R571</f>
        <v>87.2998477619618</v>
      </c>
      <c r="S552" s="118">
        <f t="shared" si="269"/>
        <v>80.723414424295441</v>
      </c>
      <c r="T552" s="118">
        <f t="shared" si="269"/>
        <v>76.605749850228904</v>
      </c>
      <c r="U552" s="118">
        <f t="shared" si="269"/>
        <v>70.567368904108775</v>
      </c>
      <c r="V552" s="118">
        <f t="shared" si="269"/>
        <v>65.193794687066386</v>
      </c>
      <c r="W552" s="118">
        <f t="shared" ref="W552:Y552" si="270">W553+W556+W558+W571</f>
        <v>63.891822757960711</v>
      </c>
      <c r="X552" s="118">
        <f t="shared" si="270"/>
        <v>44.907179620981161</v>
      </c>
      <c r="Y552" s="118">
        <f t="shared" si="270"/>
        <v>41.056340571037907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95.014601493542472</v>
      </c>
      <c r="D553" s="123">
        <f t="shared" si="271"/>
        <v>88.924976882795534</v>
      </c>
      <c r="E553" s="123">
        <f t="shared" si="271"/>
        <v>91.089266069752</v>
      </c>
      <c r="F553" s="123">
        <f t="shared" si="271"/>
        <v>86.70175571814417</v>
      </c>
      <c r="G553" s="123">
        <f t="shared" si="271"/>
        <v>88.732187815989874</v>
      </c>
      <c r="H553" s="123">
        <f t="shared" si="271"/>
        <v>86.993209662619137</v>
      </c>
      <c r="I553" s="123">
        <f t="shared" si="271"/>
        <v>93.633839940160371</v>
      </c>
      <c r="J553" s="123">
        <f t="shared" si="271"/>
        <v>87.393689250970496</v>
      </c>
      <c r="K553" s="123">
        <f t="shared" si="271"/>
        <v>85.615382020887466</v>
      </c>
      <c r="L553" s="123">
        <f t="shared" si="271"/>
        <v>91.663662149295916</v>
      </c>
      <c r="M553" s="123">
        <f t="shared" si="271"/>
        <v>80.717801898993315</v>
      </c>
      <c r="N553" s="123">
        <f t="shared" si="271"/>
        <v>76.231882937987322</v>
      </c>
      <c r="O553" s="123">
        <f t="shared" si="271"/>
        <v>75.289503679296431</v>
      </c>
      <c r="P553" s="123">
        <f t="shared" si="271"/>
        <v>67.672487624208784</v>
      </c>
      <c r="Q553" s="123">
        <f t="shared" si="271"/>
        <v>74.062181487631989</v>
      </c>
      <c r="R553" s="123">
        <f t="shared" ref="R553:V553" si="272">SUM(R554:R555)</f>
        <v>74.392240527980277</v>
      </c>
      <c r="S553" s="123">
        <f t="shared" si="272"/>
        <v>68.791280162843194</v>
      </c>
      <c r="T553" s="123">
        <f t="shared" si="272"/>
        <v>64.674340464404338</v>
      </c>
      <c r="U553" s="123">
        <f t="shared" si="272"/>
        <v>58.446329257348452</v>
      </c>
      <c r="V553" s="123">
        <f t="shared" si="272"/>
        <v>53.176914861789257</v>
      </c>
      <c r="W553" s="123">
        <f t="shared" ref="W553:Y553" si="273">SUM(W554:W555)</f>
        <v>51.020890984567686</v>
      </c>
      <c r="X553" s="123">
        <f t="shared" si="273"/>
        <v>37.23645596307118</v>
      </c>
      <c r="Y553" s="123">
        <f t="shared" si="273"/>
        <v>32.749930352717755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94.31793283059325</v>
      </c>
      <c r="D554" s="99">
        <v>88.288473323240552</v>
      </c>
      <c r="E554" s="99">
        <v>90.440274862935482</v>
      </c>
      <c r="F554" s="99">
        <v>86.090309689322694</v>
      </c>
      <c r="G554" s="99">
        <v>88.109770764615931</v>
      </c>
      <c r="H554" s="99">
        <v>86.386038216643826</v>
      </c>
      <c r="I554" s="99">
        <v>92.983957404226942</v>
      </c>
      <c r="J554" s="99">
        <v>86.795640271508248</v>
      </c>
      <c r="K554" s="99">
        <v>85.036026473592869</v>
      </c>
      <c r="L554" s="99">
        <v>91.028253392826429</v>
      </c>
      <c r="M554" s="99">
        <v>80.171775296329145</v>
      </c>
      <c r="N554" s="99">
        <v>75.721966213261624</v>
      </c>
      <c r="O554" s="99">
        <v>74.790457491545155</v>
      </c>
      <c r="P554" s="99">
        <v>67.234214586367443</v>
      </c>
      <c r="Q554" s="99">
        <v>73.574598480110524</v>
      </c>
      <c r="R554" s="99">
        <v>73.903437301971266</v>
      </c>
      <c r="S554" s="99">
        <v>68.340751891610793</v>
      </c>
      <c r="T554" s="99">
        <v>64.252578938138683</v>
      </c>
      <c r="U554" s="99">
        <v>58.070178427476279</v>
      </c>
      <c r="V554" s="99">
        <v>52.834957578988572</v>
      </c>
      <c r="W554" s="99">
        <v>50.693012862307334</v>
      </c>
      <c r="X554" s="99">
        <v>37.014448073316395</v>
      </c>
      <c r="Y554" s="99">
        <v>32.552590164809416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0.69666866294921914</v>
      </c>
      <c r="D555" s="99">
        <v>0.63650355955498306</v>
      </c>
      <c r="E555" s="99">
        <v>0.64899120681651179</v>
      </c>
      <c r="F555" s="99">
        <v>0.61144602882147026</v>
      </c>
      <c r="G555" s="99">
        <v>0.62241705137393821</v>
      </c>
      <c r="H555" s="99">
        <v>0.60717144597531758</v>
      </c>
      <c r="I555" s="99">
        <v>0.64988253593343559</v>
      </c>
      <c r="J555" s="99">
        <v>0.59804897946224944</v>
      </c>
      <c r="K555" s="99">
        <v>0.57935554729459449</v>
      </c>
      <c r="L555" s="99">
        <v>0.63540875646948713</v>
      </c>
      <c r="M555" s="99">
        <v>0.54602660266417025</v>
      </c>
      <c r="N555" s="99">
        <v>0.5099167247256926</v>
      </c>
      <c r="O555" s="99">
        <v>0.49904618775127607</v>
      </c>
      <c r="P555" s="99">
        <v>0.43827303784134797</v>
      </c>
      <c r="Q555" s="99">
        <v>0.48758300752146128</v>
      </c>
      <c r="R555" s="99">
        <v>0.48880322600900716</v>
      </c>
      <c r="S555" s="99">
        <v>0.45052827123240075</v>
      </c>
      <c r="T555" s="99">
        <v>0.42176152626566116</v>
      </c>
      <c r="U555" s="99">
        <v>0.37615082987217713</v>
      </c>
      <c r="V555" s="99">
        <v>0.3419572828006831</v>
      </c>
      <c r="W555" s="99">
        <v>0.32787812226035101</v>
      </c>
      <c r="X555" s="99">
        <v>0.22200788975478328</v>
      </c>
      <c r="Y555" s="99">
        <v>0.19734018790833946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7.822620595030462E-2</v>
      </c>
      <c r="D556" s="123">
        <f t="shared" si="274"/>
        <v>3.9758855359171841E-2</v>
      </c>
      <c r="E556" s="123">
        <f t="shared" si="274"/>
        <v>8.5832965373481979E-2</v>
      </c>
      <c r="F556" s="123">
        <f t="shared" si="274"/>
        <v>0.14069139425564553</v>
      </c>
      <c r="G556" s="123">
        <f t="shared" si="274"/>
        <v>0.14418309473612811</v>
      </c>
      <c r="H556" s="123">
        <f t="shared" si="274"/>
        <v>0.24332003221211471</v>
      </c>
      <c r="I556" s="123">
        <f t="shared" si="274"/>
        <v>0.24847586241865185</v>
      </c>
      <c r="J556" s="123">
        <f t="shared" si="274"/>
        <v>0.17976973671591831</v>
      </c>
      <c r="K556" s="123">
        <f t="shared" si="274"/>
        <v>0.12064110546747503</v>
      </c>
      <c r="L556" s="123">
        <f t="shared" si="274"/>
        <v>0.13370204194809343</v>
      </c>
      <c r="M556" s="123">
        <f t="shared" si="274"/>
        <v>0.18651611121227141</v>
      </c>
      <c r="N556" s="123">
        <f t="shared" si="274"/>
        <v>0.18426387043802009</v>
      </c>
      <c r="O556" s="123">
        <f t="shared" si="274"/>
        <v>0.15642057638384146</v>
      </c>
      <c r="P556" s="123">
        <f t="shared" si="274"/>
        <v>0.12736682341187</v>
      </c>
      <c r="Q556" s="123">
        <f t="shared" si="274"/>
        <v>0.16530806989444907</v>
      </c>
      <c r="R556" s="123">
        <f t="shared" si="274"/>
        <v>0.21147144019097525</v>
      </c>
      <c r="S556" s="123">
        <f t="shared" si="274"/>
        <v>0.18912927408104821</v>
      </c>
      <c r="T556" s="123">
        <f t="shared" si="274"/>
        <v>0.23940314136957422</v>
      </c>
      <c r="U556" s="123">
        <f t="shared" si="274"/>
        <v>0.10759676661640842</v>
      </c>
      <c r="V556" s="123">
        <f t="shared" si="274"/>
        <v>0.29335464532751382</v>
      </c>
      <c r="W556" s="123">
        <f t="shared" si="274"/>
        <v>0.10895154787373103</v>
      </c>
      <c r="X556" s="123">
        <f t="shared" si="274"/>
        <v>0.22639308645264627</v>
      </c>
      <c r="Y556" s="123">
        <f t="shared" si="274"/>
        <v>0.28590559011057926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7.822620595030462E-2</v>
      </c>
      <c r="D557" s="99">
        <f>RES_hhdet_in_tess!D86</f>
        <v>3.9758855359171841E-2</v>
      </c>
      <c r="E557" s="99">
        <f>RES_hhdet_in_tess!E86</f>
        <v>8.5832965373481979E-2</v>
      </c>
      <c r="F557" s="99">
        <f>RES_hhdet_in_tess!F86</f>
        <v>0.14069139425564553</v>
      </c>
      <c r="G557" s="99">
        <f>RES_hhdet_in_tess!G86</f>
        <v>0.14418309473612811</v>
      </c>
      <c r="H557" s="99">
        <f>RES_hhdet_in_tess!H86</f>
        <v>0.24332003221211471</v>
      </c>
      <c r="I557" s="99">
        <f>RES_hhdet_in_tess!I86</f>
        <v>0.24847586241865185</v>
      </c>
      <c r="J557" s="99">
        <f>RES_hhdet_in_tess!J86</f>
        <v>0.17976973671591831</v>
      </c>
      <c r="K557" s="99">
        <f>RES_hhdet_in_tess!K86</f>
        <v>0.12064110546747503</v>
      </c>
      <c r="L557" s="99">
        <f>RES_hhdet_in_tess!L86</f>
        <v>0.13370204194809343</v>
      </c>
      <c r="M557" s="99">
        <f>RES_hhdet_in_tess!M86</f>
        <v>0.18651611121227141</v>
      </c>
      <c r="N557" s="99">
        <f>RES_hhdet_in_tess!N86</f>
        <v>0.18426387043802009</v>
      </c>
      <c r="O557" s="99">
        <f>RES_hhdet_in_tess!O86</f>
        <v>0.15642057638384146</v>
      </c>
      <c r="P557" s="99">
        <f>RES_hhdet_in_tess!P86</f>
        <v>0.12736682341187</v>
      </c>
      <c r="Q557" s="99">
        <f>RES_hhdet_in_tess!Q86</f>
        <v>0.16530806989444907</v>
      </c>
      <c r="R557" s="99">
        <f>RES_hhdet_in_tess!R86</f>
        <v>0.21147144019097525</v>
      </c>
      <c r="S557" s="99">
        <f>RES_hhdet_in_tess!S86</f>
        <v>0.18912927408104821</v>
      </c>
      <c r="T557" s="99">
        <f>RES_hhdet_in_tess!T86</f>
        <v>0.23940314136957422</v>
      </c>
      <c r="U557" s="99">
        <f>RES_hhdet_in_tess!U86</f>
        <v>0.10759676661640842</v>
      </c>
      <c r="V557" s="99">
        <f>RES_hhdet_in_tess!V86</f>
        <v>0.29335464532751382</v>
      </c>
      <c r="W557" s="99">
        <f>RES_hhdet_in_tess!W86</f>
        <v>0.10895154787373103</v>
      </c>
      <c r="X557" s="99">
        <f>RES_hhdet_in_tess!X86</f>
        <v>0.22639308645264627</v>
      </c>
      <c r="Y557" s="99">
        <f>RES_hhdet_in_tess!Y86</f>
        <v>0.28590559011057926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7.9848642154837552</v>
      </c>
      <c r="D558" s="123">
        <v>7.9652440017395056</v>
      </c>
      <c r="E558" s="123">
        <v>7.7920479812045409</v>
      </c>
      <c r="F558" s="123">
        <v>7.8775400154373649</v>
      </c>
      <c r="G558" s="123">
        <v>7.9955331069057038</v>
      </c>
      <c r="H558" s="123">
        <v>7.9791735611553936</v>
      </c>
      <c r="I558" s="123">
        <v>7.8698167632151028</v>
      </c>
      <c r="J558" s="123">
        <v>7.9266219766239825</v>
      </c>
      <c r="K558" s="123">
        <v>7.6332596981926146</v>
      </c>
      <c r="L558" s="123">
        <v>8.7795925524916498</v>
      </c>
      <c r="M558" s="123">
        <v>9.2608033840337711</v>
      </c>
      <c r="N558" s="123">
        <v>9.1111475234524768</v>
      </c>
      <c r="O558" s="123">
        <v>9.5746371349298407</v>
      </c>
      <c r="P558" s="123">
        <v>9.392644981266276</v>
      </c>
      <c r="Q558" s="123">
        <v>10.023823311854656</v>
      </c>
      <c r="R558" s="123">
        <v>10.106378300622632</v>
      </c>
      <c r="S558" s="123">
        <v>9.2932283951037338</v>
      </c>
      <c r="T558" s="123">
        <v>9.1573581415502545</v>
      </c>
      <c r="U558" s="123">
        <v>9.4691463139124163</v>
      </c>
      <c r="V558" s="123">
        <v>9.1442638778178917</v>
      </c>
      <c r="W558" s="123">
        <v>9.9041066798030482</v>
      </c>
      <c r="X558" s="123">
        <v>5.6921530292090692</v>
      </c>
      <c r="Y558" s="123">
        <v>6.0196005532373063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7.9945873389597839</v>
      </c>
      <c r="D559" s="99">
        <v>7.7979774461058957</v>
      </c>
      <c r="E559" s="99">
        <v>7.7827511331295964</v>
      </c>
      <c r="F559" s="99">
        <v>7.7393718759506855</v>
      </c>
      <c r="G559" s="99">
        <v>7.8893498653965821</v>
      </c>
      <c r="H559" s="99">
        <v>7.7919760368904267</v>
      </c>
      <c r="I559" s="99">
        <v>7.9997425738547117</v>
      </c>
      <c r="J559" s="99">
        <v>7.9341479598182687</v>
      </c>
      <c r="K559" s="99">
        <v>7.7725782956129734</v>
      </c>
      <c r="L559" s="99">
        <v>8.8178587956000296</v>
      </c>
      <c r="M559" s="99">
        <v>9.4702457505546374</v>
      </c>
      <c r="N559" s="99">
        <v>9.1222435960149895</v>
      </c>
      <c r="O559" s="99">
        <v>9.2811726700333086</v>
      </c>
      <c r="P559" s="99">
        <v>9.5518280723414524</v>
      </c>
      <c r="Q559" s="99">
        <v>9.9337704545941108</v>
      </c>
      <c r="R559" s="99">
        <v>10.15749801008533</v>
      </c>
      <c r="S559" s="99">
        <v>9.3254202849792858</v>
      </c>
      <c r="T559" s="99">
        <v>9.0161877723149999</v>
      </c>
      <c r="U559" s="99">
        <v>9.4638008372946363</v>
      </c>
      <c r="V559" s="99">
        <v>9.1777516868432247</v>
      </c>
      <c r="W559" s="99">
        <v>9.9900560374576024</v>
      </c>
      <c r="X559" s="99">
        <v>5.5647043428790219</v>
      </c>
      <c r="Y559" s="99">
        <v>6.0451631462480417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7.9948370734838656</v>
      </c>
      <c r="D560" s="99">
        <v>7.798172440152797</v>
      </c>
      <c r="E560" s="99">
        <v>7.7832410824601626</v>
      </c>
      <c r="F560" s="99">
        <v>7.7397055280703455</v>
      </c>
      <c r="G560" s="99">
        <v>7.8899325035529237</v>
      </c>
      <c r="H560" s="99">
        <v>7.7926319758826601</v>
      </c>
      <c r="I560" s="99">
        <v>8.0022028101373746</v>
      </c>
      <c r="J560" s="99">
        <v>7.9362980220788373</v>
      </c>
      <c r="K560" s="99">
        <v>7.7751380482814474</v>
      </c>
      <c r="L560" s="99">
        <v>8.8195931375143548</v>
      </c>
      <c r="M560" s="99">
        <v>9.4718784171853798</v>
      </c>
      <c r="N560" s="99">
        <v>9.1225184418137815</v>
      </c>
      <c r="O560" s="99">
        <v>9.27903404488743</v>
      </c>
      <c r="P560" s="99">
        <v>9.5521719094743105</v>
      </c>
      <c r="Q560" s="99">
        <v>9.9303014390674829</v>
      </c>
      <c r="R560" s="99">
        <v>10.156720177646042</v>
      </c>
      <c r="S560" s="99">
        <v>9.3266595989093659</v>
      </c>
      <c r="T560" s="99">
        <v>9.015834928155261</v>
      </c>
      <c r="U560" s="99">
        <v>9.4675446919969559</v>
      </c>
      <c r="V560" s="99">
        <v>9.1820853163235121</v>
      </c>
      <c r="W560" s="99">
        <v>9.9937838364957763</v>
      </c>
      <c r="X560" s="99">
        <v>5.5797563542309732</v>
      </c>
      <c r="Y560" s="99">
        <v>6.0605581772225596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4.4758997133288432</v>
      </c>
      <c r="D561" s="102">
        <v>4.4106737805162872</v>
      </c>
      <c r="E561" s="102">
        <v>4.3413172167460328</v>
      </c>
      <c r="F561" s="102">
        <v>4.2958275265556285</v>
      </c>
      <c r="G561" s="102">
        <v>4.4442250255206126</v>
      </c>
      <c r="H561" s="102">
        <v>4.3941729672595393</v>
      </c>
      <c r="I561" s="102">
        <v>4.4398329045563152</v>
      </c>
      <c r="J561" s="102">
        <v>4.2617236321654319</v>
      </c>
      <c r="K561" s="102">
        <v>3.8064916671218048</v>
      </c>
      <c r="L561" s="102">
        <v>4.9705775310797078</v>
      </c>
      <c r="M561" s="102">
        <v>5.2847366202042343</v>
      </c>
      <c r="N561" s="102">
        <v>4.9784122422335972</v>
      </c>
      <c r="O561" s="102">
        <v>5.3288533642073119</v>
      </c>
      <c r="P561" s="102">
        <v>5.2696815487846234</v>
      </c>
      <c r="Q561" s="102">
        <v>5.610836611643113</v>
      </c>
      <c r="R561" s="102">
        <v>5.7456116007097568</v>
      </c>
      <c r="S561" s="102">
        <v>5.0536492837807092</v>
      </c>
      <c r="T561" s="102">
        <v>4.9133177856197019</v>
      </c>
      <c r="U561" s="102">
        <v>5.2553531405277703</v>
      </c>
      <c r="V561" s="102">
        <v>5.0972706754291979</v>
      </c>
      <c r="W561" s="102">
        <v>5.8813361420804631</v>
      </c>
      <c r="X561" s="102">
        <v>2.3086978525999493</v>
      </c>
      <c r="Y561" s="102">
        <v>3.1437666230051322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3.5189373601550238</v>
      </c>
      <c r="D562" s="105">
        <v>3.3874986596365093</v>
      </c>
      <c r="E562" s="105">
        <v>3.4419238657141302</v>
      </c>
      <c r="F562" s="105">
        <v>3.443878001514717</v>
      </c>
      <c r="G562" s="105">
        <v>3.445707478032312</v>
      </c>
      <c r="H562" s="105">
        <v>3.3984590086231199</v>
      </c>
      <c r="I562" s="105">
        <v>3.5623699055810585</v>
      </c>
      <c r="J562" s="105">
        <v>3.6745743899134053</v>
      </c>
      <c r="K562" s="105">
        <v>3.9686463811596431</v>
      </c>
      <c r="L562" s="105">
        <v>3.849015606434647</v>
      </c>
      <c r="M562" s="105">
        <v>4.1871417969811473</v>
      </c>
      <c r="N562" s="105">
        <v>4.1441061995801851</v>
      </c>
      <c r="O562" s="105">
        <v>3.9501806806801181</v>
      </c>
      <c r="P562" s="105">
        <v>4.2824903606896862</v>
      </c>
      <c r="Q562" s="105">
        <v>4.319464827424369</v>
      </c>
      <c r="R562" s="105">
        <v>4.4111085769362859</v>
      </c>
      <c r="S562" s="105">
        <v>4.2730103151286567</v>
      </c>
      <c r="T562" s="105">
        <v>4.10251714253556</v>
      </c>
      <c r="U562" s="105">
        <v>4.2121915514691874</v>
      </c>
      <c r="V562" s="105">
        <v>4.0848146408943116</v>
      </c>
      <c r="W562" s="105">
        <v>4.1124476944153123</v>
      </c>
      <c r="X562" s="105">
        <v>3.2710585016310234</v>
      </c>
      <c r="Y562" s="105">
        <v>2.9167915542174279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8.2119409228267131</v>
      </c>
      <c r="D563" s="102">
        <v>7.5617910371683568</v>
      </c>
      <c r="E563" s="102">
        <v>7.8100762873448257</v>
      </c>
      <c r="F563" s="102">
        <v>7.9733037343418154</v>
      </c>
      <c r="G563" s="102">
        <v>7.8695326923597584</v>
      </c>
      <c r="H563" s="102">
        <v>8.2057366220286827</v>
      </c>
      <c r="I563" s="102">
        <v>8.3321101202729775</v>
      </c>
      <c r="J563" s="102">
        <v>7.8881019365204796</v>
      </c>
      <c r="K563" s="102">
        <v>7.5498174724324896</v>
      </c>
      <c r="L563" s="102">
        <v>8.3606170028164239</v>
      </c>
      <c r="M563" s="102">
        <v>9.5111552439369973</v>
      </c>
      <c r="N563" s="102">
        <v>9.5309283407360201</v>
      </c>
      <c r="O563" s="102">
        <v>9.4133282341944859</v>
      </c>
      <c r="P563" s="102">
        <v>8.2738153294589765</v>
      </c>
      <c r="Q563" s="102">
        <v>9.9791716767885212</v>
      </c>
      <c r="R563" s="102">
        <v>10.044868074354454</v>
      </c>
      <c r="S563" s="102">
        <v>9.5560103800479439</v>
      </c>
      <c r="T563" s="102">
        <v>9.2695483150277074</v>
      </c>
      <c r="U563" s="102">
        <v>9.5484250078797057</v>
      </c>
      <c r="V563" s="102">
        <v>8.534643926551972</v>
      </c>
      <c r="W563" s="102">
        <v>8.9362731101618493</v>
      </c>
      <c r="X563" s="102">
        <v>6.4979281472863653</v>
      </c>
      <c r="Y563" s="102">
        <v>5.7998888768000336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8.2121772425396671</v>
      </c>
      <c r="D564" s="105">
        <v>7.5618439910891642</v>
      </c>
      <c r="E564" s="105">
        <v>7.8105093470539364</v>
      </c>
      <c r="F564" s="105">
        <v>7.9735932297278884</v>
      </c>
      <c r="G564" s="105">
        <v>7.8694778454985759</v>
      </c>
      <c r="H564" s="105">
        <v>8.2057044937513961</v>
      </c>
      <c r="I564" s="105">
        <v>8.3337987711147612</v>
      </c>
      <c r="J564" s="105">
        <v>7.8892674063638468</v>
      </c>
      <c r="K564" s="105">
        <v>7.5519154402703439</v>
      </c>
      <c r="L564" s="105">
        <v>0</v>
      </c>
      <c r="M564" s="105">
        <v>9.5123021154237932</v>
      </c>
      <c r="N564" s="105">
        <v>9.5305521619905438</v>
      </c>
      <c r="O564" s="105">
        <v>9.4091157557273171</v>
      </c>
      <c r="P564" s="105">
        <v>8.2690386363959725</v>
      </c>
      <c r="Q564" s="105">
        <v>9.9816696325156666</v>
      </c>
      <c r="R564" s="105">
        <v>10.049815776461406</v>
      </c>
      <c r="S564" s="105">
        <v>9.5624897349223232</v>
      </c>
      <c r="T564" s="105">
        <v>9.2737779436909928</v>
      </c>
      <c r="U564" s="105">
        <v>9.554935213490575</v>
      </c>
      <c r="V564" s="105">
        <v>8.5364305206940934</v>
      </c>
      <c r="W564" s="105">
        <v>8.9356810280473979</v>
      </c>
      <c r="X564" s="105">
        <v>6.5237225637247578</v>
      </c>
      <c r="Y564" s="105">
        <v>5.8153027892857763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4.5981888524732559</v>
      </c>
      <c r="D565" s="99">
        <v>4.2760265899479801</v>
      </c>
      <c r="E565" s="99">
        <v>4.3563689820584353</v>
      </c>
      <c r="F565" s="99">
        <v>4.4261958743473686</v>
      </c>
      <c r="G565" s="99">
        <v>4.4323287055379126</v>
      </c>
      <c r="H565" s="99">
        <v>4.6285363212305022</v>
      </c>
      <c r="I565" s="99">
        <v>4.6251841454800608</v>
      </c>
      <c r="J565" s="99">
        <v>4.2355157640359815</v>
      </c>
      <c r="K565" s="99">
        <v>3.6946951942752855</v>
      </c>
      <c r="L565" s="99">
        <v>0</v>
      </c>
      <c r="M565" s="99">
        <v>5.3062813632183294</v>
      </c>
      <c r="N565" s="99">
        <v>5.2028369649616666</v>
      </c>
      <c r="O565" s="99">
        <v>5.40332441657596</v>
      </c>
      <c r="P565" s="99">
        <v>4.5547968863365229</v>
      </c>
      <c r="Q565" s="99">
        <v>5.6370832884893138</v>
      </c>
      <c r="R565" s="99">
        <v>5.6822770999180952</v>
      </c>
      <c r="S565" s="99">
        <v>5.180699562495132</v>
      </c>
      <c r="T565" s="99">
        <v>5.053137215982157</v>
      </c>
      <c r="U565" s="99">
        <v>5.3025756445178489</v>
      </c>
      <c r="V565" s="99">
        <v>4.7323473785524239</v>
      </c>
      <c r="W565" s="99">
        <v>5.2515771723829312</v>
      </c>
      <c r="X565" s="99">
        <v>2.7214857064839291</v>
      </c>
      <c r="Y565" s="99">
        <v>3.0097486138406868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3.6139883900664111</v>
      </c>
      <c r="D566" s="99">
        <v>3.2858174011411863</v>
      </c>
      <c r="E566" s="99">
        <v>3.454140364995502</v>
      </c>
      <c r="F566" s="99">
        <v>3.5473973553805203</v>
      </c>
      <c r="G566" s="99">
        <v>3.4371491399606633</v>
      </c>
      <c r="H566" s="99">
        <v>3.5771681725208917</v>
      </c>
      <c r="I566" s="99">
        <v>3.7086146256346995</v>
      </c>
      <c r="J566" s="99">
        <v>3.653751642327864</v>
      </c>
      <c r="K566" s="99">
        <v>3.8572202459950589</v>
      </c>
      <c r="L566" s="99">
        <v>0</v>
      </c>
      <c r="M566" s="99">
        <v>4.2060207522054638</v>
      </c>
      <c r="N566" s="99">
        <v>4.3277151970288754</v>
      </c>
      <c r="O566" s="99">
        <v>4.0057913391513571</v>
      </c>
      <c r="P566" s="99">
        <v>3.7142417500594509</v>
      </c>
      <c r="Q566" s="99">
        <v>4.3445863440263537</v>
      </c>
      <c r="R566" s="99">
        <v>4.3675386765433091</v>
      </c>
      <c r="S566" s="99">
        <v>4.3817901724271913</v>
      </c>
      <c r="T566" s="99">
        <v>4.2206407277088376</v>
      </c>
      <c r="U566" s="99">
        <v>4.252359568972726</v>
      </c>
      <c r="V566" s="99">
        <v>3.8040831421416703</v>
      </c>
      <c r="W566" s="99">
        <v>3.6841038556644681</v>
      </c>
      <c r="X566" s="99">
        <v>3.8022368572408287</v>
      </c>
      <c r="Y566" s="99">
        <v>2.8055541754450903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7.9591876102503107</v>
      </c>
      <c r="D567" s="102">
        <v>8.0643433067504322</v>
      </c>
      <c r="E567" s="102">
        <v>7.7929712139242495</v>
      </c>
      <c r="F567" s="102">
        <v>7.9340280862311126</v>
      </c>
      <c r="G567" s="102">
        <v>8.0728562504821895</v>
      </c>
      <c r="H567" s="102">
        <v>8.0541370379186308</v>
      </c>
      <c r="I567" s="102">
        <v>7.6969017704359155</v>
      </c>
      <c r="J567" s="102">
        <v>7.9166686961165338</v>
      </c>
      <c r="K567" s="102">
        <v>7.5084324754913405</v>
      </c>
      <c r="L567" s="102">
        <v>8.785336114548091</v>
      </c>
      <c r="M567" s="102">
        <v>9.1044542185371125</v>
      </c>
      <c r="N567" s="102">
        <v>9.0689165876405387</v>
      </c>
      <c r="O567" s="102">
        <v>9.7677075639150654</v>
      </c>
      <c r="P567" s="102">
        <v>9.3602033496197556</v>
      </c>
      <c r="Q567" s="102">
        <v>10.114652469040058</v>
      </c>
      <c r="R567" s="102">
        <v>10.04157619992765</v>
      </c>
      <c r="S567" s="102">
        <v>9.1966208561091403</v>
      </c>
      <c r="T567" s="102">
        <v>9.5032668568903294</v>
      </c>
      <c r="U567" s="102">
        <v>9.5570528217119453</v>
      </c>
      <c r="V567" s="102">
        <v>9.021155778653684</v>
      </c>
      <c r="W567" s="102">
        <v>9.4230208888297202</v>
      </c>
      <c r="X567" s="102">
        <v>0</v>
      </c>
      <c r="Y567" s="102">
        <v>0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7.9604979256261341</v>
      </c>
      <c r="D568" s="105">
        <v>8.0661378863810729</v>
      </c>
      <c r="E568" s="105">
        <v>7.7952747503279216</v>
      </c>
      <c r="F568" s="105">
        <v>7.9358026262674448</v>
      </c>
      <c r="G568" s="105">
        <v>8.0744267133707215</v>
      </c>
      <c r="H568" s="105">
        <v>8.0547056306942419</v>
      </c>
      <c r="I568" s="105">
        <v>7.6983852078061066</v>
      </c>
      <c r="J568" s="105">
        <v>7.9190546186396116</v>
      </c>
      <c r="K568" s="105">
        <v>7.5118403080747269</v>
      </c>
      <c r="L568" s="105">
        <v>8.7878057015239133</v>
      </c>
      <c r="M568" s="105">
        <v>9.1052488792024633</v>
      </c>
      <c r="N568" s="105">
        <v>9.0667676744158907</v>
      </c>
      <c r="O568" s="105">
        <v>9.7641376915629738</v>
      </c>
      <c r="P568" s="105">
        <v>9.355028703150321</v>
      </c>
      <c r="Q568" s="105">
        <v>10.114009467228692</v>
      </c>
      <c r="R568" s="105">
        <v>10.04470032415008</v>
      </c>
      <c r="S568" s="105">
        <v>9.2022648281869497</v>
      </c>
      <c r="T568" s="105">
        <v>9.5090721044478705</v>
      </c>
      <c r="U568" s="105">
        <v>9.5619750553522795</v>
      </c>
      <c r="V568" s="105">
        <v>9.0224501233682854</v>
      </c>
      <c r="W568" s="105">
        <v>9.4213263093800279</v>
      </c>
      <c r="X568" s="105">
        <v>5.9480738334170082</v>
      </c>
      <c r="Y568" s="105">
        <v>5.9597692381231422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4.4552770325430817</v>
      </c>
      <c r="D569" s="99">
        <v>4.564038596821554</v>
      </c>
      <c r="E569" s="99">
        <v>4.3464766866573523</v>
      </c>
      <c r="F569" s="99">
        <v>4.4028784863583459</v>
      </c>
      <c r="G569" s="99">
        <v>4.5499021479458852</v>
      </c>
      <c r="H569" s="99">
        <v>4.5447020584452495</v>
      </c>
      <c r="I569" s="99">
        <v>4.273586804830094</v>
      </c>
      <c r="J569" s="99">
        <v>4.2556428989772161</v>
      </c>
      <c r="K569" s="99">
        <v>3.6682840421885978</v>
      </c>
      <c r="L569" s="99">
        <v>4.9444389847457275</v>
      </c>
      <c r="M569" s="99">
        <v>5.0721329984786143</v>
      </c>
      <c r="N569" s="99">
        <v>4.9383854440293469</v>
      </c>
      <c r="O569" s="99">
        <v>5.6080076493609239</v>
      </c>
      <c r="P569" s="99">
        <v>5.1552040807377137</v>
      </c>
      <c r="Q569" s="99">
        <v>5.7162144075877643</v>
      </c>
      <c r="R569" s="99">
        <v>5.6843026960212697</v>
      </c>
      <c r="S569" s="99">
        <v>4.9813464223680661</v>
      </c>
      <c r="T569" s="99">
        <v>5.1894681666334517</v>
      </c>
      <c r="U569" s="99">
        <v>5.3090541207640376</v>
      </c>
      <c r="V569" s="99">
        <v>5.0049737862415409</v>
      </c>
      <c r="W569" s="99">
        <v>5.5318277558933389</v>
      </c>
      <c r="X569" s="99">
        <v>2.4373552951990201</v>
      </c>
      <c r="Y569" s="99">
        <v>3.0820025361596044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3.5052208930830533</v>
      </c>
      <c r="D570" s="99">
        <v>3.5020992895595193</v>
      </c>
      <c r="E570" s="99">
        <v>3.4487980636705702</v>
      </c>
      <c r="F570" s="99">
        <v>3.5329241399090989</v>
      </c>
      <c r="G570" s="99">
        <v>3.5245245654248349</v>
      </c>
      <c r="H570" s="99">
        <v>3.5100035722489911</v>
      </c>
      <c r="I570" s="99">
        <v>3.4247984029760143</v>
      </c>
      <c r="J570" s="99">
        <v>3.6634117196623954</v>
      </c>
      <c r="K570" s="99">
        <v>3.8435562658861295</v>
      </c>
      <c r="L570" s="99">
        <v>3.8433667167781844</v>
      </c>
      <c r="M570" s="99">
        <v>4.033115880723849</v>
      </c>
      <c r="N570" s="99">
        <v>4.1283822303865447</v>
      </c>
      <c r="O570" s="99">
        <v>4.1561300422020517</v>
      </c>
      <c r="P570" s="99">
        <v>4.1998246224126099</v>
      </c>
      <c r="Q570" s="99">
        <v>4.3977950596409281</v>
      </c>
      <c r="R570" s="99">
        <v>4.3603976281288084</v>
      </c>
      <c r="S570" s="99">
        <v>4.2209184058188836</v>
      </c>
      <c r="T570" s="99">
        <v>4.3196039378144189</v>
      </c>
      <c r="U570" s="99">
        <v>4.2529209345882411</v>
      </c>
      <c r="V570" s="99">
        <v>4.0174763371267437</v>
      </c>
      <c r="W570" s="99">
        <v>3.889498553486689</v>
      </c>
      <c r="X570" s="99">
        <v>3.5107185382179882</v>
      </c>
      <c r="Y570" s="99">
        <v>2.8777667019635365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1.8714157183188322</v>
      </c>
      <c r="D571" s="123">
        <v>1.9010453338180904</v>
      </c>
      <c r="E571" s="123">
        <v>1.8886365224381279</v>
      </c>
      <c r="F571" s="123">
        <v>1.8899061429509469</v>
      </c>
      <c r="G571" s="123">
        <v>1.9179797668952605</v>
      </c>
      <c r="H571" s="123">
        <v>1.9550925713236096</v>
      </c>
      <c r="I571" s="123">
        <v>1.9569093956724937</v>
      </c>
      <c r="J571" s="123">
        <v>2.0089656256632762</v>
      </c>
      <c r="K571" s="123">
        <v>2.021588487173601</v>
      </c>
      <c r="L571" s="123">
        <v>2.2473981308088864</v>
      </c>
      <c r="M571" s="123">
        <v>2.2057867985011108</v>
      </c>
      <c r="N571" s="123">
        <v>2.1974036007509907</v>
      </c>
      <c r="O571" s="123">
        <v>2.3554193678877051</v>
      </c>
      <c r="P571" s="123">
        <v>2.3820468063178581</v>
      </c>
      <c r="Q571" s="123">
        <v>2.5133749110467831</v>
      </c>
      <c r="R571" s="123">
        <v>2.589757493167915</v>
      </c>
      <c r="S571" s="123">
        <v>2.4497765922674581</v>
      </c>
      <c r="T571" s="123">
        <v>2.5346481029047192</v>
      </c>
      <c r="U571" s="123">
        <v>2.5442965662314956</v>
      </c>
      <c r="V571" s="123">
        <v>2.5792613021317203</v>
      </c>
      <c r="W571" s="123">
        <v>2.8578735457162447</v>
      </c>
      <c r="X571" s="123">
        <v>1.7521775422482682</v>
      </c>
      <c r="Y571" s="123">
        <v>2.0009040749722695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X573" s="99">
        <v>0</v>
      </c>
      <c r="Y573" s="99">
        <v>0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1.8714157183188322</v>
      </c>
      <c r="D574" s="110">
        <v>1.9010453338180904</v>
      </c>
      <c r="E574" s="110">
        <v>1.8886365224381279</v>
      </c>
      <c r="F574" s="110">
        <v>1.8899061429509469</v>
      </c>
      <c r="G574" s="110">
        <v>1.9179797668952605</v>
      </c>
      <c r="H574" s="110">
        <v>1.9550925713236096</v>
      </c>
      <c r="I574" s="110">
        <v>1.9569093956724937</v>
      </c>
      <c r="J574" s="110">
        <v>2.0089656256632762</v>
      </c>
      <c r="K574" s="110">
        <v>2.021588487173601</v>
      </c>
      <c r="L574" s="110">
        <v>2.2473981308088864</v>
      </c>
      <c r="M574" s="110">
        <v>2.2057867985011108</v>
      </c>
      <c r="N574" s="110">
        <v>2.1974036007509907</v>
      </c>
      <c r="O574" s="110">
        <v>2.3554193678877051</v>
      </c>
      <c r="P574" s="110">
        <v>2.3820468063178581</v>
      </c>
      <c r="Q574" s="110">
        <v>2.5133749110467831</v>
      </c>
      <c r="R574" s="110">
        <v>2.589757493167915</v>
      </c>
      <c r="S574" s="110">
        <v>2.4497765922674581</v>
      </c>
      <c r="T574" s="110">
        <v>2.5346481029047192</v>
      </c>
      <c r="U574" s="110">
        <v>2.5442965662314956</v>
      </c>
      <c r="V574" s="110">
        <v>2.5792613021317203</v>
      </c>
      <c r="W574" s="110">
        <v>2.8578735457162447</v>
      </c>
      <c r="X574" s="110">
        <v>1.7521775422482682</v>
      </c>
      <c r="Y574" s="110">
        <v>2.0009040749722695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0.2352940738025657</v>
      </c>
      <c r="D576" s="118">
        <f t="shared" si="275"/>
        <v>0.17000609015655202</v>
      </c>
      <c r="E576" s="118">
        <f t="shared" si="275"/>
        <v>0.20636252927340398</v>
      </c>
      <c r="F576" s="118">
        <f t="shared" si="275"/>
        <v>0.2093993712924743</v>
      </c>
      <c r="G576" s="118">
        <f t="shared" si="275"/>
        <v>0.2032270405594894</v>
      </c>
      <c r="H576" s="118">
        <f t="shared" si="275"/>
        <v>0.20764150205144496</v>
      </c>
      <c r="I576" s="118">
        <f t="shared" si="275"/>
        <v>0.11428740824974631</v>
      </c>
      <c r="J576" s="118">
        <f t="shared" si="275"/>
        <v>7.6254011944305602E-2</v>
      </c>
      <c r="K576" s="118">
        <f t="shared" si="275"/>
        <v>7.6342262550588416E-2</v>
      </c>
      <c r="L576" s="118">
        <f t="shared" si="275"/>
        <v>0.12328495092991178</v>
      </c>
      <c r="M576" s="118">
        <f t="shared" si="275"/>
        <v>0.18649429706330359</v>
      </c>
      <c r="N576" s="118">
        <f t="shared" si="275"/>
        <v>0.16081354897868927</v>
      </c>
      <c r="O576" s="118">
        <f t="shared" si="275"/>
        <v>0.1294199287190935</v>
      </c>
      <c r="P576" s="118">
        <f t="shared" si="275"/>
        <v>0.10153337218360078</v>
      </c>
      <c r="Q576" s="118">
        <f t="shared" si="275"/>
        <v>0.16601071133191325</v>
      </c>
      <c r="R576" s="118">
        <f t="shared" ref="R576:V576" si="276">R577+R580+R582+R595</f>
        <v>0.15014104188356336</v>
      </c>
      <c r="S576" s="118">
        <f t="shared" si="276"/>
        <v>0.14414666952793387</v>
      </c>
      <c r="T576" s="118">
        <f t="shared" si="276"/>
        <v>8.974948597661174E-2</v>
      </c>
      <c r="U576" s="118">
        <f t="shared" si="276"/>
        <v>1.9467616379694758E-2</v>
      </c>
      <c r="V576" s="118">
        <f t="shared" si="276"/>
        <v>4.7024248262948168E-2</v>
      </c>
      <c r="W576" s="118">
        <f t="shared" ref="W576:Y576" si="277">W577+W580+W582+W595</f>
        <v>5.3310883304112031E-2</v>
      </c>
      <c r="X576" s="118">
        <f t="shared" si="277"/>
        <v>8.9055969935268889E-2</v>
      </c>
      <c r="Y576" s="118">
        <f t="shared" si="277"/>
        <v>5.8222563357286199E-2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0.2352940738025657</v>
      </c>
      <c r="D582" s="123">
        <v>0.17000609015655202</v>
      </c>
      <c r="E582" s="123">
        <v>0.20636252927340398</v>
      </c>
      <c r="F582" s="123">
        <v>0.2093993712924743</v>
      </c>
      <c r="G582" s="123">
        <v>0.2032270405594894</v>
      </c>
      <c r="H582" s="123">
        <v>0.20764150205144496</v>
      </c>
      <c r="I582" s="123">
        <v>0.11428740824974631</v>
      </c>
      <c r="J582" s="123">
        <v>7.6254011944305602E-2</v>
      </c>
      <c r="K582" s="123">
        <v>7.6342262550588416E-2</v>
      </c>
      <c r="L582" s="123">
        <v>0.12328495092991178</v>
      </c>
      <c r="M582" s="123">
        <v>0.18649429706330359</v>
      </c>
      <c r="N582" s="123">
        <v>0.16081354897868927</v>
      </c>
      <c r="O582" s="123">
        <v>0.1294199287190935</v>
      </c>
      <c r="P582" s="123">
        <v>0.10153337218360078</v>
      </c>
      <c r="Q582" s="123">
        <v>0.16601071133191325</v>
      </c>
      <c r="R582" s="123">
        <v>0.15014104188356336</v>
      </c>
      <c r="S582" s="123">
        <v>0.14414666952793387</v>
      </c>
      <c r="T582" s="123">
        <v>8.974948597661174E-2</v>
      </c>
      <c r="U582" s="123">
        <v>1.9467616379694758E-2</v>
      </c>
      <c r="V582" s="123">
        <v>4.7024248262948168E-2</v>
      </c>
      <c r="W582" s="123">
        <v>5.3310883304112031E-2</v>
      </c>
      <c r="X582" s="123">
        <v>8.9055969935268889E-2</v>
      </c>
      <c r="Y582" s="123">
        <v>5.8222563357286199E-2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2.8210495139639211</v>
      </c>
      <c r="D587" s="102">
        <v>2.5901297547091398</v>
      </c>
      <c r="E587" s="102">
        <v>2.6663202677893709</v>
      </c>
      <c r="F587" s="102">
        <v>2.712916649544304</v>
      </c>
      <c r="G587" s="102">
        <v>2.6676732243095778</v>
      </c>
      <c r="H587" s="102">
        <v>2.7704457262223694</v>
      </c>
      <c r="I587" s="102">
        <v>2.8007000028428353</v>
      </c>
      <c r="J587" s="102">
        <v>2.6379156459859248</v>
      </c>
      <c r="K587" s="102">
        <v>2.5095078825158907</v>
      </c>
      <c r="L587" s="102">
        <v>2.7594217303754758</v>
      </c>
      <c r="M587" s="102">
        <v>3.0946842162871828</v>
      </c>
      <c r="N587" s="102">
        <v>3.0303506007668224</v>
      </c>
      <c r="O587" s="102">
        <v>2.8963340462751259</v>
      </c>
      <c r="P587" s="102">
        <v>2.4498176929798143</v>
      </c>
      <c r="Q587" s="102">
        <v>2.8578250591145067</v>
      </c>
      <c r="R587" s="102">
        <v>2.8166876917443058</v>
      </c>
      <c r="S587" s="102">
        <v>2.6285994535455708</v>
      </c>
      <c r="T587" s="102">
        <v>2.5070181863675938</v>
      </c>
      <c r="U587" s="102">
        <v>2.5460584929585419</v>
      </c>
      <c r="V587" s="102">
        <v>2.2507730953736238</v>
      </c>
      <c r="W587" s="102">
        <v>2.3409080735108119</v>
      </c>
      <c r="X587" s="102">
        <v>1.6972024853460481</v>
      </c>
      <c r="Y587" s="102">
        <v>1.5126455057366583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1.5796166276996155</v>
      </c>
      <c r="D588" s="105">
        <v>1.4646614337942772</v>
      </c>
      <c r="E588" s="105">
        <v>1.4872421834921976</v>
      </c>
      <c r="F588" s="105">
        <v>1.506013176187188</v>
      </c>
      <c r="G588" s="105">
        <v>1.5025040331278776</v>
      </c>
      <c r="H588" s="105">
        <v>1.5627004936270825</v>
      </c>
      <c r="I588" s="105">
        <v>1.5546785943067023</v>
      </c>
      <c r="J588" s="105">
        <v>1.4164286152340264</v>
      </c>
      <c r="K588" s="105">
        <v>1.2280915065010294</v>
      </c>
      <c r="L588" s="105">
        <v>0</v>
      </c>
      <c r="M588" s="105">
        <v>1.7265268793082242</v>
      </c>
      <c r="N588" s="105">
        <v>1.6542376103150795</v>
      </c>
      <c r="O588" s="105">
        <v>1.6625185143284038</v>
      </c>
      <c r="P588" s="105">
        <v>1.3486428637519794</v>
      </c>
      <c r="Q588" s="105">
        <v>1.6143421923115764</v>
      </c>
      <c r="R588" s="105">
        <v>1.5933708486707443</v>
      </c>
      <c r="S588" s="105">
        <v>1.4250700341840936</v>
      </c>
      <c r="T588" s="105">
        <v>1.3666584895124214</v>
      </c>
      <c r="U588" s="105">
        <v>1.4139156712377741</v>
      </c>
      <c r="V588" s="105">
        <v>1.248023965530676</v>
      </c>
      <c r="W588" s="105">
        <v>1.3756808067466988</v>
      </c>
      <c r="X588" s="105">
        <v>0.71082846719491621</v>
      </c>
      <c r="Y588" s="105">
        <v>0.78496033472887816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1.5796166276996155</v>
      </c>
      <c r="D589" s="99">
        <v>1.4646614337942772</v>
      </c>
      <c r="E589" s="99">
        <v>1.4872421834921976</v>
      </c>
      <c r="F589" s="99">
        <v>1.506013176187188</v>
      </c>
      <c r="G589" s="99">
        <v>1.5025040331278776</v>
      </c>
      <c r="H589" s="99">
        <v>1.5627004936270825</v>
      </c>
      <c r="I589" s="99">
        <v>1.5546785943067023</v>
      </c>
      <c r="J589" s="99">
        <v>1.4164286152340264</v>
      </c>
      <c r="K589" s="99">
        <v>1.2280915065010294</v>
      </c>
      <c r="L589" s="99">
        <v>0</v>
      </c>
      <c r="M589" s="99">
        <v>1.7265268793082242</v>
      </c>
      <c r="N589" s="99">
        <v>1.6542376103150795</v>
      </c>
      <c r="O589" s="99">
        <v>1.6625185143284038</v>
      </c>
      <c r="P589" s="99">
        <v>1.3486428637519794</v>
      </c>
      <c r="Q589" s="99">
        <v>1.6143421923115764</v>
      </c>
      <c r="R589" s="99">
        <v>1.5933708486707443</v>
      </c>
      <c r="S589" s="99">
        <v>1.4250700341840936</v>
      </c>
      <c r="T589" s="99">
        <v>1.3666584895124214</v>
      </c>
      <c r="U589" s="99">
        <v>1.4139156712377741</v>
      </c>
      <c r="V589" s="99">
        <v>1.248023965530676</v>
      </c>
      <c r="W589" s="99">
        <v>1.3756808067466988</v>
      </c>
      <c r="X589" s="99">
        <v>0.71082846719491621</v>
      </c>
      <c r="Y589" s="99">
        <v>0.78496033472887816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X595" s="123">
        <v>0</v>
      </c>
      <c r="Y595" s="123">
        <v>0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X597" s="99">
        <v>0</v>
      </c>
      <c r="Y597" s="99">
        <v>0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1285028</v>
      </c>
      <c r="C5" s="120">
        <v>1313335</v>
      </c>
      <c r="D5" s="120">
        <v>1331452</v>
      </c>
      <c r="E5" s="120">
        <v>1342283</v>
      </c>
      <c r="F5" s="120">
        <v>1340596</v>
      </c>
      <c r="G5" s="120">
        <v>1328078</v>
      </c>
      <c r="H5" s="120">
        <v>1306006</v>
      </c>
      <c r="I5" s="120">
        <v>1296892</v>
      </c>
      <c r="J5" s="120">
        <v>1316679</v>
      </c>
      <c r="K5" s="120">
        <v>1342353</v>
      </c>
      <c r="L5" s="120">
        <v>1372042</v>
      </c>
      <c r="M5" s="120">
        <v>1388799</v>
      </c>
      <c r="N5" s="120">
        <v>1406842</v>
      </c>
      <c r="O5" s="120">
        <v>1404919</v>
      </c>
      <c r="P5" s="120">
        <v>1397525</v>
      </c>
      <c r="Q5" s="120">
        <v>1393466</v>
      </c>
      <c r="R5" s="120">
        <v>1392501</v>
      </c>
      <c r="S5" s="120">
        <v>1404377</v>
      </c>
      <c r="T5" s="120">
        <v>1408615</v>
      </c>
      <c r="U5" s="120">
        <v>1428218</v>
      </c>
      <c r="V5" s="120">
        <v>1423217</v>
      </c>
      <c r="W5" s="120">
        <v>1454065</v>
      </c>
      <c r="X5" s="120">
        <v>1496942</v>
      </c>
      <c r="Y5" s="120">
        <v>1520560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1285028</v>
      </c>
      <c r="C7" s="52">
        <v>1313335</v>
      </c>
      <c r="D7" s="52">
        <v>1331452</v>
      </c>
      <c r="E7" s="52">
        <v>1342283</v>
      </c>
      <c r="F7" s="52">
        <v>1340596</v>
      </c>
      <c r="G7" s="52">
        <v>1328078</v>
      </c>
      <c r="H7" s="52">
        <v>1306006</v>
      </c>
      <c r="I7" s="52">
        <v>1296892</v>
      </c>
      <c r="J7" s="52">
        <v>1316679</v>
      </c>
      <c r="K7" s="52">
        <v>1342353</v>
      </c>
      <c r="L7" s="52">
        <v>1372042</v>
      </c>
      <c r="M7" s="52">
        <v>1388799</v>
      </c>
      <c r="N7" s="52">
        <v>1406842</v>
      </c>
      <c r="O7" s="52">
        <v>1404919</v>
      </c>
      <c r="P7" s="52">
        <v>1397525</v>
      </c>
      <c r="Q7" s="52">
        <v>1393466</v>
      </c>
      <c r="R7" s="52">
        <v>1392501</v>
      </c>
      <c r="S7" s="52">
        <v>1404377</v>
      </c>
      <c r="T7" s="52">
        <v>1408615</v>
      </c>
      <c r="U7" s="52">
        <v>1428218</v>
      </c>
      <c r="V7" s="52">
        <v>1423217</v>
      </c>
      <c r="W7" s="52">
        <v>1454065</v>
      </c>
      <c r="X7" s="52">
        <v>1496942</v>
      </c>
      <c r="Y7" s="52">
        <v>1520560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5289</v>
      </c>
      <c r="C9" s="52">
        <v>6631</v>
      </c>
      <c r="D9" s="52">
        <v>7300</v>
      </c>
      <c r="E9" s="52">
        <v>9151</v>
      </c>
      <c r="F9" s="52">
        <v>11643</v>
      </c>
      <c r="G9" s="52">
        <v>13845</v>
      </c>
      <c r="H9" s="52">
        <v>16621</v>
      </c>
      <c r="I9" s="52">
        <v>19457</v>
      </c>
      <c r="J9" s="52">
        <v>21817</v>
      </c>
      <c r="K9" s="52">
        <v>23526</v>
      </c>
      <c r="L9" s="52">
        <v>25560</v>
      </c>
      <c r="M9" s="52">
        <v>28955</v>
      </c>
      <c r="N9" s="52">
        <v>32004</v>
      </c>
      <c r="O9" s="52">
        <v>34479</v>
      </c>
      <c r="P9" s="52">
        <v>35440</v>
      </c>
      <c r="Q9" s="52">
        <v>36066</v>
      </c>
      <c r="R9" s="52">
        <v>37144</v>
      </c>
      <c r="S9" s="52">
        <v>38408</v>
      </c>
      <c r="T9" s="52">
        <v>40546</v>
      </c>
      <c r="U9" s="52">
        <v>40881</v>
      </c>
      <c r="V9" s="52">
        <v>45093</v>
      </c>
      <c r="W9" s="52">
        <v>45341</v>
      </c>
      <c r="X9" s="52">
        <v>52776</v>
      </c>
      <c r="Y9" s="52">
        <v>61963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1243283</v>
      </c>
      <c r="C11" s="52">
        <v>1270739</v>
      </c>
      <c r="D11" s="52">
        <v>1289468</v>
      </c>
      <c r="E11" s="52">
        <v>1301042</v>
      </c>
      <c r="F11" s="52">
        <v>1299413</v>
      </c>
      <c r="G11" s="52">
        <v>1286682</v>
      </c>
      <c r="H11" s="52">
        <v>1266694</v>
      </c>
      <c r="I11" s="52">
        <v>1263279</v>
      </c>
      <c r="J11" s="52">
        <v>1287165</v>
      </c>
      <c r="K11" s="52">
        <v>1314325</v>
      </c>
      <c r="L11" s="52">
        <v>1337639</v>
      </c>
      <c r="M11" s="52">
        <v>1350024</v>
      </c>
      <c r="N11" s="52">
        <v>1362566</v>
      </c>
      <c r="O11" s="52">
        <v>1360399</v>
      </c>
      <c r="P11" s="52">
        <v>1352447</v>
      </c>
      <c r="Q11" s="52">
        <v>1344817</v>
      </c>
      <c r="R11" s="52">
        <v>1346620</v>
      </c>
      <c r="S11" s="52">
        <v>1358840</v>
      </c>
      <c r="T11" s="52">
        <v>1365857</v>
      </c>
      <c r="U11" s="52">
        <v>1383949</v>
      </c>
      <c r="V11" s="52">
        <v>1385615</v>
      </c>
      <c r="W11" s="52">
        <v>1415770</v>
      </c>
      <c r="X11" s="52">
        <v>1454137</v>
      </c>
      <c r="Y11" s="52">
        <v>1470019</v>
      </c>
      <c r="DA11" s="63" t="s">
        <v>1114</v>
      </c>
    </row>
    <row r="12" spans="1:105" ht="12" customHeight="1" x14ac:dyDescent="0.25">
      <c r="A12" s="97" t="s">
        <v>127</v>
      </c>
      <c r="B12" s="52">
        <v>4182</v>
      </c>
      <c r="C12" s="52">
        <v>4850</v>
      </c>
      <c r="D12" s="52">
        <v>5082</v>
      </c>
      <c r="E12" s="52">
        <v>5583</v>
      </c>
      <c r="F12" s="52">
        <v>5745</v>
      </c>
      <c r="G12" s="52">
        <v>5892</v>
      </c>
      <c r="H12" s="52">
        <v>6214</v>
      </c>
      <c r="I12" s="52">
        <v>7009</v>
      </c>
      <c r="J12" s="52">
        <v>7816</v>
      </c>
      <c r="K12" s="52">
        <v>9376</v>
      </c>
      <c r="L12" s="52">
        <v>9664</v>
      </c>
      <c r="M12" s="52">
        <v>9642</v>
      </c>
      <c r="N12" s="52">
        <v>9841</v>
      </c>
      <c r="O12" s="52">
        <v>9205</v>
      </c>
      <c r="P12" s="52">
        <v>8812</v>
      </c>
      <c r="Q12" s="52">
        <v>8279</v>
      </c>
      <c r="R12" s="52">
        <v>8196</v>
      </c>
      <c r="S12" s="52">
        <v>8844</v>
      </c>
      <c r="T12" s="52">
        <v>8816</v>
      </c>
      <c r="U12" s="52">
        <v>9252</v>
      </c>
      <c r="V12" s="52">
        <v>9471</v>
      </c>
      <c r="W12" s="52">
        <v>9772</v>
      </c>
      <c r="X12" s="52">
        <v>14935</v>
      </c>
      <c r="Y12" s="52">
        <v>15466</v>
      </c>
      <c r="DA12" s="63" t="s">
        <v>1115</v>
      </c>
    </row>
    <row r="13" spans="1:105" ht="12" customHeight="1" x14ac:dyDescent="0.25">
      <c r="A13" s="97" t="s">
        <v>122</v>
      </c>
      <c r="B13" s="52">
        <v>26374</v>
      </c>
      <c r="C13" s="52">
        <v>25399</v>
      </c>
      <c r="D13" s="52">
        <v>24311</v>
      </c>
      <c r="E13" s="52">
        <v>22856</v>
      </c>
      <c r="F13" s="52">
        <v>22529</v>
      </c>
      <c r="G13" s="52">
        <v>21786</v>
      </c>
      <c r="H13" s="52">
        <v>19667</v>
      </c>
      <c r="I13" s="52">
        <v>15756</v>
      </c>
      <c r="J13" s="52">
        <v>12937</v>
      </c>
      <c r="K13" s="52">
        <v>11101</v>
      </c>
      <c r="L13" s="52">
        <v>13415</v>
      </c>
      <c r="M13" s="52">
        <v>15555</v>
      </c>
      <c r="N13" s="52">
        <v>18590</v>
      </c>
      <c r="O13" s="52">
        <v>18958</v>
      </c>
      <c r="P13" s="52">
        <v>19509</v>
      </c>
      <c r="Q13" s="52">
        <v>21240</v>
      </c>
      <c r="R13" s="52">
        <v>19735</v>
      </c>
      <c r="S13" s="52">
        <v>18882</v>
      </c>
      <c r="T13" s="52">
        <v>17173</v>
      </c>
      <c r="U13" s="52">
        <v>16863</v>
      </c>
      <c r="V13" s="52">
        <v>13092</v>
      </c>
      <c r="W13" s="52">
        <v>13407</v>
      </c>
      <c r="X13" s="52">
        <v>11274</v>
      </c>
      <c r="Y13" s="52">
        <v>9131</v>
      </c>
      <c r="DA13" s="63" t="s">
        <v>1116</v>
      </c>
    </row>
    <row r="14" spans="1:105" ht="12" customHeight="1" x14ac:dyDescent="0.25">
      <c r="A14" s="97" t="s">
        <v>121</v>
      </c>
      <c r="B14" s="52">
        <v>11189</v>
      </c>
      <c r="C14" s="52">
        <v>12347</v>
      </c>
      <c r="D14" s="52">
        <v>12591</v>
      </c>
      <c r="E14" s="52">
        <v>12802</v>
      </c>
      <c r="F14" s="52">
        <v>12909</v>
      </c>
      <c r="G14" s="52">
        <v>13718</v>
      </c>
      <c r="H14" s="52">
        <v>13431</v>
      </c>
      <c r="I14" s="52">
        <v>10848</v>
      </c>
      <c r="J14" s="52">
        <v>8761</v>
      </c>
      <c r="K14" s="52">
        <v>7551</v>
      </c>
      <c r="L14" s="52">
        <v>11324</v>
      </c>
      <c r="M14" s="52">
        <v>13578</v>
      </c>
      <c r="N14" s="52">
        <v>15845</v>
      </c>
      <c r="O14" s="52">
        <v>16357</v>
      </c>
      <c r="P14" s="52">
        <v>16757</v>
      </c>
      <c r="Q14" s="52">
        <v>19130</v>
      </c>
      <c r="R14" s="52">
        <v>17950</v>
      </c>
      <c r="S14" s="52">
        <v>17811</v>
      </c>
      <c r="T14" s="52">
        <v>16769</v>
      </c>
      <c r="U14" s="52">
        <v>18154</v>
      </c>
      <c r="V14" s="52">
        <v>15039</v>
      </c>
      <c r="W14" s="52">
        <v>15116</v>
      </c>
      <c r="X14" s="52">
        <v>16596</v>
      </c>
      <c r="Y14" s="52">
        <v>25944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1285028</v>
      </c>
      <c r="C17" s="36">
        <v>1313335</v>
      </c>
      <c r="D17" s="36">
        <v>1331452</v>
      </c>
      <c r="E17" s="36">
        <v>1342283</v>
      </c>
      <c r="F17" s="36">
        <v>1340596</v>
      </c>
      <c r="G17" s="36">
        <v>1328078</v>
      </c>
      <c r="H17" s="36">
        <v>1306006</v>
      </c>
      <c r="I17" s="36">
        <v>1296892</v>
      </c>
      <c r="J17" s="36">
        <v>1316679</v>
      </c>
      <c r="K17" s="36">
        <v>1342353</v>
      </c>
      <c r="L17" s="36">
        <v>1372042</v>
      </c>
      <c r="M17" s="36">
        <v>1388799</v>
      </c>
      <c r="N17" s="36">
        <v>1406842</v>
      </c>
      <c r="O17" s="36">
        <v>1404919</v>
      </c>
      <c r="P17" s="36">
        <v>1397525</v>
      </c>
      <c r="Q17" s="36">
        <v>1393466</v>
      </c>
      <c r="R17" s="36">
        <v>1392501</v>
      </c>
      <c r="S17" s="36">
        <v>1404377</v>
      </c>
      <c r="T17" s="36">
        <v>1408615</v>
      </c>
      <c r="U17" s="36">
        <v>1428218</v>
      </c>
      <c r="V17" s="36">
        <v>1423217</v>
      </c>
      <c r="W17" s="36">
        <v>1454065</v>
      </c>
      <c r="X17" s="36">
        <v>1496942</v>
      </c>
      <c r="Y17" s="36">
        <v>1520560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100393</v>
      </c>
      <c r="D21" s="52">
        <v>100424</v>
      </c>
      <c r="E21" s="52">
        <v>100640</v>
      </c>
      <c r="F21" s="52">
        <v>101222</v>
      </c>
      <c r="G21" s="52">
        <v>102319</v>
      </c>
      <c r="H21" s="52">
        <v>104090</v>
      </c>
      <c r="I21" s="52">
        <v>106658</v>
      </c>
      <c r="J21" s="52">
        <v>110156</v>
      </c>
      <c r="K21" s="52">
        <v>114729</v>
      </c>
      <c r="L21" s="52">
        <v>120555</v>
      </c>
      <c r="M21" s="52">
        <v>127851</v>
      </c>
      <c r="N21" s="52">
        <v>136826</v>
      </c>
      <c r="O21" s="52">
        <v>127617</v>
      </c>
      <c r="P21" s="52">
        <v>60283</v>
      </c>
      <c r="Q21" s="52">
        <v>75558</v>
      </c>
      <c r="R21" s="52">
        <v>93211</v>
      </c>
      <c r="S21" s="52">
        <v>113373</v>
      </c>
      <c r="T21" s="52">
        <v>110478</v>
      </c>
      <c r="U21" s="52">
        <v>109202</v>
      </c>
      <c r="V21" s="52">
        <v>109184</v>
      </c>
      <c r="W21" s="52">
        <v>111569</v>
      </c>
      <c r="X21" s="52">
        <v>116203</v>
      </c>
      <c r="Y21" s="52">
        <v>123025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826</v>
      </c>
      <c r="D23" s="52">
        <v>831</v>
      </c>
      <c r="E23" s="52">
        <v>858</v>
      </c>
      <c r="F23" s="52">
        <v>935</v>
      </c>
      <c r="G23" s="52">
        <v>1080</v>
      </c>
      <c r="H23" s="52">
        <v>1347</v>
      </c>
      <c r="I23" s="52">
        <v>1267</v>
      </c>
      <c r="J23" s="52">
        <v>1564</v>
      </c>
      <c r="K23" s="52">
        <v>2428</v>
      </c>
      <c r="L23" s="52">
        <v>2678</v>
      </c>
      <c r="M23" s="52">
        <v>3329</v>
      </c>
      <c r="N23" s="52">
        <v>3677</v>
      </c>
      <c r="O23" s="52">
        <v>4800</v>
      </c>
      <c r="P23" s="52">
        <v>3989</v>
      </c>
      <c r="Q23" s="52">
        <v>4255</v>
      </c>
      <c r="R23" s="52">
        <v>4631</v>
      </c>
      <c r="S23" s="52">
        <v>5466</v>
      </c>
      <c r="T23" s="52">
        <v>6029</v>
      </c>
      <c r="U23" s="52">
        <v>6498</v>
      </c>
      <c r="V23" s="52">
        <v>6296</v>
      </c>
      <c r="W23" s="52">
        <v>6076</v>
      </c>
      <c r="X23" s="52">
        <v>5675</v>
      </c>
      <c r="Y23" s="52">
        <v>6253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97131</v>
      </c>
      <c r="D25" s="52">
        <v>97163</v>
      </c>
      <c r="E25" s="52">
        <v>97373</v>
      </c>
      <c r="F25" s="52">
        <v>97933</v>
      </c>
      <c r="G25" s="52">
        <v>99003</v>
      </c>
      <c r="H25" s="52">
        <v>100723</v>
      </c>
      <c r="I25" s="52">
        <v>103655</v>
      </c>
      <c r="J25" s="52">
        <v>109482</v>
      </c>
      <c r="K25" s="52">
        <v>113874</v>
      </c>
      <c r="L25" s="52">
        <v>119474</v>
      </c>
      <c r="M25" s="52">
        <v>126747</v>
      </c>
      <c r="N25" s="52">
        <v>135680</v>
      </c>
      <c r="O25" s="52">
        <v>126507</v>
      </c>
      <c r="P25" s="52">
        <v>59514</v>
      </c>
      <c r="Q25" s="52">
        <v>74736</v>
      </c>
      <c r="R25" s="52">
        <v>92058</v>
      </c>
      <c r="S25" s="52">
        <v>111831</v>
      </c>
      <c r="T25" s="52">
        <v>108658</v>
      </c>
      <c r="U25" s="52">
        <v>107518</v>
      </c>
      <c r="V25" s="52">
        <v>107639</v>
      </c>
      <c r="W25" s="52">
        <v>110191</v>
      </c>
      <c r="X25" s="52">
        <v>114799</v>
      </c>
      <c r="Y25" s="52">
        <v>121511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327</v>
      </c>
      <c r="D26" s="52">
        <v>326</v>
      </c>
      <c r="E26" s="52">
        <v>329</v>
      </c>
      <c r="F26" s="52">
        <v>332</v>
      </c>
      <c r="G26" s="52">
        <v>340</v>
      </c>
      <c r="H26" s="52">
        <v>351</v>
      </c>
      <c r="I26" s="52">
        <v>369</v>
      </c>
      <c r="J26" s="52">
        <v>401</v>
      </c>
      <c r="K26" s="52">
        <v>427</v>
      </c>
      <c r="L26" s="52">
        <v>477</v>
      </c>
      <c r="M26" s="52">
        <v>521</v>
      </c>
      <c r="N26" s="52">
        <v>592</v>
      </c>
      <c r="O26" s="52">
        <v>636</v>
      </c>
      <c r="P26" s="52">
        <v>429</v>
      </c>
      <c r="Q26" s="52">
        <v>533</v>
      </c>
      <c r="R26" s="52">
        <v>668</v>
      </c>
      <c r="S26" s="52">
        <v>810</v>
      </c>
      <c r="T26" s="52">
        <v>772</v>
      </c>
      <c r="U26" s="52">
        <v>794</v>
      </c>
      <c r="V26" s="52">
        <v>788</v>
      </c>
      <c r="W26" s="52">
        <v>824</v>
      </c>
      <c r="X26" s="52">
        <v>872</v>
      </c>
      <c r="Y26" s="52">
        <v>923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4121</v>
      </c>
      <c r="D27" s="52">
        <v>4127</v>
      </c>
      <c r="E27" s="52">
        <v>4171</v>
      </c>
      <c r="F27" s="52">
        <v>4283</v>
      </c>
      <c r="G27" s="52">
        <v>4506</v>
      </c>
      <c r="H27" s="52">
        <v>4877</v>
      </c>
      <c r="I27" s="52">
        <v>3911</v>
      </c>
      <c r="J27" s="52">
        <v>2819</v>
      </c>
      <c r="K27" s="52">
        <v>1836</v>
      </c>
      <c r="L27" s="52">
        <v>2658</v>
      </c>
      <c r="M27" s="52">
        <v>2884</v>
      </c>
      <c r="N27" s="52">
        <v>2809</v>
      </c>
      <c r="O27" s="52">
        <v>2191</v>
      </c>
      <c r="P27" s="52">
        <v>1538</v>
      </c>
      <c r="Q27" s="52">
        <v>1209</v>
      </c>
      <c r="R27" s="52">
        <v>2037</v>
      </c>
      <c r="S27" s="52">
        <v>3128</v>
      </c>
      <c r="T27" s="52">
        <v>4501</v>
      </c>
      <c r="U27" s="52">
        <v>4080</v>
      </c>
      <c r="V27" s="52">
        <v>3771</v>
      </c>
      <c r="W27" s="52">
        <v>1948</v>
      </c>
      <c r="X27" s="52">
        <v>2133</v>
      </c>
      <c r="Y27" s="52">
        <v>2143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1748</v>
      </c>
      <c r="D28" s="52">
        <v>1755</v>
      </c>
      <c r="E28" s="52">
        <v>1790</v>
      </c>
      <c r="F28" s="52">
        <v>1887</v>
      </c>
      <c r="G28" s="52">
        <v>2064</v>
      </c>
      <c r="H28" s="52">
        <v>2348</v>
      </c>
      <c r="I28" s="52">
        <v>2584</v>
      </c>
      <c r="J28" s="52">
        <v>2087</v>
      </c>
      <c r="K28" s="52">
        <v>1210</v>
      </c>
      <c r="L28" s="52">
        <v>1759</v>
      </c>
      <c r="M28" s="52">
        <v>1924</v>
      </c>
      <c r="N28" s="52">
        <v>1819</v>
      </c>
      <c r="O28" s="52">
        <v>1730</v>
      </c>
      <c r="P28" s="52">
        <v>1295</v>
      </c>
      <c r="Q28" s="52">
        <v>1152</v>
      </c>
      <c r="R28" s="52">
        <v>1881</v>
      </c>
      <c r="S28" s="52">
        <v>2880</v>
      </c>
      <c r="T28" s="52">
        <v>4121</v>
      </c>
      <c r="U28" s="52">
        <v>3317</v>
      </c>
      <c r="V28" s="52">
        <v>3115</v>
      </c>
      <c r="W28" s="52">
        <v>1967</v>
      </c>
      <c r="X28" s="52">
        <v>2282</v>
      </c>
      <c r="Y28" s="52">
        <v>2568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200786</v>
      </c>
      <c r="D31" s="36">
        <v>201232</v>
      </c>
      <c r="E31" s="36">
        <v>204347</v>
      </c>
      <c r="F31" s="36">
        <v>212705</v>
      </c>
      <c r="G31" s="36">
        <v>228833</v>
      </c>
      <c r="H31" s="36">
        <v>255227</v>
      </c>
      <c r="I31" s="36">
        <v>173960</v>
      </c>
      <c r="J31" s="36">
        <v>180112</v>
      </c>
      <c r="K31" s="36">
        <v>218807</v>
      </c>
      <c r="L31" s="36">
        <v>217432</v>
      </c>
      <c r="M31" s="36">
        <v>219687</v>
      </c>
      <c r="N31" s="36">
        <v>225715</v>
      </c>
      <c r="O31" s="36">
        <v>220284</v>
      </c>
      <c r="P31" s="36">
        <v>165359</v>
      </c>
      <c r="Q31" s="36">
        <v>198224</v>
      </c>
      <c r="R31" s="36">
        <v>227274</v>
      </c>
      <c r="S31" s="36">
        <v>248311</v>
      </c>
      <c r="T31" s="36">
        <v>241204</v>
      </c>
      <c r="U31" s="36">
        <v>230066</v>
      </c>
      <c r="V31" s="36">
        <v>220066</v>
      </c>
      <c r="W31" s="36">
        <v>205898</v>
      </c>
      <c r="X31" s="36">
        <v>200228</v>
      </c>
      <c r="Y31" s="36">
        <v>222721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128700</v>
      </c>
      <c r="D35" s="52">
        <v>118541</v>
      </c>
      <c r="E35" s="52">
        <v>111471</v>
      </c>
      <c r="F35" s="52">
        <v>99535</v>
      </c>
      <c r="G35" s="52">
        <v>89801</v>
      </c>
      <c r="H35" s="52">
        <v>82018</v>
      </c>
      <c r="I35" s="52">
        <v>97544</v>
      </c>
      <c r="J35" s="52">
        <v>129943</v>
      </c>
      <c r="K35" s="52">
        <v>140403</v>
      </c>
      <c r="L35" s="52">
        <v>150244</v>
      </c>
      <c r="M35" s="52">
        <v>144608</v>
      </c>
      <c r="N35" s="52">
        <v>154869</v>
      </c>
      <c r="O35" s="52">
        <v>125694</v>
      </c>
      <c r="P35" s="52">
        <v>52889</v>
      </c>
      <c r="Q35" s="52">
        <v>71499</v>
      </c>
      <c r="R35" s="52">
        <v>92246</v>
      </c>
      <c r="S35" s="52">
        <v>125249</v>
      </c>
      <c r="T35" s="52">
        <v>114716</v>
      </c>
      <c r="U35" s="52">
        <v>128805</v>
      </c>
      <c r="V35" s="52">
        <v>104183</v>
      </c>
      <c r="W35" s="52">
        <v>142417</v>
      </c>
      <c r="X35" s="52">
        <v>159080</v>
      </c>
      <c r="Y35" s="52">
        <v>146643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2168</v>
      </c>
      <c r="D37" s="52">
        <v>1500</v>
      </c>
      <c r="E37" s="52">
        <v>2709</v>
      </c>
      <c r="F37" s="52">
        <v>3427</v>
      </c>
      <c r="G37" s="52">
        <v>3282</v>
      </c>
      <c r="H37" s="52">
        <v>4123</v>
      </c>
      <c r="I37" s="52">
        <v>4103</v>
      </c>
      <c r="J37" s="52">
        <v>3924</v>
      </c>
      <c r="K37" s="52">
        <v>4137</v>
      </c>
      <c r="L37" s="52">
        <v>4712</v>
      </c>
      <c r="M37" s="52">
        <v>6724</v>
      </c>
      <c r="N37" s="52">
        <v>6726</v>
      </c>
      <c r="O37" s="52">
        <v>7275</v>
      </c>
      <c r="P37" s="52">
        <v>4950</v>
      </c>
      <c r="Q37" s="52">
        <v>4881</v>
      </c>
      <c r="R37" s="52">
        <v>5709</v>
      </c>
      <c r="S37" s="52">
        <v>6730</v>
      </c>
      <c r="T37" s="52">
        <v>8167</v>
      </c>
      <c r="U37" s="52">
        <v>6833</v>
      </c>
      <c r="V37" s="52">
        <v>10508</v>
      </c>
      <c r="W37" s="52">
        <v>6324</v>
      </c>
      <c r="X37" s="52">
        <v>13110</v>
      </c>
      <c r="Y37" s="52">
        <v>15440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124587</v>
      </c>
      <c r="D39" s="52">
        <v>115892</v>
      </c>
      <c r="E39" s="52">
        <v>108947</v>
      </c>
      <c r="F39" s="52">
        <v>96304</v>
      </c>
      <c r="G39" s="52">
        <v>86272</v>
      </c>
      <c r="H39" s="52">
        <v>80735</v>
      </c>
      <c r="I39" s="52">
        <v>100240</v>
      </c>
      <c r="J39" s="52">
        <v>133368</v>
      </c>
      <c r="K39" s="52">
        <v>141034</v>
      </c>
      <c r="L39" s="52">
        <v>142788</v>
      </c>
      <c r="M39" s="52">
        <v>139132</v>
      </c>
      <c r="N39" s="52">
        <v>148222</v>
      </c>
      <c r="O39" s="52">
        <v>124340</v>
      </c>
      <c r="P39" s="52">
        <v>51562</v>
      </c>
      <c r="Q39" s="52">
        <v>67106</v>
      </c>
      <c r="R39" s="52">
        <v>93861</v>
      </c>
      <c r="S39" s="52">
        <v>124051</v>
      </c>
      <c r="T39" s="52">
        <v>115675</v>
      </c>
      <c r="U39" s="52">
        <v>125610</v>
      </c>
      <c r="V39" s="52">
        <v>109305</v>
      </c>
      <c r="W39" s="52">
        <v>140346</v>
      </c>
      <c r="X39" s="52">
        <v>153166</v>
      </c>
      <c r="Y39" s="52">
        <v>137393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995</v>
      </c>
      <c r="D40" s="52">
        <v>558</v>
      </c>
      <c r="E40" s="52">
        <v>830</v>
      </c>
      <c r="F40" s="52">
        <v>494</v>
      </c>
      <c r="G40" s="52">
        <v>487</v>
      </c>
      <c r="H40" s="52">
        <v>673</v>
      </c>
      <c r="I40" s="52">
        <v>1164</v>
      </c>
      <c r="J40" s="52">
        <v>1208</v>
      </c>
      <c r="K40" s="52">
        <v>1987</v>
      </c>
      <c r="L40" s="52">
        <v>765</v>
      </c>
      <c r="M40" s="52">
        <v>499</v>
      </c>
      <c r="N40" s="52">
        <v>791</v>
      </c>
      <c r="O40" s="52">
        <v>0</v>
      </c>
      <c r="P40" s="52">
        <v>36</v>
      </c>
      <c r="Q40" s="52">
        <v>0</v>
      </c>
      <c r="R40" s="52">
        <v>585</v>
      </c>
      <c r="S40" s="52">
        <v>1458</v>
      </c>
      <c r="T40" s="52">
        <v>744</v>
      </c>
      <c r="U40" s="52">
        <v>1230</v>
      </c>
      <c r="V40" s="52">
        <v>1007</v>
      </c>
      <c r="W40" s="52">
        <v>1125</v>
      </c>
      <c r="X40" s="52">
        <v>6035</v>
      </c>
      <c r="Y40" s="52">
        <v>1454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3146</v>
      </c>
      <c r="D41" s="52">
        <v>3039</v>
      </c>
      <c r="E41" s="52">
        <v>2716</v>
      </c>
      <c r="F41" s="52">
        <v>3956</v>
      </c>
      <c r="G41" s="52">
        <v>3763</v>
      </c>
      <c r="H41" s="52">
        <v>2758</v>
      </c>
      <c r="I41" s="52">
        <v>0</v>
      </c>
      <c r="J41" s="52">
        <v>0</v>
      </c>
      <c r="K41" s="52">
        <v>0</v>
      </c>
      <c r="L41" s="52">
        <v>4972</v>
      </c>
      <c r="M41" s="52">
        <v>5024</v>
      </c>
      <c r="N41" s="52">
        <v>5844</v>
      </c>
      <c r="O41" s="52">
        <v>2559</v>
      </c>
      <c r="P41" s="52">
        <v>2089</v>
      </c>
      <c r="Q41" s="52">
        <v>2940</v>
      </c>
      <c r="R41" s="52">
        <v>532</v>
      </c>
      <c r="S41" s="52">
        <v>2275</v>
      </c>
      <c r="T41" s="52">
        <v>2792</v>
      </c>
      <c r="U41" s="52">
        <v>3770</v>
      </c>
      <c r="V41" s="52">
        <v>0</v>
      </c>
      <c r="W41" s="52">
        <v>2263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2906</v>
      </c>
      <c r="D42" s="52">
        <v>1999</v>
      </c>
      <c r="E42" s="52">
        <v>2001</v>
      </c>
      <c r="F42" s="52">
        <v>1994</v>
      </c>
      <c r="G42" s="52">
        <v>2873</v>
      </c>
      <c r="H42" s="52">
        <v>2061</v>
      </c>
      <c r="I42" s="52">
        <v>1</v>
      </c>
      <c r="J42" s="52">
        <v>0</v>
      </c>
      <c r="K42" s="52">
        <v>0</v>
      </c>
      <c r="L42" s="52">
        <v>5532</v>
      </c>
      <c r="M42" s="52">
        <v>4178</v>
      </c>
      <c r="N42" s="52">
        <v>4086</v>
      </c>
      <c r="O42" s="52">
        <v>2242</v>
      </c>
      <c r="P42" s="52">
        <v>1695</v>
      </c>
      <c r="Q42" s="52">
        <v>3525</v>
      </c>
      <c r="R42" s="52">
        <v>701</v>
      </c>
      <c r="S42" s="52">
        <v>2741</v>
      </c>
      <c r="T42" s="52">
        <v>3079</v>
      </c>
      <c r="U42" s="52">
        <v>4702</v>
      </c>
      <c r="V42" s="52">
        <v>0</v>
      </c>
      <c r="W42" s="52">
        <v>2044</v>
      </c>
      <c r="X42" s="52">
        <v>3762</v>
      </c>
      <c r="Y42" s="52">
        <v>11916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229093</v>
      </c>
      <c r="D45" s="36">
        <v>219349</v>
      </c>
      <c r="E45" s="36">
        <v>215178</v>
      </c>
      <c r="F45" s="36">
        <v>211018</v>
      </c>
      <c r="G45" s="36">
        <v>216315</v>
      </c>
      <c r="H45" s="36">
        <v>233155</v>
      </c>
      <c r="I45" s="36">
        <v>164846</v>
      </c>
      <c r="J45" s="36">
        <v>199899</v>
      </c>
      <c r="K45" s="36">
        <v>244481</v>
      </c>
      <c r="L45" s="36">
        <v>247121</v>
      </c>
      <c r="M45" s="36">
        <v>236444</v>
      </c>
      <c r="N45" s="36">
        <v>243758</v>
      </c>
      <c r="O45" s="36">
        <v>218361</v>
      </c>
      <c r="P45" s="36">
        <v>157965</v>
      </c>
      <c r="Q45" s="36">
        <v>194165</v>
      </c>
      <c r="R45" s="36">
        <v>226309</v>
      </c>
      <c r="S45" s="36">
        <v>260187</v>
      </c>
      <c r="T45" s="36">
        <v>245442</v>
      </c>
      <c r="U45" s="36">
        <v>249669</v>
      </c>
      <c r="V45" s="36">
        <v>215065</v>
      </c>
      <c r="W45" s="36">
        <v>236746</v>
      </c>
      <c r="X45" s="36">
        <v>243105</v>
      </c>
      <c r="Y45" s="36">
        <v>246339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46056</v>
      </c>
      <c r="D49" s="52">
        <v>42998</v>
      </c>
      <c r="E49" s="52">
        <v>40440</v>
      </c>
      <c r="F49" s="52">
        <v>34132</v>
      </c>
      <c r="G49" s="52">
        <v>29865</v>
      </c>
      <c r="H49" s="52">
        <v>23064</v>
      </c>
      <c r="I49" s="52">
        <v>30130</v>
      </c>
      <c r="J49" s="52">
        <v>41734</v>
      </c>
      <c r="K49" s="52">
        <v>43567</v>
      </c>
      <c r="L49" s="52">
        <v>42701</v>
      </c>
      <c r="M49" s="52">
        <v>40188</v>
      </c>
      <c r="N49" s="52">
        <v>40383</v>
      </c>
      <c r="O49" s="52">
        <v>35014</v>
      </c>
      <c r="P49" s="52">
        <v>25092</v>
      </c>
      <c r="Q49" s="52">
        <v>31256</v>
      </c>
      <c r="R49" s="52">
        <v>35218</v>
      </c>
      <c r="S49" s="52">
        <v>41196</v>
      </c>
      <c r="T49" s="52">
        <v>36046</v>
      </c>
      <c r="U49" s="52">
        <v>44667</v>
      </c>
      <c r="V49" s="52">
        <v>29334</v>
      </c>
      <c r="W49" s="52">
        <v>48034</v>
      </c>
      <c r="X49" s="52">
        <v>57583</v>
      </c>
      <c r="Y49" s="52">
        <v>48331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918</v>
      </c>
      <c r="D51" s="52">
        <v>427</v>
      </c>
      <c r="E51" s="52">
        <v>838</v>
      </c>
      <c r="F51" s="52">
        <v>1118</v>
      </c>
      <c r="G51" s="52">
        <v>971</v>
      </c>
      <c r="H51" s="52">
        <v>1226</v>
      </c>
      <c r="I51" s="52">
        <v>1600</v>
      </c>
      <c r="J51" s="52">
        <v>1577</v>
      </c>
      <c r="K51" s="52">
        <v>1086</v>
      </c>
      <c r="L51" s="52">
        <v>1134</v>
      </c>
      <c r="M51" s="52">
        <v>1500</v>
      </c>
      <c r="N51" s="52">
        <v>1466</v>
      </c>
      <c r="O51" s="52">
        <v>1062</v>
      </c>
      <c r="P51" s="52">
        <v>604</v>
      </c>
      <c r="Q51" s="52">
        <v>976</v>
      </c>
      <c r="R51" s="52">
        <v>1378</v>
      </c>
      <c r="S51" s="52">
        <v>1481</v>
      </c>
      <c r="T51" s="52">
        <v>1424</v>
      </c>
      <c r="U51" s="52">
        <v>946</v>
      </c>
      <c r="V51" s="52">
        <v>1822</v>
      </c>
      <c r="W51" s="52">
        <v>1183</v>
      </c>
      <c r="X51" s="52">
        <v>3588</v>
      </c>
      <c r="Y51" s="52">
        <v>4558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43542</v>
      </c>
      <c r="D53" s="52">
        <v>40974</v>
      </c>
      <c r="E53" s="52">
        <v>38436</v>
      </c>
      <c r="F53" s="52">
        <v>31928</v>
      </c>
      <c r="G53" s="52">
        <v>27503</v>
      </c>
      <c r="H53" s="52">
        <v>21529</v>
      </c>
      <c r="I53" s="52">
        <v>29784</v>
      </c>
      <c r="J53" s="52">
        <v>41359</v>
      </c>
      <c r="K53" s="52">
        <v>42962</v>
      </c>
      <c r="L53" s="52">
        <v>39504</v>
      </c>
      <c r="M53" s="52">
        <v>37497</v>
      </c>
      <c r="N53" s="52">
        <v>37593</v>
      </c>
      <c r="O53" s="52">
        <v>33676</v>
      </c>
      <c r="P53" s="52">
        <v>23279</v>
      </c>
      <c r="Q53" s="52">
        <v>28430</v>
      </c>
      <c r="R53" s="52">
        <v>34532</v>
      </c>
      <c r="S53" s="52">
        <v>39085</v>
      </c>
      <c r="T53" s="52">
        <v>33981</v>
      </c>
      <c r="U53" s="52">
        <v>41322</v>
      </c>
      <c r="V53" s="52">
        <v>29064</v>
      </c>
      <c r="W53" s="52">
        <v>46208</v>
      </c>
      <c r="X53" s="52">
        <v>54088</v>
      </c>
      <c r="Y53" s="52">
        <v>43936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348</v>
      </c>
      <c r="D54" s="52">
        <v>197</v>
      </c>
      <c r="E54" s="52">
        <v>293</v>
      </c>
      <c r="F54" s="52">
        <v>164</v>
      </c>
      <c r="G54" s="52">
        <v>155</v>
      </c>
      <c r="H54" s="52">
        <v>180</v>
      </c>
      <c r="I54" s="52">
        <v>346</v>
      </c>
      <c r="J54" s="52">
        <v>375</v>
      </c>
      <c r="K54" s="52">
        <v>605</v>
      </c>
      <c r="L54" s="52">
        <v>212</v>
      </c>
      <c r="M54" s="52">
        <v>134</v>
      </c>
      <c r="N54" s="52">
        <v>201</v>
      </c>
      <c r="O54" s="52">
        <v>0</v>
      </c>
      <c r="P54" s="52">
        <v>17</v>
      </c>
      <c r="Q54" s="52">
        <v>0</v>
      </c>
      <c r="R54" s="52">
        <v>216</v>
      </c>
      <c r="S54" s="52">
        <v>461</v>
      </c>
      <c r="T54" s="52">
        <v>220</v>
      </c>
      <c r="U54" s="52">
        <v>407</v>
      </c>
      <c r="V54" s="52">
        <v>270</v>
      </c>
      <c r="W54" s="52">
        <v>373</v>
      </c>
      <c r="X54" s="52">
        <v>2133</v>
      </c>
      <c r="Y54" s="52">
        <v>468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1126</v>
      </c>
      <c r="D55" s="52">
        <v>1102</v>
      </c>
      <c r="E55" s="52">
        <v>985</v>
      </c>
      <c r="F55" s="52">
        <v>1356</v>
      </c>
      <c r="G55" s="52">
        <v>1251</v>
      </c>
      <c r="H55" s="52">
        <v>775</v>
      </c>
      <c r="I55" s="52">
        <v>0</v>
      </c>
      <c r="J55" s="52">
        <v>0</v>
      </c>
      <c r="K55" s="52">
        <v>0</v>
      </c>
      <c r="L55" s="52">
        <v>1413</v>
      </c>
      <c r="M55" s="52">
        <v>1396</v>
      </c>
      <c r="N55" s="52">
        <v>1524</v>
      </c>
      <c r="O55" s="52">
        <v>714</v>
      </c>
      <c r="P55" s="52">
        <v>991</v>
      </c>
      <c r="Q55" s="52">
        <v>1285</v>
      </c>
      <c r="R55" s="52">
        <v>203</v>
      </c>
      <c r="S55" s="52">
        <v>749</v>
      </c>
      <c r="T55" s="52">
        <v>878</v>
      </c>
      <c r="U55" s="52">
        <v>1307</v>
      </c>
      <c r="V55" s="52">
        <v>0</v>
      </c>
      <c r="W55" s="52">
        <v>763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1040</v>
      </c>
      <c r="D56" s="52">
        <v>725</v>
      </c>
      <c r="E56" s="52">
        <v>726</v>
      </c>
      <c r="F56" s="52">
        <v>684</v>
      </c>
      <c r="G56" s="52">
        <v>956</v>
      </c>
      <c r="H56" s="52">
        <v>580</v>
      </c>
      <c r="I56" s="52">
        <v>0</v>
      </c>
      <c r="J56" s="52">
        <v>0</v>
      </c>
      <c r="K56" s="52">
        <v>0</v>
      </c>
      <c r="L56" s="52">
        <v>1572</v>
      </c>
      <c r="M56" s="52">
        <v>1161</v>
      </c>
      <c r="N56" s="52">
        <v>1065</v>
      </c>
      <c r="O56" s="52">
        <v>624</v>
      </c>
      <c r="P56" s="52">
        <v>805</v>
      </c>
      <c r="Q56" s="52">
        <v>1541</v>
      </c>
      <c r="R56" s="52">
        <v>267</v>
      </c>
      <c r="S56" s="52">
        <v>901</v>
      </c>
      <c r="T56" s="52">
        <v>967</v>
      </c>
      <c r="U56" s="52">
        <v>1631</v>
      </c>
      <c r="V56" s="52">
        <v>0</v>
      </c>
      <c r="W56" s="52">
        <v>690</v>
      </c>
      <c r="X56" s="52">
        <v>1362</v>
      </c>
      <c r="Y56" s="52">
        <v>3927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46056</v>
      </c>
      <c r="D59" s="36">
        <v>42998</v>
      </c>
      <c r="E59" s="36">
        <v>40440</v>
      </c>
      <c r="F59" s="36">
        <v>34132</v>
      </c>
      <c r="G59" s="36">
        <v>29865</v>
      </c>
      <c r="H59" s="36">
        <v>23064</v>
      </c>
      <c r="I59" s="36">
        <v>30130</v>
      </c>
      <c r="J59" s="36">
        <v>41734</v>
      </c>
      <c r="K59" s="36">
        <v>43567</v>
      </c>
      <c r="L59" s="36">
        <v>42701</v>
      </c>
      <c r="M59" s="36">
        <v>40188</v>
      </c>
      <c r="N59" s="36">
        <v>40383</v>
      </c>
      <c r="O59" s="36">
        <v>35014</v>
      </c>
      <c r="P59" s="36">
        <v>25092</v>
      </c>
      <c r="Q59" s="36">
        <v>31256</v>
      </c>
      <c r="R59" s="36">
        <v>35218</v>
      </c>
      <c r="S59" s="36">
        <v>41196</v>
      </c>
      <c r="T59" s="36">
        <v>36046</v>
      </c>
      <c r="U59" s="36">
        <v>44667</v>
      </c>
      <c r="V59" s="36">
        <v>29334</v>
      </c>
      <c r="W59" s="36">
        <v>48034</v>
      </c>
      <c r="X59" s="36">
        <v>57583</v>
      </c>
      <c r="Y59" s="36">
        <v>48331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82644</v>
      </c>
      <c r="D63" s="52">
        <v>75543</v>
      </c>
      <c r="E63" s="52">
        <v>71031</v>
      </c>
      <c r="F63" s="52">
        <v>65403</v>
      </c>
      <c r="G63" s="52">
        <v>59936</v>
      </c>
      <c r="H63" s="52">
        <v>58954</v>
      </c>
      <c r="I63" s="52">
        <v>67414</v>
      </c>
      <c r="J63" s="52">
        <v>88209</v>
      </c>
      <c r="K63" s="52">
        <v>96836</v>
      </c>
      <c r="L63" s="52">
        <v>107543</v>
      </c>
      <c r="M63" s="52">
        <v>104420</v>
      </c>
      <c r="N63" s="52">
        <v>114486</v>
      </c>
      <c r="O63" s="52">
        <v>90680</v>
      </c>
      <c r="P63" s="52">
        <v>27797</v>
      </c>
      <c r="Q63" s="52">
        <v>40243</v>
      </c>
      <c r="R63" s="52">
        <v>57028</v>
      </c>
      <c r="S63" s="52">
        <v>84053</v>
      </c>
      <c r="T63" s="52">
        <v>78670</v>
      </c>
      <c r="U63" s="52">
        <v>84138</v>
      </c>
      <c r="V63" s="52">
        <v>74849</v>
      </c>
      <c r="W63" s="52">
        <v>94383</v>
      </c>
      <c r="X63" s="52">
        <v>101497</v>
      </c>
      <c r="Y63" s="52">
        <v>98312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1250</v>
      </c>
      <c r="D65" s="52">
        <v>1073</v>
      </c>
      <c r="E65" s="52">
        <v>1871</v>
      </c>
      <c r="F65" s="52">
        <v>2309</v>
      </c>
      <c r="G65" s="52">
        <v>2311</v>
      </c>
      <c r="H65" s="52">
        <v>2897</v>
      </c>
      <c r="I65" s="52">
        <v>2503</v>
      </c>
      <c r="J65" s="52">
        <v>2347</v>
      </c>
      <c r="K65" s="52">
        <v>3051</v>
      </c>
      <c r="L65" s="52">
        <v>3578</v>
      </c>
      <c r="M65" s="52">
        <v>5224</v>
      </c>
      <c r="N65" s="52">
        <v>5260</v>
      </c>
      <c r="O65" s="52">
        <v>6213</v>
      </c>
      <c r="P65" s="52">
        <v>4346</v>
      </c>
      <c r="Q65" s="52">
        <v>3905</v>
      </c>
      <c r="R65" s="52">
        <v>4331</v>
      </c>
      <c r="S65" s="52">
        <v>5249</v>
      </c>
      <c r="T65" s="52">
        <v>6743</v>
      </c>
      <c r="U65" s="52">
        <v>5887</v>
      </c>
      <c r="V65" s="52">
        <v>8686</v>
      </c>
      <c r="W65" s="52">
        <v>5141</v>
      </c>
      <c r="X65" s="52">
        <v>9522</v>
      </c>
      <c r="Y65" s="52">
        <v>10882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81045</v>
      </c>
      <c r="D67" s="52">
        <f t="shared" si="0"/>
        <v>74918</v>
      </c>
      <c r="E67" s="52">
        <f t="shared" si="0"/>
        <v>70511</v>
      </c>
      <c r="F67" s="52">
        <f t="shared" si="0"/>
        <v>64376</v>
      </c>
      <c r="G67" s="52">
        <f t="shared" si="0"/>
        <v>58769</v>
      </c>
      <c r="H67" s="52">
        <f t="shared" si="0"/>
        <v>59206</v>
      </c>
      <c r="I67" s="52">
        <f t="shared" si="0"/>
        <v>70456</v>
      </c>
      <c r="J67" s="52">
        <f t="shared" si="0"/>
        <v>92009</v>
      </c>
      <c r="K67" s="52">
        <f t="shared" si="0"/>
        <v>98072</v>
      </c>
      <c r="L67" s="52">
        <f t="shared" si="0"/>
        <v>103284</v>
      </c>
      <c r="M67" s="52">
        <f t="shared" si="0"/>
        <v>101635</v>
      </c>
      <c r="N67" s="52">
        <f t="shared" si="0"/>
        <v>110629</v>
      </c>
      <c r="O67" s="52">
        <f t="shared" si="0"/>
        <v>90664</v>
      </c>
      <c r="P67" s="52">
        <f t="shared" si="0"/>
        <v>28283</v>
      </c>
      <c r="Q67" s="52">
        <f t="shared" si="0"/>
        <v>38676</v>
      </c>
      <c r="R67" s="52">
        <f t="shared" ref="R67:V67" si="1">R39-R53</f>
        <v>59329</v>
      </c>
      <c r="S67" s="52">
        <f t="shared" si="1"/>
        <v>84966</v>
      </c>
      <c r="T67" s="52">
        <f t="shared" si="1"/>
        <v>81694</v>
      </c>
      <c r="U67" s="52">
        <f t="shared" si="1"/>
        <v>84288</v>
      </c>
      <c r="V67" s="52">
        <f t="shared" si="1"/>
        <v>80241</v>
      </c>
      <c r="W67" s="52">
        <f t="shared" ref="W67:Y67" si="2">W39-W53</f>
        <v>94138</v>
      </c>
      <c r="X67" s="52">
        <f t="shared" si="2"/>
        <v>99078</v>
      </c>
      <c r="Y67" s="52">
        <f t="shared" si="2"/>
        <v>93457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647</v>
      </c>
      <c r="D68" s="52">
        <f t="shared" si="3"/>
        <v>361</v>
      </c>
      <c r="E68" s="52">
        <f t="shared" si="3"/>
        <v>537</v>
      </c>
      <c r="F68" s="52">
        <f t="shared" si="3"/>
        <v>330</v>
      </c>
      <c r="G68" s="52">
        <f t="shared" si="3"/>
        <v>332</v>
      </c>
      <c r="H68" s="52">
        <f t="shared" si="3"/>
        <v>493</v>
      </c>
      <c r="I68" s="52">
        <f t="shared" si="3"/>
        <v>818</v>
      </c>
      <c r="J68" s="52">
        <f t="shared" si="3"/>
        <v>833</v>
      </c>
      <c r="K68" s="52">
        <f t="shared" si="3"/>
        <v>1382</v>
      </c>
      <c r="L68" s="52">
        <f t="shared" si="3"/>
        <v>553</v>
      </c>
      <c r="M68" s="52">
        <f t="shared" si="3"/>
        <v>365</v>
      </c>
      <c r="N68" s="52">
        <f t="shared" si="3"/>
        <v>590</v>
      </c>
      <c r="O68" s="52">
        <f t="shared" si="3"/>
        <v>0</v>
      </c>
      <c r="P68" s="52">
        <f t="shared" si="3"/>
        <v>19</v>
      </c>
      <c r="Q68" s="52">
        <f t="shared" si="3"/>
        <v>0</v>
      </c>
      <c r="R68" s="52">
        <f t="shared" ref="R68:V68" si="4">R40-R54</f>
        <v>369</v>
      </c>
      <c r="S68" s="52">
        <f t="shared" si="4"/>
        <v>997</v>
      </c>
      <c r="T68" s="52">
        <f t="shared" si="4"/>
        <v>524</v>
      </c>
      <c r="U68" s="52">
        <f t="shared" si="4"/>
        <v>823</v>
      </c>
      <c r="V68" s="52">
        <f t="shared" si="4"/>
        <v>737</v>
      </c>
      <c r="W68" s="52">
        <f t="shared" ref="W68:Y68" si="5">W40-W54</f>
        <v>752</v>
      </c>
      <c r="X68" s="52">
        <f t="shared" si="5"/>
        <v>3902</v>
      </c>
      <c r="Y68" s="52">
        <f t="shared" si="5"/>
        <v>986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2020</v>
      </c>
      <c r="D69" s="52">
        <f t="shared" si="6"/>
        <v>1937</v>
      </c>
      <c r="E69" s="52">
        <f t="shared" si="6"/>
        <v>1731</v>
      </c>
      <c r="F69" s="52">
        <f t="shared" si="6"/>
        <v>2600</v>
      </c>
      <c r="G69" s="52">
        <f t="shared" si="6"/>
        <v>2512</v>
      </c>
      <c r="H69" s="52">
        <f t="shared" si="6"/>
        <v>1983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3559</v>
      </c>
      <c r="M69" s="52">
        <f t="shared" si="6"/>
        <v>3628</v>
      </c>
      <c r="N69" s="52">
        <f t="shared" si="6"/>
        <v>4320</v>
      </c>
      <c r="O69" s="52">
        <f t="shared" si="6"/>
        <v>1845</v>
      </c>
      <c r="P69" s="52">
        <f t="shared" si="6"/>
        <v>1098</v>
      </c>
      <c r="Q69" s="52">
        <f t="shared" si="6"/>
        <v>1655</v>
      </c>
      <c r="R69" s="52">
        <f t="shared" ref="R69:V69" si="7">R41-R55</f>
        <v>329</v>
      </c>
      <c r="S69" s="52">
        <f t="shared" si="7"/>
        <v>1526</v>
      </c>
      <c r="T69" s="52">
        <f t="shared" si="7"/>
        <v>1914</v>
      </c>
      <c r="U69" s="52">
        <f t="shared" si="7"/>
        <v>2463</v>
      </c>
      <c r="V69" s="52">
        <f t="shared" si="7"/>
        <v>0</v>
      </c>
      <c r="W69" s="52">
        <f t="shared" ref="W69:Y69" si="8">W41-W55</f>
        <v>1500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1866</v>
      </c>
      <c r="D70" s="52">
        <f t="shared" si="9"/>
        <v>1274</v>
      </c>
      <c r="E70" s="52">
        <f t="shared" si="9"/>
        <v>1275</v>
      </c>
      <c r="F70" s="52">
        <f t="shared" si="9"/>
        <v>1310</v>
      </c>
      <c r="G70" s="52">
        <f t="shared" si="9"/>
        <v>1917</v>
      </c>
      <c r="H70" s="52">
        <f t="shared" si="9"/>
        <v>1481</v>
      </c>
      <c r="I70" s="52">
        <f t="shared" si="9"/>
        <v>1</v>
      </c>
      <c r="J70" s="52">
        <f t="shared" si="9"/>
        <v>0</v>
      </c>
      <c r="K70" s="52">
        <f t="shared" si="9"/>
        <v>0</v>
      </c>
      <c r="L70" s="52">
        <f t="shared" si="9"/>
        <v>3960</v>
      </c>
      <c r="M70" s="52">
        <f t="shared" si="9"/>
        <v>3017</v>
      </c>
      <c r="N70" s="52">
        <f t="shared" si="9"/>
        <v>3021</v>
      </c>
      <c r="O70" s="52">
        <f t="shared" si="9"/>
        <v>1618</v>
      </c>
      <c r="P70" s="52">
        <f t="shared" si="9"/>
        <v>890</v>
      </c>
      <c r="Q70" s="52">
        <f t="shared" si="9"/>
        <v>1984</v>
      </c>
      <c r="R70" s="52">
        <f t="shared" ref="R70:V70" si="10">R42-R56</f>
        <v>434</v>
      </c>
      <c r="S70" s="52">
        <f t="shared" si="10"/>
        <v>1840</v>
      </c>
      <c r="T70" s="52">
        <f t="shared" si="10"/>
        <v>2112</v>
      </c>
      <c r="U70" s="52">
        <f t="shared" si="10"/>
        <v>3071</v>
      </c>
      <c r="V70" s="52">
        <f t="shared" si="10"/>
        <v>0</v>
      </c>
      <c r="W70" s="52">
        <f t="shared" ref="W70:Y70" si="11">W42-W56</f>
        <v>1354</v>
      </c>
      <c r="X70" s="52">
        <f t="shared" si="11"/>
        <v>2400</v>
      </c>
      <c r="Y70" s="52">
        <f t="shared" si="11"/>
        <v>7989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183037</v>
      </c>
      <c r="D73" s="36">
        <v>176351</v>
      </c>
      <c r="E73" s="36">
        <v>174738</v>
      </c>
      <c r="F73" s="36">
        <v>176886</v>
      </c>
      <c r="G73" s="36">
        <v>186450</v>
      </c>
      <c r="H73" s="36">
        <v>210091</v>
      </c>
      <c r="I73" s="36">
        <v>134716</v>
      </c>
      <c r="J73" s="36">
        <v>158165</v>
      </c>
      <c r="K73" s="36">
        <v>200914</v>
      </c>
      <c r="L73" s="36">
        <v>204420</v>
      </c>
      <c r="M73" s="36">
        <v>196256</v>
      </c>
      <c r="N73" s="36">
        <v>203375</v>
      </c>
      <c r="O73" s="36">
        <v>183347</v>
      </c>
      <c r="P73" s="36">
        <v>132873</v>
      </c>
      <c r="Q73" s="36">
        <v>162909</v>
      </c>
      <c r="R73" s="36">
        <v>191091</v>
      </c>
      <c r="S73" s="36">
        <v>218991</v>
      </c>
      <c r="T73" s="36">
        <v>209396</v>
      </c>
      <c r="U73" s="36">
        <v>205002</v>
      </c>
      <c r="V73" s="36">
        <v>185731</v>
      </c>
      <c r="W73" s="36">
        <v>188712</v>
      </c>
      <c r="X73" s="36">
        <v>185522</v>
      </c>
      <c r="Y73" s="36">
        <v>198008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22874</v>
      </c>
      <c r="K79" s="52">
        <f>RES_hhdet_numvin!K126</f>
        <v>46344</v>
      </c>
      <c r="L79" s="52">
        <f>RES_hhdet_numvin!L126</f>
        <v>69656</v>
      </c>
      <c r="M79" s="52">
        <f>RES_hhdet_numvin!M126</f>
        <v>83602</v>
      </c>
      <c r="N79" s="52">
        <f>RES_hhdet_numvin!N126</f>
        <v>104543</v>
      </c>
      <c r="O79" s="52">
        <f>RES_hhdet_numvin!O126</f>
        <v>95006</v>
      </c>
      <c r="P79" s="52">
        <f>RES_hhdet_numvin!P126</f>
        <v>43477</v>
      </c>
      <c r="Q79" s="52">
        <f>RES_hhdet_numvin!Q126</f>
        <v>62561</v>
      </c>
      <c r="R79" s="52">
        <f>RES_hhdet_numvin!R126</f>
        <v>84521</v>
      </c>
      <c r="S79" s="52">
        <f>RES_hhdet_numvin!S126</f>
        <v>118644</v>
      </c>
      <c r="T79" s="52">
        <f>RES_hhdet_numvin!T126</f>
        <v>111216</v>
      </c>
      <c r="U79" s="52">
        <f>RES_hhdet_numvin!U126</f>
        <v>126794</v>
      </c>
      <c r="V79" s="52">
        <f>RES_hhdet_numvin!V126</f>
        <v>103498</v>
      </c>
      <c r="W79" s="52">
        <f>RES_hhdet_numvin!W126</f>
        <v>142140</v>
      </c>
      <c r="X79" s="52">
        <f>RES_hhdet_numvin!X126</f>
        <v>159041</v>
      </c>
      <c r="Y79" s="52">
        <f>RES_hhdet_numvin!Y126</f>
        <v>146643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1768</v>
      </c>
      <c r="S82" s="138">
        <f>RES_hhdet_numvin!S129</f>
        <v>3757</v>
      </c>
      <c r="T82" s="138">
        <f>RES_hhdet_numvin!T129</f>
        <v>6022</v>
      </c>
      <c r="U82" s="138">
        <f>RES_hhdet_numvin!U129</f>
        <v>5885</v>
      </c>
      <c r="V82" s="138">
        <f>RES_hhdet_numvin!V129</f>
        <v>9829</v>
      </c>
      <c r="W82" s="138">
        <f>RES_hhdet_numvin!W129</f>
        <v>6202</v>
      </c>
      <c r="X82" s="138">
        <f>RES_hhdet_numvin!X129</f>
        <v>13060</v>
      </c>
      <c r="Y82" s="138">
        <f>RES_hhdet_numvin!Y129</f>
        <v>15440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22663</v>
      </c>
      <c r="K84" s="138">
        <f>RES_hhdet_numvin!K131</f>
        <v>45693</v>
      </c>
      <c r="L84" s="138">
        <f>RES_hhdet_numvin!L131</f>
        <v>61338</v>
      </c>
      <c r="M84" s="138">
        <f>RES_hhdet_numvin!M131</f>
        <v>75904</v>
      </c>
      <c r="N84" s="138">
        <f>RES_hhdet_numvin!N131</f>
        <v>95812</v>
      </c>
      <c r="O84" s="138">
        <f>RES_hhdet_numvin!O131</f>
        <v>91210</v>
      </c>
      <c r="P84" s="138">
        <f>RES_hhdet_numvin!P131</f>
        <v>41023</v>
      </c>
      <c r="Q84" s="138">
        <f>RES_hhdet_numvin!Q131</f>
        <v>58660</v>
      </c>
      <c r="R84" s="138">
        <f>RES_hhdet_numvin!R131</f>
        <v>85901</v>
      </c>
      <c r="S84" s="138">
        <f>RES_hhdet_numvin!S131</f>
        <v>117342</v>
      </c>
      <c r="T84" s="138">
        <f>RES_hhdet_numvin!T131</f>
        <v>111849</v>
      </c>
      <c r="U84" s="138">
        <f>RES_hhdet_numvin!U131</f>
        <v>123518</v>
      </c>
      <c r="V84" s="138">
        <f>RES_hhdet_numvin!V131</f>
        <v>108518</v>
      </c>
      <c r="W84" s="138">
        <f>RES_hhdet_numvin!W131</f>
        <v>140069</v>
      </c>
      <c r="X84" s="138">
        <f>RES_hhdet_numvin!X131</f>
        <v>153126</v>
      </c>
      <c r="Y84" s="138">
        <f>RES_hhdet_numvin!Y131</f>
        <v>137393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205</v>
      </c>
      <c r="K85" s="138">
        <f>RES_hhdet_numvin!K132</f>
        <v>645</v>
      </c>
      <c r="L85" s="138">
        <f>RES_hhdet_numvin!L132</f>
        <v>329</v>
      </c>
      <c r="M85" s="138">
        <f>RES_hhdet_numvin!M132</f>
        <v>273</v>
      </c>
      <c r="N85" s="138">
        <f>RES_hhdet_numvin!N132</f>
        <v>511</v>
      </c>
      <c r="O85" s="138">
        <f>RES_hhdet_numvin!O132</f>
        <v>0</v>
      </c>
      <c r="P85" s="138">
        <f>RES_hhdet_numvin!P132</f>
        <v>31</v>
      </c>
      <c r="Q85" s="138">
        <f>RES_hhdet_numvin!Q132</f>
        <v>0</v>
      </c>
      <c r="R85" s="138">
        <f>RES_hhdet_numvin!R132</f>
        <v>537</v>
      </c>
      <c r="S85" s="138">
        <f>RES_hhdet_numvin!S132</f>
        <v>1383</v>
      </c>
      <c r="T85" s="138">
        <f>RES_hhdet_numvin!T132</f>
        <v>723</v>
      </c>
      <c r="U85" s="138">
        <f>RES_hhdet_numvin!U132</f>
        <v>1215</v>
      </c>
      <c r="V85" s="138">
        <f>RES_hhdet_numvin!V132</f>
        <v>1003</v>
      </c>
      <c r="W85" s="138">
        <f>RES_hhdet_numvin!W132</f>
        <v>1123</v>
      </c>
      <c r="X85" s="138">
        <f>RES_hhdet_numvin!X132</f>
        <v>6034</v>
      </c>
      <c r="Y85" s="138">
        <f>RES_hhdet_numvin!Y132</f>
        <v>1454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174</v>
      </c>
      <c r="S88" s="138">
        <f>RES_hhdet_numvin!S135</f>
        <v>1317</v>
      </c>
      <c r="T88" s="138">
        <f>RES_hhdet_numvin!T135</f>
        <v>2111</v>
      </c>
      <c r="U88" s="138">
        <f>RES_hhdet_numvin!U135</f>
        <v>3299</v>
      </c>
      <c r="V88" s="138">
        <f>RES_hhdet_numvin!V135</f>
        <v>0</v>
      </c>
      <c r="W88" s="138">
        <f>RES_hhdet_numvin!W135</f>
        <v>2230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232</v>
      </c>
      <c r="S89" s="138">
        <f>RES_hhdet_numvin!S136</f>
        <v>1585</v>
      </c>
      <c r="T89" s="138">
        <f>RES_hhdet_numvin!T136</f>
        <v>2327</v>
      </c>
      <c r="U89" s="138">
        <f>RES_hhdet_numvin!U136</f>
        <v>4113</v>
      </c>
      <c r="V89" s="138">
        <f>RES_hhdet_numvin!V136</f>
        <v>0</v>
      </c>
      <c r="W89" s="138">
        <f>RES_hhdet_numvin!W136</f>
        <v>2014</v>
      </c>
      <c r="X89" s="138">
        <f>RES_hhdet_numvin!X136</f>
        <v>3757</v>
      </c>
      <c r="Y89" s="138">
        <f>RES_hhdet_numvin!Y136</f>
        <v>11916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71477</v>
      </c>
      <c r="S94" s="39">
        <f>RES_hhdet_numvin!S141</f>
        <v>145401</v>
      </c>
      <c r="T94" s="39">
        <f>RES_hhdet_numvin!T141</f>
        <v>179299</v>
      </c>
      <c r="U94" s="39">
        <f>RES_hhdet_numvin!U141</f>
        <v>211191</v>
      </c>
      <c r="V94" s="39">
        <f>RES_hhdet_numvin!V141</f>
        <v>196165</v>
      </c>
      <c r="W94" s="39">
        <f>RES_hhdet_numvin!W141</f>
        <v>228470</v>
      </c>
      <c r="X94" s="39">
        <f>RES_hhdet_numvin!X141</f>
        <v>242218</v>
      </c>
      <c r="Y94" s="39">
        <f>RES_hhdet_numvin!Y141</f>
        <v>246339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1458.4120698861482</v>
      </c>
      <c r="C98" s="117">
        <f t="shared" si="12"/>
        <v>1578.3444883727743</v>
      </c>
      <c r="D98" s="117">
        <f t="shared" si="12"/>
        <v>1544.3283257838748</v>
      </c>
      <c r="E98" s="117">
        <f t="shared" si="12"/>
        <v>1581.4029704239297</v>
      </c>
      <c r="F98" s="117">
        <f t="shared" si="12"/>
        <v>1576.8497674769651</v>
      </c>
      <c r="G98" s="117">
        <f t="shared" si="12"/>
        <v>1557.4376001944447</v>
      </c>
      <c r="H98" s="117">
        <f t="shared" si="12"/>
        <v>1550.2175782981678</v>
      </c>
      <c r="I98" s="117">
        <f t="shared" si="12"/>
        <v>1519.4733423098098</v>
      </c>
      <c r="J98" s="117">
        <f t="shared" si="12"/>
        <v>1561.8754688807664</v>
      </c>
      <c r="K98" s="117">
        <f t="shared" si="12"/>
        <v>1605.4929199061264</v>
      </c>
      <c r="L98" s="117">
        <f t="shared" si="12"/>
        <v>1878.8870420666231</v>
      </c>
      <c r="M98" s="117">
        <f t="shared" si="12"/>
        <v>1659.7527363522788</v>
      </c>
      <c r="N98" s="117">
        <f t="shared" si="12"/>
        <v>1698.1459219494591</v>
      </c>
      <c r="O98" s="117">
        <f t="shared" si="12"/>
        <v>1697.881438957806</v>
      </c>
      <c r="P98" s="117">
        <f t="shared" si="12"/>
        <v>1561.9834417830468</v>
      </c>
      <c r="Q98" s="117">
        <f t="shared" si="12"/>
        <v>1673.3333847727138</v>
      </c>
      <c r="R98" s="117">
        <f t="shared" ref="R98:V98" si="13">R99+R102+R104+R113</f>
        <v>1717.9822541738067</v>
      </c>
      <c r="S98" s="117">
        <f t="shared" si="13"/>
        <v>1730.9133867503247</v>
      </c>
      <c r="T98" s="117">
        <f t="shared" si="13"/>
        <v>1726.942513447015</v>
      </c>
      <c r="U98" s="117">
        <f t="shared" si="13"/>
        <v>1691.3172250410269</v>
      </c>
      <c r="V98" s="117">
        <f t="shared" si="13"/>
        <v>1640.6188539755603</v>
      </c>
      <c r="W98" s="117">
        <f t="shared" ref="W98:Y98" si="14">W99+W102+W104+W113</f>
        <v>1806.2523610945495</v>
      </c>
      <c r="X98" s="117">
        <f t="shared" si="14"/>
        <v>1630.917880317236</v>
      </c>
      <c r="Y98" s="117">
        <f t="shared" si="14"/>
        <v>1702.1918961715046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1300.0882526212872</v>
      </c>
      <c r="C99" s="122">
        <f t="shared" si="15"/>
        <v>1422.2445417475049</v>
      </c>
      <c r="D99" s="122">
        <f t="shared" si="15"/>
        <v>1385.9765487592665</v>
      </c>
      <c r="E99" s="122">
        <f t="shared" si="15"/>
        <v>1424.1088115240473</v>
      </c>
      <c r="F99" s="122">
        <f t="shared" si="15"/>
        <v>1415.3870615605347</v>
      </c>
      <c r="G99" s="122">
        <f t="shared" si="15"/>
        <v>1398.8193271212267</v>
      </c>
      <c r="H99" s="122">
        <f t="shared" si="15"/>
        <v>1391.5070233760423</v>
      </c>
      <c r="I99" s="122">
        <f t="shared" si="15"/>
        <v>1372.3269139765557</v>
      </c>
      <c r="J99" s="122">
        <f t="shared" si="15"/>
        <v>1406.8108197086035</v>
      </c>
      <c r="K99" s="122">
        <f t="shared" si="15"/>
        <v>1448.7106697959041</v>
      </c>
      <c r="L99" s="122">
        <f t="shared" si="15"/>
        <v>1691.4214329030367</v>
      </c>
      <c r="M99" s="122">
        <f t="shared" si="15"/>
        <v>1469.5967384036724</v>
      </c>
      <c r="N99" s="122">
        <f t="shared" si="15"/>
        <v>1502.3081969822238</v>
      </c>
      <c r="O99" s="122">
        <f t="shared" si="15"/>
        <v>1495.6534704435387</v>
      </c>
      <c r="P99" s="122">
        <f t="shared" si="15"/>
        <v>1361.9784947053181</v>
      </c>
      <c r="Q99" s="122">
        <f t="shared" si="15"/>
        <v>1473.1974393097248</v>
      </c>
      <c r="R99" s="122">
        <f t="shared" ref="R99:V99" si="16">SUM(R100:R101)</f>
        <v>1517.0053007094998</v>
      </c>
      <c r="S99" s="122">
        <f t="shared" si="16"/>
        <v>1532.0547782543565</v>
      </c>
      <c r="T99" s="122">
        <f t="shared" si="16"/>
        <v>1531.0811070099462</v>
      </c>
      <c r="U99" s="122">
        <f t="shared" si="16"/>
        <v>1492.4807504732141</v>
      </c>
      <c r="V99" s="122">
        <f t="shared" si="16"/>
        <v>1441.605481270004</v>
      </c>
      <c r="W99" s="122">
        <f t="shared" ref="W99:Y99" si="17">SUM(W100:W101)</f>
        <v>1599.5844938555447</v>
      </c>
      <c r="X99" s="122">
        <f t="shared" si="17"/>
        <v>1497.0499557399214</v>
      </c>
      <c r="Y99" s="122">
        <f t="shared" si="17"/>
        <v>1567.7182292715859</v>
      </c>
      <c r="DA99" s="130" t="s">
        <v>1688</v>
      </c>
    </row>
    <row r="100" spans="1:105" ht="12" customHeight="1" x14ac:dyDescent="0.25">
      <c r="A100" s="97" t="s">
        <v>198</v>
      </c>
      <c r="B100" s="98">
        <v>1296.063211388398</v>
      </c>
      <c r="C100" s="98">
        <v>1417.8293670374517</v>
      </c>
      <c r="D100" s="98">
        <v>1381.7643239344102</v>
      </c>
      <c r="E100" s="98">
        <v>1419.7882101709674</v>
      </c>
      <c r="F100" s="98">
        <v>1411.1249826483026</v>
      </c>
      <c r="G100" s="98">
        <v>1394.6183177901553</v>
      </c>
      <c r="H100" s="98">
        <v>1387.3374443876605</v>
      </c>
      <c r="I100" s="98">
        <v>1368.224562033977</v>
      </c>
      <c r="J100" s="98">
        <v>1402.6483371708864</v>
      </c>
      <c r="K100" s="98">
        <v>1444.4543529253469</v>
      </c>
      <c r="L100" s="98">
        <v>1686.3078666820436</v>
      </c>
      <c r="M100" s="98">
        <v>1465.2417042767206</v>
      </c>
      <c r="N100" s="98">
        <v>1497.8837684919295</v>
      </c>
      <c r="O100" s="98">
        <v>1491.2684132722961</v>
      </c>
      <c r="P100" s="98">
        <v>1358.0722759901482</v>
      </c>
      <c r="Q100" s="98">
        <v>1468.8938073211086</v>
      </c>
      <c r="R100" s="98">
        <v>1512.5701306334608</v>
      </c>
      <c r="S100" s="98">
        <v>1527.5723684597215</v>
      </c>
      <c r="T100" s="98">
        <v>1526.6034105970894</v>
      </c>
      <c r="U100" s="98">
        <v>1488.1552396577101</v>
      </c>
      <c r="V100" s="98">
        <v>1437.4147100153618</v>
      </c>
      <c r="W100" s="98">
        <v>1594.9161671276468</v>
      </c>
      <c r="X100" s="98">
        <v>1492.977757190509</v>
      </c>
      <c r="Y100" s="98">
        <v>1563.3874181788397</v>
      </c>
      <c r="DA100" s="63" t="s">
        <v>1689</v>
      </c>
    </row>
    <row r="101" spans="1:105" ht="12" customHeight="1" x14ac:dyDescent="0.25">
      <c r="A101" s="97" t="s">
        <v>53</v>
      </c>
      <c r="B101" s="98">
        <v>4.0250412328891274</v>
      </c>
      <c r="C101" s="98">
        <v>4.4151747100531447</v>
      </c>
      <c r="D101" s="98">
        <v>4.2122248248562748</v>
      </c>
      <c r="E101" s="98">
        <v>4.3206013530797422</v>
      </c>
      <c r="F101" s="98">
        <v>4.2620789122319911</v>
      </c>
      <c r="G101" s="98">
        <v>4.2010093310715089</v>
      </c>
      <c r="H101" s="98">
        <v>4.1695789883818204</v>
      </c>
      <c r="I101" s="98">
        <v>4.1023519425786192</v>
      </c>
      <c r="J101" s="98">
        <v>4.1624825377169907</v>
      </c>
      <c r="K101" s="98">
        <v>4.256316870557229</v>
      </c>
      <c r="L101" s="98">
        <v>5.1135662209930519</v>
      </c>
      <c r="M101" s="98">
        <v>4.3550341269517414</v>
      </c>
      <c r="N101" s="98">
        <v>4.424428490294277</v>
      </c>
      <c r="O101" s="98">
        <v>4.3850571712425745</v>
      </c>
      <c r="P101" s="98">
        <v>3.9062187151697616</v>
      </c>
      <c r="Q101" s="98">
        <v>4.3036319886161634</v>
      </c>
      <c r="R101" s="98">
        <v>4.4351700760389194</v>
      </c>
      <c r="S101" s="98">
        <v>4.4824097946349539</v>
      </c>
      <c r="T101" s="98">
        <v>4.4776964128567478</v>
      </c>
      <c r="U101" s="98">
        <v>4.3255108155040087</v>
      </c>
      <c r="V101" s="98">
        <v>4.1907712546421676</v>
      </c>
      <c r="W101" s="98">
        <v>4.6683267278979743</v>
      </c>
      <c r="X101" s="98">
        <v>4.0721985494124917</v>
      </c>
      <c r="Y101" s="98">
        <v>4.3308110927463161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8.2193896914390857E-2</v>
      </c>
      <c r="C102" s="122">
        <f t="shared" si="18"/>
        <v>0.10117332428276452</v>
      </c>
      <c r="D102" s="122">
        <f t="shared" si="18"/>
        <v>0.1087674925817636</v>
      </c>
      <c r="E102" s="122">
        <f t="shared" si="18"/>
        <v>0.13231067071240579</v>
      </c>
      <c r="F102" s="122">
        <f t="shared" si="18"/>
        <v>0.16457487412648109</v>
      </c>
      <c r="G102" s="122">
        <f t="shared" si="18"/>
        <v>0.1927395034348926</v>
      </c>
      <c r="H102" s="122">
        <f t="shared" si="18"/>
        <v>0.22827153074636858</v>
      </c>
      <c r="I102" s="122">
        <f t="shared" si="18"/>
        <v>0.26508779782849978</v>
      </c>
      <c r="J102" s="122">
        <f t="shared" si="18"/>
        <v>0.29602654613995333</v>
      </c>
      <c r="K102" s="122">
        <f t="shared" si="18"/>
        <v>0.31655157783473126</v>
      </c>
      <c r="L102" s="122">
        <f t="shared" si="18"/>
        <v>0.3462455178040128</v>
      </c>
      <c r="M102" s="122">
        <f t="shared" si="18"/>
        <v>0.37568108055144184</v>
      </c>
      <c r="N102" s="122">
        <f t="shared" si="18"/>
        <v>0.40798202093684555</v>
      </c>
      <c r="O102" s="122">
        <f t="shared" si="18"/>
        <v>0.43069416844389519</v>
      </c>
      <c r="P102" s="122">
        <f t="shared" si="18"/>
        <v>0.44518759845301098</v>
      </c>
      <c r="Q102" s="122">
        <f t="shared" si="18"/>
        <v>0.44359271042407372</v>
      </c>
      <c r="R102" s="122">
        <f t="shared" si="18"/>
        <v>0.45936299608187775</v>
      </c>
      <c r="S102" s="122">
        <f t="shared" si="18"/>
        <v>0.45758617985788763</v>
      </c>
      <c r="T102" s="122">
        <f t="shared" si="18"/>
        <v>0.54560938874821829</v>
      </c>
      <c r="U102" s="122">
        <f t="shared" si="18"/>
        <v>0.45942664833774832</v>
      </c>
      <c r="V102" s="122">
        <f t="shared" si="18"/>
        <v>0.47648795327731747</v>
      </c>
      <c r="W102" s="122">
        <f t="shared" si="18"/>
        <v>0.46961706057869884</v>
      </c>
      <c r="X102" s="122">
        <f t="shared" si="18"/>
        <v>0.47386142403545456</v>
      </c>
      <c r="Y102" s="122">
        <f t="shared" si="18"/>
        <v>0.48706083797198857</v>
      </c>
      <c r="DA102" s="130" t="s">
        <v>1691</v>
      </c>
    </row>
    <row r="103" spans="1:105" ht="12" customHeight="1" x14ac:dyDescent="0.25">
      <c r="A103" s="97" t="s">
        <v>53</v>
      </c>
      <c r="B103" s="98">
        <v>8.2193896914390857E-2</v>
      </c>
      <c r="C103" s="98">
        <v>0.10117332428276452</v>
      </c>
      <c r="D103" s="98">
        <v>0.1087674925817636</v>
      </c>
      <c r="E103" s="98">
        <v>0.13231067071240579</v>
      </c>
      <c r="F103" s="98">
        <v>0.16457487412648109</v>
      </c>
      <c r="G103" s="98">
        <v>0.1927395034348926</v>
      </c>
      <c r="H103" s="98">
        <v>0.22827153074636858</v>
      </c>
      <c r="I103" s="98">
        <v>0.26508779782849978</v>
      </c>
      <c r="J103" s="98">
        <v>0.29602654613995333</v>
      </c>
      <c r="K103" s="98">
        <v>0.31655157783473126</v>
      </c>
      <c r="L103" s="98">
        <v>0.3462455178040128</v>
      </c>
      <c r="M103" s="98">
        <v>0.37568108055144184</v>
      </c>
      <c r="N103" s="98">
        <v>0.40798202093684555</v>
      </c>
      <c r="O103" s="98">
        <v>0.43069416844389519</v>
      </c>
      <c r="P103" s="98">
        <v>0.44518759845301098</v>
      </c>
      <c r="Q103" s="98">
        <v>0.44359271042407372</v>
      </c>
      <c r="R103" s="98">
        <v>0.45936299608187775</v>
      </c>
      <c r="S103" s="98">
        <v>0.45758617985788763</v>
      </c>
      <c r="T103" s="98">
        <v>0.54560938874821829</v>
      </c>
      <c r="U103" s="98">
        <v>0.45942664833774832</v>
      </c>
      <c r="V103" s="98">
        <v>0.47648795327731747</v>
      </c>
      <c r="W103" s="98">
        <v>0.46961706057869884</v>
      </c>
      <c r="X103" s="98">
        <v>0.47386142403545456</v>
      </c>
      <c r="Y103" s="98">
        <v>0.48706083797198857</v>
      </c>
      <c r="DA103" s="63" t="s">
        <v>1692</v>
      </c>
    </row>
    <row r="104" spans="1:105" ht="12" customHeight="1" x14ac:dyDescent="0.25">
      <c r="A104" s="121" t="s">
        <v>55</v>
      </c>
      <c r="B104" s="122">
        <v>126.30956915001283</v>
      </c>
      <c r="C104" s="122">
        <v>124.03958835164507</v>
      </c>
      <c r="D104" s="122">
        <v>125.40745654457423</v>
      </c>
      <c r="E104" s="122">
        <v>124.31981822792676</v>
      </c>
      <c r="F104" s="122">
        <v>128.36915442981916</v>
      </c>
      <c r="G104" s="122">
        <v>125.35200714218918</v>
      </c>
      <c r="H104" s="122">
        <v>124.98836495247696</v>
      </c>
      <c r="I104" s="122">
        <v>114.00858264900735</v>
      </c>
      <c r="J104" s="122">
        <v>120.7088726477357</v>
      </c>
      <c r="K104" s="122">
        <v>121.56988172057338</v>
      </c>
      <c r="L104" s="122">
        <v>147.40026696070262</v>
      </c>
      <c r="M104" s="122">
        <v>150.47263870041871</v>
      </c>
      <c r="N104" s="122">
        <v>155.848194061562</v>
      </c>
      <c r="O104" s="122">
        <v>159.54491507123674</v>
      </c>
      <c r="P104" s="122">
        <v>157.01195663325007</v>
      </c>
      <c r="Q104" s="122">
        <v>156.70345158412553</v>
      </c>
      <c r="R104" s="122">
        <v>156.59875977016821</v>
      </c>
      <c r="S104" s="122">
        <v>155.68206989519271</v>
      </c>
      <c r="T104" s="122">
        <v>152.83047212739049</v>
      </c>
      <c r="U104" s="122">
        <v>155.82053355924742</v>
      </c>
      <c r="V104" s="122">
        <v>154.33362857384114</v>
      </c>
      <c r="W104" s="122">
        <v>160.2871686523608</v>
      </c>
      <c r="X104" s="122">
        <v>103.92498574634146</v>
      </c>
      <c r="Y104" s="122">
        <v>101.18336685276563</v>
      </c>
      <c r="DA104" s="130" t="s">
        <v>1693</v>
      </c>
    </row>
    <row r="105" spans="1:105" ht="12" customHeight="1" x14ac:dyDescent="0.25">
      <c r="A105" s="97" t="s">
        <v>128</v>
      </c>
      <c r="B105" s="98">
        <v>121.68353622701406</v>
      </c>
      <c r="C105" s="98">
        <v>119.65350043007331</v>
      </c>
      <c r="D105" s="98">
        <v>121.04793721326257</v>
      </c>
      <c r="E105" s="98">
        <v>120.19505079741408</v>
      </c>
      <c r="F105" s="98">
        <v>124.15998135062519</v>
      </c>
      <c r="G105" s="98">
        <v>121.0738120254253</v>
      </c>
      <c r="H105" s="98">
        <v>120.90473708945282</v>
      </c>
      <c r="I105" s="98">
        <v>110.75338292290158</v>
      </c>
      <c r="J105" s="98">
        <v>117.79801451948691</v>
      </c>
      <c r="K105" s="98">
        <v>118.95342562501662</v>
      </c>
      <c r="L105" s="98">
        <v>143.57813139042861</v>
      </c>
      <c r="M105" s="98">
        <v>146.03013318695119</v>
      </c>
      <c r="N105" s="98">
        <v>150.75326910918545</v>
      </c>
      <c r="O105" s="98">
        <v>154.04167007517512</v>
      </c>
      <c r="P105" s="98">
        <v>151.62679698923901</v>
      </c>
      <c r="Q105" s="98">
        <v>150.66733155063716</v>
      </c>
      <c r="R105" s="98">
        <v>150.92944531340473</v>
      </c>
      <c r="S105" s="98">
        <v>150.37321710332353</v>
      </c>
      <c r="T105" s="98">
        <v>147.89483796125816</v>
      </c>
      <c r="U105" s="98">
        <v>150.74389988220369</v>
      </c>
      <c r="V105" s="98">
        <v>150.10969420258849</v>
      </c>
      <c r="W105" s="98">
        <v>156.03169545974308</v>
      </c>
      <c r="X105" s="98">
        <v>100.93482006734949</v>
      </c>
      <c r="Y105" s="98">
        <v>97.747580192327803</v>
      </c>
      <c r="DA105" s="63" t="s">
        <v>1694</v>
      </c>
    </row>
    <row r="106" spans="1:105" ht="12" customHeight="1" x14ac:dyDescent="0.25">
      <c r="A106" s="97" t="s">
        <v>127</v>
      </c>
      <c r="B106" s="98">
        <v>0.38219671108684916</v>
      </c>
      <c r="C106" s="98">
        <v>0.4253151515015422</v>
      </c>
      <c r="D106" s="98">
        <v>0.44512882748458998</v>
      </c>
      <c r="E106" s="98">
        <v>0.4807655254649108</v>
      </c>
      <c r="F106" s="98">
        <v>0.51206025921474896</v>
      </c>
      <c r="G106" s="98">
        <v>0.51835692042583714</v>
      </c>
      <c r="H106" s="98">
        <v>0.55499925585879406</v>
      </c>
      <c r="I106" s="98">
        <v>0.57453111218323238</v>
      </c>
      <c r="J106" s="98">
        <v>0.66844671552004253</v>
      </c>
      <c r="K106" s="98">
        <v>0.78943787163617674</v>
      </c>
      <c r="L106" s="98">
        <v>0.97750252011368333</v>
      </c>
      <c r="M106" s="98">
        <v>0.98594383979647837</v>
      </c>
      <c r="N106" s="98">
        <v>1.0319453469744728</v>
      </c>
      <c r="O106" s="98">
        <v>0.9958592126776904</v>
      </c>
      <c r="P106" s="98">
        <v>0.94294989981959421</v>
      </c>
      <c r="Q106" s="98">
        <v>0.8891465028458011</v>
      </c>
      <c r="R106" s="98">
        <v>0.88184355764244027</v>
      </c>
      <c r="S106" s="98">
        <v>0.93645940719619458</v>
      </c>
      <c r="T106" s="98">
        <v>0.915575053289157</v>
      </c>
      <c r="U106" s="98">
        <v>0.96798949159457104</v>
      </c>
      <c r="V106" s="98">
        <v>0.98650073006783945</v>
      </c>
      <c r="W106" s="98">
        <v>1.0397945768075094</v>
      </c>
      <c r="X106" s="98">
        <v>0.9829213133889213</v>
      </c>
      <c r="Y106" s="98">
        <v>0.98368499285207556</v>
      </c>
      <c r="DA106" s="63" t="s">
        <v>1695</v>
      </c>
    </row>
    <row r="107" spans="1:105" ht="12" customHeight="1" x14ac:dyDescent="0.25">
      <c r="A107" s="100" t="s">
        <v>198</v>
      </c>
      <c r="B107" s="101">
        <v>0.23356192886986915</v>
      </c>
      <c r="C107" s="101">
        <v>0.25479375345529803</v>
      </c>
      <c r="D107" s="101">
        <v>0.26882225731444459</v>
      </c>
      <c r="E107" s="101">
        <v>0.28612854150650929</v>
      </c>
      <c r="F107" s="101">
        <v>0.30308415240357994</v>
      </c>
      <c r="G107" s="101">
        <v>0.31053570462525282</v>
      </c>
      <c r="H107" s="101">
        <v>0.33236710414141757</v>
      </c>
      <c r="I107" s="101">
        <v>0.3379621798362018</v>
      </c>
      <c r="J107" s="101">
        <v>0.38099138787313241</v>
      </c>
      <c r="K107" s="101">
        <v>0.41182592083066072</v>
      </c>
      <c r="L107" s="101">
        <v>0.5811558398244262</v>
      </c>
      <c r="M107" s="101">
        <v>0.57966726547553205</v>
      </c>
      <c r="N107" s="101">
        <v>0.5939168270872851</v>
      </c>
      <c r="O107" s="101">
        <v>0.60083668692282188</v>
      </c>
      <c r="P107" s="101">
        <v>0.5474446474404131</v>
      </c>
      <c r="Q107" s="101">
        <v>0.52785510933738256</v>
      </c>
      <c r="R107" s="101">
        <v>0.52312396715048959</v>
      </c>
      <c r="S107" s="101">
        <v>0.53171452293968557</v>
      </c>
      <c r="T107" s="101">
        <v>0.52178583546227164</v>
      </c>
      <c r="U107" s="101">
        <v>0.55932993557796196</v>
      </c>
      <c r="V107" s="101">
        <v>0.56837308213634297</v>
      </c>
      <c r="W107" s="101">
        <v>0.63158711166364845</v>
      </c>
      <c r="X107" s="101">
        <v>0.42370821075692788</v>
      </c>
      <c r="Y107" s="101">
        <v>0.5238150424166681</v>
      </c>
      <c r="DA107" s="131" t="s">
        <v>1696</v>
      </c>
    </row>
    <row r="108" spans="1:105" ht="12" customHeight="1" x14ac:dyDescent="0.25">
      <c r="A108" s="103" t="s">
        <v>52</v>
      </c>
      <c r="B108" s="104">
        <v>0.14863478221698004</v>
      </c>
      <c r="C108" s="104">
        <v>0.17052139804624419</v>
      </c>
      <c r="D108" s="104">
        <v>0.17630657017014539</v>
      </c>
      <c r="E108" s="104">
        <v>0.19463698395840148</v>
      </c>
      <c r="F108" s="104">
        <v>0.20897610681116896</v>
      </c>
      <c r="G108" s="104">
        <v>0.20782121580058432</v>
      </c>
      <c r="H108" s="104">
        <v>0.22263215171737652</v>
      </c>
      <c r="I108" s="104">
        <v>0.23656893234703052</v>
      </c>
      <c r="J108" s="104">
        <v>0.28745532764691012</v>
      </c>
      <c r="K108" s="104">
        <v>0.37761195080551607</v>
      </c>
      <c r="L108" s="104">
        <v>0.39634668028925718</v>
      </c>
      <c r="M108" s="104">
        <v>0.40627657432094627</v>
      </c>
      <c r="N108" s="104">
        <v>0.43802851988718766</v>
      </c>
      <c r="O108" s="104">
        <v>0.39502252575486846</v>
      </c>
      <c r="P108" s="104">
        <v>0.39550525237918105</v>
      </c>
      <c r="Q108" s="104">
        <v>0.36129139350841855</v>
      </c>
      <c r="R108" s="104">
        <v>0.35871959049195068</v>
      </c>
      <c r="S108" s="104">
        <v>0.40474488425650901</v>
      </c>
      <c r="T108" s="104">
        <v>0.39378921782688536</v>
      </c>
      <c r="U108" s="104">
        <v>0.40865955601660914</v>
      </c>
      <c r="V108" s="104">
        <v>0.41812764793149648</v>
      </c>
      <c r="W108" s="104">
        <v>0.40820746514386097</v>
      </c>
      <c r="X108" s="104">
        <v>0.55921310263199342</v>
      </c>
      <c r="Y108" s="104">
        <v>0.45986995043540746</v>
      </c>
      <c r="DA108" s="132" t="s">
        <v>1697</v>
      </c>
    </row>
    <row r="109" spans="1:105" ht="12" customHeight="1" x14ac:dyDescent="0.25">
      <c r="A109" s="106" t="s">
        <v>122</v>
      </c>
      <c r="B109" s="101">
        <v>3.0909473777926633</v>
      </c>
      <c r="C109" s="101">
        <v>2.7784064327058395</v>
      </c>
      <c r="D109" s="101">
        <v>2.6908430641765571</v>
      </c>
      <c r="E109" s="101">
        <v>2.4437988561605208</v>
      </c>
      <c r="F109" s="101">
        <v>2.4590326308870152</v>
      </c>
      <c r="G109" s="101">
        <v>2.4159727916554221</v>
      </c>
      <c r="H109" s="101">
        <v>2.1976998879290415</v>
      </c>
      <c r="I109" s="101">
        <v>1.6648180947071465</v>
      </c>
      <c r="J109" s="101">
        <v>1.4039284759478923</v>
      </c>
      <c r="K109" s="101">
        <v>1.1479740365464828</v>
      </c>
      <c r="L109" s="101">
        <v>1.6253366386235739</v>
      </c>
      <c r="M109" s="101">
        <v>1.9457233085046781</v>
      </c>
      <c r="N109" s="101">
        <v>2.310646093550869</v>
      </c>
      <c r="O109" s="101">
        <v>2.5389800489841083</v>
      </c>
      <c r="P109" s="101">
        <v>2.511772412896943</v>
      </c>
      <c r="Q109" s="101">
        <v>2.8443635140600381</v>
      </c>
      <c r="R109" s="101">
        <v>2.6330368789897842</v>
      </c>
      <c r="S109" s="101">
        <v>2.3692611433338313</v>
      </c>
      <c r="T109" s="101">
        <v>2.1373659950254207</v>
      </c>
      <c r="U109" s="101">
        <v>2.0734664731367598</v>
      </c>
      <c r="V109" s="101">
        <v>1.5752914497222001</v>
      </c>
      <c r="W109" s="101">
        <v>1.5698571774102408</v>
      </c>
      <c r="X109" s="101">
        <v>0.86473338044648829</v>
      </c>
      <c r="Y109" s="101">
        <v>0.68983653087627339</v>
      </c>
      <c r="DA109" s="131" t="s">
        <v>1698</v>
      </c>
    </row>
    <row r="110" spans="1:105" ht="12" customHeight="1" x14ac:dyDescent="0.25">
      <c r="A110" s="107" t="s">
        <v>121</v>
      </c>
      <c r="B110" s="104">
        <v>1.1528888341192602</v>
      </c>
      <c r="C110" s="104">
        <v>1.1823663373643836</v>
      </c>
      <c r="D110" s="104">
        <v>1.2235474396504964</v>
      </c>
      <c r="E110" s="104">
        <v>1.2002030488872304</v>
      </c>
      <c r="F110" s="104">
        <v>1.2380801890922037</v>
      </c>
      <c r="G110" s="104">
        <v>1.3438654046826377</v>
      </c>
      <c r="H110" s="104">
        <v>1.3309287192363013</v>
      </c>
      <c r="I110" s="104">
        <v>1.0158505192153844</v>
      </c>
      <c r="J110" s="104">
        <v>0.83848293678085306</v>
      </c>
      <c r="K110" s="104">
        <v>0.67904418737409444</v>
      </c>
      <c r="L110" s="104">
        <v>1.2192964115367537</v>
      </c>
      <c r="M110" s="104">
        <v>1.5108383651663628</v>
      </c>
      <c r="N110" s="104">
        <v>1.752333511851198</v>
      </c>
      <c r="O110" s="104">
        <v>1.9684057343998305</v>
      </c>
      <c r="P110" s="104">
        <v>1.9304373312945402</v>
      </c>
      <c r="Q110" s="104">
        <v>2.3026100165825483</v>
      </c>
      <c r="R110" s="104">
        <v>2.1544340201312719</v>
      </c>
      <c r="S110" s="104">
        <v>2.0031322413391552</v>
      </c>
      <c r="T110" s="104">
        <v>1.8826931178177599</v>
      </c>
      <c r="U110" s="104">
        <v>2.0351777123123833</v>
      </c>
      <c r="V110" s="104">
        <v>1.6621421914626411</v>
      </c>
      <c r="W110" s="104">
        <v>1.6458214383999994</v>
      </c>
      <c r="X110" s="104">
        <v>1.1425109851565467</v>
      </c>
      <c r="Y110" s="104">
        <v>1.7622651367094671</v>
      </c>
      <c r="DA110" s="132" t="s">
        <v>1699</v>
      </c>
    </row>
    <row r="111" spans="1:105" ht="12" customHeight="1" x14ac:dyDescent="0.25">
      <c r="A111" s="108" t="s">
        <v>53</v>
      </c>
      <c r="B111" s="98">
        <v>0.74861959239940923</v>
      </c>
      <c r="C111" s="98">
        <v>0.75347438605905959</v>
      </c>
      <c r="D111" s="98">
        <v>0.78540957384149568</v>
      </c>
      <c r="E111" s="98">
        <v>0.75977913100325078</v>
      </c>
      <c r="F111" s="98">
        <v>0.77911015891196511</v>
      </c>
      <c r="G111" s="98">
        <v>0.85490180813327143</v>
      </c>
      <c r="H111" s="98">
        <v>0.84600418981169756</v>
      </c>
      <c r="I111" s="98">
        <v>0.63641841306532321</v>
      </c>
      <c r="J111" s="98">
        <v>0.51098776180546468</v>
      </c>
      <c r="K111" s="98">
        <v>0.38142192972995126</v>
      </c>
      <c r="L111" s="98">
        <v>0.77047777122925531</v>
      </c>
      <c r="M111" s="98">
        <v>0.94508179233744427</v>
      </c>
      <c r="N111" s="98">
        <v>1.0732393625619305</v>
      </c>
      <c r="O111" s="98">
        <v>1.2588696015111993</v>
      </c>
      <c r="P111" s="98">
        <v>1.1897904164893724</v>
      </c>
      <c r="Q111" s="98">
        <v>1.4450154040202277</v>
      </c>
      <c r="R111" s="98">
        <v>1.3516046245068518</v>
      </c>
      <c r="S111" s="98">
        <v>1.2037991507381558</v>
      </c>
      <c r="T111" s="98">
        <v>1.1314501357005209</v>
      </c>
      <c r="U111" s="98">
        <v>1.2321277235380603</v>
      </c>
      <c r="V111" s="98">
        <v>1.0017445653234138</v>
      </c>
      <c r="W111" s="98">
        <v>1.0398621216414252</v>
      </c>
      <c r="X111" s="98">
        <v>0.51688711380535135</v>
      </c>
      <c r="Y111" s="98">
        <v>0.97699822183689999</v>
      </c>
      <c r="DA111" s="63" t="s">
        <v>1700</v>
      </c>
    </row>
    <row r="112" spans="1:105" ht="12" customHeight="1" x14ac:dyDescent="0.25">
      <c r="A112" s="108" t="s">
        <v>52</v>
      </c>
      <c r="B112" s="98">
        <v>0.40426924171985107</v>
      </c>
      <c r="C112" s="98">
        <v>0.42889195130532404</v>
      </c>
      <c r="D112" s="98">
        <v>0.43813786580900077</v>
      </c>
      <c r="E112" s="98">
        <v>0.44042391788397955</v>
      </c>
      <c r="F112" s="98">
        <v>0.45897003018023874</v>
      </c>
      <c r="G112" s="98">
        <v>0.48896359654936639</v>
      </c>
      <c r="H112" s="98">
        <v>0.48492452942460362</v>
      </c>
      <c r="I112" s="98">
        <v>0.37943210615006112</v>
      </c>
      <c r="J112" s="98">
        <v>0.32749517497538833</v>
      </c>
      <c r="K112" s="98">
        <v>0.29762225764414318</v>
      </c>
      <c r="L112" s="98">
        <v>0.44881864030749846</v>
      </c>
      <c r="M112" s="98">
        <v>0.56575657282891856</v>
      </c>
      <c r="N112" s="98">
        <v>0.67909414928926748</v>
      </c>
      <c r="O112" s="98">
        <v>0.70953613288863127</v>
      </c>
      <c r="P112" s="98">
        <v>0.74064691480516776</v>
      </c>
      <c r="Q112" s="98">
        <v>0.85759461256232083</v>
      </c>
      <c r="R112" s="98">
        <v>0.80282939562442002</v>
      </c>
      <c r="S112" s="98">
        <v>0.79933309060099955</v>
      </c>
      <c r="T112" s="98">
        <v>0.75124298211723906</v>
      </c>
      <c r="U112" s="98">
        <v>0.80304998877432321</v>
      </c>
      <c r="V112" s="98">
        <v>0.66039762613922726</v>
      </c>
      <c r="W112" s="98">
        <v>0.60595931675857417</v>
      </c>
      <c r="X112" s="98">
        <v>0.62562387135119546</v>
      </c>
      <c r="Y112" s="98">
        <v>0.78526691487256706</v>
      </c>
      <c r="DA112" s="63" t="s">
        <v>1701</v>
      </c>
    </row>
    <row r="113" spans="1:105" ht="12" customHeight="1" x14ac:dyDescent="0.25">
      <c r="A113" s="121" t="s">
        <v>54</v>
      </c>
      <c r="B113" s="122">
        <v>31.932054217933914</v>
      </c>
      <c r="C113" s="122">
        <v>31.959184949341431</v>
      </c>
      <c r="D113" s="122">
        <v>32.835552987452182</v>
      </c>
      <c r="E113" s="122">
        <v>32.842030001242989</v>
      </c>
      <c r="F113" s="122">
        <v>32.928976612484703</v>
      </c>
      <c r="G113" s="122">
        <v>33.07352642759389</v>
      </c>
      <c r="H113" s="122">
        <v>33.493918438902206</v>
      </c>
      <c r="I113" s="122">
        <v>32.872757886418242</v>
      </c>
      <c r="J113" s="122">
        <v>34.059749978287243</v>
      </c>
      <c r="K113" s="122">
        <v>34.895816811814008</v>
      </c>
      <c r="L113" s="122">
        <v>39.719096685079805</v>
      </c>
      <c r="M113" s="122">
        <v>39.307678167636467</v>
      </c>
      <c r="N113" s="122">
        <v>39.581548884736456</v>
      </c>
      <c r="O113" s="122">
        <v>42.252359274586617</v>
      </c>
      <c r="P113" s="122">
        <v>42.547802846025725</v>
      </c>
      <c r="Q113" s="122">
        <v>42.988901168439341</v>
      </c>
      <c r="R113" s="122">
        <v>43.918830698056745</v>
      </c>
      <c r="S113" s="122">
        <v>42.718952420917731</v>
      </c>
      <c r="T113" s="122">
        <v>42.485324920929962</v>
      </c>
      <c r="U113" s="122">
        <v>42.556514360227553</v>
      </c>
      <c r="V113" s="122">
        <v>44.203256178437805</v>
      </c>
      <c r="W113" s="122">
        <v>45.911081526065239</v>
      </c>
      <c r="X113" s="122">
        <v>29.469077406937693</v>
      </c>
      <c r="Y113" s="122">
        <v>32.803239209181129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31.932054217933914</v>
      </c>
      <c r="C115" s="33">
        <v>31.959184949341431</v>
      </c>
      <c r="D115" s="33">
        <v>32.835552987452182</v>
      </c>
      <c r="E115" s="33">
        <v>32.842030001242989</v>
      </c>
      <c r="F115" s="33">
        <v>32.928976612484703</v>
      </c>
      <c r="G115" s="33">
        <v>33.07352642759389</v>
      </c>
      <c r="H115" s="33">
        <v>33.493918438902206</v>
      </c>
      <c r="I115" s="33">
        <v>32.872757886418242</v>
      </c>
      <c r="J115" s="33">
        <v>34.059749978287243</v>
      </c>
      <c r="K115" s="33">
        <v>34.895816811814008</v>
      </c>
      <c r="L115" s="33">
        <v>39.719096685079805</v>
      </c>
      <c r="M115" s="33">
        <v>39.307678167636467</v>
      </c>
      <c r="N115" s="33">
        <v>39.581548884736456</v>
      </c>
      <c r="O115" s="33">
        <v>42.252359274586617</v>
      </c>
      <c r="P115" s="33">
        <v>42.547802846025725</v>
      </c>
      <c r="Q115" s="33">
        <v>42.988901168439341</v>
      </c>
      <c r="R115" s="33">
        <v>43.918830698056745</v>
      </c>
      <c r="S115" s="33">
        <v>42.718952420917731</v>
      </c>
      <c r="T115" s="33">
        <v>42.485324920929962</v>
      </c>
      <c r="U115" s="33">
        <v>42.556514360227553</v>
      </c>
      <c r="V115" s="33">
        <v>44.203256178437805</v>
      </c>
      <c r="W115" s="33">
        <v>45.911081526065239</v>
      </c>
      <c r="X115" s="33">
        <v>29.469077406937693</v>
      </c>
      <c r="Y115" s="33">
        <v>32.803239209181129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1224.2492156561327</v>
      </c>
      <c r="C117" s="117">
        <f t="shared" si="19"/>
        <v>1329.3473259733726</v>
      </c>
      <c r="D117" s="117">
        <f t="shared" si="19"/>
        <v>1304.4687132605109</v>
      </c>
      <c r="E117" s="117">
        <f t="shared" si="19"/>
        <v>1339.8379235225561</v>
      </c>
      <c r="F117" s="117">
        <f t="shared" si="19"/>
        <v>1339.8234456468372</v>
      </c>
      <c r="G117" s="117">
        <f t="shared" si="19"/>
        <v>1327.0304990685174</v>
      </c>
      <c r="H117" s="117">
        <f t="shared" si="19"/>
        <v>1324.6985858431174</v>
      </c>
      <c r="I117" s="117">
        <f t="shared" si="19"/>
        <v>1302.7955787453072</v>
      </c>
      <c r="J117" s="117">
        <f t="shared" si="19"/>
        <v>1344.5552047533142</v>
      </c>
      <c r="K117" s="117">
        <f t="shared" si="19"/>
        <v>1388.0153628955813</v>
      </c>
      <c r="L117" s="117">
        <f t="shared" si="19"/>
        <v>1631.598576677027</v>
      </c>
      <c r="M117" s="117">
        <f t="shared" si="19"/>
        <v>1447.8403583315503</v>
      </c>
      <c r="N117" s="117">
        <f t="shared" si="19"/>
        <v>1489.0649778561394</v>
      </c>
      <c r="O117" s="117">
        <f t="shared" si="19"/>
        <v>1495.6583429825607</v>
      </c>
      <c r="P117" s="117">
        <f t="shared" si="19"/>
        <v>1377.7868168009991</v>
      </c>
      <c r="Q117" s="117">
        <f t="shared" si="19"/>
        <v>1479.1083219154459</v>
      </c>
      <c r="R117" s="117">
        <f t="shared" ref="R117:V117" si="20">R118+R121+R123+R132</f>
        <v>1523.1715999990699</v>
      </c>
      <c r="S117" s="117">
        <f t="shared" si="20"/>
        <v>1541.4137765701773</v>
      </c>
      <c r="T117" s="117">
        <f t="shared" si="20"/>
        <v>1544.8084351005821</v>
      </c>
      <c r="U117" s="117">
        <f t="shared" si="20"/>
        <v>1519.5849941754354</v>
      </c>
      <c r="V117" s="117">
        <f t="shared" si="20"/>
        <v>1480.3713980962418</v>
      </c>
      <c r="W117" s="117">
        <f t="shared" ref="W117:Y117" si="21">W118+W121+W123+W132</f>
        <v>1637.6701691186877</v>
      </c>
      <c r="X117" s="117">
        <f t="shared" si="21"/>
        <v>1486.4947555416491</v>
      </c>
      <c r="Y117" s="117">
        <f t="shared" si="21"/>
        <v>1558.9949323236237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1093.419923636591</v>
      </c>
      <c r="C118" s="122">
        <f t="shared" si="22"/>
        <v>1199.9050076393708</v>
      </c>
      <c r="D118" s="122">
        <f t="shared" si="22"/>
        <v>1172.7552549402747</v>
      </c>
      <c r="E118" s="122">
        <f t="shared" si="22"/>
        <v>1208.5168056821803</v>
      </c>
      <c r="F118" s="122">
        <f t="shared" si="22"/>
        <v>1204.4455004371357</v>
      </c>
      <c r="G118" s="122">
        <f t="shared" si="22"/>
        <v>1193.5963458619242</v>
      </c>
      <c r="H118" s="122">
        <f t="shared" si="22"/>
        <v>1190.6331790974994</v>
      </c>
      <c r="I118" s="122">
        <f t="shared" si="22"/>
        <v>1178.0157815071748</v>
      </c>
      <c r="J118" s="122">
        <f t="shared" si="22"/>
        <v>1212.3756870982447</v>
      </c>
      <c r="K118" s="122">
        <f t="shared" si="22"/>
        <v>1253.7145322094802</v>
      </c>
      <c r="L118" s="122">
        <f t="shared" si="22"/>
        <v>1470.2460402897748</v>
      </c>
      <c r="M118" s="122">
        <f t="shared" si="22"/>
        <v>1283.2334467546336</v>
      </c>
      <c r="N118" s="122">
        <f t="shared" si="22"/>
        <v>1318.4681082118454</v>
      </c>
      <c r="O118" s="122">
        <f t="shared" si="22"/>
        <v>1318.7340694004208</v>
      </c>
      <c r="P118" s="122">
        <f t="shared" si="22"/>
        <v>1202.3899247198242</v>
      </c>
      <c r="Q118" s="122">
        <f t="shared" si="22"/>
        <v>1303.1101559409769</v>
      </c>
      <c r="R118" s="122">
        <f t="shared" ref="R118:V118" si="23">SUM(R119:R120)</f>
        <v>1345.5650816535124</v>
      </c>
      <c r="S118" s="122">
        <f t="shared" si="23"/>
        <v>1364.3582498333421</v>
      </c>
      <c r="T118" s="122">
        <f t="shared" si="23"/>
        <v>1368.7725612169943</v>
      </c>
      <c r="U118" s="122">
        <f t="shared" si="23"/>
        <v>1339.8705363663039</v>
      </c>
      <c r="V118" s="122">
        <f t="shared" si="23"/>
        <v>1299.2017717445633</v>
      </c>
      <c r="W118" s="122">
        <f t="shared" ref="W118:Y118" si="24">SUM(W119:W120)</f>
        <v>1448.2019497176782</v>
      </c>
      <c r="X118" s="122">
        <f t="shared" si="24"/>
        <v>1361.9535055421541</v>
      </c>
      <c r="Y118" s="122">
        <f t="shared" si="24"/>
        <v>1433.1235985898691</v>
      </c>
      <c r="DA118" s="130" t="s">
        <v>1856</v>
      </c>
    </row>
    <row r="119" spans="1:105" ht="12" customHeight="1" x14ac:dyDescent="0.25">
      <c r="A119" s="97" t="s">
        <v>198</v>
      </c>
      <c r="B119" s="98">
        <v>1089.3948824037018</v>
      </c>
      <c r="C119" s="98">
        <v>1195.4898329293176</v>
      </c>
      <c r="D119" s="98">
        <v>1168.5430301154183</v>
      </c>
      <c r="E119" s="98">
        <v>1204.1962043291005</v>
      </c>
      <c r="F119" s="98">
        <v>1200.1834215249037</v>
      </c>
      <c r="G119" s="98">
        <v>1189.3953365308528</v>
      </c>
      <c r="H119" s="98">
        <v>1186.4636001091176</v>
      </c>
      <c r="I119" s="98">
        <v>1173.9134295645961</v>
      </c>
      <c r="J119" s="98">
        <v>1208.2132045605276</v>
      </c>
      <c r="K119" s="98">
        <v>1249.4582153389231</v>
      </c>
      <c r="L119" s="98">
        <v>1465.1324740687817</v>
      </c>
      <c r="M119" s="98">
        <v>1278.8784126276819</v>
      </c>
      <c r="N119" s="98">
        <v>1314.0436797215511</v>
      </c>
      <c r="O119" s="98">
        <v>1314.3490122291782</v>
      </c>
      <c r="P119" s="98">
        <v>1198.4837060046543</v>
      </c>
      <c r="Q119" s="98">
        <v>1298.8065239523607</v>
      </c>
      <c r="R119" s="98">
        <v>1341.1299115774734</v>
      </c>
      <c r="S119" s="98">
        <v>1359.8758400387071</v>
      </c>
      <c r="T119" s="98">
        <v>1364.2948648041374</v>
      </c>
      <c r="U119" s="98">
        <v>1335.5450255507999</v>
      </c>
      <c r="V119" s="98">
        <v>1295.0110004899211</v>
      </c>
      <c r="W119" s="98">
        <v>1443.5336229897803</v>
      </c>
      <c r="X119" s="98">
        <v>1357.8813069927417</v>
      </c>
      <c r="Y119" s="98">
        <v>1428.7927874971228</v>
      </c>
      <c r="DA119" s="63" t="s">
        <v>1857</v>
      </c>
    </row>
    <row r="120" spans="1:105" ht="12" customHeight="1" x14ac:dyDescent="0.25">
      <c r="A120" s="97" t="s">
        <v>53</v>
      </c>
      <c r="B120" s="98">
        <v>4.0250412328891274</v>
      </c>
      <c r="C120" s="98">
        <v>4.4151747100531447</v>
      </c>
      <c r="D120" s="98">
        <v>4.2122248248562748</v>
      </c>
      <c r="E120" s="98">
        <v>4.3206013530797422</v>
      </c>
      <c r="F120" s="98">
        <v>4.2620789122319911</v>
      </c>
      <c r="G120" s="98">
        <v>4.2010093310715089</v>
      </c>
      <c r="H120" s="98">
        <v>4.1695789883818204</v>
      </c>
      <c r="I120" s="98">
        <v>4.1023519425786192</v>
      </c>
      <c r="J120" s="98">
        <v>4.1624825377169907</v>
      </c>
      <c r="K120" s="98">
        <v>4.256316870557229</v>
      </c>
      <c r="L120" s="98">
        <v>5.1135662209930519</v>
      </c>
      <c r="M120" s="98">
        <v>4.3550341269517414</v>
      </c>
      <c r="N120" s="98">
        <v>4.424428490294277</v>
      </c>
      <c r="O120" s="98">
        <v>4.3850571712425745</v>
      </c>
      <c r="P120" s="98">
        <v>3.9062187151697616</v>
      </c>
      <c r="Q120" s="98">
        <v>4.3036319886161634</v>
      </c>
      <c r="R120" s="98">
        <v>4.4351700760389194</v>
      </c>
      <c r="S120" s="98">
        <v>4.4824097946349539</v>
      </c>
      <c r="T120" s="98">
        <v>4.4776964128567478</v>
      </c>
      <c r="U120" s="98">
        <v>4.3255108155040087</v>
      </c>
      <c r="V120" s="98">
        <v>4.1907712546421676</v>
      </c>
      <c r="W120" s="98">
        <v>4.6683267278979743</v>
      </c>
      <c r="X120" s="98">
        <v>4.0721985494124917</v>
      </c>
      <c r="Y120" s="98">
        <v>4.3308110927463161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0.18563671976712495</v>
      </c>
      <c r="C121" s="122">
        <f t="shared" si="25"/>
        <v>0.24901249482700877</v>
      </c>
      <c r="D121" s="122">
        <f t="shared" si="25"/>
        <v>0.28342347783838018</v>
      </c>
      <c r="E121" s="122">
        <f t="shared" si="25"/>
        <v>0.37354834936004233</v>
      </c>
      <c r="F121" s="122">
        <f t="shared" si="25"/>
        <v>0.50035233476606666</v>
      </c>
      <c r="G121" s="122">
        <f t="shared" si="25"/>
        <v>0.62192617765859881</v>
      </c>
      <c r="H121" s="122">
        <f t="shared" si="25"/>
        <v>0.78169074008483341</v>
      </c>
      <c r="I121" s="122">
        <f t="shared" si="25"/>
        <v>0.94490799492035982</v>
      </c>
      <c r="J121" s="122">
        <f t="shared" si="25"/>
        <v>1.0881149905568177</v>
      </c>
      <c r="K121" s="122">
        <f t="shared" si="25"/>
        <v>1.2073349879676269</v>
      </c>
      <c r="L121" s="122">
        <f t="shared" si="25"/>
        <v>1.3702765625122573</v>
      </c>
      <c r="M121" s="122">
        <f t="shared" si="25"/>
        <v>1.5581127288360599</v>
      </c>
      <c r="N121" s="122">
        <f t="shared" si="25"/>
        <v>1.7697200798206605</v>
      </c>
      <c r="O121" s="122">
        <f t="shared" si="25"/>
        <v>1.9585666079982516</v>
      </c>
      <c r="P121" s="122">
        <f t="shared" si="25"/>
        <v>2.0994413780121044</v>
      </c>
      <c r="Q121" s="122">
        <f t="shared" si="25"/>
        <v>2.1661372504064524</v>
      </c>
      <c r="R121" s="122">
        <f t="shared" si="25"/>
        <v>2.3190866521094597</v>
      </c>
      <c r="S121" s="122">
        <f t="shared" si="25"/>
        <v>2.3838138149182901</v>
      </c>
      <c r="T121" s="122">
        <f t="shared" si="25"/>
        <v>2.9258018322565817</v>
      </c>
      <c r="U121" s="122">
        <f t="shared" si="25"/>
        <v>2.5199313341110261</v>
      </c>
      <c r="V121" s="122">
        <f t="shared" si="25"/>
        <v>2.6572079817601888</v>
      </c>
      <c r="W121" s="122">
        <f t="shared" si="25"/>
        <v>2.6429379993535185</v>
      </c>
      <c r="X121" s="122">
        <f t="shared" si="25"/>
        <v>2.6863501831286225</v>
      </c>
      <c r="Y121" s="122">
        <f t="shared" si="25"/>
        <v>2.7807914709789849</v>
      </c>
      <c r="DA121" s="130" t="s">
        <v>1859</v>
      </c>
    </row>
    <row r="122" spans="1:105" ht="12" customHeight="1" x14ac:dyDescent="0.25">
      <c r="A122" s="97" t="s">
        <v>53</v>
      </c>
      <c r="B122" s="98">
        <v>0.18563671976712495</v>
      </c>
      <c r="C122" s="98">
        <v>0.24901249482700877</v>
      </c>
      <c r="D122" s="98">
        <v>0.28342347783838018</v>
      </c>
      <c r="E122" s="98">
        <v>0.37354834936004233</v>
      </c>
      <c r="F122" s="98">
        <v>0.50035233476606666</v>
      </c>
      <c r="G122" s="98">
        <v>0.62192617765859881</v>
      </c>
      <c r="H122" s="98">
        <v>0.78169074008483341</v>
      </c>
      <c r="I122" s="98">
        <v>0.94490799492035982</v>
      </c>
      <c r="J122" s="98">
        <v>1.0881149905568177</v>
      </c>
      <c r="K122" s="98">
        <v>1.2073349879676269</v>
      </c>
      <c r="L122" s="98">
        <v>1.3702765625122573</v>
      </c>
      <c r="M122" s="98">
        <v>1.5581127288360599</v>
      </c>
      <c r="N122" s="98">
        <v>1.7697200798206605</v>
      </c>
      <c r="O122" s="98">
        <v>1.9585666079982516</v>
      </c>
      <c r="P122" s="98">
        <v>2.0994413780121044</v>
      </c>
      <c r="Q122" s="98">
        <v>2.1661372504064524</v>
      </c>
      <c r="R122" s="98">
        <v>2.3190866521094597</v>
      </c>
      <c r="S122" s="98">
        <v>2.3838138149182901</v>
      </c>
      <c r="T122" s="98">
        <v>2.9258018322565817</v>
      </c>
      <c r="U122" s="98">
        <v>2.5199313341110261</v>
      </c>
      <c r="V122" s="98">
        <v>2.6572079817601888</v>
      </c>
      <c r="W122" s="98">
        <v>2.6429379993535185</v>
      </c>
      <c r="X122" s="98">
        <v>2.6863501831286225</v>
      </c>
      <c r="Y122" s="98">
        <v>2.7807914709789849</v>
      </c>
      <c r="DA122" s="63" t="s">
        <v>1860</v>
      </c>
    </row>
    <row r="123" spans="1:105" ht="12" customHeight="1" x14ac:dyDescent="0.25">
      <c r="A123" s="121" t="s">
        <v>55</v>
      </c>
      <c r="B123" s="122">
        <v>106.42354974457196</v>
      </c>
      <c r="C123" s="122">
        <v>104.88131311590405</v>
      </c>
      <c r="D123" s="122">
        <v>106.37635391529386</v>
      </c>
      <c r="E123" s="122">
        <v>105.81001131532037</v>
      </c>
      <c r="F123" s="122">
        <v>109.58992585002484</v>
      </c>
      <c r="G123" s="122">
        <v>107.3217096176508</v>
      </c>
      <c r="H123" s="122">
        <v>107.36344714017095</v>
      </c>
      <c r="I123" s="122">
        <v>98.33691544232758</v>
      </c>
      <c r="J123" s="122">
        <v>104.63452582769314</v>
      </c>
      <c r="K123" s="122">
        <v>105.92972718426572</v>
      </c>
      <c r="L123" s="122">
        <v>128.99608869365866</v>
      </c>
      <c r="M123" s="122">
        <v>132.31055637022354</v>
      </c>
      <c r="N123" s="122">
        <v>137.78479711452215</v>
      </c>
      <c r="O123" s="122">
        <v>141.71674764265197</v>
      </c>
      <c r="P123" s="122">
        <v>139.71228025494707</v>
      </c>
      <c r="Q123" s="122">
        <v>139.72808118235054</v>
      </c>
      <c r="R123" s="122">
        <v>140.17279017664484</v>
      </c>
      <c r="S123" s="122">
        <v>140.12742299920353</v>
      </c>
      <c r="T123" s="122">
        <v>138.29816424308092</v>
      </c>
      <c r="U123" s="122">
        <v>141.80043639383396</v>
      </c>
      <c r="V123" s="122">
        <v>141.21919197649126</v>
      </c>
      <c r="W123" s="122">
        <v>147.53401131376896</v>
      </c>
      <c r="X123" s="122">
        <v>96.30677521515085</v>
      </c>
      <c r="Y123" s="122">
        <v>94.293322180921052</v>
      </c>
      <c r="DA123" s="130" t="s">
        <v>1861</v>
      </c>
    </row>
    <row r="124" spans="1:105" ht="12" customHeight="1" x14ac:dyDescent="0.25">
      <c r="A124" s="97" t="s">
        <v>128</v>
      </c>
      <c r="B124" s="98">
        <v>102.9145653470367</v>
      </c>
      <c r="C124" s="98">
        <v>101.51633450926073</v>
      </c>
      <c r="D124" s="98">
        <v>103.01298824198147</v>
      </c>
      <c r="E124" s="98">
        <v>102.59722071788173</v>
      </c>
      <c r="F124" s="98">
        <v>106.29006959169509</v>
      </c>
      <c r="G124" s="98">
        <v>103.94671409302929</v>
      </c>
      <c r="H124" s="98">
        <v>104.11062051097223</v>
      </c>
      <c r="I124" s="98">
        <v>95.714633856474137</v>
      </c>
      <c r="J124" s="98">
        <v>102.2608134780871</v>
      </c>
      <c r="K124" s="98">
        <v>103.75357385679234</v>
      </c>
      <c r="L124" s="98">
        <v>125.84495456418723</v>
      </c>
      <c r="M124" s="98">
        <v>128.65101761472096</v>
      </c>
      <c r="N124" s="98">
        <v>133.5785186196704</v>
      </c>
      <c r="O124" s="98">
        <v>137.18861355660002</v>
      </c>
      <c r="P124" s="98">
        <v>135.25915512499046</v>
      </c>
      <c r="Q124" s="98">
        <v>134.73388083668979</v>
      </c>
      <c r="R124" s="98">
        <v>135.46335094908008</v>
      </c>
      <c r="S124" s="98">
        <v>135.65273621840629</v>
      </c>
      <c r="T124" s="98">
        <v>134.08338514413492</v>
      </c>
      <c r="U124" s="98">
        <v>137.39798512825834</v>
      </c>
      <c r="V124" s="98">
        <v>137.50512969794067</v>
      </c>
      <c r="W124" s="98">
        <v>143.77295668919211</v>
      </c>
      <c r="X124" s="98">
        <v>93.569063291970579</v>
      </c>
      <c r="Y124" s="98">
        <v>91.135188186378073</v>
      </c>
      <c r="DA124" s="63" t="s">
        <v>1862</v>
      </c>
    </row>
    <row r="125" spans="1:105" ht="12" customHeight="1" x14ac:dyDescent="0.25">
      <c r="A125" s="97" t="s">
        <v>127</v>
      </c>
      <c r="B125" s="98">
        <v>0.3461711551443295</v>
      </c>
      <c r="C125" s="98">
        <v>0.3874397205700213</v>
      </c>
      <c r="D125" s="98">
        <v>0.40596906141981576</v>
      </c>
      <c r="E125" s="98">
        <v>0.44020851982547149</v>
      </c>
      <c r="F125" s="98">
        <v>0.46986999027381887</v>
      </c>
      <c r="G125" s="98">
        <v>0.47592194923239578</v>
      </c>
      <c r="H125" s="98">
        <v>0.51062304884961351</v>
      </c>
      <c r="I125" s="98">
        <v>0.53084102711525494</v>
      </c>
      <c r="J125" s="98">
        <v>0.62066336423070978</v>
      </c>
      <c r="K125" s="98">
        <v>0.73968416692230254</v>
      </c>
      <c r="L125" s="98">
        <v>0.90869832293712771</v>
      </c>
      <c r="M125" s="98">
        <v>0.91859587827449118</v>
      </c>
      <c r="N125" s="98">
        <v>0.964716520910474</v>
      </c>
      <c r="O125" s="98">
        <v>0.92869180476092827</v>
      </c>
      <c r="P125" s="98">
        <v>0.88202855505449906</v>
      </c>
      <c r="Q125" s="98">
        <v>0.83068012112383616</v>
      </c>
      <c r="R125" s="98">
        <v>0.82566707999743749</v>
      </c>
      <c r="S125" s="98">
        <v>0.88342087794101154</v>
      </c>
      <c r="T125" s="98">
        <v>0.86593035985764133</v>
      </c>
      <c r="U125" s="98">
        <v>0.91852730108246594</v>
      </c>
      <c r="V125" s="98">
        <v>0.93956156751257247</v>
      </c>
      <c r="W125" s="98">
        <v>0.99165734521546689</v>
      </c>
      <c r="X125" s="98">
        <v>0.95690855882155679</v>
      </c>
      <c r="Y125" s="98">
        <v>0.95398818279105013</v>
      </c>
      <c r="DA125" s="63" t="s">
        <v>1863</v>
      </c>
    </row>
    <row r="126" spans="1:105" ht="12" customHeight="1" x14ac:dyDescent="0.25">
      <c r="A126" s="100" t="s">
        <v>198</v>
      </c>
      <c r="B126" s="101">
        <v>0.19753637292734944</v>
      </c>
      <c r="C126" s="101">
        <v>0.21691832252377713</v>
      </c>
      <c r="D126" s="101">
        <v>0.22966249124967036</v>
      </c>
      <c r="E126" s="101">
        <v>0.24557153586706998</v>
      </c>
      <c r="F126" s="101">
        <v>0.26089388346264991</v>
      </c>
      <c r="G126" s="101">
        <v>0.26810073343181146</v>
      </c>
      <c r="H126" s="101">
        <v>0.28799089713223697</v>
      </c>
      <c r="I126" s="101">
        <v>0.29427209476822441</v>
      </c>
      <c r="J126" s="101">
        <v>0.33320803658379966</v>
      </c>
      <c r="K126" s="101">
        <v>0.36207221611678647</v>
      </c>
      <c r="L126" s="101">
        <v>0.51235164264787059</v>
      </c>
      <c r="M126" s="101">
        <v>0.51231930395354497</v>
      </c>
      <c r="N126" s="101">
        <v>0.52668800102328639</v>
      </c>
      <c r="O126" s="101">
        <v>0.53366927900605987</v>
      </c>
      <c r="P126" s="101">
        <v>0.48652330267531796</v>
      </c>
      <c r="Q126" s="101">
        <v>0.46938872761541767</v>
      </c>
      <c r="R126" s="101">
        <v>0.46694748950548681</v>
      </c>
      <c r="S126" s="101">
        <v>0.47867599368450253</v>
      </c>
      <c r="T126" s="101">
        <v>0.47214114203075602</v>
      </c>
      <c r="U126" s="101">
        <v>0.50986774506585675</v>
      </c>
      <c r="V126" s="101">
        <v>0.52143391958107599</v>
      </c>
      <c r="W126" s="101">
        <v>0.58344988007160592</v>
      </c>
      <c r="X126" s="101">
        <v>0.39769545618956337</v>
      </c>
      <c r="Y126" s="101">
        <v>0.49411823235564273</v>
      </c>
      <c r="DA126" s="131" t="s">
        <v>1864</v>
      </c>
    </row>
    <row r="127" spans="1:105" ht="12" customHeight="1" x14ac:dyDescent="0.25">
      <c r="A127" s="103" t="s">
        <v>52</v>
      </c>
      <c r="B127" s="104">
        <v>0.14863478221698004</v>
      </c>
      <c r="C127" s="104">
        <v>0.17052139804624419</v>
      </c>
      <c r="D127" s="104">
        <v>0.17630657017014539</v>
      </c>
      <c r="E127" s="104">
        <v>0.19463698395840148</v>
      </c>
      <c r="F127" s="104">
        <v>0.20897610681116896</v>
      </c>
      <c r="G127" s="104">
        <v>0.20782121580058432</v>
      </c>
      <c r="H127" s="104">
        <v>0.22263215171737652</v>
      </c>
      <c r="I127" s="104">
        <v>0.23656893234703052</v>
      </c>
      <c r="J127" s="104">
        <v>0.28745532764691012</v>
      </c>
      <c r="K127" s="104">
        <v>0.37761195080551607</v>
      </c>
      <c r="L127" s="104">
        <v>0.39634668028925718</v>
      </c>
      <c r="M127" s="104">
        <v>0.40627657432094627</v>
      </c>
      <c r="N127" s="104">
        <v>0.43802851988718766</v>
      </c>
      <c r="O127" s="104">
        <v>0.39502252575486846</v>
      </c>
      <c r="P127" s="104">
        <v>0.39550525237918105</v>
      </c>
      <c r="Q127" s="104">
        <v>0.36129139350841855</v>
      </c>
      <c r="R127" s="104">
        <v>0.35871959049195068</v>
      </c>
      <c r="S127" s="104">
        <v>0.40474488425650901</v>
      </c>
      <c r="T127" s="104">
        <v>0.39378921782688536</v>
      </c>
      <c r="U127" s="104">
        <v>0.40865955601660914</v>
      </c>
      <c r="V127" s="104">
        <v>0.41812764793149648</v>
      </c>
      <c r="W127" s="104">
        <v>0.40820746514386097</v>
      </c>
      <c r="X127" s="104">
        <v>0.55921310263199342</v>
      </c>
      <c r="Y127" s="104">
        <v>0.45986995043540746</v>
      </c>
      <c r="DA127" s="132" t="s">
        <v>1865</v>
      </c>
    </row>
    <row r="128" spans="1:105" ht="12" customHeight="1" x14ac:dyDescent="0.25">
      <c r="A128" s="106" t="s">
        <v>122</v>
      </c>
      <c r="B128" s="101">
        <v>2.2206968680568218</v>
      </c>
      <c r="C128" s="101">
        <v>2.0035079782292105</v>
      </c>
      <c r="D128" s="101">
        <v>1.9482646180065202</v>
      </c>
      <c r="E128" s="101">
        <v>1.777097452784919</v>
      </c>
      <c r="F128" s="101">
        <v>1.7990285042766905</v>
      </c>
      <c r="G128" s="101">
        <v>1.7788939163864628</v>
      </c>
      <c r="H128" s="101">
        <v>1.6294057562957804</v>
      </c>
      <c r="I128" s="101">
        <v>1.238539403793093</v>
      </c>
      <c r="J128" s="101">
        <v>1.0451154042134281</v>
      </c>
      <c r="K128" s="101">
        <v>0.85479668930494423</v>
      </c>
      <c r="L128" s="101">
        <v>1.2162180925112256</v>
      </c>
      <c r="M128" s="101">
        <v>1.4636787090268395</v>
      </c>
      <c r="N128" s="101">
        <v>1.7501329983629867</v>
      </c>
      <c r="O128" s="101">
        <v>1.9325049072638691</v>
      </c>
      <c r="P128" s="101">
        <v>1.9213197937655411</v>
      </c>
      <c r="Q128" s="101">
        <v>2.1912318589194655</v>
      </c>
      <c r="R128" s="101">
        <v>2.0343580853166943</v>
      </c>
      <c r="S128" s="101">
        <v>1.8485942663936457</v>
      </c>
      <c r="T128" s="101">
        <v>1.69508052613323</v>
      </c>
      <c r="U128" s="101">
        <v>1.6784015767123068</v>
      </c>
      <c r="V128" s="101">
        <v>1.2913794320478802</v>
      </c>
      <c r="W128" s="101">
        <v>1.3016141255988498</v>
      </c>
      <c r="X128" s="101">
        <v>0.72083317927120205</v>
      </c>
      <c r="Y128" s="101">
        <v>0.57788138948999379</v>
      </c>
      <c r="DA128" s="131" t="s">
        <v>1866</v>
      </c>
    </row>
    <row r="129" spans="1:105" ht="12" customHeight="1" x14ac:dyDescent="0.25">
      <c r="A129" s="107" t="s">
        <v>121</v>
      </c>
      <c r="B129" s="104">
        <v>0.94211637433410877</v>
      </c>
      <c r="C129" s="104">
        <v>0.97403090784409518</v>
      </c>
      <c r="D129" s="104">
        <v>1.0091319938860532</v>
      </c>
      <c r="E129" s="104">
        <v>0.9954846248282474</v>
      </c>
      <c r="F129" s="104">
        <v>1.0309577637792424</v>
      </c>
      <c r="G129" s="104">
        <v>1.120179659002642</v>
      </c>
      <c r="H129" s="104">
        <v>1.1127978240533347</v>
      </c>
      <c r="I129" s="104">
        <v>0.85290115494509133</v>
      </c>
      <c r="J129" s="104">
        <v>0.70793358116188965</v>
      </c>
      <c r="K129" s="104">
        <v>0.58167247124611521</v>
      </c>
      <c r="L129" s="104">
        <v>1.0262177140230662</v>
      </c>
      <c r="M129" s="104">
        <v>1.2772641682012349</v>
      </c>
      <c r="N129" s="104">
        <v>1.4914289755782586</v>
      </c>
      <c r="O129" s="104">
        <v>1.66693737402717</v>
      </c>
      <c r="P129" s="104">
        <v>1.6497767811365922</v>
      </c>
      <c r="Q129" s="104">
        <v>1.9722883656174353</v>
      </c>
      <c r="R129" s="104">
        <v>1.8494140622506556</v>
      </c>
      <c r="S129" s="104">
        <v>1.7426716364626116</v>
      </c>
      <c r="T129" s="104">
        <v>1.6537682129551241</v>
      </c>
      <c r="U129" s="104">
        <v>1.8055223877808684</v>
      </c>
      <c r="V129" s="104">
        <v>1.4831212789901282</v>
      </c>
      <c r="W129" s="104">
        <v>1.4677831537625325</v>
      </c>
      <c r="X129" s="104">
        <v>1.0599701850875163</v>
      </c>
      <c r="Y129" s="104">
        <v>1.6262644222619429</v>
      </c>
      <c r="DA129" s="132" t="s">
        <v>1867</v>
      </c>
    </row>
    <row r="130" spans="1:105" ht="12" customHeight="1" x14ac:dyDescent="0.25">
      <c r="A130" s="108" t="s">
        <v>53</v>
      </c>
      <c r="B130" s="98">
        <v>0.53784713261425765</v>
      </c>
      <c r="C130" s="98">
        <v>0.5451389565387712</v>
      </c>
      <c r="D130" s="98">
        <v>0.57099412807705252</v>
      </c>
      <c r="E130" s="98">
        <v>0.5550607069442679</v>
      </c>
      <c r="F130" s="98">
        <v>0.57198773359900357</v>
      </c>
      <c r="G130" s="98">
        <v>0.63121606245327566</v>
      </c>
      <c r="H130" s="98">
        <v>0.62787329462873109</v>
      </c>
      <c r="I130" s="98">
        <v>0.47346904879503021</v>
      </c>
      <c r="J130" s="98">
        <v>0.38043840618650132</v>
      </c>
      <c r="K130" s="98">
        <v>0.28405021360197208</v>
      </c>
      <c r="L130" s="98">
        <v>0.57739907371556765</v>
      </c>
      <c r="M130" s="98">
        <v>0.71150759537231623</v>
      </c>
      <c r="N130" s="98">
        <v>0.81233482628899101</v>
      </c>
      <c r="O130" s="98">
        <v>0.95740124113853875</v>
      </c>
      <c r="P130" s="98">
        <v>0.90912986633142445</v>
      </c>
      <c r="Q130" s="98">
        <v>1.1146937530551144</v>
      </c>
      <c r="R130" s="98">
        <v>1.0465846666262357</v>
      </c>
      <c r="S130" s="98">
        <v>0.94333854586161203</v>
      </c>
      <c r="T130" s="98">
        <v>0.90252523083788494</v>
      </c>
      <c r="U130" s="98">
        <v>1.0024723990065452</v>
      </c>
      <c r="V130" s="98">
        <v>0.82272365285090099</v>
      </c>
      <c r="W130" s="98">
        <v>0.86182383700395837</v>
      </c>
      <c r="X130" s="98">
        <v>0.43434631373632077</v>
      </c>
      <c r="Y130" s="98">
        <v>0.84099750738937584</v>
      </c>
      <c r="DA130" s="63" t="s">
        <v>1868</v>
      </c>
    </row>
    <row r="131" spans="1:105" ht="12" customHeight="1" x14ac:dyDescent="0.25">
      <c r="A131" s="108" t="s">
        <v>52</v>
      </c>
      <c r="B131" s="98">
        <v>0.40426924171985107</v>
      </c>
      <c r="C131" s="98">
        <v>0.42889195130532404</v>
      </c>
      <c r="D131" s="98">
        <v>0.43813786580900077</v>
      </c>
      <c r="E131" s="98">
        <v>0.44042391788397955</v>
      </c>
      <c r="F131" s="98">
        <v>0.45897003018023874</v>
      </c>
      <c r="G131" s="98">
        <v>0.48896359654936639</v>
      </c>
      <c r="H131" s="98">
        <v>0.48492452942460362</v>
      </c>
      <c r="I131" s="98">
        <v>0.37943210615006112</v>
      </c>
      <c r="J131" s="98">
        <v>0.32749517497538833</v>
      </c>
      <c r="K131" s="98">
        <v>0.29762225764414318</v>
      </c>
      <c r="L131" s="98">
        <v>0.44881864030749846</v>
      </c>
      <c r="M131" s="98">
        <v>0.56575657282891856</v>
      </c>
      <c r="N131" s="98">
        <v>0.67909414928926748</v>
      </c>
      <c r="O131" s="98">
        <v>0.70953613288863127</v>
      </c>
      <c r="P131" s="98">
        <v>0.74064691480516776</v>
      </c>
      <c r="Q131" s="98">
        <v>0.85759461256232083</v>
      </c>
      <c r="R131" s="98">
        <v>0.80282939562442002</v>
      </c>
      <c r="S131" s="98">
        <v>0.79933309060099955</v>
      </c>
      <c r="T131" s="98">
        <v>0.75124298211723906</v>
      </c>
      <c r="U131" s="98">
        <v>0.80304998877432321</v>
      </c>
      <c r="V131" s="98">
        <v>0.66039762613922726</v>
      </c>
      <c r="W131" s="98">
        <v>0.60595931675857417</v>
      </c>
      <c r="X131" s="98">
        <v>0.62562387135119546</v>
      </c>
      <c r="Y131" s="98">
        <v>0.78526691487256706</v>
      </c>
      <c r="DA131" s="63" t="s">
        <v>1869</v>
      </c>
    </row>
    <row r="132" spans="1:105" ht="12" customHeight="1" x14ac:dyDescent="0.25">
      <c r="A132" s="121" t="s">
        <v>54</v>
      </c>
      <c r="B132" s="122">
        <v>24.22010555520248</v>
      </c>
      <c r="C132" s="122">
        <v>24.311992723270805</v>
      </c>
      <c r="D132" s="122">
        <v>25.053680927103798</v>
      </c>
      <c r="E132" s="122">
        <v>25.137558175695283</v>
      </c>
      <c r="F132" s="122">
        <v>25.287667024910444</v>
      </c>
      <c r="G132" s="122">
        <v>25.490517411283694</v>
      </c>
      <c r="H132" s="122">
        <v>25.920268865362292</v>
      </c>
      <c r="I132" s="122">
        <v>25.497973800884399</v>
      </c>
      <c r="J132" s="122">
        <v>26.456876836819685</v>
      </c>
      <c r="K132" s="122">
        <v>27.163768513867694</v>
      </c>
      <c r="L132" s="122">
        <v>30.986171131081125</v>
      </c>
      <c r="M132" s="122">
        <v>30.738242477857092</v>
      </c>
      <c r="N132" s="122">
        <v>31.042352449951149</v>
      </c>
      <c r="O132" s="122">
        <v>33.248959331489644</v>
      </c>
      <c r="P132" s="122">
        <v>33.585170448215578</v>
      </c>
      <c r="Q132" s="122">
        <v>34.103947541712039</v>
      </c>
      <c r="R132" s="122">
        <v>35.114641516803211</v>
      </c>
      <c r="S132" s="122">
        <v>34.544289922713389</v>
      </c>
      <c r="T132" s="122">
        <v>34.811907808250204</v>
      </c>
      <c r="U132" s="122">
        <v>35.394090081186448</v>
      </c>
      <c r="V132" s="122">
        <v>37.293226393427197</v>
      </c>
      <c r="W132" s="122">
        <v>39.291270087887014</v>
      </c>
      <c r="X132" s="122">
        <v>25.548124601215761</v>
      </c>
      <c r="Y132" s="122">
        <v>28.797220081854626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24.22010555520248</v>
      </c>
      <c r="C134" s="33">
        <v>24.311992723270805</v>
      </c>
      <c r="D134" s="33">
        <v>25.053680927103798</v>
      </c>
      <c r="E134" s="33">
        <v>25.137558175695283</v>
      </c>
      <c r="F134" s="33">
        <v>25.287667024910444</v>
      </c>
      <c r="G134" s="33">
        <v>25.490517411283694</v>
      </c>
      <c r="H134" s="33">
        <v>25.920268865362292</v>
      </c>
      <c r="I134" s="33">
        <v>25.497973800884399</v>
      </c>
      <c r="J134" s="33">
        <v>26.456876836819685</v>
      </c>
      <c r="K134" s="33">
        <v>27.163768513867694</v>
      </c>
      <c r="L134" s="33">
        <v>30.986171131081125</v>
      </c>
      <c r="M134" s="33">
        <v>30.738242477857092</v>
      </c>
      <c r="N134" s="33">
        <v>31.042352449951149</v>
      </c>
      <c r="O134" s="33">
        <v>33.248959331489644</v>
      </c>
      <c r="P134" s="33">
        <v>33.585170448215578</v>
      </c>
      <c r="Q134" s="33">
        <v>34.103947541712039</v>
      </c>
      <c r="R134" s="33">
        <v>35.114641516803211</v>
      </c>
      <c r="S134" s="33">
        <v>34.544289922713389</v>
      </c>
      <c r="T134" s="33">
        <v>34.811907808250204</v>
      </c>
      <c r="U134" s="33">
        <v>35.394090081186448</v>
      </c>
      <c r="V134" s="33">
        <v>37.293226393427197</v>
      </c>
      <c r="W134" s="33">
        <v>39.291270087887014</v>
      </c>
      <c r="X134" s="33">
        <v>25.548124601215761</v>
      </c>
      <c r="Y134" s="33">
        <v>28.797220081854626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0.83943985443819347</v>
      </c>
      <c r="C136" s="119">
        <f t="shared" si="26"/>
        <v>0.84224156118407945</v>
      </c>
      <c r="D136" s="119">
        <f t="shared" si="26"/>
        <v>0.84468353748441716</v>
      </c>
      <c r="E136" s="119">
        <f t="shared" si="26"/>
        <v>0.84724636830761946</v>
      </c>
      <c r="F136" s="119">
        <f t="shared" si="26"/>
        <v>0.84968363713597062</v>
      </c>
      <c r="G136" s="119">
        <f t="shared" si="26"/>
        <v>0.85206013961833127</v>
      </c>
      <c r="H136" s="119">
        <f t="shared" si="26"/>
        <v>0.85452429671025554</v>
      </c>
      <c r="I136" s="119">
        <f t="shared" si="26"/>
        <v>0.85739943075597336</v>
      </c>
      <c r="J136" s="119">
        <f t="shared" si="26"/>
        <v>0.8608594164788419</v>
      </c>
      <c r="K136" s="119">
        <f t="shared" si="26"/>
        <v>0.86454156582436936</v>
      </c>
      <c r="L136" s="119">
        <f t="shared" si="26"/>
        <v>0.86838566669894168</v>
      </c>
      <c r="M136" s="119">
        <f t="shared" si="26"/>
        <v>0.87232292293943803</v>
      </c>
      <c r="N136" s="119">
        <f t="shared" si="26"/>
        <v>0.87687692712926801</v>
      </c>
      <c r="O136" s="119">
        <f t="shared" si="26"/>
        <v>0.880896809791752</v>
      </c>
      <c r="P136" s="119">
        <f t="shared" si="26"/>
        <v>0.88207517438739158</v>
      </c>
      <c r="Q136" s="119">
        <f t="shared" si="26"/>
        <v>0.88392924887251378</v>
      </c>
      <c r="R136" s="119">
        <f t="shared" ref="R136:V136" si="27">IF(R117=0,"",R117/R98)</f>
        <v>0.88660496713429504</v>
      </c>
      <c r="S136" s="119">
        <f t="shared" si="27"/>
        <v>0.8905204549050717</v>
      </c>
      <c r="T136" s="119">
        <f t="shared" si="27"/>
        <v>0.89453379198888949</v>
      </c>
      <c r="U136" s="119">
        <f t="shared" si="27"/>
        <v>0.89846243606877141</v>
      </c>
      <c r="V136" s="119">
        <f t="shared" si="27"/>
        <v>0.90232499432088953</v>
      </c>
      <c r="W136" s="119">
        <f t="shared" ref="W136:Y136" si="28">IF(W117=0,"",W117/W98)</f>
        <v>0.90666742056259253</v>
      </c>
      <c r="X136" s="119">
        <f t="shared" si="28"/>
        <v>0.91144672180091946</v>
      </c>
      <c r="Y136" s="119">
        <f t="shared" si="28"/>
        <v>0.91587495853437373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0.84103515390743377</v>
      </c>
      <c r="C137" s="124">
        <f t="shared" si="29"/>
        <v>0.84366996843247044</v>
      </c>
      <c r="D137" s="124">
        <f t="shared" si="29"/>
        <v>0.84615807965158674</v>
      </c>
      <c r="E137" s="124">
        <f t="shared" si="29"/>
        <v>0.84861268738928353</v>
      </c>
      <c r="F137" s="124">
        <f t="shared" si="29"/>
        <v>0.85096545895309694</v>
      </c>
      <c r="G137" s="124">
        <f t="shared" si="29"/>
        <v>0.85328842883401401</v>
      </c>
      <c r="H137" s="124">
        <f t="shared" si="29"/>
        <v>0.85564295335629181</v>
      </c>
      <c r="I137" s="124">
        <f t="shared" si="29"/>
        <v>0.85840754816479503</v>
      </c>
      <c r="J137" s="124">
        <f t="shared" si="29"/>
        <v>0.86179013561280926</v>
      </c>
      <c r="K137" s="124">
        <f t="shared" si="29"/>
        <v>0.8654002198976728</v>
      </c>
      <c r="L137" s="124">
        <f t="shared" si="29"/>
        <v>0.86923696938518036</v>
      </c>
      <c r="M137" s="124">
        <f t="shared" si="29"/>
        <v>0.87318746239769618</v>
      </c>
      <c r="N137" s="124">
        <f t="shared" si="29"/>
        <v>0.87762824622825808</v>
      </c>
      <c r="O137" s="124">
        <f t="shared" si="29"/>
        <v>0.88171096812241401</v>
      </c>
      <c r="P137" s="124">
        <f t="shared" si="29"/>
        <v>0.88282592522136483</v>
      </c>
      <c r="Q137" s="124">
        <f t="shared" si="29"/>
        <v>0.8845454934754412</v>
      </c>
      <c r="R137" s="124">
        <f t="shared" ref="R137:V137" si="30">IF(R118=0,"",R118/R99)</f>
        <v>0.88698772576746754</v>
      </c>
      <c r="S137" s="124">
        <f t="shared" si="30"/>
        <v>0.89054142789065938</v>
      </c>
      <c r="T137" s="124">
        <f t="shared" si="30"/>
        <v>0.89399088980339858</v>
      </c>
      <c r="U137" s="124">
        <f t="shared" si="30"/>
        <v>0.89774728145838878</v>
      </c>
      <c r="V137" s="124">
        <f t="shared" si="30"/>
        <v>0.90121866809219675</v>
      </c>
      <c r="W137" s="124">
        <f t="shared" ref="W137:Y137" si="31">IF(W118=0,"",W118/W99)</f>
        <v>0.90536133307157607</v>
      </c>
      <c r="X137" s="124">
        <f t="shared" si="31"/>
        <v>0.90975822170810894</v>
      </c>
      <c r="Y137" s="124">
        <f t="shared" si="31"/>
        <v>0.91414615957852707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0.84054147423619541</v>
      </c>
      <c r="C138" s="111">
        <f t="shared" si="32"/>
        <v>0.84318315075338612</v>
      </c>
      <c r="D138" s="111">
        <f t="shared" si="32"/>
        <v>0.84568910187819191</v>
      </c>
      <c r="E138" s="111">
        <f t="shared" si="32"/>
        <v>0.84815199598262203</v>
      </c>
      <c r="F138" s="111">
        <f t="shared" si="32"/>
        <v>0.85051532378973382</v>
      </c>
      <c r="G138" s="111">
        <f t="shared" si="32"/>
        <v>0.85284648950797592</v>
      </c>
      <c r="H138" s="111">
        <f t="shared" si="32"/>
        <v>0.85520909488087515</v>
      </c>
      <c r="I138" s="111">
        <f t="shared" si="32"/>
        <v>0.85798301107785868</v>
      </c>
      <c r="J138" s="111">
        <f t="shared" si="32"/>
        <v>0.86137998566160168</v>
      </c>
      <c r="K138" s="111">
        <f t="shared" si="32"/>
        <v>0.86500360001580356</v>
      </c>
      <c r="L138" s="111">
        <f t="shared" si="32"/>
        <v>0.86884044308679909</v>
      </c>
      <c r="M138" s="111">
        <f t="shared" si="32"/>
        <v>0.87281054647497069</v>
      </c>
      <c r="N138" s="111">
        <f t="shared" si="32"/>
        <v>0.87726678622369436</v>
      </c>
      <c r="O138" s="111">
        <f t="shared" si="32"/>
        <v>0.88136314062006926</v>
      </c>
      <c r="P138" s="111">
        <f t="shared" si="32"/>
        <v>0.88248889782457229</v>
      </c>
      <c r="Q138" s="111">
        <f t="shared" si="32"/>
        <v>0.88420722960297304</v>
      </c>
      <c r="R138" s="111">
        <f t="shared" ref="R138:V138" si="33">IF(R119=0,"",R119/R100)</f>
        <v>0.88665635028493606</v>
      </c>
      <c r="S138" s="111">
        <f t="shared" si="33"/>
        <v>0.89022023971924436</v>
      </c>
      <c r="T138" s="111">
        <f t="shared" si="33"/>
        <v>0.89367995337474759</v>
      </c>
      <c r="U138" s="111">
        <f t="shared" si="33"/>
        <v>0.89745007104096741</v>
      </c>
      <c r="V138" s="111">
        <f t="shared" si="33"/>
        <v>0.90093067189779985</v>
      </c>
      <c r="W138" s="111">
        <f t="shared" ref="W138:Y138" si="34">IF(W119=0,"",W119/W100)</f>
        <v>0.9050843252717804</v>
      </c>
      <c r="X138" s="111">
        <f t="shared" si="34"/>
        <v>0.90951208110963933</v>
      </c>
      <c r="Y138" s="111">
        <f t="shared" si="34"/>
        <v>0.91390833192293208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2.4612465449000727</v>
      </c>
      <c r="D140" s="124">
        <f t="shared" si="38"/>
        <v>2.6057737574976523</v>
      </c>
      <c r="E140" s="124">
        <f t="shared" si="38"/>
        <v>2.8232669923652458</v>
      </c>
      <c r="F140" s="124">
        <f t="shared" si="38"/>
        <v>3.0402717147547675</v>
      </c>
      <c r="G140" s="124">
        <f t="shared" si="38"/>
        <v>3.2267706753155845</v>
      </c>
      <c r="H140" s="124">
        <f t="shared" si="38"/>
        <v>3.4243899689504702</v>
      </c>
      <c r="I140" s="124">
        <f t="shared" si="38"/>
        <v>3.5645095800738216</v>
      </c>
      <c r="J140" s="124">
        <f t="shared" si="38"/>
        <v>3.6757345067370628</v>
      </c>
      <c r="K140" s="124">
        <f t="shared" si="38"/>
        <v>3.8140229665762897</v>
      </c>
      <c r="L140" s="124">
        <f t="shared" si="38"/>
        <v>3.957528666949798</v>
      </c>
      <c r="M140" s="124">
        <f t="shared" si="38"/>
        <v>4.1474346446964825</v>
      </c>
      <c r="N140" s="124">
        <f t="shared" si="38"/>
        <v>4.337740363550501</v>
      </c>
      <c r="O140" s="124">
        <f t="shared" si="38"/>
        <v>4.5474648869163552</v>
      </c>
      <c r="P140" s="124">
        <f t="shared" si="38"/>
        <v>4.7158577312294518</v>
      </c>
      <c r="Q140" s="124">
        <f t="shared" si="38"/>
        <v>4.8831669220525056</v>
      </c>
      <c r="R140" s="124">
        <f t="shared" ref="R140:V140" si="39">IF(R121=0,"",R121/R102)</f>
        <v>5.0484838175691911</v>
      </c>
      <c r="S140" s="124">
        <f t="shared" si="39"/>
        <v>5.2095406720076864</v>
      </c>
      <c r="T140" s="124">
        <f t="shared" si="39"/>
        <v>5.3624477375090551</v>
      </c>
      <c r="U140" s="124">
        <f t="shared" si="39"/>
        <v>5.4849481266016902</v>
      </c>
      <c r="V140" s="124">
        <f t="shared" si="39"/>
        <v>5.5766530160599581</v>
      </c>
      <c r="W140" s="124">
        <f t="shared" ref="W140:Y140" si="40">IF(W121=0,"",W121/W102)</f>
        <v>5.6278577190034023</v>
      </c>
      <c r="X140" s="124">
        <f t="shared" si="40"/>
        <v>5.6690628248473507</v>
      </c>
      <c r="Y140" s="124">
        <f t="shared" si="40"/>
        <v>5.7093308559923912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2.4612465449000727</v>
      </c>
      <c r="D141" s="111">
        <f t="shared" si="41"/>
        <v>2.6057737574976523</v>
      </c>
      <c r="E141" s="111">
        <f t="shared" si="41"/>
        <v>2.8232669923652458</v>
      </c>
      <c r="F141" s="111">
        <f t="shared" si="41"/>
        <v>3.0402717147547675</v>
      </c>
      <c r="G141" s="111">
        <f t="shared" si="41"/>
        <v>3.2267706753155845</v>
      </c>
      <c r="H141" s="111">
        <f t="shared" si="41"/>
        <v>3.4243899689504702</v>
      </c>
      <c r="I141" s="111">
        <f t="shared" si="41"/>
        <v>3.5645095800738216</v>
      </c>
      <c r="J141" s="111">
        <f t="shared" si="41"/>
        <v>3.6757345067370628</v>
      </c>
      <c r="K141" s="111">
        <f t="shared" si="41"/>
        <v>3.8140229665762897</v>
      </c>
      <c r="L141" s="111">
        <f t="shared" si="41"/>
        <v>3.957528666949798</v>
      </c>
      <c r="M141" s="111">
        <f t="shared" si="41"/>
        <v>4.1474346446964825</v>
      </c>
      <c r="N141" s="111">
        <f t="shared" si="41"/>
        <v>4.337740363550501</v>
      </c>
      <c r="O141" s="111">
        <f t="shared" si="41"/>
        <v>4.5474648869163552</v>
      </c>
      <c r="P141" s="111">
        <f t="shared" si="41"/>
        <v>4.7158577312294518</v>
      </c>
      <c r="Q141" s="111">
        <f t="shared" si="41"/>
        <v>4.8831669220525056</v>
      </c>
      <c r="R141" s="111">
        <f t="shared" ref="R141:V141" si="42">IF(R122=0,"",R122/R103)</f>
        <v>5.0484838175691911</v>
      </c>
      <c r="S141" s="111">
        <f t="shared" si="42"/>
        <v>5.2095406720076864</v>
      </c>
      <c r="T141" s="111">
        <f t="shared" si="42"/>
        <v>5.3624477375090551</v>
      </c>
      <c r="U141" s="111">
        <f t="shared" si="42"/>
        <v>5.4849481266016902</v>
      </c>
      <c r="V141" s="111">
        <f t="shared" si="42"/>
        <v>5.5766530160599581</v>
      </c>
      <c r="W141" s="111">
        <f t="shared" ref="W141:Y141" si="43">IF(W122=0,"",W122/W103)</f>
        <v>5.6278577190034023</v>
      </c>
      <c r="X141" s="111">
        <f t="shared" si="43"/>
        <v>5.6690628248473507</v>
      </c>
      <c r="Y141" s="111">
        <f t="shared" si="43"/>
        <v>5.7093308559923912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0.84256126009088794</v>
      </c>
      <c r="C142" s="124">
        <f t="shared" si="44"/>
        <v>0.84554709113167636</v>
      </c>
      <c r="D142" s="124">
        <f t="shared" si="44"/>
        <v>0.84824584475552267</v>
      </c>
      <c r="E142" s="124">
        <f t="shared" si="44"/>
        <v>0.85111137406370163</v>
      </c>
      <c r="F142" s="124">
        <f t="shared" si="44"/>
        <v>0.85370918221587933</v>
      </c>
      <c r="G142" s="124">
        <f t="shared" si="44"/>
        <v>0.85616267393240642</v>
      </c>
      <c r="H142" s="124">
        <f t="shared" si="44"/>
        <v>0.8589875320074204</v>
      </c>
      <c r="I142" s="124">
        <f t="shared" si="44"/>
        <v>0.86253958392827879</v>
      </c>
      <c r="J142" s="124">
        <f t="shared" si="44"/>
        <v>0.86683375904808357</v>
      </c>
      <c r="K142" s="124">
        <f t="shared" si="44"/>
        <v>0.87134844325787586</v>
      </c>
      <c r="L142" s="124">
        <f t="shared" si="44"/>
        <v>0.87514148619587928</v>
      </c>
      <c r="M142" s="124">
        <f t="shared" si="44"/>
        <v>0.87929976846917191</v>
      </c>
      <c r="N142" s="124">
        <f t="shared" si="44"/>
        <v>0.88409620621009843</v>
      </c>
      <c r="O142" s="124">
        <f t="shared" si="44"/>
        <v>0.88825612260582232</v>
      </c>
      <c r="P142" s="124">
        <f t="shared" si="44"/>
        <v>0.88981936949737062</v>
      </c>
      <c r="Q142" s="124">
        <f t="shared" si="44"/>
        <v>0.89167200702875493</v>
      </c>
      <c r="R142" s="124">
        <f t="shared" ref="R142:V142" si="45">IF(R123=0,"",R123/R104)</f>
        <v>0.89510792028218544</v>
      </c>
      <c r="S142" s="124">
        <f t="shared" si="45"/>
        <v>0.90008710118987512</v>
      </c>
      <c r="T142" s="124">
        <f t="shared" si="45"/>
        <v>0.90491223587795833</v>
      </c>
      <c r="U142" s="124">
        <f t="shared" si="45"/>
        <v>0.91002407163441901</v>
      </c>
      <c r="V142" s="124">
        <f t="shared" si="45"/>
        <v>0.91502541138611759</v>
      </c>
      <c r="W142" s="124">
        <f t="shared" ref="W142:Y142" si="46">IF(W123=0,"",W123/W104)</f>
        <v>0.92043556919860781</v>
      </c>
      <c r="X142" s="124">
        <f t="shared" si="46"/>
        <v>0.92669510150537782</v>
      </c>
      <c r="Y142" s="124">
        <f t="shared" si="46"/>
        <v>0.931905362648483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0.84575587247101547</v>
      </c>
      <c r="C143" s="111">
        <f t="shared" si="47"/>
        <v>0.84841926182166216</v>
      </c>
      <c r="D143" s="111">
        <f t="shared" si="47"/>
        <v>0.85100986116345723</v>
      </c>
      <c r="E143" s="111">
        <f t="shared" si="47"/>
        <v>0.85358939521400856</v>
      </c>
      <c r="F143" s="111">
        <f t="shared" si="47"/>
        <v>0.85607349836445412</v>
      </c>
      <c r="G143" s="111">
        <f t="shared" si="47"/>
        <v>0.85854002904608839</v>
      </c>
      <c r="H143" s="111">
        <f t="shared" si="47"/>
        <v>0.86109628966766394</v>
      </c>
      <c r="I143" s="111">
        <f t="shared" si="47"/>
        <v>0.86421408836878311</v>
      </c>
      <c r="J143" s="111">
        <f t="shared" si="47"/>
        <v>0.86810303123717292</v>
      </c>
      <c r="K143" s="111">
        <f t="shared" si="47"/>
        <v>0.87222014256117686</v>
      </c>
      <c r="L143" s="111">
        <f t="shared" si="47"/>
        <v>0.87649110171227984</v>
      </c>
      <c r="M143" s="111">
        <f t="shared" si="47"/>
        <v>0.88098952460735569</v>
      </c>
      <c r="N143" s="111">
        <f t="shared" si="47"/>
        <v>0.88607377743114835</v>
      </c>
      <c r="O143" s="111">
        <f t="shared" si="47"/>
        <v>0.89059417162673904</v>
      </c>
      <c r="P143" s="111">
        <f t="shared" si="47"/>
        <v>0.89205310545859406</v>
      </c>
      <c r="Q143" s="111">
        <f t="shared" si="47"/>
        <v>0.89424747521600356</v>
      </c>
      <c r="R143" s="111">
        <f t="shared" ref="R143:V143" si="48">IF(R124=0,"",R124/R105)</f>
        <v>0.89752765385038469</v>
      </c>
      <c r="S143" s="111">
        <f t="shared" si="48"/>
        <v>0.90210702963944311</v>
      </c>
      <c r="T143" s="111">
        <f t="shared" si="48"/>
        <v>0.90661301633298907</v>
      </c>
      <c r="U143" s="111">
        <f t="shared" si="48"/>
        <v>0.91146630301873377</v>
      </c>
      <c r="V143" s="111">
        <f t="shared" si="48"/>
        <v>0.91603097606982897</v>
      </c>
      <c r="W143" s="111">
        <f t="shared" ref="W143:Y143" si="49">IF(W124=0,"",W124/W105)</f>
        <v>0.92143430388017689</v>
      </c>
      <c r="X143" s="111">
        <f t="shared" si="49"/>
        <v>0.92702462073579706</v>
      </c>
      <c r="Y143" s="111">
        <f t="shared" si="49"/>
        <v>0.93235237135344717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0.90574080075133523</v>
      </c>
      <c r="C144" s="111">
        <f t="shared" si="50"/>
        <v>0.91094737444033058</v>
      </c>
      <c r="D144" s="111">
        <f t="shared" si="50"/>
        <v>0.91202599416877828</v>
      </c>
      <c r="E144" s="111">
        <f t="shared" si="50"/>
        <v>0.91564077811066047</v>
      </c>
      <c r="F144" s="111">
        <f t="shared" si="50"/>
        <v>0.91760682813849015</v>
      </c>
      <c r="G144" s="111">
        <f t="shared" si="50"/>
        <v>0.91813561366446028</v>
      </c>
      <c r="H144" s="111">
        <f t="shared" si="50"/>
        <v>0.92004276304746802</v>
      </c>
      <c r="I144" s="111">
        <f t="shared" si="50"/>
        <v>0.92395523211623121</v>
      </c>
      <c r="J144" s="111">
        <f t="shared" si="50"/>
        <v>0.92851584100887097</v>
      </c>
      <c r="K144" s="111">
        <f t="shared" si="50"/>
        <v>0.93697578175372376</v>
      </c>
      <c r="L144" s="111">
        <f t="shared" si="50"/>
        <v>0.92961225596783759</v>
      </c>
      <c r="M144" s="111">
        <f t="shared" si="50"/>
        <v>0.93169188872269904</v>
      </c>
      <c r="N144" s="111">
        <f t="shared" si="50"/>
        <v>0.93485233858449501</v>
      </c>
      <c r="O144" s="111">
        <f t="shared" si="50"/>
        <v>0.93255330968304162</v>
      </c>
      <c r="P144" s="111">
        <f t="shared" si="50"/>
        <v>0.93539280848669626</v>
      </c>
      <c r="Q144" s="111">
        <f t="shared" si="50"/>
        <v>0.93424437757463197</v>
      </c>
      <c r="R144" s="111">
        <f t="shared" ref="R144:V144" si="51">IF(R125=0,"",R125/R106)</f>
        <v>0.93629654924827321</v>
      </c>
      <c r="S144" s="111">
        <f t="shared" si="51"/>
        <v>0.94336270334025152</v>
      </c>
      <c r="T144" s="111">
        <f t="shared" si="51"/>
        <v>0.94577758180154692</v>
      </c>
      <c r="U144" s="111">
        <f t="shared" si="51"/>
        <v>0.94890214104429382</v>
      </c>
      <c r="V144" s="111">
        <f t="shared" si="51"/>
        <v>0.9524185222325795</v>
      </c>
      <c r="W144" s="111">
        <f t="shared" ref="W144:Y144" si="52">IF(W125=0,"",W125/W106)</f>
        <v>0.95370505610844913</v>
      </c>
      <c r="X144" s="111">
        <f t="shared" si="52"/>
        <v>0.97353526247418765</v>
      </c>
      <c r="Y144" s="111">
        <f t="shared" si="52"/>
        <v>0.96981065048586024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0.84575587247101547</v>
      </c>
      <c r="C145" s="112">
        <f t="shared" si="53"/>
        <v>0.8513486676267128</v>
      </c>
      <c r="D145" s="112">
        <f t="shared" si="53"/>
        <v>0.85432840845849833</v>
      </c>
      <c r="E145" s="112">
        <f t="shared" si="53"/>
        <v>0.8582559942258795</v>
      </c>
      <c r="F145" s="112">
        <f t="shared" si="53"/>
        <v>0.86079684930292744</v>
      </c>
      <c r="G145" s="112">
        <f t="shared" si="53"/>
        <v>0.86334913969184035</v>
      </c>
      <c r="H145" s="112">
        <f t="shared" si="53"/>
        <v>0.86648435884226638</v>
      </c>
      <c r="I145" s="112">
        <f t="shared" si="53"/>
        <v>0.87072492818825942</v>
      </c>
      <c r="J145" s="112">
        <f t="shared" si="53"/>
        <v>0.87458154485832029</v>
      </c>
      <c r="K145" s="112">
        <f t="shared" si="53"/>
        <v>0.87918753483627243</v>
      </c>
      <c r="L145" s="112">
        <f t="shared" si="53"/>
        <v>0.88160800862408584</v>
      </c>
      <c r="M145" s="112">
        <f t="shared" si="53"/>
        <v>0.88381617259905487</v>
      </c>
      <c r="N145" s="112">
        <f t="shared" si="53"/>
        <v>0.88680430828386281</v>
      </c>
      <c r="O145" s="112">
        <f t="shared" si="53"/>
        <v>0.88821020856639243</v>
      </c>
      <c r="P145" s="112">
        <f t="shared" si="53"/>
        <v>0.88871688662966397</v>
      </c>
      <c r="Q145" s="112">
        <f t="shared" si="53"/>
        <v>0.88923782172847043</v>
      </c>
      <c r="R145" s="112">
        <f t="shared" ref="R145:V145" si="54">IF(R126=0,"",R126/R107)</f>
        <v>0.89261345078299148</v>
      </c>
      <c r="S145" s="112">
        <f t="shared" si="54"/>
        <v>0.90024998948317347</v>
      </c>
      <c r="T145" s="112">
        <f t="shared" si="54"/>
        <v>0.90485618800377488</v>
      </c>
      <c r="U145" s="112">
        <f t="shared" si="54"/>
        <v>0.91156884806997618</v>
      </c>
      <c r="V145" s="112">
        <f t="shared" si="54"/>
        <v>0.91741487408440103</v>
      </c>
      <c r="W145" s="112">
        <f t="shared" ref="W145:Y145" si="55">IF(W126=0,"",W126/W107)</f>
        <v>0.92378370187883441</v>
      </c>
      <c r="X145" s="112">
        <f t="shared" si="55"/>
        <v>0.93860691412872466</v>
      </c>
      <c r="Y145" s="112">
        <f t="shared" si="55"/>
        <v>0.94330668717718291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0.71845185201525075</v>
      </c>
      <c r="C147" s="112">
        <f t="shared" si="59"/>
        <v>0.72109967593115254</v>
      </c>
      <c r="D147" s="112">
        <f t="shared" si="59"/>
        <v>0.72403502231101746</v>
      </c>
      <c r="E147" s="112">
        <f t="shared" si="59"/>
        <v>0.72718646557390421</v>
      </c>
      <c r="F147" s="112">
        <f t="shared" si="59"/>
        <v>0.73160009415074334</v>
      </c>
      <c r="G147" s="112">
        <f t="shared" si="59"/>
        <v>0.73630544289679956</v>
      </c>
      <c r="H147" s="112">
        <f t="shared" si="59"/>
        <v>0.74141413267815126</v>
      </c>
      <c r="I147" s="112">
        <f t="shared" si="59"/>
        <v>0.74394878799714215</v>
      </c>
      <c r="J147" s="112">
        <f t="shared" si="59"/>
        <v>0.74442211417344184</v>
      </c>
      <c r="K147" s="112">
        <f t="shared" si="59"/>
        <v>0.74461325961384894</v>
      </c>
      <c r="L147" s="112">
        <f t="shared" si="59"/>
        <v>0.74828688630386575</v>
      </c>
      <c r="M147" s="112">
        <f t="shared" si="59"/>
        <v>0.75225429156815815</v>
      </c>
      <c r="N147" s="112">
        <f t="shared" si="59"/>
        <v>0.75742148624477679</v>
      </c>
      <c r="O147" s="112">
        <f t="shared" si="59"/>
        <v>0.76113434134194913</v>
      </c>
      <c r="P147" s="112">
        <f t="shared" si="59"/>
        <v>0.76492590805613414</v>
      </c>
      <c r="Q147" s="112">
        <f t="shared" si="59"/>
        <v>0.7703768692320575</v>
      </c>
      <c r="R147" s="112">
        <f t="shared" ref="R147:V147" si="60">IF(R128=0,"",R128/R109)</f>
        <v>0.77262802566487987</v>
      </c>
      <c r="S147" s="112">
        <f t="shared" si="60"/>
        <v>0.78024082385129334</v>
      </c>
      <c r="T147" s="112">
        <f t="shared" si="60"/>
        <v>0.79306984862602792</v>
      </c>
      <c r="U147" s="112">
        <f t="shared" si="60"/>
        <v>0.80946646519594068</v>
      </c>
      <c r="V147" s="112">
        <f t="shared" si="60"/>
        <v>0.81977175225296417</v>
      </c>
      <c r="W147" s="112">
        <f t="shared" ref="W147:Y147" si="61">IF(W128=0,"",W128/W109)</f>
        <v>0.82912900888607866</v>
      </c>
      <c r="X147" s="112">
        <f t="shared" si="61"/>
        <v>0.8335900932828727</v>
      </c>
      <c r="Y147" s="112">
        <f t="shared" si="61"/>
        <v>0.8377077229527593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0.81717885233386844</v>
      </c>
      <c r="C148" s="113">
        <f t="shared" si="62"/>
        <v>0.82379790176986134</v>
      </c>
      <c r="D148" s="113">
        <f t="shared" si="62"/>
        <v>0.82475918888303146</v>
      </c>
      <c r="E148" s="113">
        <f t="shared" si="62"/>
        <v>0.8294301749618217</v>
      </c>
      <c r="F148" s="113">
        <f t="shared" si="62"/>
        <v>0.832706776881044</v>
      </c>
      <c r="G148" s="113">
        <f t="shared" si="62"/>
        <v>0.83355048437099954</v>
      </c>
      <c r="H148" s="113">
        <f t="shared" si="62"/>
        <v>0.83610625270139782</v>
      </c>
      <c r="I148" s="113">
        <f t="shared" si="62"/>
        <v>0.83959316731348355</v>
      </c>
      <c r="J148" s="113">
        <f t="shared" si="62"/>
        <v>0.84430290720026424</v>
      </c>
      <c r="K148" s="113">
        <f t="shared" si="62"/>
        <v>0.85660474246231066</v>
      </c>
      <c r="L148" s="113">
        <f t="shared" si="62"/>
        <v>0.84164744873616193</v>
      </c>
      <c r="M148" s="113">
        <f t="shared" si="62"/>
        <v>0.84540093609589506</v>
      </c>
      <c r="N148" s="113">
        <f t="shared" si="62"/>
        <v>0.85111022844200757</v>
      </c>
      <c r="O148" s="113">
        <f t="shared" si="62"/>
        <v>0.84684643257017411</v>
      </c>
      <c r="P148" s="113">
        <f t="shared" si="62"/>
        <v>0.85461297002076797</v>
      </c>
      <c r="Q148" s="113">
        <f t="shared" si="62"/>
        <v>0.8565446825184212</v>
      </c>
      <c r="R148" s="113">
        <f t="shared" ref="R148:V148" si="63">IF(R129=0,"",R129/R110)</f>
        <v>0.85842223292499298</v>
      </c>
      <c r="S148" s="113">
        <f t="shared" si="63"/>
        <v>0.86997333500936624</v>
      </c>
      <c r="T148" s="113">
        <f t="shared" si="63"/>
        <v>0.87840561868734934</v>
      </c>
      <c r="U148" s="113">
        <f t="shared" si="63"/>
        <v>0.88715711500664041</v>
      </c>
      <c r="V148" s="113">
        <f t="shared" si="63"/>
        <v>0.89229506753872889</v>
      </c>
      <c r="W148" s="113">
        <f t="shared" ref="W148:Y148" si="64">IF(W129=0,"",W129/W110)</f>
        <v>0.8918240578938208</v>
      </c>
      <c r="X148" s="113">
        <f t="shared" si="64"/>
        <v>0.92775491777199792</v>
      </c>
      <c r="Y148" s="113">
        <f t="shared" si="64"/>
        <v>0.92282619021705947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0.71845185201525075</v>
      </c>
      <c r="C149" s="111">
        <f t="shared" si="65"/>
        <v>0.72350031616873245</v>
      </c>
      <c r="D149" s="111">
        <f t="shared" si="65"/>
        <v>0.7270017416317941</v>
      </c>
      <c r="E149" s="111">
        <f t="shared" si="65"/>
        <v>0.73055534733013483</v>
      </c>
      <c r="F149" s="111">
        <f t="shared" si="65"/>
        <v>0.73415514745410326</v>
      </c>
      <c r="G149" s="111">
        <f t="shared" si="65"/>
        <v>0.73834919571824653</v>
      </c>
      <c r="H149" s="111">
        <f t="shared" si="65"/>
        <v>0.742163339366537</v>
      </c>
      <c r="I149" s="111">
        <f t="shared" si="65"/>
        <v>0.74395875272457346</v>
      </c>
      <c r="J149" s="111">
        <f t="shared" si="65"/>
        <v>0.74451569024335251</v>
      </c>
      <c r="K149" s="111">
        <f t="shared" si="65"/>
        <v>0.74471390201156273</v>
      </c>
      <c r="L149" s="111">
        <f t="shared" si="65"/>
        <v>0.7494039351639683</v>
      </c>
      <c r="M149" s="111">
        <f t="shared" si="65"/>
        <v>0.752852928858744</v>
      </c>
      <c r="N149" s="111">
        <f t="shared" si="65"/>
        <v>0.75689995598918947</v>
      </c>
      <c r="O149" s="111">
        <f t="shared" si="65"/>
        <v>0.76052455313023248</v>
      </c>
      <c r="P149" s="111">
        <f t="shared" si="65"/>
        <v>0.76410925296736498</v>
      </c>
      <c r="Q149" s="111">
        <f t="shared" si="65"/>
        <v>0.77140613861546814</v>
      </c>
      <c r="R149" s="111">
        <f t="shared" ref="R149:V149" si="66">IF(R130=0,"",R130/R111)</f>
        <v>0.77432752718502573</v>
      </c>
      <c r="S149" s="111">
        <f t="shared" si="66"/>
        <v>0.78363450022636061</v>
      </c>
      <c r="T149" s="111">
        <f t="shared" si="66"/>
        <v>0.79767123831674613</v>
      </c>
      <c r="U149" s="111">
        <f t="shared" si="66"/>
        <v>0.81361078064856873</v>
      </c>
      <c r="V149" s="111">
        <f t="shared" si="66"/>
        <v>0.82129085730081719</v>
      </c>
      <c r="W149" s="111">
        <f t="shared" ref="W149:Y149" si="67">IF(W130=0,"",W130/W111)</f>
        <v>0.8287866430249109</v>
      </c>
      <c r="X149" s="111">
        <f t="shared" si="67"/>
        <v>0.84031174725684166</v>
      </c>
      <c r="Y149" s="111">
        <f t="shared" si="67"/>
        <v>0.86079737771495346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0.75848880218923742</v>
      </c>
      <c r="C151" s="124">
        <f t="shared" si="71"/>
        <v>0.76072004845579744</v>
      </c>
      <c r="D151" s="124">
        <f t="shared" si="71"/>
        <v>0.76300468996754345</v>
      </c>
      <c r="E151" s="124">
        <f t="shared" si="71"/>
        <v>0.76540817284266194</v>
      </c>
      <c r="F151" s="124">
        <f t="shared" si="71"/>
        <v>0.76794573127799148</v>
      </c>
      <c r="G151" s="124">
        <f t="shared" si="71"/>
        <v>0.77072269469325339</v>
      </c>
      <c r="H151" s="124">
        <f t="shared" si="71"/>
        <v>0.77387985859715536</v>
      </c>
      <c r="I151" s="124">
        <f t="shared" si="71"/>
        <v>0.77565666650132759</v>
      </c>
      <c r="J151" s="124">
        <f t="shared" si="71"/>
        <v>0.77677836313201609</v>
      </c>
      <c r="K151" s="124">
        <f t="shared" si="71"/>
        <v>0.77842477969082469</v>
      </c>
      <c r="L151" s="124">
        <f t="shared" si="71"/>
        <v>0.78013282569743991</v>
      </c>
      <c r="M151" s="124">
        <f t="shared" si="71"/>
        <v>0.78199079443886044</v>
      </c>
      <c r="N151" s="124">
        <f t="shared" si="71"/>
        <v>0.7842632065851719</v>
      </c>
      <c r="O151" s="124">
        <f t="shared" si="71"/>
        <v>0.78691367540954771</v>
      </c>
      <c r="P151" s="124">
        <f t="shared" si="71"/>
        <v>0.78935146357040809</v>
      </c>
      <c r="Q151" s="124">
        <f t="shared" si="71"/>
        <v>0.79331982476327478</v>
      </c>
      <c r="R151" s="124">
        <f t="shared" ref="R151:V151" si="72">IF(R132=0,"",R132/R113)</f>
        <v>0.79953498211774821</v>
      </c>
      <c r="S151" s="124">
        <f t="shared" si="72"/>
        <v>0.80864084826664562</v>
      </c>
      <c r="T151" s="124">
        <f t="shared" si="72"/>
        <v>0.81938664404801276</v>
      </c>
      <c r="U151" s="124">
        <f t="shared" si="72"/>
        <v>0.83169617186188161</v>
      </c>
      <c r="V151" s="124">
        <f t="shared" si="72"/>
        <v>0.84367600076527172</v>
      </c>
      <c r="W151" s="124">
        <f t="shared" ref="W151:Y151" si="73">IF(W132=0,"",W132/W113)</f>
        <v>0.85581233945839552</v>
      </c>
      <c r="X151" s="124">
        <f t="shared" si="73"/>
        <v>0.86694687615843546</v>
      </c>
      <c r="Y151" s="124">
        <f t="shared" si="73"/>
        <v>0.87787733090074593</v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0.75848880218923742</v>
      </c>
      <c r="C153" s="45">
        <f t="shared" si="77"/>
        <v>0.76072004845579744</v>
      </c>
      <c r="D153" s="45">
        <f t="shared" si="77"/>
        <v>0.76300468996754345</v>
      </c>
      <c r="E153" s="45">
        <f t="shared" si="77"/>
        <v>0.76540817284266194</v>
      </c>
      <c r="F153" s="45">
        <f t="shared" si="77"/>
        <v>0.76794573127799148</v>
      </c>
      <c r="G153" s="45">
        <f t="shared" si="77"/>
        <v>0.77072269469325339</v>
      </c>
      <c r="H153" s="45">
        <f t="shared" si="77"/>
        <v>0.77387985859715536</v>
      </c>
      <c r="I153" s="45">
        <f t="shared" si="77"/>
        <v>0.77565666650132759</v>
      </c>
      <c r="J153" s="45">
        <f t="shared" si="77"/>
        <v>0.77677836313201609</v>
      </c>
      <c r="K153" s="45">
        <f t="shared" si="77"/>
        <v>0.77842477969082469</v>
      </c>
      <c r="L153" s="45">
        <f t="shared" si="77"/>
        <v>0.78013282569743991</v>
      </c>
      <c r="M153" s="45">
        <f t="shared" si="77"/>
        <v>0.78199079443886044</v>
      </c>
      <c r="N153" s="45">
        <f t="shared" si="77"/>
        <v>0.7842632065851719</v>
      </c>
      <c r="O153" s="45">
        <f t="shared" si="77"/>
        <v>0.78691367540954771</v>
      </c>
      <c r="P153" s="45">
        <f t="shared" si="77"/>
        <v>0.78935146357040809</v>
      </c>
      <c r="Q153" s="45">
        <f t="shared" si="77"/>
        <v>0.79331982476327478</v>
      </c>
      <c r="R153" s="45">
        <f t="shared" ref="R153:V153" si="78">IF(R134=0,"",R134/R115)</f>
        <v>0.79953498211774821</v>
      </c>
      <c r="S153" s="45">
        <f t="shared" si="78"/>
        <v>0.80864084826664562</v>
      </c>
      <c r="T153" s="45">
        <f t="shared" si="78"/>
        <v>0.81938664404801276</v>
      </c>
      <c r="U153" s="45">
        <f t="shared" si="78"/>
        <v>0.83169617186188161</v>
      </c>
      <c r="V153" s="45">
        <f t="shared" si="78"/>
        <v>0.84367600076527172</v>
      </c>
      <c r="W153" s="45">
        <f t="shared" ref="W153:Y153" si="79">IF(W134=0,"",W134/W115)</f>
        <v>0.85581233945839552</v>
      </c>
      <c r="X153" s="45">
        <f t="shared" si="79"/>
        <v>0.86694687615843546</v>
      </c>
      <c r="Y153" s="45">
        <f t="shared" si="79"/>
        <v>0.87787733090074593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13199.19283686885</v>
      </c>
      <c r="C174" s="117">
        <f t="shared" si="87"/>
        <v>13976.743481118954</v>
      </c>
      <c r="D174" s="117">
        <f t="shared" si="87"/>
        <v>13489.437417846428</v>
      </c>
      <c r="E174" s="117">
        <f t="shared" si="87"/>
        <v>13701.817385775055</v>
      </c>
      <c r="F174" s="117">
        <f t="shared" si="87"/>
        <v>13679.559536025101</v>
      </c>
      <c r="G174" s="117">
        <f t="shared" si="87"/>
        <v>13638.505637666911</v>
      </c>
      <c r="H174" s="117">
        <f t="shared" si="87"/>
        <v>13804.707203188726</v>
      </c>
      <c r="I174" s="117">
        <f t="shared" si="87"/>
        <v>13626.018952282138</v>
      </c>
      <c r="J174" s="117">
        <f t="shared" si="87"/>
        <v>13795.778396316269</v>
      </c>
      <c r="K174" s="117">
        <f t="shared" si="87"/>
        <v>13909.81556901072</v>
      </c>
      <c r="L174" s="117">
        <f t="shared" si="87"/>
        <v>15926.22988161793</v>
      </c>
      <c r="M174" s="117">
        <f t="shared" si="87"/>
        <v>13899.005056726714</v>
      </c>
      <c r="N174" s="117">
        <f t="shared" si="87"/>
        <v>14038.134397659584</v>
      </c>
      <c r="O174" s="117">
        <f t="shared" si="87"/>
        <v>14055.159859806354</v>
      </c>
      <c r="P174" s="117">
        <f t="shared" si="87"/>
        <v>12998.599257928721</v>
      </c>
      <c r="Q174" s="117">
        <f t="shared" si="87"/>
        <v>13965.79985798481</v>
      </c>
      <c r="R174" s="117">
        <f t="shared" ref="R174:V174" si="88">R175+R178+R180+R189</f>
        <v>14348.380084496435</v>
      </c>
      <c r="S174" s="117">
        <f t="shared" si="88"/>
        <v>14334.130143050103</v>
      </c>
      <c r="T174" s="117">
        <f t="shared" si="88"/>
        <v>14258.219195016938</v>
      </c>
      <c r="U174" s="117">
        <f t="shared" si="88"/>
        <v>13772.420825971345</v>
      </c>
      <c r="V174" s="117">
        <f t="shared" si="88"/>
        <v>13406.527094417623</v>
      </c>
      <c r="W174" s="117">
        <f t="shared" ref="W174:Y174" si="89">W175+W178+W180+W189</f>
        <v>14446.888522541709</v>
      </c>
      <c r="X174" s="117">
        <f t="shared" si="89"/>
        <v>12670.88166948984</v>
      </c>
      <c r="Y174" s="117">
        <f t="shared" si="89"/>
        <v>13019.211180403665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11766.301106268165</v>
      </c>
      <c r="C175" s="122">
        <f t="shared" si="90"/>
        <v>12594.428702900235</v>
      </c>
      <c r="D175" s="122">
        <f t="shared" si="90"/>
        <v>12106.262382774798</v>
      </c>
      <c r="E175" s="122">
        <f t="shared" si="90"/>
        <v>12338.966878091034</v>
      </c>
      <c r="F175" s="122">
        <f t="shared" si="90"/>
        <v>12278.830852806528</v>
      </c>
      <c r="G175" s="122">
        <f t="shared" si="90"/>
        <v>12249.482917735155</v>
      </c>
      <c r="H175" s="122">
        <f t="shared" si="90"/>
        <v>12391.387697961092</v>
      </c>
      <c r="I175" s="122">
        <f t="shared" si="90"/>
        <v>12306.469628579205</v>
      </c>
      <c r="J175" s="122">
        <f t="shared" si="90"/>
        <v>12426.118919805858</v>
      </c>
      <c r="K175" s="122">
        <f t="shared" si="90"/>
        <v>12551.471252141846</v>
      </c>
      <c r="L175" s="122">
        <f t="shared" si="90"/>
        <v>14337.19322343071</v>
      </c>
      <c r="M175" s="122">
        <f t="shared" si="90"/>
        <v>12306.611732608324</v>
      </c>
      <c r="N175" s="122">
        <f t="shared" si="90"/>
        <v>12419.194430435869</v>
      </c>
      <c r="O175" s="122">
        <f t="shared" si="90"/>
        <v>12381.105146459229</v>
      </c>
      <c r="P175" s="122">
        <f t="shared" si="90"/>
        <v>11334.187147580795</v>
      </c>
      <c r="Q175" s="122">
        <f t="shared" si="90"/>
        <v>12295.446188979207</v>
      </c>
      <c r="R175" s="122">
        <f t="shared" ref="R175:V175" si="91">SUM(R176:R177)</f>
        <v>12669.84486707836</v>
      </c>
      <c r="S175" s="122">
        <f t="shared" si="91"/>
        <v>12687.33187107035</v>
      </c>
      <c r="T175" s="122">
        <f t="shared" si="91"/>
        <v>12641.121438097476</v>
      </c>
      <c r="U175" s="122">
        <f t="shared" si="91"/>
        <v>12153.292514170444</v>
      </c>
      <c r="V175" s="122">
        <f t="shared" si="91"/>
        <v>11780.263829879876</v>
      </c>
      <c r="W175" s="122">
        <f t="shared" ref="W175:Y175" si="92">SUM(W176:W177)</f>
        <v>12793.903755017818</v>
      </c>
      <c r="X175" s="122">
        <f t="shared" si="92"/>
        <v>11630.838726721069</v>
      </c>
      <c r="Y175" s="122">
        <f t="shared" si="92"/>
        <v>11990.689618580354</v>
      </c>
      <c r="DA175" s="130" t="s">
        <v>2360</v>
      </c>
    </row>
    <row r="176" spans="1:105" ht="12" customHeight="1" x14ac:dyDescent="0.25">
      <c r="A176" s="97" t="s">
        <v>198</v>
      </c>
      <c r="B176" s="98">
        <v>11729.872927630424</v>
      </c>
      <c r="C176" s="98">
        <v>12555.330923675652</v>
      </c>
      <c r="D176" s="98">
        <v>12069.46933675205</v>
      </c>
      <c r="E176" s="98">
        <v>12301.531707015845</v>
      </c>
      <c r="F176" s="98">
        <v>12241.856270046876</v>
      </c>
      <c r="G176" s="98">
        <v>12212.694612740748</v>
      </c>
      <c r="H176" s="98">
        <v>12354.257544167862</v>
      </c>
      <c r="I176" s="98">
        <v>12269.681404816401</v>
      </c>
      <c r="J176" s="98">
        <v>12389.352424772787</v>
      </c>
      <c r="K176" s="98">
        <v>12514.594986953345</v>
      </c>
      <c r="L176" s="98">
        <v>14293.848504282061</v>
      </c>
      <c r="M176" s="98">
        <v>12270.142058525575</v>
      </c>
      <c r="N176" s="98">
        <v>12382.61882113353</v>
      </c>
      <c r="O176" s="98">
        <v>12344.805391881528</v>
      </c>
      <c r="P176" s="98">
        <v>11301.680162977711</v>
      </c>
      <c r="Q176" s="98">
        <v>12259.527666368964</v>
      </c>
      <c r="R176" s="98">
        <v>12632.802862810979</v>
      </c>
      <c r="S176" s="98">
        <v>12650.211905483044</v>
      </c>
      <c r="T176" s="98">
        <v>12604.152067984618</v>
      </c>
      <c r="U176" s="98">
        <v>12118.069816526027</v>
      </c>
      <c r="V176" s="98">
        <v>11746.018405821922</v>
      </c>
      <c r="W176" s="98">
        <v>12756.5652317431</v>
      </c>
      <c r="X176" s="98">
        <v>11599.201115424394</v>
      </c>
      <c r="Y176" s="98">
        <v>11957.565418937696</v>
      </c>
      <c r="DA176" s="63" t="s">
        <v>2361</v>
      </c>
    </row>
    <row r="177" spans="1:105" ht="12" customHeight="1" x14ac:dyDescent="0.25">
      <c r="A177" s="97" t="s">
        <v>53</v>
      </c>
      <c r="B177" s="98">
        <v>36.428178637742171</v>
      </c>
      <c r="C177" s="98">
        <v>39.09777922458327</v>
      </c>
      <c r="D177" s="98">
        <v>36.793046022746957</v>
      </c>
      <c r="E177" s="98">
        <v>37.43517107518862</v>
      </c>
      <c r="F177" s="98">
        <v>36.974582759651717</v>
      </c>
      <c r="G177" s="98">
        <v>36.788304994406687</v>
      </c>
      <c r="H177" s="98">
        <v>37.130153793229567</v>
      </c>
      <c r="I177" s="98">
        <v>36.788223762803177</v>
      </c>
      <c r="J177" s="98">
        <v>36.766495033070775</v>
      </c>
      <c r="K177" s="98">
        <v>36.876265188501513</v>
      </c>
      <c r="L177" s="98">
        <v>43.344719148647926</v>
      </c>
      <c r="M177" s="98">
        <v>36.469674082749741</v>
      </c>
      <c r="N177" s="98">
        <v>36.575609302339878</v>
      </c>
      <c r="O177" s="98">
        <v>36.299754577702444</v>
      </c>
      <c r="P177" s="98">
        <v>32.506984603083545</v>
      </c>
      <c r="Q177" s="98">
        <v>35.918522610243798</v>
      </c>
      <c r="R177" s="98">
        <v>37.042004267381238</v>
      </c>
      <c r="S177" s="98">
        <v>37.119965587306339</v>
      </c>
      <c r="T177" s="98">
        <v>36.969370112858357</v>
      </c>
      <c r="U177" s="98">
        <v>35.222697644415362</v>
      </c>
      <c r="V177" s="98">
        <v>34.2454240579535</v>
      </c>
      <c r="W177" s="98">
        <v>37.338523274718419</v>
      </c>
      <c r="X177" s="98">
        <v>31.637611296675008</v>
      </c>
      <c r="Y177" s="98">
        <v>33.12419964265775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0.74388653096614687</v>
      </c>
      <c r="C178" s="122">
        <f t="shared" si="93"/>
        <v>0.89592203162829842</v>
      </c>
      <c r="D178" s="122">
        <f t="shared" si="93"/>
        <v>0.95006499575344106</v>
      </c>
      <c r="E178" s="122">
        <f t="shared" si="93"/>
        <v>1.146385002555556</v>
      </c>
      <c r="F178" s="122">
        <f t="shared" si="93"/>
        <v>1.4277275078330647</v>
      </c>
      <c r="G178" s="122">
        <f t="shared" si="93"/>
        <v>1.6878228725630582</v>
      </c>
      <c r="H178" s="122">
        <f t="shared" si="93"/>
        <v>2.0327608775000012</v>
      </c>
      <c r="I178" s="122">
        <f t="shared" si="93"/>
        <v>2.3771995576697615</v>
      </c>
      <c r="J178" s="122">
        <f t="shared" si="93"/>
        <v>2.6147517592425014</v>
      </c>
      <c r="K178" s="122">
        <f t="shared" si="93"/>
        <v>2.7425683484284122</v>
      </c>
      <c r="L178" s="122">
        <f t="shared" si="93"/>
        <v>2.9349213595944361</v>
      </c>
      <c r="M178" s="122">
        <f t="shared" si="93"/>
        <v>3.1460067056595435</v>
      </c>
      <c r="N178" s="122">
        <f t="shared" si="93"/>
        <v>3.3726821515817083</v>
      </c>
      <c r="O178" s="122">
        <f t="shared" si="93"/>
        <v>3.5653110101027186</v>
      </c>
      <c r="P178" s="122">
        <f t="shared" si="93"/>
        <v>3.7047865118752918</v>
      </c>
      <c r="Q178" s="122">
        <f t="shared" si="93"/>
        <v>3.7022670249808591</v>
      </c>
      <c r="R178" s="122">
        <f t="shared" si="93"/>
        <v>3.8365442067418538</v>
      </c>
      <c r="S178" s="122">
        <f t="shared" si="93"/>
        <v>3.7893865192517633</v>
      </c>
      <c r="T178" s="122">
        <f t="shared" si="93"/>
        <v>4.504734928381267</v>
      </c>
      <c r="U178" s="122">
        <f t="shared" si="93"/>
        <v>3.7411178966852487</v>
      </c>
      <c r="V178" s="122">
        <f t="shared" si="93"/>
        <v>3.89368233840321</v>
      </c>
      <c r="W178" s="122">
        <f t="shared" si="93"/>
        <v>3.7561226042372713</v>
      </c>
      <c r="X178" s="122">
        <f t="shared" si="93"/>
        <v>3.6815109480075621</v>
      </c>
      <c r="Y178" s="122">
        <f t="shared" si="93"/>
        <v>3.7252838070278229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0.74388653096614687</v>
      </c>
      <c r="C179" s="98">
        <f>RES_hhdet_fech!C129</f>
        <v>0.89592203162829842</v>
      </c>
      <c r="D179" s="98">
        <f>RES_hhdet_fech!D129</f>
        <v>0.95006499575344106</v>
      </c>
      <c r="E179" s="98">
        <f>RES_hhdet_fech!E129</f>
        <v>1.146385002555556</v>
      </c>
      <c r="F179" s="98">
        <f>RES_hhdet_fech!F129</f>
        <v>1.4277275078330647</v>
      </c>
      <c r="G179" s="98">
        <f>RES_hhdet_fech!G129</f>
        <v>1.6878228725630582</v>
      </c>
      <c r="H179" s="98">
        <f>RES_hhdet_fech!H129</f>
        <v>2.0327608775000012</v>
      </c>
      <c r="I179" s="98">
        <f>RES_hhdet_fech!I129</f>
        <v>2.3771995576697615</v>
      </c>
      <c r="J179" s="98">
        <f>RES_hhdet_fech!J129</f>
        <v>2.6147517592425014</v>
      </c>
      <c r="K179" s="98">
        <f>RES_hhdet_fech!K129</f>
        <v>2.7425683484284122</v>
      </c>
      <c r="L179" s="98">
        <f>RES_hhdet_fech!L129</f>
        <v>2.9349213595944361</v>
      </c>
      <c r="M179" s="98">
        <f>RES_hhdet_fech!M129</f>
        <v>3.1460067056595435</v>
      </c>
      <c r="N179" s="98">
        <f>RES_hhdet_fech!N129</f>
        <v>3.3726821515817083</v>
      </c>
      <c r="O179" s="98">
        <f>RES_hhdet_fech!O129</f>
        <v>3.5653110101027186</v>
      </c>
      <c r="P179" s="98">
        <f>RES_hhdet_fech!P129</f>
        <v>3.7047865118752918</v>
      </c>
      <c r="Q179" s="98">
        <f>RES_hhdet_fech!Q129</f>
        <v>3.7022670249808591</v>
      </c>
      <c r="R179" s="98">
        <f>RES_hhdet_fech!R129</f>
        <v>3.8365442067418538</v>
      </c>
      <c r="S179" s="98">
        <f>RES_hhdet_fech!S129</f>
        <v>3.7893865192517633</v>
      </c>
      <c r="T179" s="98">
        <f>RES_hhdet_fech!T129</f>
        <v>4.504734928381267</v>
      </c>
      <c r="U179" s="98">
        <f>RES_hhdet_fech!U129</f>
        <v>3.7411178966852487</v>
      </c>
      <c r="V179" s="98">
        <f>RES_hhdet_fech!V129</f>
        <v>3.89368233840321</v>
      </c>
      <c r="W179" s="98">
        <f>RES_hhdet_fech!W129</f>
        <v>3.7561226042372713</v>
      </c>
      <c r="X179" s="98">
        <f>RES_hhdet_fech!X129</f>
        <v>3.6815109480075621</v>
      </c>
      <c r="Y179" s="98">
        <f>RES_hhdet_fech!Y129</f>
        <v>3.7252838070278229</v>
      </c>
      <c r="DA179" s="63" t="s">
        <v>2364</v>
      </c>
    </row>
    <row r="180" spans="1:105" ht="12" customHeight="1" x14ac:dyDescent="0.25">
      <c r="A180" s="121" t="s">
        <v>55</v>
      </c>
      <c r="B180" s="122">
        <v>1143.1504132319678</v>
      </c>
      <c r="C180" s="122">
        <v>1098.4100877001163</v>
      </c>
      <c r="D180" s="122">
        <v>1095.4121662766649</v>
      </c>
      <c r="E180" s="122">
        <v>1077.14951764329</v>
      </c>
      <c r="F180" s="122">
        <v>1113.6339851967311</v>
      </c>
      <c r="G180" s="122">
        <v>1097.7095043089789</v>
      </c>
      <c r="H180" s="122">
        <v>1113.0229756963649</v>
      </c>
      <c r="I180" s="122">
        <v>1022.3826010245692</v>
      </c>
      <c r="J180" s="122">
        <v>1066.2007891772907</v>
      </c>
      <c r="K180" s="122">
        <v>1053.2681972702178</v>
      </c>
      <c r="L180" s="122">
        <v>1249.4261143266544</v>
      </c>
      <c r="M180" s="122">
        <v>1260.079239750223</v>
      </c>
      <c r="N180" s="122">
        <v>1288.3568282265996</v>
      </c>
      <c r="O180" s="122">
        <v>1320.7219507163641</v>
      </c>
      <c r="P180" s="122">
        <v>1306.6306904310823</v>
      </c>
      <c r="Q180" s="122">
        <v>1307.8619370141646</v>
      </c>
      <c r="R180" s="122">
        <v>1307.8939089645582</v>
      </c>
      <c r="S180" s="122">
        <v>1289.2424704200448</v>
      </c>
      <c r="T180" s="122">
        <v>1261.8198662101081</v>
      </c>
      <c r="U180" s="122">
        <v>1268.8488769179828</v>
      </c>
      <c r="V180" s="122">
        <v>1261.1570128193891</v>
      </c>
      <c r="W180" s="122">
        <v>1282.0195599419258</v>
      </c>
      <c r="X180" s="122">
        <v>807.41109824559078</v>
      </c>
      <c r="Y180" s="122">
        <v>773.90077109595427</v>
      </c>
      <c r="DA180" s="130" t="s">
        <v>2365</v>
      </c>
    </row>
    <row r="181" spans="1:105" ht="12" customHeight="1" x14ac:dyDescent="0.25">
      <c r="A181" s="97" t="s">
        <v>128</v>
      </c>
      <c r="B181" s="98">
        <v>1138.2601759375568</v>
      </c>
      <c r="C181" s="98">
        <v>1095.0873546823952</v>
      </c>
      <c r="D181" s="98">
        <v>1091.7583916702422</v>
      </c>
      <c r="E181" s="98">
        <v>1074.4222252424793</v>
      </c>
      <c r="F181" s="98">
        <v>1111.2560695543073</v>
      </c>
      <c r="G181" s="98">
        <v>1094.3562075599846</v>
      </c>
      <c r="H181" s="98">
        <v>1110.0724345029946</v>
      </c>
      <c r="I181" s="98">
        <v>1019.6178701564305</v>
      </c>
      <c r="J181" s="98">
        <v>1064.3475458559178</v>
      </c>
      <c r="K181" s="98">
        <v>1052.5770566784799</v>
      </c>
      <c r="L181" s="98">
        <v>1248.3290843573525</v>
      </c>
      <c r="M181" s="98">
        <v>1258.0001903404996</v>
      </c>
      <c r="N181" s="98">
        <v>1286.7343818499999</v>
      </c>
      <c r="O181" s="98">
        <v>1316.8964568294202</v>
      </c>
      <c r="P181" s="98">
        <v>1303.8733857850621</v>
      </c>
      <c r="Q181" s="98">
        <v>1302.9736134610955</v>
      </c>
      <c r="R181" s="98">
        <v>1303.4927811816972</v>
      </c>
      <c r="S181" s="98">
        <v>1287.0098870445768</v>
      </c>
      <c r="T181" s="98">
        <v>1259.2950546722184</v>
      </c>
      <c r="U181" s="98">
        <v>1266.7746829037985</v>
      </c>
      <c r="V181" s="98">
        <v>1259.9284386904762</v>
      </c>
      <c r="W181" s="98">
        <v>1281.7397022092655</v>
      </c>
      <c r="X181" s="98">
        <v>807.26366042764505</v>
      </c>
      <c r="Y181" s="98">
        <v>773.32630233811426</v>
      </c>
      <c r="DA181" s="63" t="s">
        <v>2366</v>
      </c>
    </row>
    <row r="182" spans="1:105" ht="12" customHeight="1" x14ac:dyDescent="0.25">
      <c r="A182" s="97" t="s">
        <v>127</v>
      </c>
      <c r="B182" s="98">
        <v>1062.8760760258383</v>
      </c>
      <c r="C182" s="98">
        <v>1019.8794251469972</v>
      </c>
      <c r="D182" s="98">
        <v>1018.6635701782333</v>
      </c>
      <c r="E182" s="98">
        <v>1001.4872042194005</v>
      </c>
      <c r="F182" s="98">
        <v>1036.5989233537912</v>
      </c>
      <c r="G182" s="98">
        <v>1023.1654759932936</v>
      </c>
      <c r="H182" s="98">
        <v>1038.725675191145</v>
      </c>
      <c r="I182" s="98">
        <v>953.31671204037559</v>
      </c>
      <c r="J182" s="98">
        <v>994.63092393783199</v>
      </c>
      <c r="K182" s="98">
        <v>979.21954427567573</v>
      </c>
      <c r="L182" s="98">
        <v>1176.3611660722408</v>
      </c>
      <c r="M182" s="98">
        <v>1189.2270127393738</v>
      </c>
      <c r="N182" s="98">
        <v>1219.5431750140351</v>
      </c>
      <c r="O182" s="98">
        <v>1258.2121285650776</v>
      </c>
      <c r="P182" s="98">
        <v>1244.4969740015752</v>
      </c>
      <c r="Q182" s="98">
        <v>1249.036577859242</v>
      </c>
      <c r="R182" s="98">
        <v>1251.322666591213</v>
      </c>
      <c r="S182" s="98">
        <v>1231.4589445603508</v>
      </c>
      <c r="T182" s="98">
        <v>1207.8196313240583</v>
      </c>
      <c r="U182" s="98">
        <v>1216.7874824086534</v>
      </c>
      <c r="V182" s="98">
        <v>1211.3824823871789</v>
      </c>
      <c r="W182" s="98">
        <v>1237.4960016650978</v>
      </c>
      <c r="X182" s="98">
        <v>765.40842816961197</v>
      </c>
      <c r="Y182" s="98">
        <v>739.7036381009724</v>
      </c>
      <c r="DA182" s="63" t="s">
        <v>2367</v>
      </c>
    </row>
    <row r="183" spans="1:105" ht="12" customHeight="1" x14ac:dyDescent="0.25">
      <c r="A183" s="100" t="s">
        <v>198</v>
      </c>
      <c r="B183" s="101">
        <v>649.52779358119994</v>
      </c>
      <c r="C183" s="101">
        <v>610.97966034744661</v>
      </c>
      <c r="D183" s="101">
        <v>615.19143104427201</v>
      </c>
      <c r="E183" s="101">
        <v>596.03706568524149</v>
      </c>
      <c r="F183" s="101">
        <v>613.55416752891813</v>
      </c>
      <c r="G183" s="101">
        <v>612.95489558582653</v>
      </c>
      <c r="H183" s="101">
        <v>622.05172532421727</v>
      </c>
      <c r="I183" s="101">
        <v>560.77902004494604</v>
      </c>
      <c r="J183" s="101">
        <v>566.90504618276987</v>
      </c>
      <c r="K183" s="101">
        <v>510.82929386311696</v>
      </c>
      <c r="L183" s="101">
        <v>699.38352826552943</v>
      </c>
      <c r="M183" s="101">
        <v>699.18381015146633</v>
      </c>
      <c r="N183" s="101">
        <v>701.88524530282746</v>
      </c>
      <c r="O183" s="101">
        <v>759.12337522133828</v>
      </c>
      <c r="P183" s="101">
        <v>722.51262479936497</v>
      </c>
      <c r="Q183" s="101">
        <v>741.50923077591005</v>
      </c>
      <c r="R183" s="101">
        <v>742.30499487069221</v>
      </c>
      <c r="S183" s="101">
        <v>699.21301467532146</v>
      </c>
      <c r="T183" s="101">
        <v>688.33589682693048</v>
      </c>
      <c r="U183" s="101">
        <v>703.09199640852762</v>
      </c>
      <c r="V183" s="101">
        <v>697.93886023077482</v>
      </c>
      <c r="W183" s="101">
        <v>751.67397755303239</v>
      </c>
      <c r="X183" s="101">
        <v>329.94486046890336</v>
      </c>
      <c r="Y183" s="101">
        <v>393.89428057066146</v>
      </c>
      <c r="DA183" s="131" t="s">
        <v>2368</v>
      </c>
    </row>
    <row r="184" spans="1:105" ht="12" customHeight="1" x14ac:dyDescent="0.25">
      <c r="A184" s="103" t="s">
        <v>52</v>
      </c>
      <c r="B184" s="104">
        <v>413.34828244463841</v>
      </c>
      <c r="C184" s="104">
        <v>408.8997647995505</v>
      </c>
      <c r="D184" s="104">
        <v>403.47213913396126</v>
      </c>
      <c r="E184" s="104">
        <v>405.45013853415895</v>
      </c>
      <c r="F184" s="104">
        <v>423.04475582487294</v>
      </c>
      <c r="G184" s="104">
        <v>410.21058040746703</v>
      </c>
      <c r="H184" s="104">
        <v>416.67394986692767</v>
      </c>
      <c r="I184" s="104">
        <v>392.5376919954295</v>
      </c>
      <c r="J184" s="104">
        <v>427.72587775506202</v>
      </c>
      <c r="K184" s="104">
        <v>468.39025041255894</v>
      </c>
      <c r="L184" s="104">
        <v>476.97763780671164</v>
      </c>
      <c r="M184" s="104">
        <v>490.04320258790756</v>
      </c>
      <c r="N184" s="104">
        <v>517.65792971120743</v>
      </c>
      <c r="O184" s="104">
        <v>499.08875334373931</v>
      </c>
      <c r="P184" s="104">
        <v>521.98434920221018</v>
      </c>
      <c r="Q184" s="104">
        <v>507.52734708333219</v>
      </c>
      <c r="R184" s="104">
        <v>509.01767172052053</v>
      </c>
      <c r="S184" s="104">
        <v>532.24592988502934</v>
      </c>
      <c r="T184" s="104">
        <v>519.48373449712756</v>
      </c>
      <c r="U184" s="104">
        <v>513.69548600012581</v>
      </c>
      <c r="V184" s="104">
        <v>513.44362215640422</v>
      </c>
      <c r="W184" s="104">
        <v>485.82202411206544</v>
      </c>
      <c r="X184" s="104">
        <v>435.46356770070867</v>
      </c>
      <c r="Y184" s="104">
        <v>345.80935753031088</v>
      </c>
      <c r="DA184" s="132" t="s">
        <v>2369</v>
      </c>
    </row>
    <row r="185" spans="1:105" ht="12" customHeight="1" x14ac:dyDescent="0.25">
      <c r="A185" s="106" t="s">
        <v>122</v>
      </c>
      <c r="B185" s="101">
        <v>1362.9983318316779</v>
      </c>
      <c r="C185" s="101">
        <v>1272.2101977388447</v>
      </c>
      <c r="D185" s="101">
        <v>1287.2569962721961</v>
      </c>
      <c r="E185" s="101">
        <v>1243.497580379194</v>
      </c>
      <c r="F185" s="101">
        <v>1269.4105152122147</v>
      </c>
      <c r="G185" s="101">
        <v>1289.7164953159167</v>
      </c>
      <c r="H185" s="101">
        <v>1299.6008387967029</v>
      </c>
      <c r="I185" s="101">
        <v>1228.8546865603016</v>
      </c>
      <c r="J185" s="101">
        <v>1262.0923069702394</v>
      </c>
      <c r="K185" s="101">
        <v>1202.6788618174573</v>
      </c>
      <c r="L185" s="101">
        <v>1409.0693333725058</v>
      </c>
      <c r="M185" s="101">
        <v>1454.7580892259341</v>
      </c>
      <c r="N185" s="101">
        <v>1445.5521284559766</v>
      </c>
      <c r="O185" s="101">
        <v>1557.5660918707238</v>
      </c>
      <c r="P185" s="101">
        <v>1497.3557415547414</v>
      </c>
      <c r="Q185" s="101">
        <v>1557.436330909522</v>
      </c>
      <c r="R185" s="101">
        <v>1551.6705803218238</v>
      </c>
      <c r="S185" s="101">
        <v>1459.3002381618714</v>
      </c>
      <c r="T185" s="101">
        <v>1447.4795622282445</v>
      </c>
      <c r="U185" s="101">
        <v>1430.019277861621</v>
      </c>
      <c r="V185" s="101">
        <v>1399.3766850190336</v>
      </c>
      <c r="W185" s="101">
        <v>1361.7840660312597</v>
      </c>
      <c r="X185" s="101">
        <v>892.03913558565375</v>
      </c>
      <c r="Y185" s="101">
        <v>878.6331019703274</v>
      </c>
      <c r="DA185" s="131" t="s">
        <v>2370</v>
      </c>
    </row>
    <row r="186" spans="1:105" ht="12" customHeight="1" x14ac:dyDescent="0.25">
      <c r="A186" s="107" t="s">
        <v>121</v>
      </c>
      <c r="B186" s="104">
        <v>1198.3284601668602</v>
      </c>
      <c r="C186" s="104">
        <v>1113.7053943101789</v>
      </c>
      <c r="D186" s="104">
        <v>1130.1609660182094</v>
      </c>
      <c r="E186" s="104">
        <v>1090.3266254146608</v>
      </c>
      <c r="F186" s="104">
        <v>1115.4134789017221</v>
      </c>
      <c r="G186" s="104">
        <v>1139.3172952660063</v>
      </c>
      <c r="H186" s="104">
        <v>1152.4607999939085</v>
      </c>
      <c r="I186" s="104">
        <v>1089.0801565703282</v>
      </c>
      <c r="J186" s="104">
        <v>1113.0643253922292</v>
      </c>
      <c r="K186" s="104">
        <v>1045.8593430222115</v>
      </c>
      <c r="L186" s="104">
        <v>1252.2445484080224</v>
      </c>
      <c r="M186" s="104">
        <v>1294.0823528417147</v>
      </c>
      <c r="N186" s="104">
        <v>1286.1873614912865</v>
      </c>
      <c r="O186" s="104">
        <v>1399.5572960243337</v>
      </c>
      <c r="P186" s="104">
        <v>1339.7974675034613</v>
      </c>
      <c r="Q186" s="104">
        <v>1399.8617089835354</v>
      </c>
      <c r="R186" s="104">
        <v>1395.8812063580331</v>
      </c>
      <c r="S186" s="104">
        <v>1307.9797859061464</v>
      </c>
      <c r="T186" s="104">
        <v>1305.7260993631432</v>
      </c>
      <c r="U186" s="104">
        <v>1303.7962319154467</v>
      </c>
      <c r="V186" s="104">
        <v>1285.3722778582694</v>
      </c>
      <c r="W186" s="104">
        <v>1266.2677512961097</v>
      </c>
      <c r="X186" s="104">
        <v>800.63887426913948</v>
      </c>
      <c r="Y186" s="104">
        <v>789.97623881942263</v>
      </c>
      <c r="DA186" s="132" t="s">
        <v>2371</v>
      </c>
    </row>
    <row r="187" spans="1:105" ht="12" customHeight="1" x14ac:dyDescent="0.25">
      <c r="A187" s="108" t="s">
        <v>53</v>
      </c>
      <c r="B187" s="98">
        <v>778.12546783493872</v>
      </c>
      <c r="C187" s="98">
        <v>709.7195359088737</v>
      </c>
      <c r="D187" s="98">
        <v>725.46369182563694</v>
      </c>
      <c r="E187" s="98">
        <v>690.22272250959281</v>
      </c>
      <c r="F187" s="98">
        <v>701.91735596453282</v>
      </c>
      <c r="G187" s="98">
        <v>724.7782496420723</v>
      </c>
      <c r="H187" s="98">
        <v>732.56114418211916</v>
      </c>
      <c r="I187" s="98">
        <v>682.29592034934637</v>
      </c>
      <c r="J187" s="98">
        <v>678.32298479597705</v>
      </c>
      <c r="K187" s="98">
        <v>587.46352042899389</v>
      </c>
      <c r="L187" s="98">
        <v>791.29781697246904</v>
      </c>
      <c r="M187" s="98">
        <v>809.4933896659652</v>
      </c>
      <c r="N187" s="98">
        <v>787.74211338562645</v>
      </c>
      <c r="O187" s="98">
        <v>895.06960112338743</v>
      </c>
      <c r="P187" s="98">
        <v>825.76013270701208</v>
      </c>
      <c r="Q187" s="98">
        <v>878.49080756692342</v>
      </c>
      <c r="R187" s="98">
        <v>875.71931938800481</v>
      </c>
      <c r="S187" s="98">
        <v>786.04144197881942</v>
      </c>
      <c r="T187" s="98">
        <v>784.70779880714758</v>
      </c>
      <c r="U187" s="98">
        <v>789.33818578537193</v>
      </c>
      <c r="V187" s="98">
        <v>774.67180628441406</v>
      </c>
      <c r="W187" s="98">
        <v>800.05269083684675</v>
      </c>
      <c r="X187" s="98">
        <v>362.21963928393808</v>
      </c>
      <c r="Y187" s="98">
        <v>437.96212303280703</v>
      </c>
      <c r="DA187" s="63" t="s">
        <v>2372</v>
      </c>
    </row>
    <row r="188" spans="1:105" ht="12" customHeight="1" x14ac:dyDescent="0.25">
      <c r="A188" s="108" t="s">
        <v>52</v>
      </c>
      <c r="B188" s="98">
        <v>420.20299233192139</v>
      </c>
      <c r="C188" s="98">
        <v>403.98585840130551</v>
      </c>
      <c r="D188" s="98">
        <v>404.69727419257242</v>
      </c>
      <c r="E188" s="98">
        <v>400.10390290506814</v>
      </c>
      <c r="F188" s="98">
        <v>413.49612293718928</v>
      </c>
      <c r="G188" s="98">
        <v>414.53904562393433</v>
      </c>
      <c r="H188" s="98">
        <v>419.89965581178916</v>
      </c>
      <c r="I188" s="98">
        <v>406.78423622098188</v>
      </c>
      <c r="J188" s="98">
        <v>434.74134059625226</v>
      </c>
      <c r="K188" s="98">
        <v>458.39582259321747</v>
      </c>
      <c r="L188" s="98">
        <v>460.94673143555349</v>
      </c>
      <c r="M188" s="98">
        <v>484.5889631757492</v>
      </c>
      <c r="N188" s="98">
        <v>498.44524810565986</v>
      </c>
      <c r="O188" s="98">
        <v>504.48769490094645</v>
      </c>
      <c r="P188" s="98">
        <v>514.03733479644927</v>
      </c>
      <c r="Q188" s="98">
        <v>521.37090141661213</v>
      </c>
      <c r="R188" s="98">
        <v>520.16188697002815</v>
      </c>
      <c r="S188" s="98">
        <v>521.9383439273272</v>
      </c>
      <c r="T188" s="98">
        <v>521.01830055599567</v>
      </c>
      <c r="U188" s="98">
        <v>514.45804613007476</v>
      </c>
      <c r="V188" s="98">
        <v>510.70047157385551</v>
      </c>
      <c r="W188" s="98">
        <v>466.21506045926287</v>
      </c>
      <c r="X188" s="98">
        <v>438.41923498520146</v>
      </c>
      <c r="Y188" s="98">
        <v>352.0141157866156</v>
      </c>
      <c r="DA188" s="63" t="s">
        <v>2373</v>
      </c>
    </row>
    <row r="189" spans="1:105" ht="12" customHeight="1" x14ac:dyDescent="0.25">
      <c r="A189" s="121" t="s">
        <v>54</v>
      </c>
      <c r="B189" s="122">
        <v>288.99743083774939</v>
      </c>
      <c r="C189" s="122">
        <v>283.00876848697465</v>
      </c>
      <c r="D189" s="122">
        <v>286.81280379921236</v>
      </c>
      <c r="E189" s="122">
        <v>284.55460503817449</v>
      </c>
      <c r="F189" s="122">
        <v>285.66697051400803</v>
      </c>
      <c r="G189" s="122">
        <v>289.62539275021265</v>
      </c>
      <c r="H189" s="122">
        <v>298.26376865376778</v>
      </c>
      <c r="I189" s="122">
        <v>294.78952312069481</v>
      </c>
      <c r="J189" s="122">
        <v>300.84393557387989</v>
      </c>
      <c r="K189" s="122">
        <v>302.33355125022774</v>
      </c>
      <c r="L189" s="122">
        <v>336.67562250097166</v>
      </c>
      <c r="M189" s="122">
        <v>329.16807766250707</v>
      </c>
      <c r="N189" s="122">
        <v>327.21045684553417</v>
      </c>
      <c r="O189" s="122">
        <v>349.76745162065737</v>
      </c>
      <c r="P189" s="122">
        <v>354.07663340496896</v>
      </c>
      <c r="Q189" s="122">
        <v>358.78946496645739</v>
      </c>
      <c r="R189" s="122">
        <v>366.80476424677607</v>
      </c>
      <c r="S189" s="122">
        <v>353.76641504045796</v>
      </c>
      <c r="T189" s="122">
        <v>350.77315578097313</v>
      </c>
      <c r="U189" s="122">
        <v>346.53831698623492</v>
      </c>
      <c r="V189" s="122">
        <v>361.21256937995514</v>
      </c>
      <c r="W189" s="122">
        <v>367.20908497772712</v>
      </c>
      <c r="X189" s="122">
        <v>228.95033357517218</v>
      </c>
      <c r="Y189" s="122">
        <v>250.89550692032969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288.99743083774939</v>
      </c>
      <c r="C191" s="33">
        <v>283.00876848697465</v>
      </c>
      <c r="D191" s="33">
        <v>286.81280379921236</v>
      </c>
      <c r="E191" s="33">
        <v>284.55460503817449</v>
      </c>
      <c r="F191" s="33">
        <v>285.66697051400803</v>
      </c>
      <c r="G191" s="33">
        <v>289.62539275021265</v>
      </c>
      <c r="H191" s="33">
        <v>298.26376865376778</v>
      </c>
      <c r="I191" s="33">
        <v>294.78952312069481</v>
      </c>
      <c r="J191" s="33">
        <v>300.84393557387989</v>
      </c>
      <c r="K191" s="33">
        <v>302.33355125022774</v>
      </c>
      <c r="L191" s="33">
        <v>336.67562250097166</v>
      </c>
      <c r="M191" s="33">
        <v>329.16807766250707</v>
      </c>
      <c r="N191" s="33">
        <v>327.21045684553417</v>
      </c>
      <c r="O191" s="33">
        <v>349.76745162065737</v>
      </c>
      <c r="P191" s="33">
        <v>354.07663340496896</v>
      </c>
      <c r="Q191" s="33">
        <v>358.78946496645739</v>
      </c>
      <c r="R191" s="33">
        <v>366.80476424677607</v>
      </c>
      <c r="S191" s="33">
        <v>353.76641504045796</v>
      </c>
      <c r="T191" s="33">
        <v>350.77315578097313</v>
      </c>
      <c r="U191" s="33">
        <v>346.53831698623492</v>
      </c>
      <c r="V191" s="33">
        <v>361.21256937995514</v>
      </c>
      <c r="W191" s="33">
        <v>367.20908497772712</v>
      </c>
      <c r="X191" s="33">
        <v>228.95033357517218</v>
      </c>
      <c r="Y191" s="33">
        <v>250.89550692032969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11079.928513682831</v>
      </c>
      <c r="C193" s="117">
        <f t="shared" si="94"/>
        <v>11771.794249807037</v>
      </c>
      <c r="D193" s="117">
        <f t="shared" si="94"/>
        <v>11394.305716781182</v>
      </c>
      <c r="E193" s="117">
        <f t="shared" si="94"/>
        <v>11608.815019312118</v>
      </c>
      <c r="F193" s="117">
        <f t="shared" si="94"/>
        <v>11623.297900987855</v>
      </c>
      <c r="G193" s="117">
        <f t="shared" si="94"/>
        <v>11620.827017815864</v>
      </c>
      <c r="H193" s="117">
        <f t="shared" si="94"/>
        <v>11796.457714095844</v>
      </c>
      <c r="I193" s="117">
        <f t="shared" si="94"/>
        <v>11682.940893156809</v>
      </c>
      <c r="J193" s="117">
        <f t="shared" si="94"/>
        <v>11876.22574012424</v>
      </c>
      <c r="K193" s="117">
        <f t="shared" si="94"/>
        <v>12025.61373236072</v>
      </c>
      <c r="L193" s="117">
        <f t="shared" si="94"/>
        <v>13830.10975374939</v>
      </c>
      <c r="M193" s="117">
        <f t="shared" si="94"/>
        <v>12124.420717033874</v>
      </c>
      <c r="N193" s="117">
        <f t="shared" si="94"/>
        <v>12309.716153247417</v>
      </c>
      <c r="O193" s="117">
        <f t="shared" si="94"/>
        <v>12381.145481616506</v>
      </c>
      <c r="P193" s="117">
        <f t="shared" si="94"/>
        <v>11465.741707229292</v>
      </c>
      <c r="Q193" s="117">
        <f t="shared" si="94"/>
        <v>12344.778978372371</v>
      </c>
      <c r="R193" s="117">
        <f t="shared" ref="R193:V193" si="95">R194+R197+R199+R208</f>
        <v>12721.345053245335</v>
      </c>
      <c r="S193" s="117">
        <f t="shared" si="95"/>
        <v>12764.836095657474</v>
      </c>
      <c r="T193" s="117">
        <f t="shared" si="95"/>
        <v>12754.45888352727</v>
      </c>
      <c r="U193" s="117">
        <f t="shared" si="95"/>
        <v>12374.002765866495</v>
      </c>
      <c r="V193" s="117">
        <f t="shared" si="95"/>
        <v>12097.044484333235</v>
      </c>
      <c r="W193" s="117">
        <f t="shared" ref="W193:Y193" si="96">W194+W197+W199+W208</f>
        <v>13098.523151888216</v>
      </c>
      <c r="X193" s="117">
        <f t="shared" si="96"/>
        <v>11548.833559983877</v>
      </c>
      <c r="Y193" s="117">
        <f t="shared" si="96"/>
        <v>11923.969500002464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9895.8728618314562</v>
      </c>
      <c r="C194" s="122">
        <f t="shared" si="97"/>
        <v>10625.541266200842</v>
      </c>
      <c r="D194" s="122">
        <f t="shared" si="97"/>
        <v>10243.811729566965</v>
      </c>
      <c r="E194" s="122">
        <f t="shared" si="97"/>
        <v>10471.003842024193</v>
      </c>
      <c r="F194" s="122">
        <f t="shared" si="97"/>
        <v>10448.860932065953</v>
      </c>
      <c r="G194" s="122">
        <f t="shared" si="97"/>
        <v>10452.342032903323</v>
      </c>
      <c r="H194" s="122">
        <f t="shared" si="97"/>
        <v>10602.603566066251</v>
      </c>
      <c r="I194" s="122">
        <f t="shared" si="97"/>
        <v>10563.966420433191</v>
      </c>
      <c r="J194" s="122">
        <f t="shared" si="97"/>
        <v>10708.706709040385</v>
      </c>
      <c r="K194" s="122">
        <f t="shared" si="97"/>
        <v>10862.045981642872</v>
      </c>
      <c r="L194" s="122">
        <f t="shared" si="97"/>
        <v>12462.418387024652</v>
      </c>
      <c r="M194" s="122">
        <f t="shared" si="97"/>
        <v>10745.979069509978</v>
      </c>
      <c r="N194" s="122">
        <f t="shared" si="97"/>
        <v>10899.435827551184</v>
      </c>
      <c r="O194" s="122">
        <f t="shared" si="97"/>
        <v>10916.55620510997</v>
      </c>
      <c r="P194" s="122">
        <f t="shared" si="97"/>
        <v>10006.114255195116</v>
      </c>
      <c r="Q194" s="122">
        <f t="shared" si="97"/>
        <v>10875.881516731344</v>
      </c>
      <c r="R194" s="122">
        <f t="shared" ref="R194:V194" si="98">SUM(R195:R196)</f>
        <v>11237.996884476455</v>
      </c>
      <c r="S194" s="122">
        <f t="shared" si="98"/>
        <v>11298.594640585659</v>
      </c>
      <c r="T194" s="122">
        <f t="shared" si="98"/>
        <v>11301.047402557577</v>
      </c>
      <c r="U194" s="122">
        <f t="shared" si="98"/>
        <v>10910.585315365102</v>
      </c>
      <c r="V194" s="122">
        <f t="shared" si="98"/>
        <v>10616.593678539022</v>
      </c>
      <c r="W194" s="122">
        <f t="shared" ref="W194:Y194" si="99">SUM(W195:W196)</f>
        <v>11583.105758832375</v>
      </c>
      <c r="X194" s="122">
        <f t="shared" si="99"/>
        <v>10581.251156995564</v>
      </c>
      <c r="Y194" s="122">
        <f t="shared" si="99"/>
        <v>10961.242865523347</v>
      </c>
      <c r="DA194" s="130" t="s">
        <v>2528</v>
      </c>
    </row>
    <row r="195" spans="1:105" ht="12" customHeight="1" x14ac:dyDescent="0.25">
      <c r="A195" s="97" t="s">
        <v>198</v>
      </c>
      <c r="B195" s="98">
        <v>9859.4446831937148</v>
      </c>
      <c r="C195" s="98">
        <v>10586.443486976259</v>
      </c>
      <c r="D195" s="98">
        <v>10207.018683544218</v>
      </c>
      <c r="E195" s="98">
        <v>10433.568670949004</v>
      </c>
      <c r="F195" s="98">
        <v>10411.8863493063</v>
      </c>
      <c r="G195" s="98">
        <v>10415.553727908917</v>
      </c>
      <c r="H195" s="98">
        <v>10565.473412273021</v>
      </c>
      <c r="I195" s="98">
        <v>10527.178196670387</v>
      </c>
      <c r="J195" s="98">
        <v>10671.940214007314</v>
      </c>
      <c r="K195" s="98">
        <v>10825.169716454371</v>
      </c>
      <c r="L195" s="98">
        <v>12419.073667876004</v>
      </c>
      <c r="M195" s="98">
        <v>10709.509395427229</v>
      </c>
      <c r="N195" s="98">
        <v>10862.860218248845</v>
      </c>
      <c r="O195" s="98">
        <v>10880.256450532268</v>
      </c>
      <c r="P195" s="98">
        <v>9973.6072705920324</v>
      </c>
      <c r="Q195" s="98">
        <v>10839.962994121101</v>
      </c>
      <c r="R195" s="98">
        <v>11200.954880209074</v>
      </c>
      <c r="S195" s="98">
        <v>11261.474674998353</v>
      </c>
      <c r="T195" s="98">
        <v>11264.078032444719</v>
      </c>
      <c r="U195" s="98">
        <v>10875.362617720686</v>
      </c>
      <c r="V195" s="98">
        <v>10582.348254481069</v>
      </c>
      <c r="W195" s="98">
        <v>11545.767235557656</v>
      </c>
      <c r="X195" s="98">
        <v>10549.613545698889</v>
      </c>
      <c r="Y195" s="98">
        <v>10928.118665880689</v>
      </c>
      <c r="DA195" s="63" t="s">
        <v>2529</v>
      </c>
    </row>
    <row r="196" spans="1:105" ht="12" customHeight="1" x14ac:dyDescent="0.25">
      <c r="A196" s="97" t="s">
        <v>53</v>
      </c>
      <c r="B196" s="98">
        <v>36.428178637742171</v>
      </c>
      <c r="C196" s="98">
        <v>39.09777922458327</v>
      </c>
      <c r="D196" s="98">
        <v>36.793046022746957</v>
      </c>
      <c r="E196" s="98">
        <v>37.43517107518862</v>
      </c>
      <c r="F196" s="98">
        <v>36.974582759651717</v>
      </c>
      <c r="G196" s="98">
        <v>36.788304994406687</v>
      </c>
      <c r="H196" s="98">
        <v>37.130153793229567</v>
      </c>
      <c r="I196" s="98">
        <v>36.788223762803177</v>
      </c>
      <c r="J196" s="98">
        <v>36.766495033070775</v>
      </c>
      <c r="K196" s="98">
        <v>36.876265188501513</v>
      </c>
      <c r="L196" s="98">
        <v>43.344719148647926</v>
      </c>
      <c r="M196" s="98">
        <v>36.469674082749741</v>
      </c>
      <c r="N196" s="98">
        <v>36.575609302339878</v>
      </c>
      <c r="O196" s="98">
        <v>36.299754577702444</v>
      </c>
      <c r="P196" s="98">
        <v>32.506984603083545</v>
      </c>
      <c r="Q196" s="98">
        <v>35.918522610243798</v>
      </c>
      <c r="R196" s="98">
        <v>37.042004267381238</v>
      </c>
      <c r="S196" s="98">
        <v>37.119965587306339</v>
      </c>
      <c r="T196" s="98">
        <v>36.969370112858357</v>
      </c>
      <c r="U196" s="98">
        <v>35.222697644415362</v>
      </c>
      <c r="V196" s="98">
        <v>34.2454240579535</v>
      </c>
      <c r="W196" s="98">
        <v>37.338523274718419</v>
      </c>
      <c r="X196" s="98">
        <v>31.637611296675008</v>
      </c>
      <c r="Y196" s="98">
        <v>33.12419964265775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1.6800840533370973</v>
      </c>
      <c r="C197" s="122">
        <f t="shared" si="100"/>
        <v>2.205085004845003</v>
      </c>
      <c r="D197" s="122">
        <f t="shared" si="100"/>
        <v>2.4756544338514352</v>
      </c>
      <c r="E197" s="122">
        <f t="shared" si="100"/>
        <v>3.2365509382576496</v>
      </c>
      <c r="F197" s="122">
        <f t="shared" si="100"/>
        <v>4.340679558442182</v>
      </c>
      <c r="G197" s="122">
        <f t="shared" si="100"/>
        <v>5.4462173503133879</v>
      </c>
      <c r="H197" s="122">
        <f t="shared" si="100"/>
        <v>6.9609659581859598</v>
      </c>
      <c r="I197" s="122">
        <f t="shared" si="100"/>
        <v>8.4735505970611165</v>
      </c>
      <c r="J197" s="122">
        <f t="shared" si="100"/>
        <v>9.6111332679991026</v>
      </c>
      <c r="K197" s="122">
        <f t="shared" si="100"/>
        <v>10.460218668311169</v>
      </c>
      <c r="L197" s="122">
        <f t="shared" si="100"/>
        <v>11.615035415838255</v>
      </c>
      <c r="M197" s="122">
        <f t="shared" si="100"/>
        <v>13.047857203499843</v>
      </c>
      <c r="N197" s="122">
        <f t="shared" si="100"/>
        <v>14.629819502342325</v>
      </c>
      <c r="O197" s="122">
        <f t="shared" si="100"/>
        <v>16.213126629378397</v>
      </c>
      <c r="P197" s="122">
        <f t="shared" si="100"/>
        <v>17.471246114581689</v>
      </c>
      <c r="Q197" s="122">
        <f t="shared" si="100"/>
        <v>18.078787872992265</v>
      </c>
      <c r="R197" s="122">
        <f t="shared" si="100"/>
        <v>19.368731343125081</v>
      </c>
      <c r="S197" s="122">
        <f t="shared" si="100"/>
        <v>19.740963193999697</v>
      </c>
      <c r="T197" s="122">
        <f t="shared" si="100"/>
        <v>24.156405624776141</v>
      </c>
      <c r="U197" s="122">
        <f t="shared" si="100"/>
        <v>20.519837598819809</v>
      </c>
      <c r="V197" s="122">
        <f t="shared" si="100"/>
        <v>21.713715356035657</v>
      </c>
      <c r="W197" s="122">
        <f t="shared" si="100"/>
        <v>21.138923591779886</v>
      </c>
      <c r="X197" s="122">
        <f t="shared" si="100"/>
        <v>20.870716854618202</v>
      </c>
      <c r="Y197" s="122">
        <f t="shared" si="100"/>
        <v>21.268877786792753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1.6800840533370973</v>
      </c>
      <c r="C198" s="98">
        <f>RES_hhdet_tesh!C129</f>
        <v>2.205085004845003</v>
      </c>
      <c r="D198" s="98">
        <f>RES_hhdet_tesh!D129</f>
        <v>2.4756544338514352</v>
      </c>
      <c r="E198" s="98">
        <f>RES_hhdet_tesh!E129</f>
        <v>3.2365509382576496</v>
      </c>
      <c r="F198" s="98">
        <f>RES_hhdet_tesh!F129</f>
        <v>4.340679558442182</v>
      </c>
      <c r="G198" s="98">
        <f>RES_hhdet_tesh!G129</f>
        <v>5.4462173503133879</v>
      </c>
      <c r="H198" s="98">
        <f>RES_hhdet_tesh!H129</f>
        <v>6.9609659581859598</v>
      </c>
      <c r="I198" s="98">
        <f>RES_hhdet_tesh!I129</f>
        <v>8.4735505970611165</v>
      </c>
      <c r="J198" s="98">
        <f>RES_hhdet_tesh!J129</f>
        <v>9.6111332679991026</v>
      </c>
      <c r="K198" s="98">
        <f>RES_hhdet_tesh!K129</f>
        <v>10.460218668311169</v>
      </c>
      <c r="L198" s="98">
        <f>RES_hhdet_tesh!L129</f>
        <v>11.615035415838255</v>
      </c>
      <c r="M198" s="98">
        <f>RES_hhdet_tesh!M129</f>
        <v>13.047857203499843</v>
      </c>
      <c r="N198" s="98">
        <f>RES_hhdet_tesh!N129</f>
        <v>14.629819502342325</v>
      </c>
      <c r="O198" s="98">
        <f>RES_hhdet_tesh!O129</f>
        <v>16.213126629378397</v>
      </c>
      <c r="P198" s="98">
        <f>RES_hhdet_tesh!P129</f>
        <v>17.471246114581689</v>
      </c>
      <c r="Q198" s="98">
        <f>RES_hhdet_tesh!Q129</f>
        <v>18.078787872992265</v>
      </c>
      <c r="R198" s="98">
        <f>RES_hhdet_tesh!R129</f>
        <v>19.368731343125081</v>
      </c>
      <c r="S198" s="98">
        <f>RES_hhdet_tesh!S129</f>
        <v>19.740963193999697</v>
      </c>
      <c r="T198" s="98">
        <f>RES_hhdet_tesh!T129</f>
        <v>24.156405624776141</v>
      </c>
      <c r="U198" s="98">
        <f>RES_hhdet_tesh!U129</f>
        <v>20.519837598819809</v>
      </c>
      <c r="V198" s="98">
        <f>RES_hhdet_tesh!V129</f>
        <v>21.713715356035657</v>
      </c>
      <c r="W198" s="98">
        <f>RES_hhdet_tesh!W129</f>
        <v>21.138923591779886</v>
      </c>
      <c r="X198" s="98">
        <f>RES_hhdet_tesh!X129</f>
        <v>20.870716854618202</v>
      </c>
      <c r="Y198" s="98">
        <f>RES_hhdet_tesh!Y129</f>
        <v>21.268877786792753</v>
      </c>
      <c r="DA198" s="63" t="s">
        <v>2532</v>
      </c>
    </row>
    <row r="199" spans="1:105" ht="12" customHeight="1" x14ac:dyDescent="0.25">
      <c r="A199" s="121" t="s">
        <v>55</v>
      </c>
      <c r="B199" s="122">
        <v>963.17425264614599</v>
      </c>
      <c r="C199" s="122">
        <v>928.75745452452281</v>
      </c>
      <c r="D199" s="122">
        <v>929.17881833882677</v>
      </c>
      <c r="E199" s="122">
        <v>916.77420603343398</v>
      </c>
      <c r="F199" s="122">
        <v>950.71955879011193</v>
      </c>
      <c r="G199" s="122">
        <v>939.81790441019177</v>
      </c>
      <c r="H199" s="122">
        <v>956.07285896097574</v>
      </c>
      <c r="I199" s="122">
        <v>881.84546330324326</v>
      </c>
      <c r="J199" s="122">
        <v>924.21883798258443</v>
      </c>
      <c r="K199" s="122">
        <v>917.76360402443333</v>
      </c>
      <c r="L199" s="122">
        <v>1093.424626583771</v>
      </c>
      <c r="M199" s="122">
        <v>1107.9873837651812</v>
      </c>
      <c r="N199" s="122">
        <v>1139.031384080012</v>
      </c>
      <c r="O199" s="122">
        <v>1173.1393589837155</v>
      </c>
      <c r="P199" s="122">
        <v>1162.6652971252997</v>
      </c>
      <c r="Q199" s="122">
        <v>1166.1838782939351</v>
      </c>
      <c r="R199" s="122">
        <v>1170.7061968030036</v>
      </c>
      <c r="S199" s="122">
        <v>1160.4305179312514</v>
      </c>
      <c r="T199" s="122">
        <v>1141.8362364074151</v>
      </c>
      <c r="U199" s="122">
        <v>1154.6830212616624</v>
      </c>
      <c r="V199" s="122">
        <v>1153.9907144775486</v>
      </c>
      <c r="W199" s="122">
        <v>1180.0164033788949</v>
      </c>
      <c r="X199" s="122">
        <v>748.22390964526642</v>
      </c>
      <c r="Y199" s="122">
        <v>721.20227874211594</v>
      </c>
      <c r="DA199" s="130" t="s">
        <v>2533</v>
      </c>
    </row>
    <row r="200" spans="1:105" ht="12" customHeight="1" x14ac:dyDescent="0.25">
      <c r="A200" s="97" t="s">
        <v>128</v>
      </c>
      <c r="B200" s="98">
        <v>962.69022819908002</v>
      </c>
      <c r="C200" s="98">
        <v>929.09320508987457</v>
      </c>
      <c r="D200" s="98">
        <v>929.09715731933215</v>
      </c>
      <c r="E200" s="98">
        <v>917.11541744921715</v>
      </c>
      <c r="F200" s="98">
        <v>951.31687104208902</v>
      </c>
      <c r="G200" s="98">
        <v>939.54861022531645</v>
      </c>
      <c r="H200" s="98">
        <v>955.87925461287978</v>
      </c>
      <c r="I200" s="98">
        <v>881.16812814175978</v>
      </c>
      <c r="J200" s="98">
        <v>923.96333084736852</v>
      </c>
      <c r="K200" s="98">
        <v>918.07891043272775</v>
      </c>
      <c r="L200" s="98">
        <v>1094.1493344478574</v>
      </c>
      <c r="M200" s="98">
        <v>1108.2849896440396</v>
      </c>
      <c r="N200" s="98">
        <v>1140.1415942763629</v>
      </c>
      <c r="O200" s="98">
        <v>1172.8203090881855</v>
      </c>
      <c r="P200" s="98">
        <v>1163.1243029143759</v>
      </c>
      <c r="Q200" s="98">
        <v>1165.1808641106577</v>
      </c>
      <c r="R200" s="98">
        <v>1169.9208177049213</v>
      </c>
      <c r="S200" s="98">
        <v>1161.0206663183783</v>
      </c>
      <c r="T200" s="98">
        <v>1141.6932879695964</v>
      </c>
      <c r="U200" s="98">
        <v>1154.622436984054</v>
      </c>
      <c r="V200" s="98">
        <v>1154.1334774717725</v>
      </c>
      <c r="W200" s="98">
        <v>1181.0389302607798</v>
      </c>
      <c r="X200" s="98">
        <v>748.35328864172891</v>
      </c>
      <c r="Y200" s="98">
        <v>721.01261181493373</v>
      </c>
      <c r="DA200" s="63" t="s">
        <v>2534</v>
      </c>
    </row>
    <row r="201" spans="1:105" ht="12" customHeight="1" x14ac:dyDescent="0.25">
      <c r="A201" s="97" t="s">
        <v>127</v>
      </c>
      <c r="B201" s="98">
        <v>962.69022819908002</v>
      </c>
      <c r="C201" s="98">
        <v>929.05648458337066</v>
      </c>
      <c r="D201" s="98">
        <v>929.04765531532018</v>
      </c>
      <c r="E201" s="98">
        <v>917.00252293932181</v>
      </c>
      <c r="F201" s="98">
        <v>951.19025011044607</v>
      </c>
      <c r="G201" s="98">
        <v>939.40466218139238</v>
      </c>
      <c r="H201" s="98">
        <v>955.67204025120782</v>
      </c>
      <c r="I201" s="98">
        <v>880.82196395354765</v>
      </c>
      <c r="J201" s="98">
        <v>923.53056883356646</v>
      </c>
      <c r="K201" s="98">
        <v>917.5049980062264</v>
      </c>
      <c r="L201" s="98">
        <v>1093.559757425372</v>
      </c>
      <c r="M201" s="98">
        <v>1107.9931616192007</v>
      </c>
      <c r="N201" s="98">
        <v>1140.0927891666306</v>
      </c>
      <c r="O201" s="98">
        <v>1173.349884776708</v>
      </c>
      <c r="P201" s="98">
        <v>1164.0935196645282</v>
      </c>
      <c r="Q201" s="98">
        <v>1166.9054002500559</v>
      </c>
      <c r="R201" s="98">
        <v>1171.6090947255002</v>
      </c>
      <c r="S201" s="98">
        <v>1161.7124389929857</v>
      </c>
      <c r="T201" s="98">
        <v>1142.3287301661032</v>
      </c>
      <c r="U201" s="98">
        <v>1154.6122472534673</v>
      </c>
      <c r="V201" s="98">
        <v>1153.7431137336307</v>
      </c>
      <c r="W201" s="98">
        <v>1180.2061937019935</v>
      </c>
      <c r="X201" s="98">
        <v>745.15209501805862</v>
      </c>
      <c r="Y201" s="98">
        <v>717.37246643346123</v>
      </c>
      <c r="DA201" s="63" t="s">
        <v>2535</v>
      </c>
    </row>
    <row r="202" spans="1:105" ht="12" customHeight="1" x14ac:dyDescent="0.25">
      <c r="A202" s="100" t="s">
        <v>198</v>
      </c>
      <c r="B202" s="101">
        <v>549.34194575444144</v>
      </c>
      <c r="C202" s="101">
        <v>520.15671978382022</v>
      </c>
      <c r="D202" s="101">
        <v>525.57551618135903</v>
      </c>
      <c r="E202" s="101">
        <v>511.55238440516274</v>
      </c>
      <c r="F202" s="101">
        <v>528.14549428557325</v>
      </c>
      <c r="G202" s="101">
        <v>529.19408177392518</v>
      </c>
      <c r="H202" s="101">
        <v>538.99809038427998</v>
      </c>
      <c r="I202" s="101">
        <v>488.2842719581181</v>
      </c>
      <c r="J202" s="101">
        <v>495.80469107850439</v>
      </c>
      <c r="K202" s="101">
        <v>449.11474759366757</v>
      </c>
      <c r="L202" s="101">
        <v>616.5821196186605</v>
      </c>
      <c r="M202" s="101">
        <v>617.94995903129313</v>
      </c>
      <c r="N202" s="101">
        <v>622.43485945542329</v>
      </c>
      <c r="O202" s="101">
        <v>674.26113143296868</v>
      </c>
      <c r="P202" s="101">
        <v>642.10917046231816</v>
      </c>
      <c r="Q202" s="101">
        <v>659.37805316672393</v>
      </c>
      <c r="R202" s="101">
        <v>662.59142300497956</v>
      </c>
      <c r="S202" s="101">
        <v>629.4665091079562</v>
      </c>
      <c r="T202" s="101">
        <v>622.84499566897603</v>
      </c>
      <c r="U202" s="101">
        <v>640.91676125334141</v>
      </c>
      <c r="V202" s="101">
        <v>640.29949157722672</v>
      </c>
      <c r="W202" s="101">
        <v>694.38416958992809</v>
      </c>
      <c r="X202" s="101">
        <v>309.68852731734995</v>
      </c>
      <c r="Y202" s="101">
        <v>371.56310890315041</v>
      </c>
      <c r="DA202" s="131" t="s">
        <v>2536</v>
      </c>
    </row>
    <row r="203" spans="1:105" ht="12" customHeight="1" x14ac:dyDescent="0.25">
      <c r="A203" s="103" t="s">
        <v>52</v>
      </c>
      <c r="B203" s="104">
        <v>413.34828244463841</v>
      </c>
      <c r="C203" s="104">
        <v>408.8997647995505</v>
      </c>
      <c r="D203" s="104">
        <v>403.47213913396126</v>
      </c>
      <c r="E203" s="104">
        <v>405.45013853415895</v>
      </c>
      <c r="F203" s="104">
        <v>423.04475582487294</v>
      </c>
      <c r="G203" s="104">
        <v>410.21058040746703</v>
      </c>
      <c r="H203" s="104">
        <v>416.67394986692767</v>
      </c>
      <c r="I203" s="104">
        <v>392.5376919954295</v>
      </c>
      <c r="J203" s="104">
        <v>427.72587775506202</v>
      </c>
      <c r="K203" s="104">
        <v>468.39025041255894</v>
      </c>
      <c r="L203" s="104">
        <v>476.97763780671164</v>
      </c>
      <c r="M203" s="104">
        <v>490.04320258790756</v>
      </c>
      <c r="N203" s="104">
        <v>517.65792971120743</v>
      </c>
      <c r="O203" s="104">
        <v>499.08875334373931</v>
      </c>
      <c r="P203" s="104">
        <v>521.98434920221018</v>
      </c>
      <c r="Q203" s="104">
        <v>507.52734708333219</v>
      </c>
      <c r="R203" s="104">
        <v>509.01767172052053</v>
      </c>
      <c r="S203" s="104">
        <v>532.24592988502934</v>
      </c>
      <c r="T203" s="104">
        <v>519.48373449712756</v>
      </c>
      <c r="U203" s="104">
        <v>513.69548600012581</v>
      </c>
      <c r="V203" s="104">
        <v>513.44362215640422</v>
      </c>
      <c r="W203" s="104">
        <v>485.82202411206544</v>
      </c>
      <c r="X203" s="104">
        <v>435.46356770070867</v>
      </c>
      <c r="Y203" s="104">
        <v>345.80935753031088</v>
      </c>
      <c r="DA203" s="132" t="s">
        <v>2537</v>
      </c>
    </row>
    <row r="204" spans="1:105" ht="12" customHeight="1" x14ac:dyDescent="0.25">
      <c r="A204" s="106" t="s">
        <v>122</v>
      </c>
      <c r="B204" s="101">
        <v>979.24867579816635</v>
      </c>
      <c r="C204" s="101">
        <v>917.39036130578825</v>
      </c>
      <c r="D204" s="101">
        <v>932.01914801595274</v>
      </c>
      <c r="E204" s="101">
        <v>904.25461042564791</v>
      </c>
      <c r="F204" s="101">
        <v>928.70085244519998</v>
      </c>
      <c r="G204" s="101">
        <v>949.62527529489398</v>
      </c>
      <c r="H204" s="101">
        <v>963.54242872425527</v>
      </c>
      <c r="I204" s="101">
        <v>914.20495469114439</v>
      </c>
      <c r="J204" s="101">
        <v>939.52942343682219</v>
      </c>
      <c r="K204" s="101">
        <v>895.53062756657073</v>
      </c>
      <c r="L204" s="101">
        <v>1054.3881040555762</v>
      </c>
      <c r="M204" s="101">
        <v>1094.3480158137027</v>
      </c>
      <c r="N204" s="101">
        <v>1094.8922415794264</v>
      </c>
      <c r="O204" s="101">
        <v>1185.5170414325771</v>
      </c>
      <c r="P204" s="101">
        <v>1145.3662002918265</v>
      </c>
      <c r="Q204" s="101">
        <v>1199.8129246343401</v>
      </c>
      <c r="R204" s="101">
        <v>1198.8641769563292</v>
      </c>
      <c r="S204" s="101">
        <v>1138.6056200698074</v>
      </c>
      <c r="T204" s="101">
        <v>1147.952397305623</v>
      </c>
      <c r="U204" s="101">
        <v>1157.5526500126982</v>
      </c>
      <c r="V204" s="101">
        <v>1147.1694771399975</v>
      </c>
      <c r="W204" s="101">
        <v>1129.0946729853526</v>
      </c>
      <c r="X204" s="101">
        <v>743.59498624481807</v>
      </c>
      <c r="Y204" s="101">
        <v>736.03773516248259</v>
      </c>
      <c r="DA204" s="131" t="s">
        <v>2538</v>
      </c>
    </row>
    <row r="205" spans="1:105" ht="12" customHeight="1" x14ac:dyDescent="0.25">
      <c r="A205" s="107" t="s">
        <v>121</v>
      </c>
      <c r="B205" s="104">
        <v>979.24867579816657</v>
      </c>
      <c r="C205" s="104">
        <v>917.46816702250169</v>
      </c>
      <c r="D205" s="104">
        <v>932.11064164044149</v>
      </c>
      <c r="E205" s="104">
        <v>904.34980368321499</v>
      </c>
      <c r="F205" s="104">
        <v>928.81236290592528</v>
      </c>
      <c r="G205" s="104">
        <v>949.67848332123685</v>
      </c>
      <c r="H205" s="104">
        <v>963.57968086816186</v>
      </c>
      <c r="I205" s="104">
        <v>914.38425811314642</v>
      </c>
      <c r="J205" s="104">
        <v>939.76344582956006</v>
      </c>
      <c r="K205" s="104">
        <v>895.88807318134286</v>
      </c>
      <c r="L205" s="104">
        <v>1053.9484293613791</v>
      </c>
      <c r="M205" s="104">
        <v>1094.0184324775637</v>
      </c>
      <c r="N205" s="104">
        <v>1094.6872190580716</v>
      </c>
      <c r="O205" s="104">
        <v>1185.2101033157662</v>
      </c>
      <c r="P205" s="104">
        <v>1145.0082929294365</v>
      </c>
      <c r="Q205" s="104">
        <v>1199.0441030909969</v>
      </c>
      <c r="R205" s="104">
        <v>1198.2554620598953</v>
      </c>
      <c r="S205" s="104">
        <v>1137.9075364696073</v>
      </c>
      <c r="T205" s="104">
        <v>1146.9571421473011</v>
      </c>
      <c r="U205" s="104">
        <v>1156.6721036626363</v>
      </c>
      <c r="V205" s="104">
        <v>1146.9313434839544</v>
      </c>
      <c r="W205" s="104">
        <v>1129.2880443409799</v>
      </c>
      <c r="X205" s="104">
        <v>742.79665296263045</v>
      </c>
      <c r="Y205" s="104">
        <v>729.01076283172961</v>
      </c>
      <c r="DA205" s="132" t="s">
        <v>2539</v>
      </c>
    </row>
    <row r="206" spans="1:105" ht="12" customHeight="1" x14ac:dyDescent="0.25">
      <c r="A206" s="108" t="s">
        <v>53</v>
      </c>
      <c r="B206" s="98">
        <v>559.04568346624512</v>
      </c>
      <c r="C206" s="98">
        <v>513.48230862119613</v>
      </c>
      <c r="D206" s="98">
        <v>527.41336744786918</v>
      </c>
      <c r="E206" s="98">
        <v>504.2459007781469</v>
      </c>
      <c r="F206" s="98">
        <v>515.31623996873589</v>
      </c>
      <c r="G206" s="98">
        <v>535.13943769730247</v>
      </c>
      <c r="H206" s="98">
        <v>543.68002505637276</v>
      </c>
      <c r="I206" s="98">
        <v>507.60002189216465</v>
      </c>
      <c r="J206" s="98">
        <v>505.02210523330797</v>
      </c>
      <c r="K206" s="98">
        <v>437.49225058812544</v>
      </c>
      <c r="L206" s="98">
        <v>593.00169792582585</v>
      </c>
      <c r="M206" s="98">
        <v>609.42946930181449</v>
      </c>
      <c r="N206" s="98">
        <v>596.24197095241175</v>
      </c>
      <c r="O206" s="98">
        <v>680.72240841481971</v>
      </c>
      <c r="P206" s="98">
        <v>630.97095813298722</v>
      </c>
      <c r="Q206" s="98">
        <v>677.67320167438481</v>
      </c>
      <c r="R206" s="98">
        <v>678.0935750898675</v>
      </c>
      <c r="S206" s="98">
        <v>615.96919254227998</v>
      </c>
      <c r="T206" s="98">
        <v>625.9388415913055</v>
      </c>
      <c r="U206" s="98">
        <v>642.21405753256147</v>
      </c>
      <c r="V206" s="98">
        <v>636.23087191009904</v>
      </c>
      <c r="W206" s="98">
        <v>663.07298388171716</v>
      </c>
      <c r="X206" s="98">
        <v>304.37741797742893</v>
      </c>
      <c r="Y206" s="98">
        <v>376.99664704511417</v>
      </c>
      <c r="DA206" s="63" t="s">
        <v>2540</v>
      </c>
    </row>
    <row r="207" spans="1:105" ht="12" customHeight="1" x14ac:dyDescent="0.25">
      <c r="A207" s="108" t="s">
        <v>52</v>
      </c>
      <c r="B207" s="98">
        <v>420.20299233192139</v>
      </c>
      <c r="C207" s="98">
        <v>403.98585840130551</v>
      </c>
      <c r="D207" s="98">
        <v>404.69727419257242</v>
      </c>
      <c r="E207" s="98">
        <v>400.10390290506814</v>
      </c>
      <c r="F207" s="98">
        <v>413.49612293718928</v>
      </c>
      <c r="G207" s="98">
        <v>414.53904562393433</v>
      </c>
      <c r="H207" s="98">
        <v>419.89965581178916</v>
      </c>
      <c r="I207" s="98">
        <v>406.78423622098188</v>
      </c>
      <c r="J207" s="98">
        <v>434.74134059625226</v>
      </c>
      <c r="K207" s="98">
        <v>458.39582259321747</v>
      </c>
      <c r="L207" s="98">
        <v>460.94673143555349</v>
      </c>
      <c r="M207" s="98">
        <v>484.5889631757492</v>
      </c>
      <c r="N207" s="98">
        <v>498.44524810565986</v>
      </c>
      <c r="O207" s="98">
        <v>504.48769490094645</v>
      </c>
      <c r="P207" s="98">
        <v>514.03733479644927</v>
      </c>
      <c r="Q207" s="98">
        <v>521.37090141661213</v>
      </c>
      <c r="R207" s="98">
        <v>520.16188697002815</v>
      </c>
      <c r="S207" s="98">
        <v>521.9383439273272</v>
      </c>
      <c r="T207" s="98">
        <v>521.01830055599567</v>
      </c>
      <c r="U207" s="98">
        <v>514.45804613007476</v>
      </c>
      <c r="V207" s="98">
        <v>510.70047157385551</v>
      </c>
      <c r="W207" s="98">
        <v>466.21506045926287</v>
      </c>
      <c r="X207" s="98">
        <v>438.41923498520146</v>
      </c>
      <c r="Y207" s="98">
        <v>352.0141157866156</v>
      </c>
      <c r="DA207" s="63" t="s">
        <v>2541</v>
      </c>
    </row>
    <row r="208" spans="1:105" ht="12" customHeight="1" x14ac:dyDescent="0.25">
      <c r="A208" s="121" t="s">
        <v>54</v>
      </c>
      <c r="B208" s="122">
        <v>219.20131515189149</v>
      </c>
      <c r="C208" s="122">
        <v>215.29044407682693</v>
      </c>
      <c r="D208" s="122">
        <v>218.8395144415399</v>
      </c>
      <c r="E208" s="122">
        <v>217.80042031623444</v>
      </c>
      <c r="F208" s="122">
        <v>219.37673057334828</v>
      </c>
      <c r="G208" s="122">
        <v>223.2208631520358</v>
      </c>
      <c r="H208" s="122">
        <v>230.82032311043247</v>
      </c>
      <c r="I208" s="122">
        <v>228.65545882331415</v>
      </c>
      <c r="J208" s="122">
        <v>233.68905983327215</v>
      </c>
      <c r="K208" s="122">
        <v>235.34392802510314</v>
      </c>
      <c r="L208" s="122">
        <v>262.65170472512756</v>
      </c>
      <c r="M208" s="122">
        <v>257.40640655521639</v>
      </c>
      <c r="N208" s="122">
        <v>256.61912211387767</v>
      </c>
      <c r="O208" s="122">
        <v>275.23679089344267</v>
      </c>
      <c r="P208" s="122">
        <v>279.49090879429502</v>
      </c>
      <c r="Q208" s="122">
        <v>284.63479547409912</v>
      </c>
      <c r="R208" s="122">
        <v>293.27324062275096</v>
      </c>
      <c r="S208" s="122">
        <v>286.06997394656611</v>
      </c>
      <c r="T208" s="122">
        <v>287.41883893750236</v>
      </c>
      <c r="U208" s="122">
        <v>288.21459164091084</v>
      </c>
      <c r="V208" s="122">
        <v>304.74637596062888</v>
      </c>
      <c r="W208" s="122">
        <v>314.26206608516537</v>
      </c>
      <c r="X208" s="122">
        <v>198.48777648842727</v>
      </c>
      <c r="Y208" s="122">
        <v>220.25547795020867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219.20131515189149</v>
      </c>
      <c r="C210" s="33">
        <v>215.29044407682693</v>
      </c>
      <c r="D210" s="33">
        <v>218.8395144415399</v>
      </c>
      <c r="E210" s="33">
        <v>217.80042031623444</v>
      </c>
      <c r="F210" s="33">
        <v>219.37673057334828</v>
      </c>
      <c r="G210" s="33">
        <v>223.2208631520358</v>
      </c>
      <c r="H210" s="33">
        <v>230.82032311043247</v>
      </c>
      <c r="I210" s="33">
        <v>228.65545882331415</v>
      </c>
      <c r="J210" s="33">
        <v>233.68905983327215</v>
      </c>
      <c r="K210" s="33">
        <v>235.34392802510314</v>
      </c>
      <c r="L210" s="33">
        <v>262.65170472512756</v>
      </c>
      <c r="M210" s="33">
        <v>257.40640655521639</v>
      </c>
      <c r="N210" s="33">
        <v>256.61912211387767</v>
      </c>
      <c r="O210" s="33">
        <v>275.23679089344267</v>
      </c>
      <c r="P210" s="33">
        <v>279.49090879429502</v>
      </c>
      <c r="Q210" s="33">
        <v>284.63479547409912</v>
      </c>
      <c r="R210" s="33">
        <v>293.27324062275096</v>
      </c>
      <c r="S210" s="33">
        <v>286.06997394656611</v>
      </c>
      <c r="T210" s="33">
        <v>287.41883893750236</v>
      </c>
      <c r="U210" s="33">
        <v>288.21459164091084</v>
      </c>
      <c r="V210" s="33">
        <v>304.74637596062888</v>
      </c>
      <c r="W210" s="33">
        <v>314.26206608516537</v>
      </c>
      <c r="X210" s="33">
        <v>198.48777648842727</v>
      </c>
      <c r="Y210" s="33">
        <v>220.25547795020867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121.18279238318016</v>
      </c>
      <c r="C231" s="118">
        <f t="shared" si="108"/>
        <v>128.0905420513883</v>
      </c>
      <c r="D231" s="118">
        <f t="shared" si="108"/>
        <v>123.40205551251078</v>
      </c>
      <c r="E231" s="118">
        <f t="shared" si="108"/>
        <v>125.11927477976955</v>
      </c>
      <c r="F231" s="118">
        <f t="shared" si="108"/>
        <v>124.69115405742126</v>
      </c>
      <c r="G231" s="118">
        <f t="shared" si="108"/>
        <v>124.09314899039163</v>
      </c>
      <c r="H231" s="118">
        <f t="shared" si="108"/>
        <v>125.37926071387884</v>
      </c>
      <c r="I231" s="118">
        <f t="shared" si="108"/>
        <v>123.53356675621887</v>
      </c>
      <c r="J231" s="118">
        <f t="shared" si="108"/>
        <v>124.84745365157271</v>
      </c>
      <c r="K231" s="118">
        <f t="shared" si="108"/>
        <v>125.65284850461882</v>
      </c>
      <c r="L231" s="118">
        <f t="shared" si="108"/>
        <v>143.60892589375953</v>
      </c>
      <c r="M231" s="118">
        <f t="shared" si="108"/>
        <v>125.10355586612705</v>
      </c>
      <c r="N231" s="118">
        <f t="shared" si="108"/>
        <v>126.12879063485703</v>
      </c>
      <c r="O231" s="118">
        <f t="shared" si="108"/>
        <v>126.05524537942918</v>
      </c>
      <c r="P231" s="118">
        <f t="shared" si="108"/>
        <v>116.37062898772353</v>
      </c>
      <c r="Q231" s="118">
        <f t="shared" si="108"/>
        <v>124.91770892651888</v>
      </c>
      <c r="R231" s="118">
        <f t="shared" ref="R231:V231" si="109">R232+R235+R237+R246</f>
        <v>128.22502309648289</v>
      </c>
      <c r="S231" s="118">
        <f t="shared" si="109"/>
        <v>127.86913597725339</v>
      </c>
      <c r="T231" s="118">
        <f t="shared" si="109"/>
        <v>127.07860245113135</v>
      </c>
      <c r="U231" s="118">
        <f t="shared" si="109"/>
        <v>122.63954430962909</v>
      </c>
      <c r="V231" s="118">
        <f t="shared" si="109"/>
        <v>119.16912972815665</v>
      </c>
      <c r="W231" s="118">
        <f t="shared" ref="W231:Y231" si="110">W232+W235+W237+W246</f>
        <v>128.41678686703742</v>
      </c>
      <c r="X231" s="118">
        <f t="shared" si="110"/>
        <v>112.53003258871972</v>
      </c>
      <c r="Y231" s="118">
        <f t="shared" si="110"/>
        <v>115.62354511903789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108.02730452547338</v>
      </c>
      <c r="C232" s="123">
        <f t="shared" si="111"/>
        <v>115.42225136787744</v>
      </c>
      <c r="D232" s="123">
        <f t="shared" si="111"/>
        <v>110.74870035956636</v>
      </c>
      <c r="E232" s="123">
        <f t="shared" si="111"/>
        <v>112.67429304094601</v>
      </c>
      <c r="F232" s="123">
        <f t="shared" si="111"/>
        <v>111.92331050427958</v>
      </c>
      <c r="G232" s="123">
        <f t="shared" si="111"/>
        <v>111.45479931229472</v>
      </c>
      <c r="H232" s="123">
        <f t="shared" si="111"/>
        <v>112.54299029468339</v>
      </c>
      <c r="I232" s="123">
        <f t="shared" si="111"/>
        <v>111.57052494344651</v>
      </c>
      <c r="J232" s="123">
        <f t="shared" si="111"/>
        <v>112.4524663518542</v>
      </c>
      <c r="K232" s="123">
        <f t="shared" si="111"/>
        <v>113.3823887118314</v>
      </c>
      <c r="L232" s="123">
        <f t="shared" si="111"/>
        <v>129.28037171713896</v>
      </c>
      <c r="M232" s="123">
        <f t="shared" si="111"/>
        <v>110.7705826517401</v>
      </c>
      <c r="N232" s="123">
        <f t="shared" si="111"/>
        <v>111.58305867417674</v>
      </c>
      <c r="O232" s="123">
        <f t="shared" si="111"/>
        <v>111.0413017619662</v>
      </c>
      <c r="P232" s="123">
        <f t="shared" si="111"/>
        <v>101.46989389060693</v>
      </c>
      <c r="Q232" s="123">
        <f t="shared" si="111"/>
        <v>109.97715732539542</v>
      </c>
      <c r="R232" s="123">
        <f t="shared" ref="R232:V232" si="112">SUM(R233:R234)</f>
        <v>113.22470837424807</v>
      </c>
      <c r="S232" s="123">
        <f t="shared" si="112"/>
        <v>113.17869644130553</v>
      </c>
      <c r="T232" s="123">
        <f t="shared" si="112"/>
        <v>112.665966471457</v>
      </c>
      <c r="U232" s="123">
        <f t="shared" si="112"/>
        <v>108.22166085637082</v>
      </c>
      <c r="V232" s="123">
        <f t="shared" si="112"/>
        <v>104.71345626559889</v>
      </c>
      <c r="W232" s="123">
        <f t="shared" ref="W232:Y232" si="113">SUM(W233:W234)</f>
        <v>113.72358893349171</v>
      </c>
      <c r="X232" s="123">
        <f t="shared" si="113"/>
        <v>103.29341675595977</v>
      </c>
      <c r="Y232" s="123">
        <f t="shared" si="113"/>
        <v>106.48925060906176</v>
      </c>
      <c r="DA232" s="130" t="s">
        <v>2864</v>
      </c>
    </row>
    <row r="233" spans="1:105" ht="12" customHeight="1" x14ac:dyDescent="0.25">
      <c r="A233" s="97" t="s">
        <v>198</v>
      </c>
      <c r="B233" s="99">
        <v>107.6928546493852</v>
      </c>
      <c r="C233" s="99">
        <v>115.06393787799708</v>
      </c>
      <c r="D233" s="99">
        <v>110.41211571432633</v>
      </c>
      <c r="E233" s="99">
        <v>112.33245069081757</v>
      </c>
      <c r="F233" s="99">
        <v>111.58628186070732</v>
      </c>
      <c r="G233" s="99">
        <v>111.1200722729799</v>
      </c>
      <c r="H233" s="99">
        <v>112.20576103192059</v>
      </c>
      <c r="I233" s="99">
        <v>111.23700269370065</v>
      </c>
      <c r="J233" s="99">
        <v>112.11974114036502</v>
      </c>
      <c r="K233" s="99">
        <v>113.0492708685244</v>
      </c>
      <c r="L233" s="99">
        <v>128.88952663915296</v>
      </c>
      <c r="M233" s="99">
        <v>110.44232275900607</v>
      </c>
      <c r="N233" s="99">
        <v>111.25443684756092</v>
      </c>
      <c r="O233" s="99">
        <v>110.71574342494644</v>
      </c>
      <c r="P233" s="99">
        <v>101.17887343758022</v>
      </c>
      <c r="Q233" s="99">
        <v>109.65588252566158</v>
      </c>
      <c r="R233" s="99">
        <v>112.89368063280588</v>
      </c>
      <c r="S233" s="99">
        <v>112.84756383124927</v>
      </c>
      <c r="T233" s="99">
        <v>112.33647119415879</v>
      </c>
      <c r="U233" s="99">
        <v>107.90801261376694</v>
      </c>
      <c r="V233" s="99">
        <v>104.40905249619486</v>
      </c>
      <c r="W233" s="99">
        <v>113.39169094882755</v>
      </c>
      <c r="X233" s="99">
        <v>103.01244329861807</v>
      </c>
      <c r="Y233" s="99">
        <v>106.19507476854082</v>
      </c>
      <c r="DA233" s="63" t="s">
        <v>2865</v>
      </c>
    </row>
    <row r="234" spans="1:105" ht="12" customHeight="1" x14ac:dyDescent="0.25">
      <c r="A234" s="97" t="s">
        <v>53</v>
      </c>
      <c r="B234" s="99">
        <v>0.33444987608818971</v>
      </c>
      <c r="C234" s="99">
        <v>0.35831348988036532</v>
      </c>
      <c r="D234" s="99">
        <v>0.33658464524002685</v>
      </c>
      <c r="E234" s="99">
        <v>0.34184235012845049</v>
      </c>
      <c r="F234" s="99">
        <v>0.33702864357226664</v>
      </c>
      <c r="G234" s="99">
        <v>0.33472703931483111</v>
      </c>
      <c r="H234" s="99">
        <v>0.33722926276280712</v>
      </c>
      <c r="I234" s="99">
        <v>0.33352224974586725</v>
      </c>
      <c r="J234" s="99">
        <v>0.332725211489172</v>
      </c>
      <c r="K234" s="99">
        <v>0.33311784330699623</v>
      </c>
      <c r="L234" s="99">
        <v>0.39084507798600476</v>
      </c>
      <c r="M234" s="99">
        <v>0.32825989273402106</v>
      </c>
      <c r="N234" s="99">
        <v>0.32862182661581202</v>
      </c>
      <c r="O234" s="99">
        <v>0.32555833701975284</v>
      </c>
      <c r="P234" s="99">
        <v>0.29102045302671031</v>
      </c>
      <c r="Q234" s="99">
        <v>0.32127479973384437</v>
      </c>
      <c r="R234" s="99">
        <v>0.33102774144219155</v>
      </c>
      <c r="S234" s="99">
        <v>0.33113261005625638</v>
      </c>
      <c r="T234" s="99">
        <v>0.32949527729820277</v>
      </c>
      <c r="U234" s="99">
        <v>0.3136482426038768</v>
      </c>
      <c r="V234" s="99">
        <v>0.30440376940403113</v>
      </c>
      <c r="W234" s="99">
        <v>0.3318979846641637</v>
      </c>
      <c r="X234" s="99">
        <v>0.28097345734169638</v>
      </c>
      <c r="Y234" s="99">
        <v>0.2941758405209392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6.8296787654251317E-3</v>
      </c>
      <c r="C235" s="123">
        <f t="shared" si="114"/>
        <v>8.2107208179127544E-3</v>
      </c>
      <c r="D235" s="123">
        <f t="shared" si="114"/>
        <v>8.6912426156002479E-3</v>
      </c>
      <c r="E235" s="123">
        <f t="shared" si="114"/>
        <v>1.0468309137375204E-2</v>
      </c>
      <c r="F235" s="123">
        <f t="shared" si="114"/>
        <v>1.3013941725419026E-2</v>
      </c>
      <c r="G235" s="123">
        <f t="shared" si="114"/>
        <v>1.5357053093551952E-2</v>
      </c>
      <c r="H235" s="123">
        <f t="shared" si="114"/>
        <v>1.8462257277733114E-2</v>
      </c>
      <c r="I235" s="123">
        <f t="shared" si="114"/>
        <v>2.1551704960829185E-2</v>
      </c>
      <c r="J235" s="123">
        <f t="shared" si="114"/>
        <v>2.3662680690751257E-2</v>
      </c>
      <c r="K235" s="123">
        <f t="shared" si="114"/>
        <v>2.4774701252429837E-2</v>
      </c>
      <c r="L235" s="123">
        <f t="shared" si="114"/>
        <v>2.6464574928714485E-2</v>
      </c>
      <c r="M235" s="123">
        <f t="shared" si="114"/>
        <v>2.8316892040139909E-2</v>
      </c>
      <c r="N235" s="123">
        <f t="shared" si="114"/>
        <v>3.030262490190214E-2</v>
      </c>
      <c r="O235" s="123">
        <f t="shared" si="114"/>
        <v>3.1975883498679088E-2</v>
      </c>
      <c r="P235" s="123">
        <f t="shared" si="114"/>
        <v>3.3167291959492314E-2</v>
      </c>
      <c r="Q235" s="123">
        <f t="shared" si="114"/>
        <v>3.311508966888068E-2</v>
      </c>
      <c r="R235" s="123">
        <f t="shared" si="114"/>
        <v>3.4285471016459818E-2</v>
      </c>
      <c r="S235" s="123">
        <f t="shared" si="114"/>
        <v>3.3803626398320817E-2</v>
      </c>
      <c r="T235" s="123">
        <f t="shared" si="114"/>
        <v>4.0149152659369573E-2</v>
      </c>
      <c r="U235" s="123">
        <f t="shared" si="114"/>
        <v>3.3313605491409159E-2</v>
      </c>
      <c r="V235" s="123">
        <f t="shared" si="114"/>
        <v>3.46105096746952E-2</v>
      </c>
      <c r="W235" s="123">
        <f t="shared" si="114"/>
        <v>3.3387756482109079E-2</v>
      </c>
      <c r="X235" s="123">
        <f t="shared" si="114"/>
        <v>3.2695479111967692E-2</v>
      </c>
      <c r="Y235" s="123">
        <f t="shared" si="114"/>
        <v>3.3084225639678715E-2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6.8296787654251317E-3</v>
      </c>
      <c r="C236" s="99">
        <f>RES_hhdet_fecs!C129</f>
        <v>8.2107208179127544E-3</v>
      </c>
      <c r="D236" s="99">
        <f>RES_hhdet_fecs!D129</f>
        <v>8.6912426156002479E-3</v>
      </c>
      <c r="E236" s="99">
        <f>RES_hhdet_fecs!E129</f>
        <v>1.0468309137375204E-2</v>
      </c>
      <c r="F236" s="99">
        <f>RES_hhdet_fecs!F129</f>
        <v>1.3013941725419026E-2</v>
      </c>
      <c r="G236" s="99">
        <f>RES_hhdet_fecs!G129</f>
        <v>1.5357053093551952E-2</v>
      </c>
      <c r="H236" s="99">
        <f>RES_hhdet_fecs!H129</f>
        <v>1.8462257277733114E-2</v>
      </c>
      <c r="I236" s="99">
        <f>RES_hhdet_fecs!I129</f>
        <v>2.1551704960829185E-2</v>
      </c>
      <c r="J236" s="99">
        <f>RES_hhdet_fecs!J129</f>
        <v>2.3662680690751257E-2</v>
      </c>
      <c r="K236" s="99">
        <f>RES_hhdet_fecs!K129</f>
        <v>2.4774701252429837E-2</v>
      </c>
      <c r="L236" s="99">
        <f>RES_hhdet_fecs!L129</f>
        <v>2.6464574928714485E-2</v>
      </c>
      <c r="M236" s="99">
        <f>RES_hhdet_fecs!M129</f>
        <v>2.8316892040139909E-2</v>
      </c>
      <c r="N236" s="99">
        <f>RES_hhdet_fecs!N129</f>
        <v>3.030262490190214E-2</v>
      </c>
      <c r="O236" s="99">
        <f>RES_hhdet_fecs!O129</f>
        <v>3.1975883498679088E-2</v>
      </c>
      <c r="P236" s="99">
        <f>RES_hhdet_fecs!P129</f>
        <v>3.3167291959492314E-2</v>
      </c>
      <c r="Q236" s="99">
        <f>RES_hhdet_fecs!Q129</f>
        <v>3.311508966888068E-2</v>
      </c>
      <c r="R236" s="99">
        <f>RES_hhdet_fecs!R129</f>
        <v>3.4285471016459818E-2</v>
      </c>
      <c r="S236" s="99">
        <f>RES_hhdet_fecs!S129</f>
        <v>3.3803626398320817E-2</v>
      </c>
      <c r="T236" s="99">
        <f>RES_hhdet_fecs!T129</f>
        <v>4.0149152659369573E-2</v>
      </c>
      <c r="U236" s="99">
        <f>RES_hhdet_fecs!U129</f>
        <v>3.3313605491409159E-2</v>
      </c>
      <c r="V236" s="99">
        <f>RES_hhdet_fecs!V129</f>
        <v>3.46105096746952E-2</v>
      </c>
      <c r="W236" s="99">
        <f>RES_hhdet_fecs!W129</f>
        <v>3.3387756482109079E-2</v>
      </c>
      <c r="X236" s="99">
        <f>RES_hhdet_fecs!X129</f>
        <v>3.2695479111967692E-2</v>
      </c>
      <c r="Y236" s="99">
        <f>RES_hhdet_fecs!Y129</f>
        <v>3.3084225639678715E-2</v>
      </c>
      <c r="DA236" s="63" t="s">
        <v>2868</v>
      </c>
    </row>
    <row r="237" spans="1:105" ht="12" customHeight="1" x14ac:dyDescent="0.25">
      <c r="A237" s="121" t="s">
        <v>55</v>
      </c>
      <c r="B237" s="123">
        <v>10.495350806792112</v>
      </c>
      <c r="C237" s="123">
        <v>10.066432407397732</v>
      </c>
      <c r="D237" s="123">
        <v>10.020885880171376</v>
      </c>
      <c r="E237" s="123">
        <v>9.8360796004203603</v>
      </c>
      <c r="F237" s="123">
        <v>10.15093405939403</v>
      </c>
      <c r="G237" s="123">
        <v>9.987767918662195</v>
      </c>
      <c r="H237" s="123">
        <v>10.108870532084691</v>
      </c>
      <c r="I237" s="123">
        <v>9.2689265834987218</v>
      </c>
      <c r="J237" s="123">
        <v>9.6487816624849181</v>
      </c>
      <c r="K237" s="123">
        <v>9.5145869166790273</v>
      </c>
      <c r="L237" s="123">
        <v>11.266240886624477</v>
      </c>
      <c r="M237" s="123">
        <v>11.341847342486256</v>
      </c>
      <c r="N237" s="123">
        <v>11.575533047858038</v>
      </c>
      <c r="O237" s="123">
        <v>11.845039916738692</v>
      </c>
      <c r="P237" s="123">
        <v>11.69767851773574</v>
      </c>
      <c r="Q237" s="123">
        <v>11.69822841694244</v>
      </c>
      <c r="R237" s="123">
        <v>11.68805995500052</v>
      </c>
      <c r="S237" s="123">
        <v>11.500824892239473</v>
      </c>
      <c r="T237" s="123">
        <v>11.246166365508984</v>
      </c>
      <c r="U237" s="123">
        <v>11.298743338539474</v>
      </c>
      <c r="V237" s="123">
        <v>11.210284558394569</v>
      </c>
      <c r="W237" s="123">
        <v>11.395729421706006</v>
      </c>
      <c r="X237" s="123">
        <v>7.1706136611508953</v>
      </c>
      <c r="Y237" s="123">
        <v>6.873008624297996</v>
      </c>
      <c r="DA237" s="130" t="s">
        <v>2869</v>
      </c>
    </row>
    <row r="238" spans="1:105" ht="12" customHeight="1" x14ac:dyDescent="0.25">
      <c r="A238" s="97" t="s">
        <v>128</v>
      </c>
      <c r="B238" s="99">
        <v>10.45045316660477</v>
      </c>
      <c r="C238" s="99">
        <v>10.035981059849794</v>
      </c>
      <c r="D238" s="99">
        <v>9.9874609653402011</v>
      </c>
      <c r="E238" s="99">
        <v>9.8111751050753782</v>
      </c>
      <c r="F238" s="99">
        <v>10.129259016062104</v>
      </c>
      <c r="G238" s="99">
        <v>9.9572571600690623</v>
      </c>
      <c r="H238" s="99">
        <v>10.082072667553007</v>
      </c>
      <c r="I238" s="99">
        <v>9.2438615174322329</v>
      </c>
      <c r="J238" s="99">
        <v>9.6320103935486205</v>
      </c>
      <c r="K238" s="99">
        <v>9.5083435712055984</v>
      </c>
      <c r="L238" s="99">
        <v>11.256348821977932</v>
      </c>
      <c r="M238" s="99">
        <v>11.323134026467143</v>
      </c>
      <c r="N238" s="99">
        <v>11.56095581176999</v>
      </c>
      <c r="O238" s="99">
        <v>11.810730554523948</v>
      </c>
      <c r="P238" s="99">
        <v>11.672993605954002</v>
      </c>
      <c r="Q238" s="99">
        <v>11.654504592675275</v>
      </c>
      <c r="R238" s="99">
        <v>11.648729054349394</v>
      </c>
      <c r="S238" s="99">
        <v>11.480908894242434</v>
      </c>
      <c r="T238" s="99">
        <v>11.223663588878949</v>
      </c>
      <c r="U238" s="99">
        <v>11.280273222651813</v>
      </c>
      <c r="V238" s="99">
        <v>11.199363899470899</v>
      </c>
      <c r="W238" s="99">
        <v>11.393241797415694</v>
      </c>
      <c r="X238" s="99">
        <v>7.1693042666753559</v>
      </c>
      <c r="Y238" s="99">
        <v>6.8679067703207313</v>
      </c>
      <c r="DA238" s="63" t="s">
        <v>2870</v>
      </c>
    </row>
    <row r="239" spans="1:105" ht="12" customHeight="1" x14ac:dyDescent="0.25">
      <c r="A239" s="97" t="s">
        <v>127</v>
      </c>
      <c r="B239" s="99">
        <v>9.758346017213217</v>
      </c>
      <c r="C239" s="99">
        <v>9.3467343498586253</v>
      </c>
      <c r="D239" s="99">
        <v>9.318785842721633</v>
      </c>
      <c r="E239" s="99">
        <v>9.1451629492040816</v>
      </c>
      <c r="F239" s="99">
        <v>9.4487483831093009</v>
      </c>
      <c r="G239" s="99">
        <v>9.3095115570140035</v>
      </c>
      <c r="H239" s="99">
        <v>9.434076023713688</v>
      </c>
      <c r="I239" s="99">
        <v>8.6427748338728687</v>
      </c>
      <c r="J239" s="99">
        <v>9.0010969014917634</v>
      </c>
      <c r="K239" s="99">
        <v>8.8456762377032874</v>
      </c>
      <c r="L239" s="99">
        <v>10.607404563320477</v>
      </c>
      <c r="M239" s="99">
        <v>10.704113526006966</v>
      </c>
      <c r="N239" s="99">
        <v>10.957261231033559</v>
      </c>
      <c r="O239" s="99">
        <v>11.284413709103834</v>
      </c>
      <c r="P239" s="99">
        <v>11.141423222932634</v>
      </c>
      <c r="Q239" s="99">
        <v>11.172062413767819</v>
      </c>
      <c r="R239" s="99">
        <v>11.182508191163654</v>
      </c>
      <c r="S239" s="99">
        <v>10.98536079001205</v>
      </c>
      <c r="T239" s="99">
        <v>10.764880849590535</v>
      </c>
      <c r="U239" s="99">
        <v>10.835151223585516</v>
      </c>
      <c r="V239" s="99">
        <v>10.767844287886035</v>
      </c>
      <c r="W239" s="99">
        <v>10.999964459245314</v>
      </c>
      <c r="X239" s="99">
        <v>6.7975881720214213</v>
      </c>
      <c r="Y239" s="99">
        <v>6.5693040683922952</v>
      </c>
      <c r="DA239" s="63" t="s">
        <v>2871</v>
      </c>
    </row>
    <row r="240" spans="1:105" ht="12" customHeight="1" x14ac:dyDescent="0.25">
      <c r="A240" s="100" t="s">
        <v>198</v>
      </c>
      <c r="B240" s="102">
        <v>5.9633640275936628</v>
      </c>
      <c r="C240" s="102">
        <v>5.59935266623439</v>
      </c>
      <c r="D240" s="102">
        <v>5.6278023147288581</v>
      </c>
      <c r="E240" s="102">
        <v>5.4427615914529905</v>
      </c>
      <c r="F240" s="102">
        <v>5.5926345453189459</v>
      </c>
      <c r="G240" s="102">
        <v>5.5771141797418959</v>
      </c>
      <c r="H240" s="102">
        <v>5.6496950133739787</v>
      </c>
      <c r="I240" s="102">
        <v>5.0840258442915855</v>
      </c>
      <c r="J240" s="102">
        <v>5.1303122915517925</v>
      </c>
      <c r="K240" s="102">
        <v>4.6145224251933552</v>
      </c>
      <c r="L240" s="102">
        <v>6.3064339789497703</v>
      </c>
      <c r="M240" s="102">
        <v>6.2932836197251696</v>
      </c>
      <c r="N240" s="102">
        <v>6.3062465885249548</v>
      </c>
      <c r="O240" s="102">
        <v>6.8082813921196257</v>
      </c>
      <c r="P240" s="102">
        <v>6.4683314664222467</v>
      </c>
      <c r="Q240" s="102">
        <v>6.6324618137380158</v>
      </c>
      <c r="R240" s="102">
        <v>6.6336460667622177</v>
      </c>
      <c r="S240" s="102">
        <v>6.2374042343918061</v>
      </c>
      <c r="T240" s="102">
        <v>6.1349010412382388</v>
      </c>
      <c r="U240" s="102">
        <v>6.2608370116520717</v>
      </c>
      <c r="V240" s="102">
        <v>6.2039009798291094</v>
      </c>
      <c r="W240" s="102">
        <v>6.681546467138066</v>
      </c>
      <c r="X240" s="102">
        <v>2.9302385476812023</v>
      </c>
      <c r="Y240" s="102">
        <v>3.4981730068442407</v>
      </c>
      <c r="DA240" s="131" t="s">
        <v>2872</v>
      </c>
    </row>
    <row r="241" spans="1:105" ht="12" customHeight="1" x14ac:dyDescent="0.25">
      <c r="A241" s="103" t="s">
        <v>52</v>
      </c>
      <c r="B241" s="105">
        <v>3.7949819896195551</v>
      </c>
      <c r="C241" s="105">
        <v>3.7473816836242353</v>
      </c>
      <c r="D241" s="105">
        <v>3.690983527992775</v>
      </c>
      <c r="E241" s="105">
        <v>3.702401357751091</v>
      </c>
      <c r="F241" s="105">
        <v>3.8561138377903545</v>
      </c>
      <c r="G241" s="105">
        <v>3.7323973772721075</v>
      </c>
      <c r="H241" s="105">
        <v>3.7843810103397089</v>
      </c>
      <c r="I241" s="105">
        <v>3.5587489895812832</v>
      </c>
      <c r="J241" s="105">
        <v>3.870784609939971</v>
      </c>
      <c r="K241" s="105">
        <v>4.2311538125099339</v>
      </c>
      <c r="L241" s="105">
        <v>4.3009705843707096</v>
      </c>
      <c r="M241" s="105">
        <v>4.4108299062817968</v>
      </c>
      <c r="N241" s="105">
        <v>4.6510146425086027</v>
      </c>
      <c r="O241" s="105">
        <v>4.4761323169842093</v>
      </c>
      <c r="P241" s="105">
        <v>4.6730917565103862</v>
      </c>
      <c r="Q241" s="105">
        <v>4.5396006000298055</v>
      </c>
      <c r="R241" s="105">
        <v>4.5488621244014347</v>
      </c>
      <c r="S241" s="105">
        <v>4.7479565556202443</v>
      </c>
      <c r="T241" s="105">
        <v>4.6299798083522949</v>
      </c>
      <c r="U241" s="105">
        <v>4.5743142119334443</v>
      </c>
      <c r="V241" s="105">
        <v>4.5639433080569267</v>
      </c>
      <c r="W241" s="105">
        <v>4.3184179921072481</v>
      </c>
      <c r="X241" s="105">
        <v>3.8673496243402194</v>
      </c>
      <c r="Y241" s="105">
        <v>3.071131061548054</v>
      </c>
      <c r="DA241" s="132" t="s">
        <v>2873</v>
      </c>
    </row>
    <row r="242" spans="1:105" ht="12" customHeight="1" x14ac:dyDescent="0.25">
      <c r="A242" s="106" t="s">
        <v>122</v>
      </c>
      <c r="B242" s="102">
        <v>12.513791252720395</v>
      </c>
      <c r="C242" s="102">
        <v>11.659231927080224</v>
      </c>
      <c r="D242" s="102">
        <v>11.775892084475799</v>
      </c>
      <c r="E242" s="102">
        <v>11.355100645916405</v>
      </c>
      <c r="F242" s="102">
        <v>11.570859551259336</v>
      </c>
      <c r="G242" s="102">
        <v>11.734788653574373</v>
      </c>
      <c r="H242" s="102">
        <v>11.803437044563287</v>
      </c>
      <c r="I242" s="102">
        <v>11.140803707047874</v>
      </c>
      <c r="J242" s="102">
        <v>11.421538261338503</v>
      </c>
      <c r="K242" s="102">
        <v>10.864272360327504</v>
      </c>
      <c r="L242" s="102">
        <v>12.705764953764705</v>
      </c>
      <c r="M242" s="102">
        <v>13.094132216255034</v>
      </c>
      <c r="N242" s="102">
        <v>12.987889743539771</v>
      </c>
      <c r="O242" s="102">
        <v>13.969202617674652</v>
      </c>
      <c r="P242" s="102">
        <v>13.405154355906369</v>
      </c>
      <c r="Q242" s="102">
        <v>13.930557521552076</v>
      </c>
      <c r="R242" s="102">
        <v>13.86658248723703</v>
      </c>
      <c r="S242" s="102">
        <v>13.017843337750861</v>
      </c>
      <c r="T242" s="102">
        <v>12.900887363888096</v>
      </c>
      <c r="U242" s="102">
        <v>12.733920550860384</v>
      </c>
      <c r="V242" s="102">
        <v>12.438903866835854</v>
      </c>
      <c r="W242" s="102">
        <v>12.104747253611198</v>
      </c>
      <c r="X242" s="102">
        <v>7.9221948098193051</v>
      </c>
      <c r="Y242" s="102">
        <v>7.80313589671694</v>
      </c>
      <c r="DA242" s="131" t="s">
        <v>2874</v>
      </c>
    </row>
    <row r="243" spans="1:105" ht="12" customHeight="1" x14ac:dyDescent="0.25">
      <c r="A243" s="107" t="s">
        <v>121</v>
      </c>
      <c r="B243" s="105">
        <v>11.001944648435437</v>
      </c>
      <c r="C243" s="105">
        <v>10.206606985057524</v>
      </c>
      <c r="D243" s="105">
        <v>10.338769657075673</v>
      </c>
      <c r="E243" s="105">
        <v>9.9564074461089493</v>
      </c>
      <c r="F243" s="105">
        <v>10.167154400635933</v>
      </c>
      <c r="G243" s="105">
        <v>10.366346183727511</v>
      </c>
      <c r="H243" s="105">
        <v>10.467058879132551</v>
      </c>
      <c r="I243" s="105">
        <v>9.8736070084520922</v>
      </c>
      <c r="J243" s="105">
        <v>10.072881919640803</v>
      </c>
      <c r="K243" s="105">
        <v>9.4476598150363902</v>
      </c>
      <c r="L243" s="105">
        <v>11.291655080324819</v>
      </c>
      <c r="M243" s="105">
        <v>11.647905966172051</v>
      </c>
      <c r="N243" s="105">
        <v>11.556040983749206</v>
      </c>
      <c r="O243" s="105">
        <v>12.552083372415549</v>
      </c>
      <c r="P243" s="105">
        <v>11.994605796808068</v>
      </c>
      <c r="Q243" s="105">
        <v>12.521124409512842</v>
      </c>
      <c r="R243" s="105">
        <v>12.474362880768838</v>
      </c>
      <c r="S243" s="105">
        <v>11.667973112454474</v>
      </c>
      <c r="T243" s="105">
        <v>11.637487516605553</v>
      </c>
      <c r="U243" s="105">
        <v>11.609939732105492</v>
      </c>
      <c r="V243" s="105">
        <v>11.425531358740173</v>
      </c>
      <c r="W243" s="105">
        <v>11.255713344854309</v>
      </c>
      <c r="X243" s="105">
        <v>7.1104695761024823</v>
      </c>
      <c r="Y243" s="105">
        <v>7.0157747674904325</v>
      </c>
      <c r="DA243" s="132" t="s">
        <v>2875</v>
      </c>
    </row>
    <row r="244" spans="1:105" ht="12" customHeight="1" x14ac:dyDescent="0.25">
      <c r="A244" s="108" t="s">
        <v>53</v>
      </c>
      <c r="B244" s="99">
        <v>7.1440290464818554</v>
      </c>
      <c r="C244" s="99">
        <v>6.5042590344334918</v>
      </c>
      <c r="D244" s="99">
        <v>6.6365785316249761</v>
      </c>
      <c r="E244" s="99">
        <v>6.3028256796485795</v>
      </c>
      <c r="F244" s="99">
        <v>6.3980777259428541</v>
      </c>
      <c r="G244" s="99">
        <v>6.5945652483679762</v>
      </c>
      <c r="H244" s="99">
        <v>6.6533808601207785</v>
      </c>
      <c r="I244" s="99">
        <v>6.1856987663924512</v>
      </c>
      <c r="J244" s="99">
        <v>6.1386095784000974</v>
      </c>
      <c r="K244" s="99">
        <v>5.3067896096989235</v>
      </c>
      <c r="L244" s="99">
        <v>7.1352373036291175</v>
      </c>
      <c r="M244" s="99">
        <v>7.2861691239060775</v>
      </c>
      <c r="N244" s="99">
        <v>7.0776470205357276</v>
      </c>
      <c r="O244" s="99">
        <v>8.0275300549182731</v>
      </c>
      <c r="P244" s="99">
        <v>7.392660095855077</v>
      </c>
      <c r="Q244" s="99">
        <v>7.8576995310100495</v>
      </c>
      <c r="R244" s="99">
        <v>7.8259099141019188</v>
      </c>
      <c r="S244" s="99">
        <v>7.0119664761714491</v>
      </c>
      <c r="T244" s="99">
        <v>6.9938306489050577</v>
      </c>
      <c r="U244" s="99">
        <v>7.0288351361119501</v>
      </c>
      <c r="V244" s="99">
        <v>6.8859716114170135</v>
      </c>
      <c r="W244" s="99">
        <v>7.1115794741053042</v>
      </c>
      <c r="X244" s="99">
        <v>3.2168706863582424</v>
      </c>
      <c r="Y244" s="99">
        <v>3.8895392809307907</v>
      </c>
      <c r="DA244" s="63" t="s">
        <v>2876</v>
      </c>
    </row>
    <row r="245" spans="1:105" ht="12" customHeight="1" x14ac:dyDescent="0.25">
      <c r="A245" s="108" t="s">
        <v>52</v>
      </c>
      <c r="B245" s="99">
        <v>3.8579156019535801</v>
      </c>
      <c r="C245" s="99">
        <v>3.702347950624036</v>
      </c>
      <c r="D245" s="99">
        <v>3.7021911254506974</v>
      </c>
      <c r="E245" s="99">
        <v>3.653581766460372</v>
      </c>
      <c r="F245" s="99">
        <v>3.7690766746930784</v>
      </c>
      <c r="G245" s="99">
        <v>3.7717809353595384</v>
      </c>
      <c r="H245" s="99">
        <v>3.8136780190117712</v>
      </c>
      <c r="I245" s="99">
        <v>3.6879082420596414</v>
      </c>
      <c r="J245" s="99">
        <v>3.9342723412407072</v>
      </c>
      <c r="K245" s="99">
        <v>4.1408702053374649</v>
      </c>
      <c r="L245" s="99">
        <v>4.1564177766957036</v>
      </c>
      <c r="M245" s="99">
        <v>4.3617368422659695</v>
      </c>
      <c r="N245" s="99">
        <v>4.4783939632134757</v>
      </c>
      <c r="O245" s="99">
        <v>4.5245533174972774</v>
      </c>
      <c r="P245" s="99">
        <v>4.6019457009529923</v>
      </c>
      <c r="Q245" s="99">
        <v>4.6634248785027923</v>
      </c>
      <c r="R245" s="99">
        <v>4.6484529666669179</v>
      </c>
      <c r="S245" s="99">
        <v>4.6560066362830259</v>
      </c>
      <c r="T245" s="99">
        <v>4.6436568677004955</v>
      </c>
      <c r="U245" s="99">
        <v>4.5811045959935424</v>
      </c>
      <c r="V245" s="99">
        <v>4.5395597473231604</v>
      </c>
      <c r="W245" s="99">
        <v>4.1441338707490036</v>
      </c>
      <c r="X245" s="99">
        <v>3.8935988897442404</v>
      </c>
      <c r="Y245" s="99">
        <v>3.1262354865596413</v>
      </c>
      <c r="DA245" s="63" t="s">
        <v>2877</v>
      </c>
    </row>
    <row r="246" spans="1:105" ht="12" customHeight="1" x14ac:dyDescent="0.25">
      <c r="A246" s="121" t="s">
        <v>54</v>
      </c>
      <c r="B246" s="123">
        <v>2.6533073721492317</v>
      </c>
      <c r="C246" s="123">
        <v>2.5936475552952101</v>
      </c>
      <c r="D246" s="123">
        <v>2.6237780301574474</v>
      </c>
      <c r="E246" s="123">
        <v>2.5984338292657974</v>
      </c>
      <c r="F246" s="123">
        <v>2.6038955520222267</v>
      </c>
      <c r="G246" s="123">
        <v>2.6352247063411447</v>
      </c>
      <c r="H246" s="123">
        <v>2.7089376298330134</v>
      </c>
      <c r="I246" s="123">
        <v>2.672563524312809</v>
      </c>
      <c r="J246" s="123">
        <v>2.7225429565428363</v>
      </c>
      <c r="K246" s="123">
        <v>2.731098174855966</v>
      </c>
      <c r="L246" s="123">
        <v>3.035848715067373</v>
      </c>
      <c r="M246" s="123">
        <v>2.9628089798605499</v>
      </c>
      <c r="N246" s="123">
        <v>2.9398962879203432</v>
      </c>
      <c r="O246" s="123">
        <v>3.1369278172256267</v>
      </c>
      <c r="P246" s="123">
        <v>3.1698892874213871</v>
      </c>
      <c r="Q246" s="123">
        <v>3.2092080945121415</v>
      </c>
      <c r="R246" s="123">
        <v>3.2779692962178379</v>
      </c>
      <c r="S246" s="123">
        <v>3.1558110173100622</v>
      </c>
      <c r="T246" s="123">
        <v>3.126320461505999</v>
      </c>
      <c r="U246" s="123">
        <v>3.0858265092273816</v>
      </c>
      <c r="V246" s="123">
        <v>3.2107783944884902</v>
      </c>
      <c r="W246" s="123">
        <v>3.2640807553575746</v>
      </c>
      <c r="X246" s="123">
        <v>2.0333066924970886</v>
      </c>
      <c r="Y246" s="123">
        <v>2.2282016600384522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2.6533073721492317</v>
      </c>
      <c r="C248" s="110">
        <v>2.5936475552952101</v>
      </c>
      <c r="D248" s="110">
        <v>2.6237780301574474</v>
      </c>
      <c r="E248" s="110">
        <v>2.5984338292657974</v>
      </c>
      <c r="F248" s="110">
        <v>2.6038955520222267</v>
      </c>
      <c r="G248" s="110">
        <v>2.6352247063411447</v>
      </c>
      <c r="H248" s="110">
        <v>2.7089376298330134</v>
      </c>
      <c r="I248" s="110">
        <v>2.672563524312809</v>
      </c>
      <c r="J248" s="110">
        <v>2.7225429565428363</v>
      </c>
      <c r="K248" s="110">
        <v>2.731098174855966</v>
      </c>
      <c r="L248" s="110">
        <v>3.035848715067373</v>
      </c>
      <c r="M248" s="110">
        <v>2.9628089798605499</v>
      </c>
      <c r="N248" s="110">
        <v>2.9398962879203432</v>
      </c>
      <c r="O248" s="110">
        <v>3.1369278172256267</v>
      </c>
      <c r="P248" s="110">
        <v>3.1698892874213871</v>
      </c>
      <c r="Q248" s="110">
        <v>3.2092080945121415</v>
      </c>
      <c r="R248" s="110">
        <v>3.2779692962178379</v>
      </c>
      <c r="S248" s="110">
        <v>3.1558110173100622</v>
      </c>
      <c r="T248" s="110">
        <v>3.126320461505999</v>
      </c>
      <c r="U248" s="110">
        <v>3.0858265092273816</v>
      </c>
      <c r="V248" s="110">
        <v>3.2107783944884902</v>
      </c>
      <c r="W248" s="110">
        <v>3.2640807553575746</v>
      </c>
      <c r="X248" s="110">
        <v>2.0333066924970886</v>
      </c>
      <c r="Y248" s="110">
        <v>2.2282016600384522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101.72566559855056</v>
      </c>
      <c r="C250" s="118">
        <f t="shared" si="115"/>
        <v>107.88317811027628</v>
      </c>
      <c r="D250" s="118">
        <f t="shared" si="115"/>
        <v>104.23568478315603</v>
      </c>
      <c r="E250" s="118">
        <f t="shared" si="115"/>
        <v>106.0068511624429</v>
      </c>
      <c r="F250" s="118">
        <f t="shared" si="115"/>
        <v>105.94803329819132</v>
      </c>
      <c r="G250" s="118">
        <f t="shared" si="115"/>
        <v>105.73482585443146</v>
      </c>
      <c r="H250" s="118">
        <f t="shared" si="115"/>
        <v>107.13962458357909</v>
      </c>
      <c r="I250" s="118">
        <f t="shared" si="115"/>
        <v>105.9176098160371</v>
      </c>
      <c r="J250" s="118">
        <f t="shared" si="115"/>
        <v>107.47610609936216</v>
      </c>
      <c r="K250" s="118">
        <f t="shared" si="115"/>
        <v>108.63211039647544</v>
      </c>
      <c r="L250" s="118">
        <f t="shared" si="115"/>
        <v>124.70793285617124</v>
      </c>
      <c r="M250" s="118">
        <f t="shared" si="115"/>
        <v>109.13069952325722</v>
      </c>
      <c r="N250" s="118">
        <f t="shared" si="115"/>
        <v>110.59942635442424</v>
      </c>
      <c r="O250" s="118">
        <f t="shared" si="115"/>
        <v>111.04166351225567</v>
      </c>
      <c r="P250" s="118">
        <f t="shared" si="115"/>
        <v>102.64764285791668</v>
      </c>
      <c r="Q250" s="118">
        <f t="shared" si="115"/>
        <v>110.41841662229314</v>
      </c>
      <c r="R250" s="118">
        <f t="shared" ref="R250:V250" si="116">R251+R254+R256+R265</f>
        <v>113.6849423882514</v>
      </c>
      <c r="S250" s="118">
        <f t="shared" si="116"/>
        <v>113.87008113878214</v>
      </c>
      <c r="T250" s="118">
        <f t="shared" si="116"/>
        <v>113.67610413125907</v>
      </c>
      <c r="U250" s="118">
        <f t="shared" si="116"/>
        <v>110.18702373879334</v>
      </c>
      <c r="V250" s="118">
        <f t="shared" si="116"/>
        <v>107.52928430518432</v>
      </c>
      <c r="W250" s="118">
        <f t="shared" ref="W250:Y250" si="117">W251+W254+W256+W265</f>
        <v>116.431316905673</v>
      </c>
      <c r="X250" s="118">
        <f t="shared" si="117"/>
        <v>102.56512930713923</v>
      </c>
      <c r="Y250" s="118">
        <f t="shared" si="117"/>
        <v>105.89670959149613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90.854760687786737</v>
      </c>
      <c r="C251" s="123">
        <f t="shared" si="118"/>
        <v>97.378287167941821</v>
      </c>
      <c r="D251" s="123">
        <f t="shared" si="118"/>
        <v>93.710907620159659</v>
      </c>
      <c r="E251" s="123">
        <f t="shared" si="118"/>
        <v>95.616834617164855</v>
      </c>
      <c r="F251" s="123">
        <f t="shared" si="118"/>
        <v>95.24287129082424</v>
      </c>
      <c r="G251" s="123">
        <f t="shared" si="118"/>
        <v>95.103090591198296</v>
      </c>
      <c r="H251" s="123">
        <f t="shared" si="118"/>
        <v>96.296616595291383</v>
      </c>
      <c r="I251" s="123">
        <f t="shared" si="118"/>
        <v>95.772980764163037</v>
      </c>
      <c r="J251" s="123">
        <f t="shared" si="118"/>
        <v>96.910426227359295</v>
      </c>
      <c r="K251" s="123">
        <f t="shared" si="118"/>
        <v>98.121144123742312</v>
      </c>
      <c r="L251" s="123">
        <f t="shared" si="118"/>
        <v>112.37527851239543</v>
      </c>
      <c r="M251" s="123">
        <f t="shared" si="118"/>
        <v>96.723483973987214</v>
      </c>
      <c r="N251" s="123">
        <f t="shared" si="118"/>
        <v>97.928444093002568</v>
      </c>
      <c r="O251" s="123">
        <f t="shared" si="118"/>
        <v>97.906333678116326</v>
      </c>
      <c r="P251" s="123">
        <f t="shared" si="118"/>
        <v>89.580252956088771</v>
      </c>
      <c r="Q251" s="123">
        <f t="shared" si="118"/>
        <v>97.279798897418118</v>
      </c>
      <c r="R251" s="123">
        <f t="shared" ref="R251:V251" si="119">SUM(R252:R253)</f>
        <v>100.42892658155901</v>
      </c>
      <c r="S251" s="123">
        <f t="shared" si="119"/>
        <v>100.79031793564371</v>
      </c>
      <c r="T251" s="123">
        <f t="shared" si="119"/>
        <v>100.72234761637768</v>
      </c>
      <c r="U251" s="123">
        <f t="shared" si="119"/>
        <v>97.15570182871862</v>
      </c>
      <c r="V251" s="123">
        <f t="shared" si="119"/>
        <v>94.36972158701353</v>
      </c>
      <c r="W251" s="123">
        <f t="shared" ref="W251:Y251" si="120">SUM(W252:W253)</f>
        <v>102.96094007850999</v>
      </c>
      <c r="X251" s="123">
        <f t="shared" si="120"/>
        <v>93.972035142056527</v>
      </c>
      <c r="Y251" s="123">
        <f t="shared" si="120"/>
        <v>97.346739480669157</v>
      </c>
      <c r="DA251" s="130" t="s">
        <v>3032</v>
      </c>
    </row>
    <row r="252" spans="1:105" ht="12" customHeight="1" x14ac:dyDescent="0.25">
      <c r="A252" s="97" t="s">
        <v>198</v>
      </c>
      <c r="B252" s="99">
        <v>90.52031081169855</v>
      </c>
      <c r="C252" s="99">
        <v>97.019973678061461</v>
      </c>
      <c r="D252" s="99">
        <v>93.374322974919636</v>
      </c>
      <c r="E252" s="99">
        <v>95.27499226703641</v>
      </c>
      <c r="F252" s="99">
        <v>94.905842647251973</v>
      </c>
      <c r="G252" s="99">
        <v>94.768363551883468</v>
      </c>
      <c r="H252" s="99">
        <v>95.959387332528578</v>
      </c>
      <c r="I252" s="99">
        <v>95.439458514417169</v>
      </c>
      <c r="J252" s="99">
        <v>96.577701015870119</v>
      </c>
      <c r="K252" s="99">
        <v>97.788026280435318</v>
      </c>
      <c r="L252" s="99">
        <v>111.98443343440942</v>
      </c>
      <c r="M252" s="99">
        <v>96.39522408125319</v>
      </c>
      <c r="N252" s="99">
        <v>97.599822266386752</v>
      </c>
      <c r="O252" s="99">
        <v>97.580775341096569</v>
      </c>
      <c r="P252" s="99">
        <v>89.289232503062067</v>
      </c>
      <c r="Q252" s="99">
        <v>96.958524097684275</v>
      </c>
      <c r="R252" s="99">
        <v>100.09789884011683</v>
      </c>
      <c r="S252" s="99">
        <v>100.45918532558746</v>
      </c>
      <c r="T252" s="99">
        <v>100.39285233907947</v>
      </c>
      <c r="U252" s="99">
        <v>96.842053586114744</v>
      </c>
      <c r="V252" s="99">
        <v>94.065317817609497</v>
      </c>
      <c r="W252" s="99">
        <v>102.62904209384583</v>
      </c>
      <c r="X252" s="99">
        <v>93.691061684714825</v>
      </c>
      <c r="Y252" s="99">
        <v>97.052563640148222</v>
      </c>
      <c r="DA252" s="63" t="s">
        <v>3033</v>
      </c>
    </row>
    <row r="253" spans="1:105" ht="12" customHeight="1" x14ac:dyDescent="0.25">
      <c r="A253" s="97" t="s">
        <v>53</v>
      </c>
      <c r="B253" s="99">
        <v>0.33444987608818971</v>
      </c>
      <c r="C253" s="99">
        <v>0.35831348988036532</v>
      </c>
      <c r="D253" s="99">
        <v>0.33658464524002685</v>
      </c>
      <c r="E253" s="99">
        <v>0.34184235012845049</v>
      </c>
      <c r="F253" s="99">
        <v>0.33702864357226664</v>
      </c>
      <c r="G253" s="99">
        <v>0.33472703931483111</v>
      </c>
      <c r="H253" s="99">
        <v>0.33722926276280712</v>
      </c>
      <c r="I253" s="99">
        <v>0.33352224974586725</v>
      </c>
      <c r="J253" s="99">
        <v>0.332725211489172</v>
      </c>
      <c r="K253" s="99">
        <v>0.33311784330699623</v>
      </c>
      <c r="L253" s="99">
        <v>0.39084507798600476</v>
      </c>
      <c r="M253" s="99">
        <v>0.32825989273402106</v>
      </c>
      <c r="N253" s="99">
        <v>0.32862182661581202</v>
      </c>
      <c r="O253" s="99">
        <v>0.32555833701975284</v>
      </c>
      <c r="P253" s="99">
        <v>0.29102045302671031</v>
      </c>
      <c r="Q253" s="99">
        <v>0.32127479973384437</v>
      </c>
      <c r="R253" s="99">
        <v>0.33102774144219155</v>
      </c>
      <c r="S253" s="99">
        <v>0.33113261005625638</v>
      </c>
      <c r="T253" s="99">
        <v>0.32949527729820277</v>
      </c>
      <c r="U253" s="99">
        <v>0.3136482426038768</v>
      </c>
      <c r="V253" s="99">
        <v>0.30440376940403113</v>
      </c>
      <c r="W253" s="99">
        <v>0.3318979846641637</v>
      </c>
      <c r="X253" s="99">
        <v>0.28097345734169638</v>
      </c>
      <c r="Y253" s="99">
        <v>0.2941758405209392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1.5424979355793636E-2</v>
      </c>
      <c r="C254" s="123">
        <f t="shared" si="121"/>
        <v>2.0208608244226867E-2</v>
      </c>
      <c r="D254" s="123">
        <f t="shared" si="121"/>
        <v>2.2647411927776383E-2</v>
      </c>
      <c r="E254" s="123">
        <f t="shared" si="121"/>
        <v>2.9554831653426917E-2</v>
      </c>
      <c r="F254" s="123">
        <f t="shared" si="121"/>
        <v>3.956591892525832E-2</v>
      </c>
      <c r="G254" s="123">
        <f t="shared" si="121"/>
        <v>4.9553688581537907E-2</v>
      </c>
      <c r="H254" s="123">
        <f t="shared" si="121"/>
        <v>6.3221968626052089E-2</v>
      </c>
      <c r="I254" s="123">
        <f t="shared" si="121"/>
        <v>7.6821258799800146E-2</v>
      </c>
      <c r="J254" s="123">
        <f t="shared" si="121"/>
        <v>8.6977731936895189E-2</v>
      </c>
      <c r="K254" s="123">
        <f t="shared" si="121"/>
        <v>9.4491279566833772E-2</v>
      </c>
      <c r="L254" s="123">
        <f t="shared" si="121"/>
        <v>0.10473431393902846</v>
      </c>
      <c r="M254" s="123">
        <f t="shared" si="121"/>
        <v>0.11744245907740633</v>
      </c>
      <c r="N254" s="123">
        <f t="shared" si="121"/>
        <v>0.13144491915851148</v>
      </c>
      <c r="O254" s="123">
        <f t="shared" si="121"/>
        <v>0.14540920743837127</v>
      </c>
      <c r="P254" s="123">
        <f t="shared" si="121"/>
        <v>0.15641223021111628</v>
      </c>
      <c r="Q254" s="123">
        <f t="shared" si="121"/>
        <v>0.16170651049188076</v>
      </c>
      <c r="R254" s="123">
        <f t="shared" si="121"/>
        <v>0.17308964560433493</v>
      </c>
      <c r="S254" s="123">
        <f t="shared" si="121"/>
        <v>0.17610136658340497</v>
      </c>
      <c r="T254" s="123">
        <f t="shared" si="121"/>
        <v>0.21529773284114204</v>
      </c>
      <c r="U254" s="123">
        <f t="shared" si="121"/>
        <v>0.18272339803045246</v>
      </c>
      <c r="V254" s="123">
        <f t="shared" si="121"/>
        <v>0.19301080316476138</v>
      </c>
      <c r="W254" s="123">
        <f t="shared" si="121"/>
        <v>0.18790154303804343</v>
      </c>
      <c r="X254" s="123">
        <f t="shared" si="121"/>
        <v>0.18535272517422915</v>
      </c>
      <c r="Y254" s="123">
        <f t="shared" si="121"/>
        <v>0.18888879029123229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1.5424979355793636E-2</v>
      </c>
      <c r="C255" s="99">
        <f>RES_hhdet_tess!C129</f>
        <v>2.0208608244226867E-2</v>
      </c>
      <c r="D255" s="99">
        <f>RES_hhdet_tess!D129</f>
        <v>2.2647411927776383E-2</v>
      </c>
      <c r="E255" s="99">
        <f>RES_hhdet_tess!E129</f>
        <v>2.9554831653426917E-2</v>
      </c>
      <c r="F255" s="99">
        <f>RES_hhdet_tess!F129</f>
        <v>3.956591892525832E-2</v>
      </c>
      <c r="G255" s="99">
        <f>RES_hhdet_tess!G129</f>
        <v>4.9553688581537907E-2</v>
      </c>
      <c r="H255" s="99">
        <f>RES_hhdet_tess!H129</f>
        <v>6.3221968626052089E-2</v>
      </c>
      <c r="I255" s="99">
        <f>RES_hhdet_tess!I129</f>
        <v>7.6821258799800146E-2</v>
      </c>
      <c r="J255" s="99">
        <f>RES_hhdet_tess!J129</f>
        <v>8.6977731936895189E-2</v>
      </c>
      <c r="K255" s="99">
        <f>RES_hhdet_tess!K129</f>
        <v>9.4491279566833772E-2</v>
      </c>
      <c r="L255" s="99">
        <f>RES_hhdet_tess!L129</f>
        <v>0.10473431393902846</v>
      </c>
      <c r="M255" s="99">
        <f>RES_hhdet_tess!M129</f>
        <v>0.11744245907740633</v>
      </c>
      <c r="N255" s="99">
        <f>RES_hhdet_tess!N129</f>
        <v>0.13144491915851148</v>
      </c>
      <c r="O255" s="99">
        <f>RES_hhdet_tess!O129</f>
        <v>0.14540920743837127</v>
      </c>
      <c r="P255" s="99">
        <f>RES_hhdet_tess!P129</f>
        <v>0.15641223021111628</v>
      </c>
      <c r="Q255" s="99">
        <f>RES_hhdet_tess!Q129</f>
        <v>0.16170651049188076</v>
      </c>
      <c r="R255" s="99">
        <f>RES_hhdet_tess!R129</f>
        <v>0.17308964560433493</v>
      </c>
      <c r="S255" s="99">
        <f>RES_hhdet_tess!S129</f>
        <v>0.17610136658340497</v>
      </c>
      <c r="T255" s="99">
        <f>RES_hhdet_tess!T129</f>
        <v>0.21529773284114204</v>
      </c>
      <c r="U255" s="99">
        <f>RES_hhdet_tess!U129</f>
        <v>0.18272339803045246</v>
      </c>
      <c r="V255" s="99">
        <f>RES_hhdet_tess!V129</f>
        <v>0.19301080316476138</v>
      </c>
      <c r="W255" s="99">
        <f>RES_hhdet_tess!W129</f>
        <v>0.18790154303804343</v>
      </c>
      <c r="X255" s="99">
        <f>RES_hhdet_tess!X129</f>
        <v>0.18535272517422915</v>
      </c>
      <c r="Y255" s="99">
        <f>RES_hhdet_tess!Y129</f>
        <v>0.18888879029123229</v>
      </c>
      <c r="DA255" s="63" t="s">
        <v>3036</v>
      </c>
    </row>
    <row r="256" spans="1:105" ht="12" customHeight="1" x14ac:dyDescent="0.25">
      <c r="A256" s="121" t="s">
        <v>55</v>
      </c>
      <c r="B256" s="123">
        <v>8.8429760008666793</v>
      </c>
      <c r="C256" s="123">
        <v>8.511642640148791</v>
      </c>
      <c r="D256" s="123">
        <v>8.5001748086246582</v>
      </c>
      <c r="E256" s="123">
        <v>8.3715992241137176</v>
      </c>
      <c r="F256" s="123">
        <v>8.6659456145725944</v>
      </c>
      <c r="G256" s="123">
        <v>8.55115408785813</v>
      </c>
      <c r="H256" s="123">
        <v>8.6833937497379683</v>
      </c>
      <c r="I256" s="123">
        <v>7.9948160787927494</v>
      </c>
      <c r="J256" s="123">
        <v>8.3638896787260215</v>
      </c>
      <c r="K256" s="123">
        <v>8.2905204980900216</v>
      </c>
      <c r="L256" s="123">
        <v>9.8595547933613261</v>
      </c>
      <c r="M256" s="123">
        <v>9.9728837422608567</v>
      </c>
      <c r="N256" s="123">
        <v>10.233884852470908</v>
      </c>
      <c r="O256" s="123">
        <v>10.521429228553503</v>
      </c>
      <c r="P256" s="123">
        <v>10.408820923234554</v>
      </c>
      <c r="Q256" s="123">
        <v>10.430982811215879</v>
      </c>
      <c r="R256" s="123">
        <v>10.462075038454008</v>
      </c>
      <c r="S256" s="123">
        <v>10.351744138548185</v>
      </c>
      <c r="T256" s="123">
        <v>10.176793550868226</v>
      </c>
      <c r="U256" s="123">
        <v>10.282128417289959</v>
      </c>
      <c r="V256" s="123">
        <v>10.257695239800432</v>
      </c>
      <c r="W256" s="123">
        <v>10.489034696701287</v>
      </c>
      <c r="X256" s="123">
        <v>6.6449725545760785</v>
      </c>
      <c r="Y256" s="123">
        <v>6.4049935945125753</v>
      </c>
      <c r="DA256" s="130" t="s">
        <v>3037</v>
      </c>
    </row>
    <row r="257" spans="1:105" ht="12" customHeight="1" x14ac:dyDescent="0.25">
      <c r="A257" s="97" t="s">
        <v>128</v>
      </c>
      <c r="B257" s="99">
        <v>8.838532135639305</v>
      </c>
      <c r="C257" s="99">
        <v>8.5147196424539455</v>
      </c>
      <c r="D257" s="99">
        <v>8.4994277694896123</v>
      </c>
      <c r="E257" s="99">
        <v>8.3747150242800288</v>
      </c>
      <c r="F257" s="99">
        <v>8.6713902017199729</v>
      </c>
      <c r="G257" s="99">
        <v>8.5487038514250653</v>
      </c>
      <c r="H257" s="99">
        <v>8.6816353661896635</v>
      </c>
      <c r="I257" s="99">
        <v>7.9886753542949718</v>
      </c>
      <c r="J257" s="99">
        <v>8.3615774195475154</v>
      </c>
      <c r="K257" s="99">
        <v>8.2933687851975968</v>
      </c>
      <c r="L257" s="99">
        <v>9.8660895802331599</v>
      </c>
      <c r="M257" s="99">
        <v>9.9755624630426603</v>
      </c>
      <c r="N257" s="99">
        <v>10.243859786849622</v>
      </c>
      <c r="O257" s="99">
        <v>10.518567794512874</v>
      </c>
      <c r="P257" s="99">
        <v>10.412930196189578</v>
      </c>
      <c r="Q257" s="99">
        <v>10.422011306893182</v>
      </c>
      <c r="R257" s="99">
        <v>10.45505645848902</v>
      </c>
      <c r="S257" s="99">
        <v>10.357008620146106</v>
      </c>
      <c r="T257" s="99">
        <v>10.175519500620288</v>
      </c>
      <c r="U257" s="99">
        <v>10.281588931291665</v>
      </c>
      <c r="V257" s="99">
        <v>10.258964244193534</v>
      </c>
      <c r="W257" s="99">
        <v>10.498123824540265</v>
      </c>
      <c r="X257" s="99">
        <v>6.6461215687542534</v>
      </c>
      <c r="Y257" s="99">
        <v>6.4033091635429287</v>
      </c>
      <c r="DA257" s="63" t="s">
        <v>3038</v>
      </c>
    </row>
    <row r="258" spans="1:105" ht="12" customHeight="1" x14ac:dyDescent="0.25">
      <c r="A258" s="97" t="s">
        <v>127</v>
      </c>
      <c r="B258" s="99">
        <v>8.838532135639305</v>
      </c>
      <c r="C258" s="99">
        <v>8.5143831155949652</v>
      </c>
      <c r="D258" s="99">
        <v>8.4989749226541331</v>
      </c>
      <c r="E258" s="99">
        <v>8.3736841187580087</v>
      </c>
      <c r="F258" s="99">
        <v>8.6702360337036133</v>
      </c>
      <c r="G258" s="99">
        <v>8.5473941063154388</v>
      </c>
      <c r="H258" s="99">
        <v>8.6797533716574122</v>
      </c>
      <c r="I258" s="99">
        <v>7.9855370277593289</v>
      </c>
      <c r="J258" s="99">
        <v>8.3576610594909688</v>
      </c>
      <c r="K258" s="99">
        <v>8.2881844079623761</v>
      </c>
      <c r="L258" s="99">
        <v>9.8607732860718862</v>
      </c>
      <c r="M258" s="99">
        <v>9.9729357481476217</v>
      </c>
      <c r="N258" s="99">
        <v>10.243421286312945</v>
      </c>
      <c r="O258" s="99">
        <v>10.523317352257472</v>
      </c>
      <c r="P258" s="99">
        <v>10.421607159037853</v>
      </c>
      <c r="Q258" s="99">
        <v>10.437436495975456</v>
      </c>
      <c r="R258" s="99">
        <v>10.470143831327078</v>
      </c>
      <c r="S258" s="99">
        <v>10.363179652033772</v>
      </c>
      <c r="T258" s="99">
        <v>10.181182978307515</v>
      </c>
      <c r="U258" s="99">
        <v>10.281498194598997</v>
      </c>
      <c r="V258" s="99">
        <v>10.25549434429894</v>
      </c>
      <c r="W258" s="99">
        <v>10.490721721795497</v>
      </c>
      <c r="X258" s="99">
        <v>6.6176917852403081</v>
      </c>
      <c r="Y258" s="99">
        <v>6.3709810518069387</v>
      </c>
      <c r="DA258" s="63" t="s">
        <v>3039</v>
      </c>
    </row>
    <row r="259" spans="1:105" ht="12" customHeight="1" x14ac:dyDescent="0.25">
      <c r="A259" s="100" t="s">
        <v>198</v>
      </c>
      <c r="B259" s="102">
        <v>5.0435501460197472</v>
      </c>
      <c r="C259" s="102">
        <v>4.7670014319707299</v>
      </c>
      <c r="D259" s="102">
        <v>4.8079913946613591</v>
      </c>
      <c r="E259" s="102">
        <v>4.6712827610069159</v>
      </c>
      <c r="F259" s="102">
        <v>4.8141221959132592</v>
      </c>
      <c r="G259" s="102">
        <v>4.8149967290433295</v>
      </c>
      <c r="H259" s="102">
        <v>4.8953723613177011</v>
      </c>
      <c r="I259" s="102">
        <v>4.4267880381780458</v>
      </c>
      <c r="J259" s="102">
        <v>4.486876449550997</v>
      </c>
      <c r="K259" s="102">
        <v>4.0570305954524439</v>
      </c>
      <c r="L259" s="102">
        <v>5.5598027017011775</v>
      </c>
      <c r="M259" s="102">
        <v>5.5621058418658249</v>
      </c>
      <c r="N259" s="102">
        <v>5.5924066438043427</v>
      </c>
      <c r="O259" s="102">
        <v>6.0471850352732615</v>
      </c>
      <c r="P259" s="102">
        <v>5.7485154025274676</v>
      </c>
      <c r="Q259" s="102">
        <v>5.8978358959456534</v>
      </c>
      <c r="R259" s="102">
        <v>5.9212817069256438</v>
      </c>
      <c r="S259" s="102">
        <v>5.6152230964135255</v>
      </c>
      <c r="T259" s="102">
        <v>5.5512031699552224</v>
      </c>
      <c r="U259" s="102">
        <v>5.7071839826655513</v>
      </c>
      <c r="V259" s="102">
        <v>5.6915510362420152</v>
      </c>
      <c r="W259" s="102">
        <v>6.1723037296882497</v>
      </c>
      <c r="X259" s="102">
        <v>2.7503421609000887</v>
      </c>
      <c r="Y259" s="102">
        <v>3.2998499902588847</v>
      </c>
      <c r="DA259" s="131" t="s">
        <v>3040</v>
      </c>
    </row>
    <row r="260" spans="1:105" ht="12" customHeight="1" x14ac:dyDescent="0.25">
      <c r="A260" s="103" t="s">
        <v>52</v>
      </c>
      <c r="B260" s="105">
        <v>3.7949819896195551</v>
      </c>
      <c r="C260" s="105">
        <v>3.7473816836242353</v>
      </c>
      <c r="D260" s="105">
        <v>3.690983527992775</v>
      </c>
      <c r="E260" s="105">
        <v>3.702401357751091</v>
      </c>
      <c r="F260" s="105">
        <v>3.8561138377903545</v>
      </c>
      <c r="G260" s="105">
        <v>3.7323973772721075</v>
      </c>
      <c r="H260" s="105">
        <v>3.7843810103397089</v>
      </c>
      <c r="I260" s="105">
        <v>3.5587489895812832</v>
      </c>
      <c r="J260" s="105">
        <v>3.870784609939971</v>
      </c>
      <c r="K260" s="105">
        <v>4.2311538125099339</v>
      </c>
      <c r="L260" s="105">
        <v>4.3009705843707096</v>
      </c>
      <c r="M260" s="105">
        <v>4.4108299062817968</v>
      </c>
      <c r="N260" s="105">
        <v>4.6510146425086027</v>
      </c>
      <c r="O260" s="105">
        <v>4.4761323169842093</v>
      </c>
      <c r="P260" s="105">
        <v>4.6730917565103862</v>
      </c>
      <c r="Q260" s="105">
        <v>4.5396006000298055</v>
      </c>
      <c r="R260" s="105">
        <v>4.5488621244014347</v>
      </c>
      <c r="S260" s="105">
        <v>4.7479565556202443</v>
      </c>
      <c r="T260" s="105">
        <v>4.6299798083522949</v>
      </c>
      <c r="U260" s="105">
        <v>4.5743142119334443</v>
      </c>
      <c r="V260" s="105">
        <v>4.5639433080569267</v>
      </c>
      <c r="W260" s="105">
        <v>4.3184179921072481</v>
      </c>
      <c r="X260" s="105">
        <v>3.8673496243402194</v>
      </c>
      <c r="Y260" s="105">
        <v>3.071131061548054</v>
      </c>
      <c r="DA260" s="132" t="s">
        <v>3041</v>
      </c>
    </row>
    <row r="261" spans="1:105" ht="12" customHeight="1" x14ac:dyDescent="0.25">
      <c r="A261" s="106" t="s">
        <v>122</v>
      </c>
      <c r="B261" s="102">
        <v>8.9905565012492126</v>
      </c>
      <c r="C261" s="102">
        <v>8.4074683642236945</v>
      </c>
      <c r="D261" s="102">
        <v>8.5261582881155693</v>
      </c>
      <c r="E261" s="102">
        <v>8.2572755049399067</v>
      </c>
      <c r="F261" s="102">
        <v>8.4652419371063594</v>
      </c>
      <c r="G261" s="102">
        <v>8.640388756870415</v>
      </c>
      <c r="H261" s="102">
        <v>8.7512350390160485</v>
      </c>
      <c r="I261" s="102">
        <v>8.2881874151723345</v>
      </c>
      <c r="J261" s="102">
        <v>8.5024456596184663</v>
      </c>
      <c r="K261" s="102">
        <v>8.0896812555561066</v>
      </c>
      <c r="L261" s="102">
        <v>9.507557295361373</v>
      </c>
      <c r="M261" s="102">
        <v>9.8501171540387276</v>
      </c>
      <c r="N261" s="102">
        <v>9.8373067527351878</v>
      </c>
      <c r="O261" s="102">
        <v>10.632439833476028</v>
      </c>
      <c r="P261" s="102">
        <v>10.25394986832432</v>
      </c>
      <c r="Q261" s="102">
        <v>10.731779290110378</v>
      </c>
      <c r="R261" s="102">
        <v>10.713710249833147</v>
      </c>
      <c r="S261" s="102">
        <v>10.157052810613804</v>
      </c>
      <c r="T261" s="102">
        <v>10.231304788820168</v>
      </c>
      <c r="U261" s="102">
        <v>10.307681656390901</v>
      </c>
      <c r="V261" s="102">
        <v>10.1970620190222</v>
      </c>
      <c r="W261" s="102">
        <v>10.036397093203135</v>
      </c>
      <c r="X261" s="102">
        <v>6.6038631105223633</v>
      </c>
      <c r="Y261" s="102">
        <v>6.5367472039296857</v>
      </c>
      <c r="DA261" s="131" t="s">
        <v>3042</v>
      </c>
    </row>
    <row r="262" spans="1:105" ht="12" customHeight="1" x14ac:dyDescent="0.25">
      <c r="A262" s="107" t="s">
        <v>121</v>
      </c>
      <c r="B262" s="105">
        <v>8.9905565012492161</v>
      </c>
      <c r="C262" s="105">
        <v>8.4081814184800017</v>
      </c>
      <c r="D262" s="105">
        <v>8.5269952764182282</v>
      </c>
      <c r="E262" s="105">
        <v>8.2581447700173332</v>
      </c>
      <c r="F262" s="105">
        <v>8.4662583710054697</v>
      </c>
      <c r="G262" s="105">
        <v>8.6408728826035315</v>
      </c>
      <c r="H262" s="105">
        <v>8.7515733762364096</v>
      </c>
      <c r="I262" s="105">
        <v>8.2898129810349008</v>
      </c>
      <c r="J262" s="105">
        <v>8.5045634886377091</v>
      </c>
      <c r="K262" s="105">
        <v>8.0929102027307671</v>
      </c>
      <c r="L262" s="105">
        <v>9.5035926903641048</v>
      </c>
      <c r="M262" s="105">
        <v>9.8471506073588095</v>
      </c>
      <c r="N262" s="105">
        <v>9.8354646815639857</v>
      </c>
      <c r="O262" s="105">
        <v>10.629687025253508</v>
      </c>
      <c r="P262" s="105">
        <v>10.250745684238463</v>
      </c>
      <c r="Q262" s="105">
        <v>10.724902532119831</v>
      </c>
      <c r="R262" s="105">
        <v>10.708270438426231</v>
      </c>
      <c r="S262" s="105">
        <v>10.150825481441636</v>
      </c>
      <c r="T262" s="105">
        <v>10.222434421990204</v>
      </c>
      <c r="U262" s="105">
        <v>10.299840638135676</v>
      </c>
      <c r="V262" s="105">
        <v>10.194945275412929</v>
      </c>
      <c r="W262" s="105">
        <v>10.0381159496976</v>
      </c>
      <c r="X262" s="105">
        <v>6.5967731168972508</v>
      </c>
      <c r="Y262" s="105">
        <v>6.4743407001041708</v>
      </c>
      <c r="DA262" s="132" t="s">
        <v>3043</v>
      </c>
    </row>
    <row r="263" spans="1:105" ht="12" customHeight="1" x14ac:dyDescent="0.25">
      <c r="A263" s="108" t="s">
        <v>53</v>
      </c>
      <c r="B263" s="99">
        <v>5.1326408992956347</v>
      </c>
      <c r="C263" s="99">
        <v>4.7058334678559648</v>
      </c>
      <c r="D263" s="99">
        <v>4.8248041509675321</v>
      </c>
      <c r="E263" s="99">
        <v>4.6045630035569616</v>
      </c>
      <c r="F263" s="99">
        <v>4.6971816963123905</v>
      </c>
      <c r="G263" s="99">
        <v>4.8690919472439926</v>
      </c>
      <c r="H263" s="99">
        <v>4.9378953572246393</v>
      </c>
      <c r="I263" s="99">
        <v>4.6019047389752608</v>
      </c>
      <c r="J263" s="99">
        <v>4.570291147397004</v>
      </c>
      <c r="K263" s="99">
        <v>3.9520399973933036</v>
      </c>
      <c r="L263" s="99">
        <v>5.347174913668403</v>
      </c>
      <c r="M263" s="99">
        <v>5.4854137650928401</v>
      </c>
      <c r="N263" s="99">
        <v>5.35707071835051</v>
      </c>
      <c r="O263" s="99">
        <v>6.1051337077562309</v>
      </c>
      <c r="P263" s="99">
        <v>5.6487999832854721</v>
      </c>
      <c r="Q263" s="99">
        <v>6.0614776536170387</v>
      </c>
      <c r="R263" s="99">
        <v>6.0598174717593158</v>
      </c>
      <c r="S263" s="99">
        <v>5.4948188451586084</v>
      </c>
      <c r="T263" s="99">
        <v>5.5787775542897098</v>
      </c>
      <c r="U263" s="99">
        <v>5.7187360421421323</v>
      </c>
      <c r="V263" s="99">
        <v>5.6553855280897691</v>
      </c>
      <c r="W263" s="99">
        <v>5.8939820789485973</v>
      </c>
      <c r="X263" s="99">
        <v>2.7031742271530104</v>
      </c>
      <c r="Y263" s="99">
        <v>3.3481052135445308</v>
      </c>
      <c r="DA263" s="63" t="s">
        <v>3044</v>
      </c>
    </row>
    <row r="264" spans="1:105" ht="12" customHeight="1" x14ac:dyDescent="0.25">
      <c r="A264" s="108" t="s">
        <v>52</v>
      </c>
      <c r="B264" s="99">
        <v>3.8579156019535801</v>
      </c>
      <c r="C264" s="99">
        <v>3.702347950624036</v>
      </c>
      <c r="D264" s="99">
        <v>3.7021911254506974</v>
      </c>
      <c r="E264" s="99">
        <v>3.653581766460372</v>
      </c>
      <c r="F264" s="99">
        <v>3.7690766746930784</v>
      </c>
      <c r="G264" s="99">
        <v>3.7717809353595384</v>
      </c>
      <c r="H264" s="99">
        <v>3.8136780190117712</v>
      </c>
      <c r="I264" s="99">
        <v>3.6879082420596414</v>
      </c>
      <c r="J264" s="99">
        <v>3.9342723412407072</v>
      </c>
      <c r="K264" s="99">
        <v>4.1408702053374649</v>
      </c>
      <c r="L264" s="99">
        <v>4.1564177766957036</v>
      </c>
      <c r="M264" s="99">
        <v>4.3617368422659695</v>
      </c>
      <c r="N264" s="99">
        <v>4.4783939632134757</v>
      </c>
      <c r="O264" s="99">
        <v>4.5245533174972774</v>
      </c>
      <c r="P264" s="99">
        <v>4.6019457009529923</v>
      </c>
      <c r="Q264" s="99">
        <v>4.6634248785027923</v>
      </c>
      <c r="R264" s="99">
        <v>4.6484529666669179</v>
      </c>
      <c r="S264" s="99">
        <v>4.6560066362830259</v>
      </c>
      <c r="T264" s="99">
        <v>4.6436568677004955</v>
      </c>
      <c r="U264" s="99">
        <v>4.5811045959935424</v>
      </c>
      <c r="V264" s="99">
        <v>4.5395597473231604</v>
      </c>
      <c r="W264" s="99">
        <v>4.1441338707490036</v>
      </c>
      <c r="X264" s="99">
        <v>3.8935988897442404</v>
      </c>
      <c r="Y264" s="99">
        <v>3.1262354865596413</v>
      </c>
      <c r="DA264" s="63" t="s">
        <v>3045</v>
      </c>
    </row>
    <row r="265" spans="1:105" ht="12" customHeight="1" x14ac:dyDescent="0.25">
      <c r="A265" s="121" t="s">
        <v>54</v>
      </c>
      <c r="B265" s="123">
        <v>2.0125039305413437</v>
      </c>
      <c r="C265" s="123">
        <v>1.9730396939414327</v>
      </c>
      <c r="D265" s="123">
        <v>2.0019549424439353</v>
      </c>
      <c r="E265" s="123">
        <v>1.9888624895108951</v>
      </c>
      <c r="F265" s="123">
        <v>1.9996504738692178</v>
      </c>
      <c r="G265" s="123">
        <v>2.031027486793485</v>
      </c>
      <c r="H265" s="123">
        <v>2.0963922699236854</v>
      </c>
      <c r="I265" s="123">
        <v>2.0729917142815131</v>
      </c>
      <c r="J265" s="123">
        <v>2.1148124613399442</v>
      </c>
      <c r="K265" s="123">
        <v>2.1259544950762681</v>
      </c>
      <c r="L265" s="123">
        <v>2.3683652364754515</v>
      </c>
      <c r="M265" s="123">
        <v>2.316889347931741</v>
      </c>
      <c r="N265" s="123">
        <v>2.3056524897922523</v>
      </c>
      <c r="O265" s="123">
        <v>2.4684913981474681</v>
      </c>
      <c r="P265" s="123">
        <v>2.5021567483822293</v>
      </c>
      <c r="Q265" s="123">
        <v>2.5459284031672555</v>
      </c>
      <c r="R265" s="123">
        <v>2.6208511226340567</v>
      </c>
      <c r="S265" s="123">
        <v>2.5519176980068341</v>
      </c>
      <c r="T265" s="123">
        <v>2.5616652311720349</v>
      </c>
      <c r="U265" s="123">
        <v>2.5664700947543264</v>
      </c>
      <c r="V265" s="123">
        <v>2.70885667520559</v>
      </c>
      <c r="W265" s="123">
        <v>2.7934405874236923</v>
      </c>
      <c r="X265" s="123">
        <v>1.7627688853323915</v>
      </c>
      <c r="Y265" s="123">
        <v>1.9560877260231677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2.0125039305413437</v>
      </c>
      <c r="C267" s="110">
        <v>1.9730396939414327</v>
      </c>
      <c r="D267" s="110">
        <v>2.0019549424439353</v>
      </c>
      <c r="E267" s="110">
        <v>1.9888624895108951</v>
      </c>
      <c r="F267" s="110">
        <v>1.9996504738692178</v>
      </c>
      <c r="G267" s="110">
        <v>2.031027486793485</v>
      </c>
      <c r="H267" s="110">
        <v>2.0963922699236854</v>
      </c>
      <c r="I267" s="110">
        <v>2.0729917142815131</v>
      </c>
      <c r="J267" s="110">
        <v>2.1148124613399442</v>
      </c>
      <c r="K267" s="110">
        <v>2.1259544950762681</v>
      </c>
      <c r="L267" s="110">
        <v>2.3683652364754515</v>
      </c>
      <c r="M267" s="110">
        <v>2.316889347931741</v>
      </c>
      <c r="N267" s="110">
        <v>2.3056524897922523</v>
      </c>
      <c r="O267" s="110">
        <v>2.4684913981474681</v>
      </c>
      <c r="P267" s="110">
        <v>2.5021567483822293</v>
      </c>
      <c r="Q267" s="110">
        <v>2.5459284031672555</v>
      </c>
      <c r="R267" s="110">
        <v>2.6208511226340567</v>
      </c>
      <c r="S267" s="110">
        <v>2.5519176980068341</v>
      </c>
      <c r="T267" s="110">
        <v>2.5616652311720349</v>
      </c>
      <c r="U267" s="110">
        <v>2.5664700947543264</v>
      </c>
      <c r="V267" s="110">
        <v>2.70885667520559</v>
      </c>
      <c r="W267" s="110">
        <v>2.7934405874236923</v>
      </c>
      <c r="X267" s="110">
        <v>1.7627688853323915</v>
      </c>
      <c r="Y267" s="110">
        <v>1.9560877260231677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55.445856873749349</v>
      </c>
      <c r="D290" s="117">
        <f t="shared" si="129"/>
        <v>49.473932531044696</v>
      </c>
      <c r="E290" s="117">
        <f t="shared" si="129"/>
        <v>46.808479496899153</v>
      </c>
      <c r="F290" s="117">
        <f t="shared" si="129"/>
        <v>39.157572591057317</v>
      </c>
      <c r="G290" s="117">
        <f t="shared" si="129"/>
        <v>33.769024181542378</v>
      </c>
      <c r="H290" s="117">
        <f t="shared" si="129"/>
        <v>26.276385399583351</v>
      </c>
      <c r="I290" s="117">
        <f t="shared" si="129"/>
        <v>33.068738837554676</v>
      </c>
      <c r="J290" s="117">
        <f t="shared" si="129"/>
        <v>45.481241598057707</v>
      </c>
      <c r="K290" s="117">
        <f t="shared" si="129"/>
        <v>47.064423336244751</v>
      </c>
      <c r="L290" s="117">
        <f t="shared" si="129"/>
        <v>51.994021794328958</v>
      </c>
      <c r="M290" s="117">
        <f t="shared" si="129"/>
        <v>41.81362748478076</v>
      </c>
      <c r="N290" s="117">
        <f t="shared" si="129"/>
        <v>41.433035880714165</v>
      </c>
      <c r="O290" s="117">
        <f t="shared" si="129"/>
        <v>34.968331248563665</v>
      </c>
      <c r="P290" s="117">
        <f t="shared" si="129"/>
        <v>22.439031485410517</v>
      </c>
      <c r="Q290" s="117">
        <f t="shared" si="129"/>
        <v>28.161783299897269</v>
      </c>
      <c r="R290" s="117">
        <f t="shared" ref="R290:V290" si="130">R291+R294+R296+R305</f>
        <v>31.297122602661485</v>
      </c>
      <c r="S290" s="117">
        <f t="shared" si="130"/>
        <v>35.82650834144679</v>
      </c>
      <c r="T290" s="117">
        <f t="shared" si="130"/>
        <v>29.121802356942844</v>
      </c>
      <c r="U290" s="117">
        <f t="shared" si="130"/>
        <v>33.14322985247189</v>
      </c>
      <c r="V290" s="117">
        <f t="shared" si="130"/>
        <v>20.499340226833205</v>
      </c>
      <c r="W290" s="117">
        <f t="shared" ref="W290:Y290" si="131">W291+W294+W296+W305</f>
        <v>30.764256282803849</v>
      </c>
      <c r="X290" s="117">
        <f t="shared" si="131"/>
        <v>27.963704498362564</v>
      </c>
      <c r="Y290" s="117">
        <f t="shared" si="131"/>
        <v>19.651280045682611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50.107814996778338</v>
      </c>
      <c r="D291" s="122">
        <f t="shared" si="132"/>
        <v>44.494254224225386</v>
      </c>
      <c r="E291" s="122">
        <f t="shared" si="132"/>
        <v>42.194908309468737</v>
      </c>
      <c r="F291" s="122">
        <f t="shared" si="132"/>
        <v>35.148827374081961</v>
      </c>
      <c r="G291" s="122">
        <f t="shared" si="132"/>
        <v>30.288806028382691</v>
      </c>
      <c r="H291" s="122">
        <f t="shared" si="132"/>
        <v>23.544600664881695</v>
      </c>
      <c r="I291" s="122">
        <f t="shared" si="132"/>
        <v>29.762480322054891</v>
      </c>
      <c r="J291" s="122">
        <f t="shared" si="132"/>
        <v>40.740045807042584</v>
      </c>
      <c r="K291" s="122">
        <f t="shared" si="132"/>
        <v>42.165390491750493</v>
      </c>
      <c r="L291" s="122">
        <f t="shared" si="132"/>
        <v>46.362321464000985</v>
      </c>
      <c r="M291" s="122">
        <f t="shared" si="132"/>
        <v>36.509322845029111</v>
      </c>
      <c r="N291" s="122">
        <f t="shared" si="132"/>
        <v>36.042581609387476</v>
      </c>
      <c r="O291" s="122">
        <f t="shared" si="132"/>
        <v>30.172864343209074</v>
      </c>
      <c r="P291" s="122">
        <f t="shared" si="132"/>
        <v>19.052440270335861</v>
      </c>
      <c r="Q291" s="122">
        <f t="shared" si="132"/>
        <v>23.95577157054668</v>
      </c>
      <c r="R291" s="122">
        <f t="shared" ref="R291:V291" si="133">SUM(R292:R293)</f>
        <v>26.605279726699912</v>
      </c>
      <c r="S291" s="122">
        <f t="shared" si="133"/>
        <v>30.467929606810184</v>
      </c>
      <c r="T291" s="122">
        <f t="shared" si="133"/>
        <v>24.539592358849216</v>
      </c>
      <c r="U291" s="122">
        <f t="shared" si="133"/>
        <v>27.492562749258639</v>
      </c>
      <c r="V291" s="122">
        <f t="shared" si="133"/>
        <v>16.798506292458626</v>
      </c>
      <c r="W291" s="122">
        <f t="shared" ref="W291:Y291" si="134">SUM(W292:W293)</f>
        <v>24.656904140170418</v>
      </c>
      <c r="X291" s="122">
        <f t="shared" si="134"/>
        <v>23.379200104141141</v>
      </c>
      <c r="Y291" s="122">
        <f t="shared" si="134"/>
        <v>15.844645433867004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49.94770205093841</v>
      </c>
      <c r="D292" s="98">
        <v>44.355209873100492</v>
      </c>
      <c r="E292" s="98">
        <v>42.063401878933838</v>
      </c>
      <c r="F292" s="98">
        <v>35.040187042051137</v>
      </c>
      <c r="G292" s="98">
        <v>30.195503259547589</v>
      </c>
      <c r="H292" s="98">
        <v>23.472288936319352</v>
      </c>
      <c r="I292" s="98">
        <v>29.671392194282323</v>
      </c>
      <c r="J292" s="98">
        <v>40.616851153215563</v>
      </c>
      <c r="K292" s="98">
        <v>42.039020417187068</v>
      </c>
      <c r="L292" s="98">
        <v>46.21962538101748</v>
      </c>
      <c r="M292" s="98">
        <v>36.399306704773053</v>
      </c>
      <c r="N292" s="98">
        <v>35.934703568228187</v>
      </c>
      <c r="O292" s="98">
        <v>30.082847815698145</v>
      </c>
      <c r="P292" s="98">
        <v>18.99652753428477</v>
      </c>
      <c r="Q292" s="98">
        <v>23.883844273177157</v>
      </c>
      <c r="R292" s="98">
        <v>26.525163644857862</v>
      </c>
      <c r="S292" s="98">
        <v>30.376049488459497</v>
      </c>
      <c r="T292" s="98">
        <v>24.465571326655528</v>
      </c>
      <c r="U292" s="98">
        <v>27.410370719617671</v>
      </c>
      <c r="V292" s="98">
        <v>16.748121456065071</v>
      </c>
      <c r="W292" s="98">
        <v>24.582720458718587</v>
      </c>
      <c r="X292" s="98">
        <v>23.313735040222777</v>
      </c>
      <c r="Y292" s="98">
        <v>15.79965689126794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0.16011294583992985</v>
      </c>
      <c r="D293" s="98">
        <v>0.13904435112489136</v>
      </c>
      <c r="E293" s="98">
        <v>0.13150643053489569</v>
      </c>
      <c r="F293" s="98">
        <v>0.10864033203082481</v>
      </c>
      <c r="G293" s="98">
        <v>9.330276883510201E-2</v>
      </c>
      <c r="H293" s="98">
        <v>7.2311728562345065E-2</v>
      </c>
      <c r="I293" s="98">
        <v>9.108812777256875E-2</v>
      </c>
      <c r="J293" s="98">
        <v>0.12319465382702104</v>
      </c>
      <c r="K293" s="98">
        <v>0.12637007456342877</v>
      </c>
      <c r="L293" s="98">
        <v>0.142696082983503</v>
      </c>
      <c r="M293" s="98">
        <v>0.11001614025605996</v>
      </c>
      <c r="N293" s="98">
        <v>0.10787804115928634</v>
      </c>
      <c r="O293" s="98">
        <v>9.0016527510930089E-2</v>
      </c>
      <c r="P293" s="98">
        <v>5.5912736051091344E-2</v>
      </c>
      <c r="Q293" s="98">
        <v>7.1927297369524273E-2</v>
      </c>
      <c r="R293" s="98">
        <v>8.0116081842049561E-2</v>
      </c>
      <c r="S293" s="98">
        <v>9.188011835068631E-2</v>
      </c>
      <c r="T293" s="98">
        <v>7.4021032193687372E-2</v>
      </c>
      <c r="U293" s="98">
        <v>8.2192029640969139E-2</v>
      </c>
      <c r="V293" s="98">
        <v>5.0384836393553012E-2</v>
      </c>
      <c r="W293" s="98">
        <v>7.4183681451832351E-2</v>
      </c>
      <c r="X293" s="98">
        <v>6.5465063918365179E-2</v>
      </c>
      <c r="Y293" s="98">
        <v>4.4988542599064735E-2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1.1827040262505771E-2</v>
      </c>
      <c r="D294" s="122">
        <f t="shared" si="135"/>
        <v>5.3643034978211922E-3</v>
      </c>
      <c r="E294" s="122">
        <f t="shared" si="135"/>
        <v>1.0403635573367823E-2</v>
      </c>
      <c r="F294" s="122">
        <f t="shared" si="135"/>
        <v>1.3847435660612157E-2</v>
      </c>
      <c r="G294" s="122">
        <f t="shared" si="135"/>
        <v>1.190787792627291E-2</v>
      </c>
      <c r="H294" s="122">
        <f t="shared" si="135"/>
        <v>1.5077777081171058E-2</v>
      </c>
      <c r="I294" s="122">
        <f t="shared" si="135"/>
        <v>1.9116494838206245E-2</v>
      </c>
      <c r="J294" s="122">
        <f t="shared" si="135"/>
        <v>1.8316003203058488E-2</v>
      </c>
      <c r="K294" s="122">
        <f t="shared" si="135"/>
        <v>1.2350876884875525E-2</v>
      </c>
      <c r="L294" s="122">
        <f t="shared" si="135"/>
        <v>1.2868403484832274E-2</v>
      </c>
      <c r="M294" s="122">
        <f t="shared" si="135"/>
        <v>1.6225497022519283E-2</v>
      </c>
      <c r="N294" s="122">
        <f t="shared" si="135"/>
        <v>1.5396144367929424E-2</v>
      </c>
      <c r="O294" s="122">
        <f t="shared" si="135"/>
        <v>1.0773194635207567E-2</v>
      </c>
      <c r="P294" s="122">
        <f t="shared" si="135"/>
        <v>5.9941355921990002E-3</v>
      </c>
      <c r="Q294" s="122">
        <f t="shared" si="135"/>
        <v>9.0190642062924348E-3</v>
      </c>
      <c r="R294" s="122">
        <f t="shared" si="135"/>
        <v>1.290191141563489E-2</v>
      </c>
      <c r="S294" s="122">
        <f t="shared" si="135"/>
        <v>1.3912162755451277E-2</v>
      </c>
      <c r="T294" s="122">
        <f t="shared" si="135"/>
        <v>1.4951662131408578E-2</v>
      </c>
      <c r="U294" s="122">
        <f t="shared" si="135"/>
        <v>8.295345542602155E-3</v>
      </c>
      <c r="V294" s="122">
        <f t="shared" si="135"/>
        <v>1.5468926624413263E-2</v>
      </c>
      <c r="W294" s="122">
        <f t="shared" si="135"/>
        <v>8.6894508860241877E-3</v>
      </c>
      <c r="X294" s="122">
        <f t="shared" si="135"/>
        <v>2.1996165099725091E-2</v>
      </c>
      <c r="Y294" s="122">
        <f t="shared" si="135"/>
        <v>2.2409134830489334E-2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1.1827040262505771E-2</v>
      </c>
      <c r="D295" s="98">
        <v>5.3643034978211922E-3</v>
      </c>
      <c r="E295" s="98">
        <v>1.0403635573367823E-2</v>
      </c>
      <c r="F295" s="98">
        <v>1.3847435660612157E-2</v>
      </c>
      <c r="G295" s="98">
        <v>1.190787792627291E-2</v>
      </c>
      <c r="H295" s="98">
        <v>1.5077777081171058E-2</v>
      </c>
      <c r="I295" s="98">
        <v>1.9116494838206245E-2</v>
      </c>
      <c r="J295" s="98">
        <v>1.8316003203058488E-2</v>
      </c>
      <c r="K295" s="98">
        <v>1.2350876884875525E-2</v>
      </c>
      <c r="L295" s="98">
        <v>1.2868403484832274E-2</v>
      </c>
      <c r="M295" s="98">
        <v>1.6225497022519283E-2</v>
      </c>
      <c r="N295" s="98">
        <v>1.5396144367929424E-2</v>
      </c>
      <c r="O295" s="98">
        <v>1.0773194635207567E-2</v>
      </c>
      <c r="P295" s="98">
        <v>5.9941355921990002E-3</v>
      </c>
      <c r="Q295" s="98">
        <v>9.0190642062924348E-3</v>
      </c>
      <c r="R295" s="98">
        <v>1.290191141563489E-2</v>
      </c>
      <c r="S295" s="98">
        <v>1.3912162755451277E-2</v>
      </c>
      <c r="T295" s="98">
        <v>1.4951662131408578E-2</v>
      </c>
      <c r="U295" s="98">
        <v>8.295345542602155E-3</v>
      </c>
      <c r="V295" s="98">
        <v>1.5468926624413263E-2</v>
      </c>
      <c r="W295" s="98">
        <v>8.6894508860241877E-3</v>
      </c>
      <c r="X295" s="98">
        <v>2.1996165099725091E-2</v>
      </c>
      <c r="Y295" s="98">
        <v>2.2409134830489334E-2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4.2210743083538844</v>
      </c>
      <c r="D296" s="122">
        <v>3.9272328707279156</v>
      </c>
      <c r="E296" s="122">
        <v>3.6247050413839741</v>
      </c>
      <c r="F296" s="122">
        <v>3.1644900784899743</v>
      </c>
      <c r="G296" s="122">
        <v>2.730283472787614</v>
      </c>
      <c r="H296" s="122">
        <v>2.1284140895449006</v>
      </c>
      <c r="I296" s="122">
        <v>2.5272640892324927</v>
      </c>
      <c r="J296" s="122">
        <v>3.649354658761212</v>
      </c>
      <c r="K296" s="122">
        <v>3.7605583247068588</v>
      </c>
      <c r="L296" s="122">
        <v>4.3899762660848216</v>
      </c>
      <c r="M296" s="122">
        <v>4.158512947927413</v>
      </c>
      <c r="N296" s="122">
        <v>4.2487542362198214</v>
      </c>
      <c r="O296" s="122">
        <v>3.7440209294740159</v>
      </c>
      <c r="P296" s="122">
        <v>2.6296817760345865</v>
      </c>
      <c r="Q296" s="122">
        <v>3.2546783489109647</v>
      </c>
      <c r="R296" s="122">
        <v>3.6007925663038112</v>
      </c>
      <c r="S296" s="122">
        <v>4.1363742562682573</v>
      </c>
      <c r="T296" s="122">
        <v>3.5249962160728705</v>
      </c>
      <c r="U296" s="122">
        <v>4.3701107937803725</v>
      </c>
      <c r="V296" s="122">
        <v>2.8147056906818837</v>
      </c>
      <c r="W296" s="122">
        <v>4.6442248239494228</v>
      </c>
      <c r="X296" s="122">
        <v>3.4699852340178596</v>
      </c>
      <c r="Y296" s="122">
        <v>2.7737712019656424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3.9733881719636237</v>
      </c>
      <c r="D297" s="98">
        <v>3.722370123109271</v>
      </c>
      <c r="E297" s="98">
        <v>3.4305207112829148</v>
      </c>
      <c r="F297" s="98">
        <v>2.9413145516430168</v>
      </c>
      <c r="G297" s="98">
        <v>2.4892270622999155</v>
      </c>
      <c r="H297" s="98">
        <v>1.9713813224373506</v>
      </c>
      <c r="I297" s="98">
        <v>2.4996819342687266</v>
      </c>
      <c r="J297" s="98">
        <v>3.618219997248898</v>
      </c>
      <c r="K297" s="98">
        <v>3.7111544678028641</v>
      </c>
      <c r="L297" s="98">
        <v>4.0395398652825225</v>
      </c>
      <c r="M297" s="98">
        <v>3.8522712393980583</v>
      </c>
      <c r="N297" s="98">
        <v>3.9341513410297813</v>
      </c>
      <c r="O297" s="98">
        <v>3.5823702709928336</v>
      </c>
      <c r="P297" s="98">
        <v>2.4224248843631693</v>
      </c>
      <c r="Q297" s="98">
        <v>2.9244244537031516</v>
      </c>
      <c r="R297" s="98">
        <v>3.525488189554439</v>
      </c>
      <c r="S297" s="98">
        <v>3.9143547562633181</v>
      </c>
      <c r="T297" s="98">
        <v>3.3065213182762783</v>
      </c>
      <c r="U297" s="98">
        <v>4.0183870477932242</v>
      </c>
      <c r="V297" s="98">
        <v>2.7893613129816472</v>
      </c>
      <c r="W297" s="98">
        <v>4.4618398482774024</v>
      </c>
      <c r="X297" s="98">
        <v>3.260098931757669</v>
      </c>
      <c r="Y297" s="98">
        <v>2.5103972962850549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2.9992942929623179E-2</v>
      </c>
      <c r="D298" s="98">
        <v>1.6932439947623536E-2</v>
      </c>
      <c r="E298" s="98">
        <v>2.4742264346141539E-2</v>
      </c>
      <c r="F298" s="98">
        <v>1.4303945477554101E-2</v>
      </c>
      <c r="G298" s="98">
        <v>1.3308951618900415E-2</v>
      </c>
      <c r="H298" s="98">
        <v>1.5654840168585434E-2</v>
      </c>
      <c r="I298" s="98">
        <v>2.7582154963765832E-2</v>
      </c>
      <c r="J298" s="98">
        <v>3.113466151231422E-2</v>
      </c>
      <c r="K298" s="98">
        <v>4.9403856903994812E-2</v>
      </c>
      <c r="L298" s="98">
        <v>2.0687921824856632E-2</v>
      </c>
      <c r="M298" s="98">
        <v>1.3148398721395217E-2</v>
      </c>
      <c r="N298" s="98">
        <v>2.0109297929507244E-2</v>
      </c>
      <c r="O298" s="98">
        <v>0</v>
      </c>
      <c r="P298" s="98">
        <v>1.7021772484724013E-3</v>
      </c>
      <c r="Q298" s="98">
        <v>0</v>
      </c>
      <c r="R298" s="98">
        <v>2.1356797541210292E-2</v>
      </c>
      <c r="S298" s="98">
        <v>4.4777216182120036E-2</v>
      </c>
      <c r="T298" s="98">
        <v>2.0817698506181315E-2</v>
      </c>
      <c r="U298" s="98">
        <v>3.861804939886837E-2</v>
      </c>
      <c r="V298" s="98">
        <v>2.5344377700236627E-2</v>
      </c>
      <c r="W298" s="98">
        <v>3.5358951955499832E-2</v>
      </c>
      <c r="X298" s="98">
        <v>0.1260823038616567</v>
      </c>
      <c r="Y298" s="98">
        <v>2.6337616890951741E-2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1.7780311255664854E-2</v>
      </c>
      <c r="D299" s="101">
        <v>1.0124986262391548E-2</v>
      </c>
      <c r="E299" s="101">
        <v>1.4589982531417148E-2</v>
      </c>
      <c r="F299" s="101">
        <v>8.3897613542554209E-3</v>
      </c>
      <c r="G299" s="101">
        <v>7.9037548866429542E-3</v>
      </c>
      <c r="H299" s="101">
        <v>9.2976772649403672E-3</v>
      </c>
      <c r="I299" s="101">
        <v>1.6102940122147608E-2</v>
      </c>
      <c r="J299" s="101">
        <v>1.7619664997835963E-2</v>
      </c>
      <c r="K299" s="101">
        <v>2.5598981301395835E-2</v>
      </c>
      <c r="L299" s="101">
        <v>1.2228152104528819E-2</v>
      </c>
      <c r="M299" s="101">
        <v>7.6795331883959123E-3</v>
      </c>
      <c r="N299" s="101">
        <v>1.148444878314662E-2</v>
      </c>
      <c r="O299" s="101">
        <v>0</v>
      </c>
      <c r="P299" s="101">
        <v>9.751236776943151E-4</v>
      </c>
      <c r="Q299" s="101">
        <v>0</v>
      </c>
      <c r="R299" s="101">
        <v>1.2457495058407484E-2</v>
      </c>
      <c r="S299" s="101">
        <v>2.5003759109752652E-2</v>
      </c>
      <c r="T299" s="101">
        <v>1.1666600617952928E-2</v>
      </c>
      <c r="U299" s="101">
        <v>2.197017302308097E-2</v>
      </c>
      <c r="V299" s="101">
        <v>1.4384863197451537E-2</v>
      </c>
      <c r="W299" s="101">
        <v>2.1201297562704158E-2</v>
      </c>
      <c r="X299" s="101">
        <v>5.3755423131902576E-2</v>
      </c>
      <c r="Y299" s="101">
        <v>1.3915321431063835E-2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1.2212631673958323E-2</v>
      </c>
      <c r="D300" s="104">
        <v>6.8074536852319872E-3</v>
      </c>
      <c r="E300" s="104">
        <v>1.0152281814724391E-2</v>
      </c>
      <c r="F300" s="104">
        <v>5.9141841232986797E-3</v>
      </c>
      <c r="G300" s="104">
        <v>5.4051967322574605E-3</v>
      </c>
      <c r="H300" s="104">
        <v>6.3571629036450654E-3</v>
      </c>
      <c r="I300" s="104">
        <v>1.1479214841618225E-2</v>
      </c>
      <c r="J300" s="104">
        <v>1.3514996514478258E-2</v>
      </c>
      <c r="K300" s="104">
        <v>2.3804875602598977E-2</v>
      </c>
      <c r="L300" s="104">
        <v>8.4597697203278154E-3</v>
      </c>
      <c r="M300" s="104">
        <v>5.4688655329993034E-3</v>
      </c>
      <c r="N300" s="104">
        <v>8.6248491463606237E-3</v>
      </c>
      <c r="O300" s="104">
        <v>0</v>
      </c>
      <c r="P300" s="104">
        <v>7.2705357077808622E-4</v>
      </c>
      <c r="Q300" s="104">
        <v>0</v>
      </c>
      <c r="R300" s="104">
        <v>8.8993024828028077E-3</v>
      </c>
      <c r="S300" s="104">
        <v>1.9773457072367381E-2</v>
      </c>
      <c r="T300" s="104">
        <v>9.1510978882283871E-3</v>
      </c>
      <c r="U300" s="104">
        <v>1.6647876375787404E-2</v>
      </c>
      <c r="V300" s="104">
        <v>1.0959514502785091E-2</v>
      </c>
      <c r="W300" s="104">
        <v>1.4157654392795671E-2</v>
      </c>
      <c r="X300" s="104">
        <v>7.2326880729754114E-2</v>
      </c>
      <c r="Y300" s="104">
        <v>1.2422295459887905E-2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0.11973098157250021</v>
      </c>
      <c r="D301" s="101">
        <v>0.11862877862160971</v>
      </c>
      <c r="E301" s="101">
        <v>0.10248436886131895</v>
      </c>
      <c r="F301" s="101">
        <v>0.14434650496145299</v>
      </c>
      <c r="G301" s="101">
        <v>0.13561808154873292</v>
      </c>
      <c r="H301" s="101">
        <v>8.4871213816185967E-2</v>
      </c>
      <c r="I301" s="101">
        <v>0</v>
      </c>
      <c r="J301" s="101">
        <v>0</v>
      </c>
      <c r="K301" s="101">
        <v>0</v>
      </c>
      <c r="L301" s="101">
        <v>0.16544431322504899</v>
      </c>
      <c r="M301" s="101">
        <v>0.16818533939846705</v>
      </c>
      <c r="N301" s="101">
        <v>0.18133827488662924</v>
      </c>
      <c r="O301" s="101">
        <v>9.0289082373592386E-2</v>
      </c>
      <c r="P301" s="101">
        <v>0.1184521608229796</v>
      </c>
      <c r="Q301" s="101">
        <v>0.15751176604986536</v>
      </c>
      <c r="R301" s="101">
        <v>2.4425455289693768E-2</v>
      </c>
      <c r="S301" s="101">
        <v>8.4196731727925939E-2</v>
      </c>
      <c r="T301" s="101">
        <v>9.7993722800255575E-2</v>
      </c>
      <c r="U301" s="101">
        <v>0.14501509368969795</v>
      </c>
      <c r="V301" s="101">
        <v>0</v>
      </c>
      <c r="W301" s="101">
        <v>7.9464118806779865E-2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9.7962211888136919E-2</v>
      </c>
      <c r="D302" s="104">
        <v>6.9301529049411725E-2</v>
      </c>
      <c r="E302" s="104">
        <v>6.6957696893598539E-2</v>
      </c>
      <c r="F302" s="104">
        <v>6.4525076407950452E-2</v>
      </c>
      <c r="G302" s="104">
        <v>9.212937732006482E-2</v>
      </c>
      <c r="H302" s="104">
        <v>5.6506713122778565E-2</v>
      </c>
      <c r="I302" s="104">
        <v>0</v>
      </c>
      <c r="J302" s="104">
        <v>0</v>
      </c>
      <c r="K302" s="104">
        <v>0</v>
      </c>
      <c r="L302" s="104">
        <v>0.16430416575239276</v>
      </c>
      <c r="M302" s="104">
        <v>0.12490797040949236</v>
      </c>
      <c r="N302" s="104">
        <v>0.11315532237390358</v>
      </c>
      <c r="O302" s="104">
        <v>7.1361576107589947E-2</v>
      </c>
      <c r="P302" s="104">
        <v>8.7102553599965465E-2</v>
      </c>
      <c r="Q302" s="104">
        <v>0.1727421291579479</v>
      </c>
      <c r="R302" s="104">
        <v>2.9522123918468056E-2</v>
      </c>
      <c r="S302" s="104">
        <v>9.3045552094893208E-2</v>
      </c>
      <c r="T302" s="104">
        <v>9.9663476490155445E-2</v>
      </c>
      <c r="U302" s="104">
        <v>0.16809060289858185</v>
      </c>
      <c r="V302" s="104">
        <v>0</v>
      </c>
      <c r="W302" s="104">
        <v>6.7561904909740664E-2</v>
      </c>
      <c r="X302" s="104">
        <v>8.3803998398534141E-2</v>
      </c>
      <c r="Y302" s="104">
        <v>0.2370362887896357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6.1902396668692641E-2</v>
      </c>
      <c r="D303" s="98">
        <v>4.416993617590511E-2</v>
      </c>
      <c r="E303" s="98">
        <v>4.2130081921776724E-2</v>
      </c>
      <c r="F303" s="98">
        <v>4.0405980617168359E-2</v>
      </c>
      <c r="G303" s="98">
        <v>5.8410781451764343E-2</v>
      </c>
      <c r="H303" s="98">
        <v>3.5840421360215133E-2</v>
      </c>
      <c r="I303" s="98">
        <v>0</v>
      </c>
      <c r="J303" s="98">
        <v>0</v>
      </c>
      <c r="K303" s="98">
        <v>0</v>
      </c>
      <c r="L303" s="98">
        <v>0.10359072296934362</v>
      </c>
      <c r="M303" s="98">
        <v>7.7924074669167856E-2</v>
      </c>
      <c r="N303" s="98">
        <v>6.9005498416269517E-2</v>
      </c>
      <c r="O303" s="98">
        <v>4.5304106099321825E-2</v>
      </c>
      <c r="P303" s="98">
        <v>5.2993889049640211E-2</v>
      </c>
      <c r="Q303" s="98">
        <v>0.10675053415962521</v>
      </c>
      <c r="R303" s="98">
        <v>1.8185833035567079E-2</v>
      </c>
      <c r="S303" s="98">
        <v>5.4860109478173755E-2</v>
      </c>
      <c r="T303" s="98">
        <v>5.8935930222695158E-2</v>
      </c>
      <c r="U303" s="98">
        <v>0.10052746872779567</v>
      </c>
      <c r="V303" s="98">
        <v>0</v>
      </c>
      <c r="W303" s="98">
        <v>4.2186560622917792E-2</v>
      </c>
      <c r="X303" s="98">
        <v>3.7229406043161516E-2</v>
      </c>
      <c r="Y303" s="98">
        <v>0.13007239120269068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3.605981521944427E-2</v>
      </c>
      <c r="D304" s="98">
        <v>2.5131592873506622E-2</v>
      </c>
      <c r="E304" s="98">
        <v>2.4827614971821819E-2</v>
      </c>
      <c r="F304" s="98">
        <v>2.4119095790782089E-2</v>
      </c>
      <c r="G304" s="98">
        <v>3.3718595868300477E-2</v>
      </c>
      <c r="H304" s="98">
        <v>2.0666291762563432E-2</v>
      </c>
      <c r="I304" s="98">
        <v>0</v>
      </c>
      <c r="J304" s="98">
        <v>0</v>
      </c>
      <c r="K304" s="98">
        <v>0</v>
      </c>
      <c r="L304" s="98">
        <v>6.0713442783049146E-2</v>
      </c>
      <c r="M304" s="98">
        <v>4.6983895740324515E-2</v>
      </c>
      <c r="N304" s="98">
        <v>4.414982395763406E-2</v>
      </c>
      <c r="O304" s="98">
        <v>2.6057470008268128E-2</v>
      </c>
      <c r="P304" s="98">
        <v>3.4108664550325254E-2</v>
      </c>
      <c r="Q304" s="98">
        <v>6.5991594998322675E-2</v>
      </c>
      <c r="R304" s="98">
        <v>1.1336290882900975E-2</v>
      </c>
      <c r="S304" s="98">
        <v>3.818544261671946E-2</v>
      </c>
      <c r="T304" s="98">
        <v>4.072754626746028E-2</v>
      </c>
      <c r="U304" s="98">
        <v>6.7563134170786188E-2</v>
      </c>
      <c r="V304" s="98">
        <v>0</v>
      </c>
      <c r="W304" s="98">
        <v>2.5375344286822872E-2</v>
      </c>
      <c r="X304" s="98">
        <v>4.6574592355372618E-2</v>
      </c>
      <c r="Y304" s="98">
        <v>0.10696389758694502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1.1051405283546254</v>
      </c>
      <c r="D305" s="122">
        <v>1.0470811325935767</v>
      </c>
      <c r="E305" s="122">
        <v>0.97846251047307575</v>
      </c>
      <c r="F305" s="122">
        <v>0.83040770282476295</v>
      </c>
      <c r="G305" s="122">
        <v>0.73802680244580487</v>
      </c>
      <c r="H305" s="122">
        <v>0.58829286807558301</v>
      </c>
      <c r="I305" s="122">
        <v>0.75987793142908533</v>
      </c>
      <c r="J305" s="122">
        <v>1.0735251290508527</v>
      </c>
      <c r="K305" s="122">
        <v>1.1261236429025303</v>
      </c>
      <c r="L305" s="122">
        <v>1.2288556607583205</v>
      </c>
      <c r="M305" s="122">
        <v>1.1295661948017175</v>
      </c>
      <c r="N305" s="122">
        <v>1.1263038907389404</v>
      </c>
      <c r="O305" s="122">
        <v>1.040672781245368</v>
      </c>
      <c r="P305" s="122">
        <v>0.75091530344786839</v>
      </c>
      <c r="Q305" s="122">
        <v>0.94231431623333251</v>
      </c>
      <c r="R305" s="122">
        <v>1.0781483982421245</v>
      </c>
      <c r="S305" s="122">
        <v>1.2082923156128929</v>
      </c>
      <c r="T305" s="122">
        <v>1.0422621198893476</v>
      </c>
      <c r="U305" s="122">
        <v>1.2722609638902733</v>
      </c>
      <c r="V305" s="122">
        <v>0.87065931706828126</v>
      </c>
      <c r="W305" s="122">
        <v>1.4544378677979839</v>
      </c>
      <c r="X305" s="122">
        <v>1.0925229951038389</v>
      </c>
      <c r="Y305" s="122">
        <v>1.010454275019476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1.1051405283546254</v>
      </c>
      <c r="D307" s="33">
        <v>1.0470811325935767</v>
      </c>
      <c r="E307" s="33">
        <v>0.97846251047307575</v>
      </c>
      <c r="F307" s="33">
        <v>0.83040770282476295</v>
      </c>
      <c r="G307" s="33">
        <v>0.73802680244580487</v>
      </c>
      <c r="H307" s="33">
        <v>0.58829286807558301</v>
      </c>
      <c r="I307" s="33">
        <v>0.75987793142908533</v>
      </c>
      <c r="J307" s="33">
        <v>1.0735251290508527</v>
      </c>
      <c r="K307" s="33">
        <v>1.1261236429025303</v>
      </c>
      <c r="L307" s="33">
        <v>1.2288556607583205</v>
      </c>
      <c r="M307" s="33">
        <v>1.1295661948017175</v>
      </c>
      <c r="N307" s="33">
        <v>1.1263038907389404</v>
      </c>
      <c r="O307" s="33">
        <v>1.040672781245368</v>
      </c>
      <c r="P307" s="33">
        <v>0.75091530344786839</v>
      </c>
      <c r="Q307" s="33">
        <v>0.94231431623333251</v>
      </c>
      <c r="R307" s="33">
        <v>1.0781483982421245</v>
      </c>
      <c r="S307" s="33">
        <v>1.2082923156128929</v>
      </c>
      <c r="T307" s="33">
        <v>1.0422621198893476</v>
      </c>
      <c r="U307" s="33">
        <v>1.2722609638902733</v>
      </c>
      <c r="V307" s="33">
        <v>0.87065931706828126</v>
      </c>
      <c r="W307" s="33">
        <v>1.4544378677979839</v>
      </c>
      <c r="X307" s="33">
        <v>1.0925229951038389</v>
      </c>
      <c r="Y307" s="33">
        <v>1.010454275019476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48.071834646141092</v>
      </c>
      <c r="D309" s="117">
        <f t="shared" si="136"/>
        <v>42.959972878025567</v>
      </c>
      <c r="E309" s="117">
        <f t="shared" si="136"/>
        <v>40.742446852264081</v>
      </c>
      <c r="F309" s="117">
        <f t="shared" si="136"/>
        <v>34.156482854342855</v>
      </c>
      <c r="G309" s="117">
        <f t="shared" si="136"/>
        <v>29.512397673822434</v>
      </c>
      <c r="H309" s="117">
        <f t="shared" si="136"/>
        <v>23.032459691954109</v>
      </c>
      <c r="I309" s="117">
        <f t="shared" si="136"/>
        <v>29.066478177934652</v>
      </c>
      <c r="J309" s="117">
        <f t="shared" si="136"/>
        <v>40.041890260904175</v>
      </c>
      <c r="K309" s="117">
        <f t="shared" si="136"/>
        <v>41.512749977350992</v>
      </c>
      <c r="L309" s="117">
        <f t="shared" si="136"/>
        <v>45.944800813440125</v>
      </c>
      <c r="M309" s="117">
        <f t="shared" si="136"/>
        <v>37.086764534965425</v>
      </c>
      <c r="N309" s="117">
        <f t="shared" si="136"/>
        <v>36.920499770562259</v>
      </c>
      <c r="O309" s="117">
        <f t="shared" si="136"/>
        <v>31.344362271491214</v>
      </c>
      <c r="P309" s="117">
        <f t="shared" si="136"/>
        <v>20.238953683760094</v>
      </c>
      <c r="Q309" s="117">
        <f t="shared" si="136"/>
        <v>25.575961717699791</v>
      </c>
      <c r="R309" s="117">
        <f t="shared" ref="R309:V309" si="137">R310+R313+R315+R324</f>
        <v>28.611422058627976</v>
      </c>
      <c r="S309" s="117">
        <f t="shared" si="137"/>
        <v>32.914622329540528</v>
      </c>
      <c r="T309" s="117">
        <f t="shared" si="137"/>
        <v>26.902987871732609</v>
      </c>
      <c r="U309" s="117">
        <f t="shared" si="137"/>
        <v>30.723504883674341</v>
      </c>
      <c r="V309" s="117">
        <f t="shared" si="137"/>
        <v>19.150963924157463</v>
      </c>
      <c r="W309" s="117">
        <f t="shared" ref="W309:Y309" si="138">W310+W313+W315+W324</f>
        <v>28.783138281784119</v>
      </c>
      <c r="X309" s="117">
        <f t="shared" si="138"/>
        <v>26.32671203136541</v>
      </c>
      <c r="Y309" s="117">
        <f t="shared" si="138"/>
        <v>18.588721721953441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43.513640595869113</v>
      </c>
      <c r="D310" s="122">
        <f t="shared" si="139"/>
        <v>38.712319553608104</v>
      </c>
      <c r="E310" s="122">
        <f t="shared" si="139"/>
        <v>36.783706333705915</v>
      </c>
      <c r="F310" s="122">
        <f t="shared" si="139"/>
        <v>30.701299008093304</v>
      </c>
      <c r="G310" s="122">
        <f t="shared" si="139"/>
        <v>26.509306493726033</v>
      </c>
      <c r="H310" s="122">
        <f t="shared" si="139"/>
        <v>20.648785765690413</v>
      </c>
      <c r="I310" s="122">
        <f t="shared" si="139"/>
        <v>26.156520339057067</v>
      </c>
      <c r="J310" s="122">
        <f t="shared" si="139"/>
        <v>35.882001120005647</v>
      </c>
      <c r="K310" s="122">
        <f t="shared" si="139"/>
        <v>37.222792318990251</v>
      </c>
      <c r="L310" s="122">
        <f t="shared" si="139"/>
        <v>41.02779584823945</v>
      </c>
      <c r="M310" s="122">
        <f t="shared" si="139"/>
        <v>32.416827685857854</v>
      </c>
      <c r="N310" s="122">
        <f t="shared" si="139"/>
        <v>32.147373871427106</v>
      </c>
      <c r="O310" s="122">
        <f t="shared" si="139"/>
        <v>27.070995200764028</v>
      </c>
      <c r="P310" s="122">
        <f t="shared" si="139"/>
        <v>17.210738925157539</v>
      </c>
      <c r="Q310" s="122">
        <f t="shared" si="139"/>
        <v>21.779090763230563</v>
      </c>
      <c r="R310" s="122">
        <f t="shared" ref="R310:V310" si="140">SUM(R311:R312)</f>
        <v>24.306035700402031</v>
      </c>
      <c r="S310" s="122">
        <f t="shared" si="140"/>
        <v>27.966518727820088</v>
      </c>
      <c r="T310" s="122">
        <f t="shared" si="140"/>
        <v>22.627250371143131</v>
      </c>
      <c r="U310" s="122">
        <f t="shared" si="140"/>
        <v>25.459808919064905</v>
      </c>
      <c r="V310" s="122">
        <f t="shared" si="140"/>
        <v>15.620052905310226</v>
      </c>
      <c r="W310" s="122">
        <f t="shared" ref="W310:Y310" si="141">SUM(W311:W312)</f>
        <v>23.013160470058388</v>
      </c>
      <c r="X310" s="122">
        <f t="shared" si="141"/>
        <v>21.894898348466388</v>
      </c>
      <c r="Y310" s="122">
        <f t="shared" si="141"/>
        <v>14.887313411770183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43.353527650029186</v>
      </c>
      <c r="D311" s="98">
        <v>38.57327520248321</v>
      </c>
      <c r="E311" s="98">
        <v>36.652199903171017</v>
      </c>
      <c r="F311" s="98">
        <v>30.592658676062481</v>
      </c>
      <c r="G311" s="98">
        <v>26.416003724890931</v>
      </c>
      <c r="H311" s="98">
        <v>20.576474037128069</v>
      </c>
      <c r="I311" s="98">
        <v>26.065432211284499</v>
      </c>
      <c r="J311" s="98">
        <v>35.758806466178626</v>
      </c>
      <c r="K311" s="98">
        <v>37.096422244426826</v>
      </c>
      <c r="L311" s="98">
        <v>40.885099765255944</v>
      </c>
      <c r="M311" s="98">
        <v>32.306811545601796</v>
      </c>
      <c r="N311" s="98">
        <v>32.039495830267818</v>
      </c>
      <c r="O311" s="98">
        <v>26.980978673253098</v>
      </c>
      <c r="P311" s="98">
        <v>17.154826189106448</v>
      </c>
      <c r="Q311" s="98">
        <v>21.70716346586104</v>
      </c>
      <c r="R311" s="98">
        <v>24.225919618559981</v>
      </c>
      <c r="S311" s="98">
        <v>27.8746386094694</v>
      </c>
      <c r="T311" s="98">
        <v>22.553229338949443</v>
      </c>
      <c r="U311" s="98">
        <v>25.377616889423937</v>
      </c>
      <c r="V311" s="98">
        <v>15.569668068916673</v>
      </c>
      <c r="W311" s="98">
        <v>22.938976788606556</v>
      </c>
      <c r="X311" s="98">
        <v>21.829433284548024</v>
      </c>
      <c r="Y311" s="98">
        <v>14.842324869171119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0.16011294583992985</v>
      </c>
      <c r="D312" s="98">
        <v>0.13904435112489136</v>
      </c>
      <c r="E312" s="98">
        <v>0.13150643053489569</v>
      </c>
      <c r="F312" s="98">
        <v>0.10864033203082481</v>
      </c>
      <c r="G312" s="98">
        <v>9.330276883510201E-2</v>
      </c>
      <c r="H312" s="98">
        <v>7.2311728562345065E-2</v>
      </c>
      <c r="I312" s="98">
        <v>9.108812777256875E-2</v>
      </c>
      <c r="J312" s="98">
        <v>0.12319465382702104</v>
      </c>
      <c r="K312" s="98">
        <v>0.12637007456342877</v>
      </c>
      <c r="L312" s="98">
        <v>0.142696082983503</v>
      </c>
      <c r="M312" s="98">
        <v>0.11001614025605996</v>
      </c>
      <c r="N312" s="98">
        <v>0.10787804115928634</v>
      </c>
      <c r="O312" s="98">
        <v>9.0016527510930089E-2</v>
      </c>
      <c r="P312" s="98">
        <v>5.5912736051091344E-2</v>
      </c>
      <c r="Q312" s="98">
        <v>7.1927297369524273E-2</v>
      </c>
      <c r="R312" s="98">
        <v>8.0116081842049561E-2</v>
      </c>
      <c r="S312" s="98">
        <v>9.188011835068631E-2</v>
      </c>
      <c r="T312" s="98">
        <v>7.4021032193687372E-2</v>
      </c>
      <c r="U312" s="98">
        <v>8.2192029640969139E-2</v>
      </c>
      <c r="V312" s="98">
        <v>5.0384836393553012E-2</v>
      </c>
      <c r="W312" s="98">
        <v>7.4183681451832351E-2</v>
      </c>
      <c r="X312" s="98">
        <v>6.5465063918365179E-2</v>
      </c>
      <c r="Y312" s="98">
        <v>4.4988542599064735E-2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3.5581132887968006E-2</v>
      </c>
      <c r="D313" s="122">
        <f t="shared" si="142"/>
        <v>1.6941913145852198E-2</v>
      </c>
      <c r="E313" s="122">
        <f t="shared" si="142"/>
        <v>3.4439442455273139E-2</v>
      </c>
      <c r="F313" s="122">
        <f t="shared" si="142"/>
        <v>4.7962083609742898E-2</v>
      </c>
      <c r="G313" s="122">
        <f t="shared" si="142"/>
        <v>4.3094572756814969E-2</v>
      </c>
      <c r="H313" s="122">
        <f t="shared" si="142"/>
        <v>5.6939050969796748E-2</v>
      </c>
      <c r="I313" s="122">
        <f t="shared" si="142"/>
        <v>7.5240050046725002E-2</v>
      </c>
      <c r="J313" s="122">
        <f t="shared" si="142"/>
        <v>7.5065859266581283E-2</v>
      </c>
      <c r="K313" s="122">
        <f t="shared" si="142"/>
        <v>5.2670702165229684E-2</v>
      </c>
      <c r="L313" s="122">
        <f t="shared" si="142"/>
        <v>5.7063980716350791E-2</v>
      </c>
      <c r="M313" s="122">
        <f t="shared" si="142"/>
        <v>7.5109648183462302E-2</v>
      </c>
      <c r="N313" s="122">
        <f t="shared" si="142"/>
        <v>7.4745828290553096E-2</v>
      </c>
      <c r="O313" s="122">
        <f t="shared" si="142"/>
        <v>5.5064041629589874E-2</v>
      </c>
      <c r="P313" s="122">
        <f t="shared" si="142"/>
        <v>3.2208081209539191E-2</v>
      </c>
      <c r="Q313" s="122">
        <f t="shared" si="142"/>
        <v>5.0275782860570196E-2</v>
      </c>
      <c r="R313" s="122">
        <f t="shared" si="142"/>
        <v>7.2482545003799109E-2</v>
      </c>
      <c r="S313" s="122">
        <f t="shared" si="142"/>
        <v>7.822547100056701E-2</v>
      </c>
      <c r="T313" s="122">
        <f t="shared" si="142"/>
        <v>8.4150822637103467E-2</v>
      </c>
      <c r="U313" s="122">
        <f t="shared" si="142"/>
        <v>4.6737385261772166E-2</v>
      </c>
      <c r="V313" s="122">
        <f t="shared" si="142"/>
        <v>8.7418803074015228E-2</v>
      </c>
      <c r="W313" s="122">
        <f t="shared" si="142"/>
        <v>4.9593470528791532E-2</v>
      </c>
      <c r="X313" s="122">
        <f t="shared" si="142"/>
        <v>0.12690354674817039</v>
      </c>
      <c r="Y313" s="122">
        <f t="shared" si="142"/>
        <v>0.13085291950055725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3.5581132887968006E-2</v>
      </c>
      <c r="D314" s="98">
        <v>1.6941913145852198E-2</v>
      </c>
      <c r="E314" s="98">
        <v>3.4439442455273139E-2</v>
      </c>
      <c r="F314" s="98">
        <v>4.7962083609742898E-2</v>
      </c>
      <c r="G314" s="98">
        <v>4.3094572756814969E-2</v>
      </c>
      <c r="H314" s="98">
        <v>5.6939050969796748E-2</v>
      </c>
      <c r="I314" s="98">
        <v>7.5240050046725002E-2</v>
      </c>
      <c r="J314" s="98">
        <v>7.5065859266581283E-2</v>
      </c>
      <c r="K314" s="98">
        <v>5.2670702165229684E-2</v>
      </c>
      <c r="L314" s="98">
        <v>5.7063980716350791E-2</v>
      </c>
      <c r="M314" s="98">
        <v>7.5109648183462302E-2</v>
      </c>
      <c r="N314" s="98">
        <v>7.4745828290553096E-2</v>
      </c>
      <c r="O314" s="98">
        <v>5.5064041629589874E-2</v>
      </c>
      <c r="P314" s="98">
        <v>3.2208081209539191E-2</v>
      </c>
      <c r="Q314" s="98">
        <v>5.0275782860570196E-2</v>
      </c>
      <c r="R314" s="98">
        <v>7.2482545003799109E-2</v>
      </c>
      <c r="S314" s="98">
        <v>7.822547100056701E-2</v>
      </c>
      <c r="T314" s="98">
        <v>8.4150822637103467E-2</v>
      </c>
      <c r="U314" s="98">
        <v>4.6737385261772166E-2</v>
      </c>
      <c r="V314" s="98">
        <v>8.7418803074015228E-2</v>
      </c>
      <c r="W314" s="98">
        <v>4.9593470528791532E-2</v>
      </c>
      <c r="X314" s="98">
        <v>0.12690354674817039</v>
      </c>
      <c r="Y314" s="98">
        <v>0.13085291950055725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3.67004054486446</v>
      </c>
      <c r="D315" s="122">
        <v>3.4216261626080398</v>
      </c>
      <c r="E315" s="122">
        <v>3.1669623832749902</v>
      </c>
      <c r="F315" s="122">
        <v>2.763389727564181</v>
      </c>
      <c r="G315" s="122">
        <v>2.3867815533382499</v>
      </c>
      <c r="H315" s="122">
        <v>1.8689842362380953</v>
      </c>
      <c r="I315" s="122">
        <v>2.2423369655852459</v>
      </c>
      <c r="J315" s="122">
        <v>3.2462352142990305</v>
      </c>
      <c r="K315" s="122">
        <v>3.3556679611594293</v>
      </c>
      <c r="L315" s="122">
        <v>3.8955823908929514</v>
      </c>
      <c r="M315" s="122">
        <v>3.7053475219351952</v>
      </c>
      <c r="N315" s="122">
        <v>3.8073181612723976</v>
      </c>
      <c r="O315" s="122">
        <v>3.3896580595066252</v>
      </c>
      <c r="P315" s="122">
        <v>2.3929984328989113</v>
      </c>
      <c r="Q315" s="122">
        <v>2.9816299809518685</v>
      </c>
      <c r="R315" s="122">
        <v>3.3448129285917059</v>
      </c>
      <c r="S315" s="122">
        <v>3.8565558051220501</v>
      </c>
      <c r="T315" s="122">
        <v>3.3007612722480584</v>
      </c>
      <c r="U315" s="122">
        <v>4.1100212478924103</v>
      </c>
      <c r="V315" s="122">
        <v>2.6748395766993562</v>
      </c>
      <c r="W315" s="122">
        <v>4.4224252627502576</v>
      </c>
      <c r="X315" s="122">
        <v>3.3221481728204094</v>
      </c>
      <c r="Y315" s="122">
        <v>2.6552357428055302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3.4717484254970628</v>
      </c>
      <c r="D316" s="98">
        <v>3.260103447636884</v>
      </c>
      <c r="E316" s="98">
        <v>3.0117685827384419</v>
      </c>
      <c r="F316" s="98">
        <v>2.5885345639452022</v>
      </c>
      <c r="G316" s="98">
        <v>2.1960927436454671</v>
      </c>
      <c r="H316" s="98">
        <v>1.7436141622858035</v>
      </c>
      <c r="I316" s="98">
        <v>2.2165785613157354</v>
      </c>
      <c r="J316" s="98">
        <v>3.2170541124112759</v>
      </c>
      <c r="K316" s="98">
        <v>3.3090378438094987</v>
      </c>
      <c r="L316" s="98">
        <v>3.6126219440182301</v>
      </c>
      <c r="M316" s="98">
        <v>3.4593796013559008</v>
      </c>
      <c r="N316" s="98">
        <v>3.5525766030303711</v>
      </c>
      <c r="O316" s="98">
        <v>3.2583675720216738</v>
      </c>
      <c r="P316" s="98">
        <v>2.2218176870900965</v>
      </c>
      <c r="Q316" s="98">
        <v>2.7033005912828521</v>
      </c>
      <c r="R316" s="98">
        <v>3.2783661637634576</v>
      </c>
      <c r="S316" s="98">
        <v>3.6609834155654348</v>
      </c>
      <c r="T316" s="98">
        <v>3.1096264563665263</v>
      </c>
      <c r="U316" s="98">
        <v>3.7990325126135125</v>
      </c>
      <c r="V316" s="98">
        <v>2.6502127942410469</v>
      </c>
      <c r="W316" s="98">
        <v>4.258586323505722</v>
      </c>
      <c r="X316" s="98">
        <v>3.1194750807948459</v>
      </c>
      <c r="Y316" s="98">
        <v>2.4079469656498249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2.7748180916859547E-2</v>
      </c>
      <c r="D317" s="98">
        <v>1.5675057262956545E-2</v>
      </c>
      <c r="E317" s="98">
        <v>2.2961314235459128E-2</v>
      </c>
      <c r="F317" s="98">
        <v>1.3297681150711357E-2</v>
      </c>
      <c r="G317" s="98">
        <v>1.2378196109048617E-2</v>
      </c>
      <c r="H317" s="98">
        <v>1.4580615957095588E-2</v>
      </c>
      <c r="I317" s="98">
        <v>2.5758404269510524E-2</v>
      </c>
      <c r="J317" s="98">
        <v>2.918110188775469E-2</v>
      </c>
      <c r="K317" s="98">
        <v>4.6630117349930694E-2</v>
      </c>
      <c r="L317" s="98">
        <v>1.939559214091529E-2</v>
      </c>
      <c r="M317" s="98">
        <v>1.2365166133063911E-2</v>
      </c>
      <c r="N317" s="98">
        <v>1.8995417156849992E-2</v>
      </c>
      <c r="O317" s="98">
        <v>0</v>
      </c>
      <c r="P317" s="98">
        <v>1.6214247639517953E-3</v>
      </c>
      <c r="Q317" s="98">
        <v>0</v>
      </c>
      <c r="R317" s="98">
        <v>2.048357906774155E-2</v>
      </c>
      <c r="S317" s="98">
        <v>4.3158753788544696E-2</v>
      </c>
      <c r="T317" s="98">
        <v>2.0122982369034023E-2</v>
      </c>
      <c r="U317" s="98">
        <v>3.7418748028946243E-2</v>
      </c>
      <c r="V317" s="98">
        <v>2.4626782458309383E-2</v>
      </c>
      <c r="W317" s="98">
        <v>3.4393153404703225E-2</v>
      </c>
      <c r="X317" s="98">
        <v>0.12376357220069185</v>
      </c>
      <c r="Y317" s="98">
        <v>2.5769726986187395E-2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1.5535549242901224E-2</v>
      </c>
      <c r="D318" s="101">
        <v>8.8676035777245591E-3</v>
      </c>
      <c r="E318" s="101">
        <v>1.2809032420734737E-2</v>
      </c>
      <c r="F318" s="101">
        <v>7.3834970274126773E-3</v>
      </c>
      <c r="G318" s="101">
        <v>6.9729993767911561E-3</v>
      </c>
      <c r="H318" s="101">
        <v>8.2234530534505221E-3</v>
      </c>
      <c r="I318" s="101">
        <v>1.4279189427892299E-2</v>
      </c>
      <c r="J318" s="101">
        <v>1.5666105373276434E-2</v>
      </c>
      <c r="K318" s="101">
        <v>2.2825241747331713E-2</v>
      </c>
      <c r="L318" s="101">
        <v>1.0935822420587474E-2</v>
      </c>
      <c r="M318" s="101">
        <v>6.8963006000646084E-3</v>
      </c>
      <c r="N318" s="101">
        <v>1.0370568010489368E-2</v>
      </c>
      <c r="O318" s="101">
        <v>0</v>
      </c>
      <c r="P318" s="101">
        <v>8.9437119317370916E-4</v>
      </c>
      <c r="Q318" s="101">
        <v>0</v>
      </c>
      <c r="R318" s="101">
        <v>1.1584276584938744E-2</v>
      </c>
      <c r="S318" s="101">
        <v>2.3385296716177312E-2</v>
      </c>
      <c r="T318" s="101">
        <v>1.0971884480805636E-2</v>
      </c>
      <c r="U318" s="101">
        <v>2.0770871653158839E-2</v>
      </c>
      <c r="V318" s="101">
        <v>1.3667267955524294E-2</v>
      </c>
      <c r="W318" s="101">
        <v>2.0235499011907552E-2</v>
      </c>
      <c r="X318" s="101">
        <v>5.143669147093774E-2</v>
      </c>
      <c r="Y318" s="101">
        <v>1.334743152629949E-2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1.2212631673958323E-2</v>
      </c>
      <c r="D319" s="104">
        <v>6.8074536852319872E-3</v>
      </c>
      <c r="E319" s="104">
        <v>1.0152281814724391E-2</v>
      </c>
      <c r="F319" s="104">
        <v>5.9141841232986797E-3</v>
      </c>
      <c r="G319" s="104">
        <v>5.4051967322574605E-3</v>
      </c>
      <c r="H319" s="104">
        <v>6.3571629036450654E-3</v>
      </c>
      <c r="I319" s="104">
        <v>1.1479214841618225E-2</v>
      </c>
      <c r="J319" s="104">
        <v>1.3514996514478258E-2</v>
      </c>
      <c r="K319" s="104">
        <v>2.3804875602598977E-2</v>
      </c>
      <c r="L319" s="104">
        <v>8.4597697203278154E-3</v>
      </c>
      <c r="M319" s="104">
        <v>5.4688655329993034E-3</v>
      </c>
      <c r="N319" s="104">
        <v>8.6248491463606237E-3</v>
      </c>
      <c r="O319" s="104">
        <v>0</v>
      </c>
      <c r="P319" s="104">
        <v>7.2705357077808622E-4</v>
      </c>
      <c r="Q319" s="104">
        <v>0</v>
      </c>
      <c r="R319" s="104">
        <v>8.8993024828028077E-3</v>
      </c>
      <c r="S319" s="104">
        <v>1.9773457072367381E-2</v>
      </c>
      <c r="T319" s="104">
        <v>9.1510978882283871E-3</v>
      </c>
      <c r="U319" s="104">
        <v>1.6647876375787404E-2</v>
      </c>
      <c r="V319" s="104">
        <v>1.0959514502785091E-2</v>
      </c>
      <c r="W319" s="104">
        <v>1.4157654392795671E-2</v>
      </c>
      <c r="X319" s="104">
        <v>7.2326880729754114E-2</v>
      </c>
      <c r="Y319" s="104">
        <v>1.2422295459887905E-2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8.8650644701405046E-2</v>
      </c>
      <c r="D320" s="101">
        <v>8.7963835274486271E-2</v>
      </c>
      <c r="E320" s="101">
        <v>7.6114941426709964E-2</v>
      </c>
      <c r="F320" s="101">
        <v>0.10738015622525063</v>
      </c>
      <c r="G320" s="101">
        <v>0.10106378889504335</v>
      </c>
      <c r="H320" s="101">
        <v>6.336474938761151E-2</v>
      </c>
      <c r="I320" s="101">
        <v>0</v>
      </c>
      <c r="J320" s="101">
        <v>0</v>
      </c>
      <c r="K320" s="101">
        <v>0</v>
      </c>
      <c r="L320" s="101">
        <v>0.12474439393341727</v>
      </c>
      <c r="M320" s="101">
        <v>0.12753090412454463</v>
      </c>
      <c r="N320" s="101">
        <v>0.13878414135949999</v>
      </c>
      <c r="O320" s="101">
        <v>7.0072786770346576E-2</v>
      </c>
      <c r="P320" s="101">
        <v>9.3582925699307498E-2</v>
      </c>
      <c r="Q320" s="101">
        <v>0.12656251387807116</v>
      </c>
      <c r="R320" s="101">
        <v>1.984867639292888E-2</v>
      </c>
      <c r="S320" s="101">
        <v>6.9163375574420316E-2</v>
      </c>
      <c r="T320" s="101">
        <v>8.1355193767311276E-2</v>
      </c>
      <c r="U320" s="101">
        <v>0.12166568111804736</v>
      </c>
      <c r="V320" s="101">
        <v>0</v>
      </c>
      <c r="W320" s="101">
        <v>6.7980433571040014E-2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8.1893293749132706E-2</v>
      </c>
      <c r="D321" s="104">
        <v>5.7883822433713213E-2</v>
      </c>
      <c r="E321" s="104">
        <v>5.6117544874379421E-2</v>
      </c>
      <c r="F321" s="104">
        <v>5.4177326243016743E-2</v>
      </c>
      <c r="G321" s="104">
        <v>7.7246824688690971E-2</v>
      </c>
      <c r="H321" s="104">
        <v>4.7424708607584673E-2</v>
      </c>
      <c r="I321" s="104">
        <v>0</v>
      </c>
      <c r="J321" s="104">
        <v>0</v>
      </c>
      <c r="K321" s="104">
        <v>0</v>
      </c>
      <c r="L321" s="104">
        <v>0.13882046080038885</v>
      </c>
      <c r="M321" s="104">
        <v>0.10607185032168609</v>
      </c>
      <c r="N321" s="104">
        <v>9.6961999725676734E-2</v>
      </c>
      <c r="O321" s="104">
        <v>6.1217700714604709E-2</v>
      </c>
      <c r="P321" s="104">
        <v>7.5976395345555475E-2</v>
      </c>
      <c r="Q321" s="104">
        <v>0.15176687579094522</v>
      </c>
      <c r="R321" s="104">
        <v>2.6114509367578073E-2</v>
      </c>
      <c r="S321" s="104">
        <v>8.3250260193650061E-2</v>
      </c>
      <c r="T321" s="104">
        <v>8.9656639745186562E-2</v>
      </c>
      <c r="U321" s="104">
        <v>0.15190430613190428</v>
      </c>
      <c r="V321" s="104">
        <v>0</v>
      </c>
      <c r="W321" s="104">
        <v>6.14653522687931E-2</v>
      </c>
      <c r="X321" s="104">
        <v>7.8909519824871363E-2</v>
      </c>
      <c r="Y321" s="104">
        <v>0.22151905016951806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4.5833478529688443E-2</v>
      </c>
      <c r="D322" s="98">
        <v>3.275222956020659E-2</v>
      </c>
      <c r="E322" s="98">
        <v>3.1289929902557606E-2</v>
      </c>
      <c r="F322" s="98">
        <v>3.0058230452234658E-2</v>
      </c>
      <c r="G322" s="98">
        <v>4.3528228820390494E-2</v>
      </c>
      <c r="H322" s="98">
        <v>2.6758416845021241E-2</v>
      </c>
      <c r="I322" s="98">
        <v>0</v>
      </c>
      <c r="J322" s="98">
        <v>0</v>
      </c>
      <c r="K322" s="98">
        <v>0</v>
      </c>
      <c r="L322" s="98">
        <v>7.8107018017339713E-2</v>
      </c>
      <c r="M322" s="98">
        <v>5.9087954581361575E-2</v>
      </c>
      <c r="N322" s="98">
        <v>5.2812175768042667E-2</v>
      </c>
      <c r="O322" s="98">
        <v>3.516023070633658E-2</v>
      </c>
      <c r="P322" s="98">
        <v>4.1867730795230214E-2</v>
      </c>
      <c r="Q322" s="98">
        <v>8.577528079262256E-2</v>
      </c>
      <c r="R322" s="98">
        <v>1.4778218484677098E-2</v>
      </c>
      <c r="S322" s="98">
        <v>4.5064817576930601E-2</v>
      </c>
      <c r="T322" s="98">
        <v>4.8929093477726275E-2</v>
      </c>
      <c r="U322" s="98">
        <v>8.4341171961118094E-2</v>
      </c>
      <c r="V322" s="98">
        <v>0</v>
      </c>
      <c r="W322" s="98">
        <v>3.6090007981970228E-2</v>
      </c>
      <c r="X322" s="98">
        <v>3.2334927469498745E-2</v>
      </c>
      <c r="Y322" s="98">
        <v>0.11455515258257302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3.605981521944427E-2</v>
      </c>
      <c r="D323" s="98">
        <v>2.5131592873506622E-2</v>
      </c>
      <c r="E323" s="98">
        <v>2.4827614971821819E-2</v>
      </c>
      <c r="F323" s="98">
        <v>2.4119095790782089E-2</v>
      </c>
      <c r="G323" s="98">
        <v>3.3718595868300477E-2</v>
      </c>
      <c r="H323" s="98">
        <v>2.0666291762563432E-2</v>
      </c>
      <c r="I323" s="98">
        <v>0</v>
      </c>
      <c r="J323" s="98">
        <v>0</v>
      </c>
      <c r="K323" s="98">
        <v>0</v>
      </c>
      <c r="L323" s="98">
        <v>6.0713442783049146E-2</v>
      </c>
      <c r="M323" s="98">
        <v>4.6983895740324515E-2</v>
      </c>
      <c r="N323" s="98">
        <v>4.414982395763406E-2</v>
      </c>
      <c r="O323" s="98">
        <v>2.6057470008268128E-2</v>
      </c>
      <c r="P323" s="98">
        <v>3.4108664550325254E-2</v>
      </c>
      <c r="Q323" s="98">
        <v>6.5991594998322675E-2</v>
      </c>
      <c r="R323" s="98">
        <v>1.1336290882900975E-2</v>
      </c>
      <c r="S323" s="98">
        <v>3.818544261671946E-2</v>
      </c>
      <c r="T323" s="98">
        <v>4.072754626746028E-2</v>
      </c>
      <c r="U323" s="98">
        <v>6.7563134170786188E-2</v>
      </c>
      <c r="V323" s="98">
        <v>0</v>
      </c>
      <c r="W323" s="98">
        <v>2.5375344286822872E-2</v>
      </c>
      <c r="X323" s="98">
        <v>4.6574592355372618E-2</v>
      </c>
      <c r="Y323" s="98">
        <v>0.10696389758694502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0.85257237251954776</v>
      </c>
      <c r="D324" s="122">
        <v>0.80908524866357112</v>
      </c>
      <c r="E324" s="122">
        <v>0.75733869282790389</v>
      </c>
      <c r="F324" s="122">
        <v>0.64383203507562548</v>
      </c>
      <c r="G324" s="122">
        <v>0.57321505400133699</v>
      </c>
      <c r="H324" s="122">
        <v>0.45775063905580549</v>
      </c>
      <c r="I324" s="122">
        <v>0.59238082324561092</v>
      </c>
      <c r="J324" s="122">
        <v>0.83858806733291247</v>
      </c>
      <c r="K324" s="122">
        <v>0.88161899503608598</v>
      </c>
      <c r="L324" s="122">
        <v>0.96435859359137288</v>
      </c>
      <c r="M324" s="122">
        <v>0.88947967898891167</v>
      </c>
      <c r="N324" s="122">
        <v>0.89106190957220321</v>
      </c>
      <c r="O324" s="122">
        <v>0.82864496959097345</v>
      </c>
      <c r="P324" s="122">
        <v>0.60300824449410717</v>
      </c>
      <c r="Q324" s="122">
        <v>0.76496519065678692</v>
      </c>
      <c r="R324" s="122">
        <v>0.88809088463044084</v>
      </c>
      <c r="S324" s="122">
        <v>1.0133223255978236</v>
      </c>
      <c r="T324" s="122">
        <v>0.89082540570431701</v>
      </c>
      <c r="U324" s="122">
        <v>1.1069373314552522</v>
      </c>
      <c r="V324" s="122">
        <v>0.76865263907386427</v>
      </c>
      <c r="W324" s="122">
        <v>1.2979590784466821</v>
      </c>
      <c r="X324" s="122">
        <v>0.98276196333044452</v>
      </c>
      <c r="Y324" s="122">
        <v>0.91531964787716957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0.85257237251954776</v>
      </c>
      <c r="D326" s="33">
        <v>0.80908524866357112</v>
      </c>
      <c r="E326" s="33">
        <v>0.75733869282790389</v>
      </c>
      <c r="F326" s="33">
        <v>0.64383203507562548</v>
      </c>
      <c r="G326" s="33">
        <v>0.57321505400133699</v>
      </c>
      <c r="H326" s="33">
        <v>0.45775063905580549</v>
      </c>
      <c r="I326" s="33">
        <v>0.59238082324561092</v>
      </c>
      <c r="J326" s="33">
        <v>0.83858806733291247</v>
      </c>
      <c r="K326" s="33">
        <v>0.88161899503608598</v>
      </c>
      <c r="L326" s="33">
        <v>0.96435859359137288</v>
      </c>
      <c r="M326" s="33">
        <v>0.88947967898891167</v>
      </c>
      <c r="N326" s="33">
        <v>0.89106190957220321</v>
      </c>
      <c r="O326" s="33">
        <v>0.82864496959097345</v>
      </c>
      <c r="P326" s="33">
        <v>0.60300824449410717</v>
      </c>
      <c r="Q326" s="33">
        <v>0.76496519065678692</v>
      </c>
      <c r="R326" s="33">
        <v>0.88809088463044084</v>
      </c>
      <c r="S326" s="33">
        <v>1.0133223255978236</v>
      </c>
      <c r="T326" s="33">
        <v>0.89082540570431701</v>
      </c>
      <c r="U326" s="33">
        <v>1.1069373314552522</v>
      </c>
      <c r="V326" s="33">
        <v>0.76865263907386427</v>
      </c>
      <c r="W326" s="33">
        <v>1.2979590784466821</v>
      </c>
      <c r="X326" s="33">
        <v>0.98276196333044452</v>
      </c>
      <c r="Y326" s="33">
        <v>0.91531964787716957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0.86700499111414286</v>
      </c>
      <c r="D328" s="119">
        <f t="shared" si="143"/>
        <v>0.86833551893349803</v>
      </c>
      <c r="E328" s="119">
        <f t="shared" si="143"/>
        <v>0.87040739819295099</v>
      </c>
      <c r="F328" s="119">
        <f t="shared" si="143"/>
        <v>0.87228294795125794</v>
      </c>
      <c r="G328" s="119">
        <f t="shared" si="143"/>
        <v>0.87394878558419975</v>
      </c>
      <c r="H328" s="119">
        <f t="shared" si="143"/>
        <v>0.87654596862167056</v>
      </c>
      <c r="I328" s="119">
        <f t="shared" si="143"/>
        <v>0.87897147577110391</v>
      </c>
      <c r="J328" s="119">
        <f t="shared" si="143"/>
        <v>0.88040451082615512</v>
      </c>
      <c r="K328" s="119">
        <f t="shared" si="143"/>
        <v>0.88204097776295576</v>
      </c>
      <c r="L328" s="119">
        <f t="shared" si="143"/>
        <v>0.88365545168216575</v>
      </c>
      <c r="M328" s="119">
        <f t="shared" si="143"/>
        <v>0.88695400915560818</v>
      </c>
      <c r="N328" s="119">
        <f t="shared" si="143"/>
        <v>0.89108845117834201</v>
      </c>
      <c r="O328" s="119">
        <f t="shared" si="143"/>
        <v>0.89636425738156134</v>
      </c>
      <c r="P328" s="119">
        <f t="shared" si="143"/>
        <v>0.90195308549386921</v>
      </c>
      <c r="Q328" s="119">
        <f t="shared" si="143"/>
        <v>0.9081797642336481</v>
      </c>
      <c r="R328" s="119">
        <f t="shared" ref="R328:V328" si="144">IF(R309=0,"",R309/R290)</f>
        <v>0.91418698203888182</v>
      </c>
      <c r="S328" s="119">
        <f t="shared" si="144"/>
        <v>0.91872258428998022</v>
      </c>
      <c r="T328" s="119">
        <f t="shared" si="144"/>
        <v>0.92380916338849972</v>
      </c>
      <c r="U328" s="119">
        <f t="shared" si="144"/>
        <v>0.92699187799232907</v>
      </c>
      <c r="V328" s="119">
        <f t="shared" si="144"/>
        <v>0.93422342925404267</v>
      </c>
      <c r="W328" s="119">
        <f t="shared" ref="W328:Y328" si="145">IF(W309=0,"",W309/W290)</f>
        <v>0.93560325389282673</v>
      </c>
      <c r="X328" s="119">
        <f t="shared" si="145"/>
        <v>0.94146009992728219</v>
      </c>
      <c r="Y328" s="119">
        <f t="shared" si="145"/>
        <v>0.94592930733982317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0.86840028044860473</v>
      </c>
      <c r="D329" s="124">
        <f t="shared" si="146"/>
        <v>0.87005210512171605</v>
      </c>
      <c r="E329" s="124">
        <f t="shared" si="146"/>
        <v>0.87175699171863064</v>
      </c>
      <c r="F329" s="124">
        <f t="shared" si="146"/>
        <v>0.87346581100261189</v>
      </c>
      <c r="G329" s="124">
        <f t="shared" si="146"/>
        <v>0.87521794252586227</v>
      </c>
      <c r="H329" s="124">
        <f t="shared" si="146"/>
        <v>0.87700726207216673</v>
      </c>
      <c r="I329" s="124">
        <f t="shared" si="146"/>
        <v>0.87884208762245875</v>
      </c>
      <c r="J329" s="124">
        <f t="shared" si="146"/>
        <v>0.88075505093818174</v>
      </c>
      <c r="K329" s="124">
        <f t="shared" si="146"/>
        <v>0.88278068541242982</v>
      </c>
      <c r="L329" s="124">
        <f t="shared" si="146"/>
        <v>0.88493834115050429</v>
      </c>
      <c r="M329" s="124">
        <f t="shared" si="146"/>
        <v>0.88790547618364091</v>
      </c>
      <c r="N329" s="124">
        <f t="shared" si="146"/>
        <v>0.89192761550282951</v>
      </c>
      <c r="O329" s="124">
        <f t="shared" si="146"/>
        <v>0.89719672924777605</v>
      </c>
      <c r="P329" s="124">
        <f t="shared" si="146"/>
        <v>0.90333514662445624</v>
      </c>
      <c r="Q329" s="124">
        <f t="shared" si="146"/>
        <v>0.90913752032965955</v>
      </c>
      <c r="R329" s="124">
        <f t="shared" ref="R329:V329" si="147">IF(R310=0,"",R310/R291)</f>
        <v>0.9135794079251699</v>
      </c>
      <c r="S329" s="124">
        <f t="shared" si="147"/>
        <v>0.91790020158012375</v>
      </c>
      <c r="T329" s="124">
        <f t="shared" si="147"/>
        <v>0.92207115913983484</v>
      </c>
      <c r="U329" s="124">
        <f t="shared" si="147"/>
        <v>0.9260616826182001</v>
      </c>
      <c r="V329" s="124">
        <f t="shared" si="147"/>
        <v>0.92984772773056346</v>
      </c>
      <c r="W329" s="124">
        <f t="shared" ref="W329:Y329" si="148">IF(W310=0,"",W310/W291)</f>
        <v>0.93333535869841489</v>
      </c>
      <c r="X329" s="124">
        <f t="shared" si="148"/>
        <v>0.93651186742647197</v>
      </c>
      <c r="Y329" s="124">
        <f t="shared" si="148"/>
        <v>0.93958009183022928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0.86797842282745552</v>
      </c>
      <c r="D330" s="111">
        <f t="shared" si="149"/>
        <v>0.86964474551784787</v>
      </c>
      <c r="E330" s="111">
        <f t="shared" si="149"/>
        <v>0.87135605457358745</v>
      </c>
      <c r="F330" s="111">
        <f t="shared" si="149"/>
        <v>0.87307349813369284</v>
      </c>
      <c r="G330" s="111">
        <f t="shared" si="149"/>
        <v>0.87483237149022819</v>
      </c>
      <c r="H330" s="111">
        <f t="shared" si="149"/>
        <v>0.87662835494877944</v>
      </c>
      <c r="I330" s="111">
        <f t="shared" si="149"/>
        <v>0.87847014527034251</v>
      </c>
      <c r="J330" s="111">
        <f t="shared" si="149"/>
        <v>0.88039337001503781</v>
      </c>
      <c r="K330" s="111">
        <f t="shared" si="149"/>
        <v>0.88242832198013044</v>
      </c>
      <c r="L330" s="111">
        <f t="shared" si="149"/>
        <v>0.8845831057308301</v>
      </c>
      <c r="M330" s="111">
        <f t="shared" si="149"/>
        <v>0.88756667283900204</v>
      </c>
      <c r="N330" s="111">
        <f t="shared" si="149"/>
        <v>0.89160317600603967</v>
      </c>
      <c r="O330" s="111">
        <f t="shared" si="149"/>
        <v>0.89688911231248536</v>
      </c>
      <c r="P330" s="111">
        <f t="shared" si="149"/>
        <v>0.90305063165599953</v>
      </c>
      <c r="Q330" s="111">
        <f t="shared" si="149"/>
        <v>0.90886388378605165</v>
      </c>
      <c r="R330" s="111">
        <f t="shared" ref="R330:V330" si="150">IF(R311=0,"",R311/R292)</f>
        <v>0.91331838487097849</v>
      </c>
      <c r="S330" s="111">
        <f t="shared" si="150"/>
        <v>0.91765186977521762</v>
      </c>
      <c r="T330" s="111">
        <f t="shared" si="150"/>
        <v>0.92183538401073162</v>
      </c>
      <c r="U330" s="111">
        <f t="shared" si="150"/>
        <v>0.92583997308949617</v>
      </c>
      <c r="V330" s="111">
        <f t="shared" si="150"/>
        <v>0.92963668252348153</v>
      </c>
      <c r="W330" s="111">
        <f t="shared" ref="W330:Y330" si="151">IF(W311=0,"",W311/W292)</f>
        <v>0.93313418370955548</v>
      </c>
      <c r="X330" s="111">
        <f t="shared" si="151"/>
        <v>0.93633359248898074</v>
      </c>
      <c r="Y330" s="111">
        <f t="shared" si="151"/>
        <v>0.93940804989088633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3.0084562238929506</v>
      </c>
      <c r="D332" s="124">
        <f t="shared" si="155"/>
        <v>3.1582689444647305</v>
      </c>
      <c r="E332" s="124">
        <f t="shared" si="155"/>
        <v>3.3103276457928197</v>
      </c>
      <c r="F332" s="124">
        <f t="shared" si="155"/>
        <v>3.4636076155361337</v>
      </c>
      <c r="G332" s="124">
        <f t="shared" si="155"/>
        <v>3.6189968543205664</v>
      </c>
      <c r="H332" s="124">
        <f t="shared" si="155"/>
        <v>3.7763558025341504</v>
      </c>
      <c r="I332" s="124">
        <f t="shared" si="155"/>
        <v>3.9358706019866236</v>
      </c>
      <c r="J332" s="124">
        <f t="shared" si="155"/>
        <v>4.0983755262745563</v>
      </c>
      <c r="K332" s="124">
        <f t="shared" si="155"/>
        <v>4.2645313896480079</v>
      </c>
      <c r="L332" s="124">
        <f t="shared" si="155"/>
        <v>4.4344258231886302</v>
      </c>
      <c r="M332" s="124">
        <f t="shared" si="155"/>
        <v>4.6291123211337073</v>
      </c>
      <c r="N332" s="124">
        <f t="shared" si="155"/>
        <v>4.8548406993539652</v>
      </c>
      <c r="O332" s="124">
        <f t="shared" si="155"/>
        <v>5.1112082807486523</v>
      </c>
      <c r="P332" s="124">
        <f t="shared" si="155"/>
        <v>5.3732653714834271</v>
      </c>
      <c r="Q332" s="124">
        <f t="shared" si="155"/>
        <v>5.5743901707112489</v>
      </c>
      <c r="R332" s="124">
        <f t="shared" ref="R332:V332" si="156">IF(R313=0,"",R313/R294)</f>
        <v>5.6179695138786006</v>
      </c>
      <c r="S332" s="124">
        <f t="shared" si="156"/>
        <v>5.6228116631194176</v>
      </c>
      <c r="T332" s="124">
        <f t="shared" si="156"/>
        <v>5.6281918289425477</v>
      </c>
      <c r="U332" s="124">
        <f t="shared" si="156"/>
        <v>5.6341697909682473</v>
      </c>
      <c r="V332" s="124">
        <f t="shared" si="156"/>
        <v>5.6512520355516926</v>
      </c>
      <c r="W332" s="124">
        <f t="shared" ref="W332:Y332" si="157">IF(W313=0,"",W313/W294)</f>
        <v>5.7073192747491044</v>
      </c>
      <c r="X332" s="124">
        <f t="shared" si="157"/>
        <v>5.7693487102329684</v>
      </c>
      <c r="Y332" s="124">
        <f t="shared" si="157"/>
        <v>5.839266910140676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3.0084562238929506</v>
      </c>
      <c r="D333" s="111">
        <f t="shared" si="158"/>
        <v>3.1582689444647305</v>
      </c>
      <c r="E333" s="111">
        <f t="shared" si="158"/>
        <v>3.3103276457928197</v>
      </c>
      <c r="F333" s="111">
        <f t="shared" si="158"/>
        <v>3.4636076155361337</v>
      </c>
      <c r="G333" s="111">
        <f t="shared" si="158"/>
        <v>3.6189968543205664</v>
      </c>
      <c r="H333" s="111">
        <f t="shared" si="158"/>
        <v>3.7763558025341504</v>
      </c>
      <c r="I333" s="111">
        <f t="shared" si="158"/>
        <v>3.9358706019866236</v>
      </c>
      <c r="J333" s="111">
        <f t="shared" si="158"/>
        <v>4.0983755262745563</v>
      </c>
      <c r="K333" s="111">
        <f t="shared" si="158"/>
        <v>4.2645313896480079</v>
      </c>
      <c r="L333" s="111">
        <f t="shared" si="158"/>
        <v>4.4344258231886302</v>
      </c>
      <c r="M333" s="111">
        <f t="shared" si="158"/>
        <v>4.6291123211337073</v>
      </c>
      <c r="N333" s="111">
        <f t="shared" si="158"/>
        <v>4.8548406993539652</v>
      </c>
      <c r="O333" s="111">
        <f t="shared" si="158"/>
        <v>5.1112082807486523</v>
      </c>
      <c r="P333" s="111">
        <f t="shared" si="158"/>
        <v>5.3732653714834271</v>
      </c>
      <c r="Q333" s="111">
        <f t="shared" si="158"/>
        <v>5.5743901707112489</v>
      </c>
      <c r="R333" s="111">
        <f t="shared" ref="R333:V333" si="159">IF(R314=0,"",R314/R295)</f>
        <v>5.6179695138786006</v>
      </c>
      <c r="S333" s="111">
        <f t="shared" si="159"/>
        <v>5.6228116631194176</v>
      </c>
      <c r="T333" s="111">
        <f t="shared" si="159"/>
        <v>5.6281918289425477</v>
      </c>
      <c r="U333" s="111">
        <f t="shared" si="159"/>
        <v>5.6341697909682473</v>
      </c>
      <c r="V333" s="111">
        <f t="shared" si="159"/>
        <v>5.6512520355516926</v>
      </c>
      <c r="W333" s="111">
        <f t="shared" ref="W333:Y333" si="160">IF(W314=0,"",W314/W295)</f>
        <v>5.7073192747491044</v>
      </c>
      <c r="X333" s="111">
        <f t="shared" si="160"/>
        <v>5.7693487102329684</v>
      </c>
      <c r="Y333" s="111">
        <f t="shared" si="160"/>
        <v>5.839266910140676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0.86945651195979201</v>
      </c>
      <c r="D334" s="124">
        <f t="shared" si="161"/>
        <v>0.87125624459693396</v>
      </c>
      <c r="E334" s="124">
        <f t="shared" si="161"/>
        <v>0.87371588780801601</v>
      </c>
      <c r="F334" s="124">
        <f t="shared" si="161"/>
        <v>0.87324961021296998</v>
      </c>
      <c r="G334" s="124">
        <f t="shared" si="161"/>
        <v>0.87418818489984507</v>
      </c>
      <c r="H334" s="124">
        <f t="shared" si="161"/>
        <v>0.8781111934086675</v>
      </c>
      <c r="I334" s="124">
        <f t="shared" si="161"/>
        <v>0.88725866645231499</v>
      </c>
      <c r="J334" s="124">
        <f t="shared" si="161"/>
        <v>0.88953678604670827</v>
      </c>
      <c r="K334" s="124">
        <f t="shared" si="161"/>
        <v>0.89233238030446149</v>
      </c>
      <c r="L334" s="124">
        <f t="shared" si="161"/>
        <v>0.88738119633781232</v>
      </c>
      <c r="M334" s="124">
        <f t="shared" si="161"/>
        <v>0.89102704941244115</v>
      </c>
      <c r="N334" s="124">
        <f t="shared" si="161"/>
        <v>0.89610223364197783</v>
      </c>
      <c r="O334" s="124">
        <f t="shared" si="161"/>
        <v>0.90535232664493315</v>
      </c>
      <c r="P334" s="124">
        <f t="shared" si="161"/>
        <v>0.90999544306361646</v>
      </c>
      <c r="Q334" s="124">
        <f t="shared" si="161"/>
        <v>0.91610588245979518</v>
      </c>
      <c r="R334" s="124">
        <f t="shared" ref="R334:V334" si="162">IF(R315=0,"",R315/R296)</f>
        <v>0.92891019601974278</v>
      </c>
      <c r="S334" s="124">
        <f t="shared" si="162"/>
        <v>0.93235175692282424</v>
      </c>
      <c r="T334" s="124">
        <f t="shared" si="162"/>
        <v>0.93638718169331037</v>
      </c>
      <c r="U334" s="124">
        <f t="shared" si="162"/>
        <v>0.94048445035807171</v>
      </c>
      <c r="V334" s="124">
        <f t="shared" si="162"/>
        <v>0.95030879624624487</v>
      </c>
      <c r="W334" s="124">
        <f t="shared" ref="W334:Y334" si="163">IF(W315=0,"",W315/W296)</f>
        <v>0.95224185529189176</v>
      </c>
      <c r="X334" s="124">
        <f t="shared" si="163"/>
        <v>0.95739547830113636</v>
      </c>
      <c r="Y334" s="124">
        <f t="shared" si="163"/>
        <v>0.957265595995765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0.87375012841530308</v>
      </c>
      <c r="D335" s="111">
        <f t="shared" si="164"/>
        <v>0.87581388733953769</v>
      </c>
      <c r="E335" s="111">
        <f t="shared" si="164"/>
        <v>0.8779333623705563</v>
      </c>
      <c r="F335" s="111">
        <f t="shared" si="164"/>
        <v>0.88006043505249998</v>
      </c>
      <c r="G335" s="111">
        <f t="shared" si="164"/>
        <v>0.88223881899162404</v>
      </c>
      <c r="H335" s="111">
        <f t="shared" si="164"/>
        <v>0.88446316419902804</v>
      </c>
      <c r="I335" s="111">
        <f t="shared" si="164"/>
        <v>0.88674424170857069</v>
      </c>
      <c r="J335" s="111">
        <f t="shared" si="164"/>
        <v>0.88912617664413796</v>
      </c>
      <c r="K335" s="111">
        <f t="shared" si="164"/>
        <v>0.8916464869673203</v>
      </c>
      <c r="L335" s="111">
        <f t="shared" si="164"/>
        <v>0.89431521027100103</v>
      </c>
      <c r="M335" s="111">
        <f t="shared" si="164"/>
        <v>0.89801039085099599</v>
      </c>
      <c r="N335" s="111">
        <f t="shared" si="164"/>
        <v>0.90300964428594366</v>
      </c>
      <c r="O335" s="111">
        <f t="shared" si="164"/>
        <v>0.9095563343647991</v>
      </c>
      <c r="P335" s="111">
        <f t="shared" si="164"/>
        <v>0.91718744363633375</v>
      </c>
      <c r="Q335" s="111">
        <f t="shared" si="164"/>
        <v>0.92438722014504637</v>
      </c>
      <c r="R335" s="111">
        <f t="shared" ref="R335:V335" si="165">IF(R316=0,"",R316/R297)</f>
        <v>0.92990416858488656</v>
      </c>
      <c r="S335" s="111">
        <f t="shared" si="165"/>
        <v>0.93527123715793348</v>
      </c>
      <c r="T335" s="111">
        <f t="shared" si="165"/>
        <v>0.94045256541324973</v>
      </c>
      <c r="U335" s="111">
        <f t="shared" si="165"/>
        <v>0.94541229289991502</v>
      </c>
      <c r="V335" s="111">
        <f t="shared" si="165"/>
        <v>0.95011455916700172</v>
      </c>
      <c r="W335" s="111">
        <f t="shared" ref="W335:Y335" si="166">IF(W316=0,"",W316/W297)</f>
        <v>0.95444625273806027</v>
      </c>
      <c r="X335" s="111">
        <f t="shared" si="166"/>
        <v>0.95686515841805875</v>
      </c>
      <c r="Y335" s="111">
        <f t="shared" si="166"/>
        <v>0.95918959489526279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0.92515699382915362</v>
      </c>
      <c r="D336" s="111">
        <f t="shared" si="167"/>
        <v>0.92574119922725817</v>
      </c>
      <c r="E336" s="111">
        <f t="shared" si="167"/>
        <v>0.92801992227683305</v>
      </c>
      <c r="F336" s="111">
        <f t="shared" si="167"/>
        <v>0.92965127499809164</v>
      </c>
      <c r="G336" s="111">
        <f t="shared" si="167"/>
        <v>0.93006545244856054</v>
      </c>
      <c r="H336" s="111">
        <f t="shared" si="167"/>
        <v>0.93138069760395947</v>
      </c>
      <c r="I336" s="111">
        <f t="shared" si="167"/>
        <v>0.93387932535905416</v>
      </c>
      <c r="J336" s="111">
        <f t="shared" si="167"/>
        <v>0.93725450897268092</v>
      </c>
      <c r="K336" s="111">
        <f t="shared" si="167"/>
        <v>0.9438558094876226</v>
      </c>
      <c r="L336" s="111">
        <f t="shared" si="167"/>
        <v>0.93753216515016979</v>
      </c>
      <c r="M336" s="111">
        <f t="shared" si="167"/>
        <v>0.94043133274800828</v>
      </c>
      <c r="N336" s="111">
        <f t="shared" si="167"/>
        <v>0.94460866925528975</v>
      </c>
      <c r="O336" s="111" t="str">
        <f t="shared" si="167"/>
        <v/>
      </c>
      <c r="P336" s="111">
        <f t="shared" si="167"/>
        <v>0.9525592974567858</v>
      </c>
      <c r="Q336" s="111" t="str">
        <f t="shared" si="167"/>
        <v/>
      </c>
      <c r="R336" s="111">
        <f t="shared" ref="R336:V336" si="168">IF(R317=0,"",R317/R298)</f>
        <v>0.9591128552029502</v>
      </c>
      <c r="S336" s="111">
        <f t="shared" si="168"/>
        <v>0.96385522523346134</v>
      </c>
      <c r="T336" s="111">
        <f t="shared" si="168"/>
        <v>0.96662858111135519</v>
      </c>
      <c r="U336" s="111">
        <f t="shared" si="168"/>
        <v>0.96894453788861556</v>
      </c>
      <c r="V336" s="111">
        <f t="shared" si="168"/>
        <v>0.97168621575898695</v>
      </c>
      <c r="W336" s="111">
        <f t="shared" ref="W336:Y336" si="169">IF(W317=0,"",W317/W298)</f>
        <v>0.97268588299754788</v>
      </c>
      <c r="X336" s="111">
        <f t="shared" si="169"/>
        <v>0.98160938061927339</v>
      </c>
      <c r="Y336" s="111">
        <f t="shared" si="169"/>
        <v>0.97843806798786559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0.87375012841530308</v>
      </c>
      <c r="D337" s="112">
        <f t="shared" si="170"/>
        <v>0.8758138873395378</v>
      </c>
      <c r="E337" s="112">
        <f t="shared" si="170"/>
        <v>0.8779333623705563</v>
      </c>
      <c r="F337" s="112">
        <f t="shared" si="170"/>
        <v>0.88006043505249998</v>
      </c>
      <c r="G337" s="112">
        <f t="shared" si="170"/>
        <v>0.88223881899162393</v>
      </c>
      <c r="H337" s="112">
        <f t="shared" si="170"/>
        <v>0.88446316419902804</v>
      </c>
      <c r="I337" s="112">
        <f t="shared" si="170"/>
        <v>0.88674424170857069</v>
      </c>
      <c r="J337" s="112">
        <f t="shared" si="170"/>
        <v>0.88912617664413796</v>
      </c>
      <c r="K337" s="112">
        <f t="shared" si="170"/>
        <v>0.89164648696732018</v>
      </c>
      <c r="L337" s="112">
        <f t="shared" si="170"/>
        <v>0.89431521027100103</v>
      </c>
      <c r="M337" s="112">
        <f t="shared" si="170"/>
        <v>0.89801039085099599</v>
      </c>
      <c r="N337" s="112">
        <f t="shared" si="170"/>
        <v>0.90300964428594366</v>
      </c>
      <c r="O337" s="112" t="str">
        <f t="shared" si="170"/>
        <v/>
      </c>
      <c r="P337" s="112">
        <f t="shared" si="170"/>
        <v>0.91718744363633375</v>
      </c>
      <c r="Q337" s="112" t="str">
        <f t="shared" si="170"/>
        <v/>
      </c>
      <c r="R337" s="112">
        <f t="shared" ref="R337:V337" si="171">IF(R318=0,"",R318/R299)</f>
        <v>0.92990416858488656</v>
      </c>
      <c r="S337" s="112">
        <f t="shared" si="171"/>
        <v>0.93527123715793348</v>
      </c>
      <c r="T337" s="112">
        <f t="shared" si="171"/>
        <v>0.94045256541324984</v>
      </c>
      <c r="U337" s="112">
        <f t="shared" si="171"/>
        <v>0.94541229289991513</v>
      </c>
      <c r="V337" s="112">
        <f t="shared" si="171"/>
        <v>0.95011455916700172</v>
      </c>
      <c r="W337" s="112">
        <f t="shared" ref="W337:Y337" si="172">IF(W318=0,"",W318/W299)</f>
        <v>0.95444625273806016</v>
      </c>
      <c r="X337" s="112">
        <f t="shared" si="172"/>
        <v>0.95686515841805875</v>
      </c>
      <c r="Y337" s="112">
        <f t="shared" si="172"/>
        <v>0.9591895948952629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0.74041525039803324</v>
      </c>
      <c r="D339" s="112">
        <f t="shared" si="176"/>
        <v>0.74150502345695202</v>
      </c>
      <c r="E339" s="112">
        <f t="shared" si="176"/>
        <v>0.74269805505372344</v>
      </c>
      <c r="F339" s="112">
        <f t="shared" si="176"/>
        <v>0.74390548114709087</v>
      </c>
      <c r="G339" s="112">
        <f t="shared" si="176"/>
        <v>0.74520880800638034</v>
      </c>
      <c r="H339" s="112">
        <f t="shared" si="176"/>
        <v>0.74659883532297366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0.75399626316397572</v>
      </c>
      <c r="M339" s="112">
        <f t="shared" si="176"/>
        <v>0.75827598636523619</v>
      </c>
      <c r="N339" s="112">
        <f t="shared" si="176"/>
        <v>0.7653328644836086</v>
      </c>
      <c r="O339" s="112">
        <f t="shared" si="176"/>
        <v>0.77609368628206765</v>
      </c>
      <c r="P339" s="112">
        <f t="shared" si="176"/>
        <v>0.79004827813282497</v>
      </c>
      <c r="Q339" s="112">
        <f t="shared" si="176"/>
        <v>0.80351149029719959</v>
      </c>
      <c r="R339" s="112">
        <f t="shared" ref="R339:V339" si="177">IF(R320=0,"",R320/R301)</f>
        <v>0.81262257581351849</v>
      </c>
      <c r="S339" s="112">
        <f t="shared" si="177"/>
        <v>0.82144964721333191</v>
      </c>
      <c r="T339" s="112">
        <f t="shared" si="177"/>
        <v>0.83020821581746351</v>
      </c>
      <c r="U339" s="112">
        <f t="shared" si="177"/>
        <v>0.83898632909472537</v>
      </c>
      <c r="V339" s="112" t="str">
        <f t="shared" si="177"/>
        <v/>
      </c>
      <c r="W339" s="112">
        <f t="shared" ref="W339:Y339" si="178">IF(W320=0,"",W320/W301)</f>
        <v>0.8554859047306258</v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0.83596819805014899</v>
      </c>
      <c r="D340" s="113">
        <f t="shared" si="179"/>
        <v>0.83524596394463779</v>
      </c>
      <c r="E340" s="113">
        <f t="shared" si="179"/>
        <v>0.83810446711682696</v>
      </c>
      <c r="F340" s="113">
        <f t="shared" si="179"/>
        <v>0.8396321129554104</v>
      </c>
      <c r="G340" s="113">
        <f t="shared" si="179"/>
        <v>0.83846029285891432</v>
      </c>
      <c r="H340" s="113">
        <f t="shared" si="179"/>
        <v>0.83927565393052705</v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0.84489921582141747</v>
      </c>
      <c r="M340" s="113">
        <f t="shared" si="179"/>
        <v>0.84920001481046536</v>
      </c>
      <c r="N340" s="113">
        <f t="shared" si="179"/>
        <v>0.85689296527547676</v>
      </c>
      <c r="O340" s="113">
        <f t="shared" si="179"/>
        <v>0.85785241937914058</v>
      </c>
      <c r="P340" s="113">
        <f t="shared" si="179"/>
        <v>0.87226369613101218</v>
      </c>
      <c r="Q340" s="113">
        <f t="shared" si="179"/>
        <v>0.87857476650745792</v>
      </c>
      <c r="R340" s="113">
        <f t="shared" ref="R340:V340" si="180">IF(R321=0,"",R321/R302)</f>
        <v>0.88457420745536897</v>
      </c>
      <c r="S340" s="113">
        <f t="shared" si="180"/>
        <v>0.89472584469966554</v>
      </c>
      <c r="T340" s="113">
        <f t="shared" si="180"/>
        <v>0.89959374188640373</v>
      </c>
      <c r="U340" s="113">
        <f t="shared" si="180"/>
        <v>0.90370492765473842</v>
      </c>
      <c r="V340" s="113" t="str">
        <f t="shared" si="180"/>
        <v/>
      </c>
      <c r="W340" s="113">
        <f t="shared" ref="W340:Y340" si="181">IF(W321=0,"",W321/W302)</f>
        <v>0.90976345842983186</v>
      </c>
      <c r="X340" s="113">
        <f t="shared" si="181"/>
        <v>0.94159612110168256</v>
      </c>
      <c r="Y340" s="113">
        <f t="shared" si="181"/>
        <v>0.93453644292461546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0.74041525039803324</v>
      </c>
      <c r="D341" s="111">
        <f t="shared" si="182"/>
        <v>0.74150502345695202</v>
      </c>
      <c r="E341" s="111">
        <f t="shared" si="182"/>
        <v>0.74269805505372344</v>
      </c>
      <c r="F341" s="111">
        <f t="shared" si="182"/>
        <v>0.74390548114709087</v>
      </c>
      <c r="G341" s="111">
        <f t="shared" si="182"/>
        <v>0.74520880800638034</v>
      </c>
      <c r="H341" s="111">
        <f t="shared" si="182"/>
        <v>0.74659883532297355</v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0.75399626316397572</v>
      </c>
      <c r="M341" s="111">
        <f t="shared" si="182"/>
        <v>0.75827598636523619</v>
      </c>
      <c r="N341" s="111">
        <f t="shared" si="182"/>
        <v>0.7653328644836086</v>
      </c>
      <c r="O341" s="111">
        <f t="shared" si="182"/>
        <v>0.77609368628206765</v>
      </c>
      <c r="P341" s="111">
        <f t="shared" si="182"/>
        <v>0.79004827813282497</v>
      </c>
      <c r="Q341" s="111">
        <f t="shared" si="182"/>
        <v>0.80351149029719959</v>
      </c>
      <c r="R341" s="111">
        <f t="shared" ref="R341:V341" si="183">IF(R322=0,"",R322/R303)</f>
        <v>0.81262257581351849</v>
      </c>
      <c r="S341" s="111">
        <f t="shared" si="183"/>
        <v>0.82144964721333202</v>
      </c>
      <c r="T341" s="111">
        <f t="shared" si="183"/>
        <v>0.83020821581746351</v>
      </c>
      <c r="U341" s="111">
        <f t="shared" si="183"/>
        <v>0.83898632909472548</v>
      </c>
      <c r="V341" s="111" t="str">
        <f t="shared" si="183"/>
        <v/>
      </c>
      <c r="W341" s="111">
        <f t="shared" ref="W341:Y341" si="184">IF(W322=0,"",W322/W303)</f>
        <v>0.85548590473062602</v>
      </c>
      <c r="X341" s="111">
        <f t="shared" si="184"/>
        <v>0.86853191888185355</v>
      </c>
      <c r="Y341" s="111">
        <f t="shared" si="184"/>
        <v>0.88070305714656016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0.77146059767520192</v>
      </c>
      <c r="D343" s="124">
        <f t="shared" si="188"/>
        <v>0.77270540312334768</v>
      </c>
      <c r="E343" s="124">
        <f t="shared" si="188"/>
        <v>0.77400890143633505</v>
      </c>
      <c r="F343" s="124">
        <f t="shared" si="188"/>
        <v>0.77532040332180097</v>
      </c>
      <c r="G343" s="124">
        <f t="shared" si="188"/>
        <v>0.77668595788352768</v>
      </c>
      <c r="H343" s="124">
        <f t="shared" si="188"/>
        <v>0.77809992929745042</v>
      </c>
      <c r="I343" s="124">
        <f t="shared" si="188"/>
        <v>0.77957366406408679</v>
      </c>
      <c r="J343" s="124">
        <f t="shared" si="188"/>
        <v>0.78115364479110272</v>
      </c>
      <c r="K343" s="124">
        <f t="shared" si="188"/>
        <v>0.78287939392139461</v>
      </c>
      <c r="L343" s="124">
        <f t="shared" si="188"/>
        <v>0.78476148532877499</v>
      </c>
      <c r="M343" s="124">
        <f t="shared" si="188"/>
        <v>0.78745246014116921</v>
      </c>
      <c r="N343" s="124">
        <f t="shared" si="188"/>
        <v>0.79113809061566798</v>
      </c>
      <c r="O343" s="124">
        <f t="shared" si="188"/>
        <v>0.79625890532020838</v>
      </c>
      <c r="P343" s="124">
        <f t="shared" si="188"/>
        <v>0.80303096997139634</v>
      </c>
      <c r="Q343" s="124">
        <f t="shared" si="188"/>
        <v>0.8117940876824894</v>
      </c>
      <c r="R343" s="124">
        <f t="shared" ref="R343:V343" si="189">IF(R324=0,"",R324/R305)</f>
        <v>0.82371859576885298</v>
      </c>
      <c r="S343" s="124">
        <f t="shared" si="189"/>
        <v>0.83864004802830117</v>
      </c>
      <c r="T343" s="124">
        <f t="shared" si="189"/>
        <v>0.85470381078311863</v>
      </c>
      <c r="U343" s="124">
        <f t="shared" si="189"/>
        <v>0.87005525035563414</v>
      </c>
      <c r="V343" s="124">
        <f t="shared" si="189"/>
        <v>0.88283973306815577</v>
      </c>
      <c r="W343" s="124">
        <f t="shared" ref="W343:Y343" si="190">IF(W324=0,"",W324/W305)</f>
        <v>0.89241287454361296</v>
      </c>
      <c r="X343" s="124">
        <f t="shared" si="190"/>
        <v>0.89953435097907286</v>
      </c>
      <c r="Y343" s="124">
        <f t="shared" si="190"/>
        <v>0.90584964654588374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0.77146059767520192</v>
      </c>
      <c r="D345" s="45">
        <f t="shared" si="194"/>
        <v>0.77270540312334768</v>
      </c>
      <c r="E345" s="45">
        <f t="shared" si="194"/>
        <v>0.77400890143633505</v>
      </c>
      <c r="F345" s="45">
        <f t="shared" si="194"/>
        <v>0.77532040332180097</v>
      </c>
      <c r="G345" s="45">
        <f t="shared" si="194"/>
        <v>0.77668595788352768</v>
      </c>
      <c r="H345" s="45">
        <f t="shared" si="194"/>
        <v>0.77809992929745042</v>
      </c>
      <c r="I345" s="45">
        <f t="shared" si="194"/>
        <v>0.77957366406408679</v>
      </c>
      <c r="J345" s="45">
        <f t="shared" si="194"/>
        <v>0.78115364479110272</v>
      </c>
      <c r="K345" s="45">
        <f t="shared" si="194"/>
        <v>0.78287939392139461</v>
      </c>
      <c r="L345" s="45">
        <f t="shared" si="194"/>
        <v>0.78476148532877499</v>
      </c>
      <c r="M345" s="45">
        <f t="shared" si="194"/>
        <v>0.78745246014116921</v>
      </c>
      <c r="N345" s="45">
        <f t="shared" si="194"/>
        <v>0.79113809061566798</v>
      </c>
      <c r="O345" s="45">
        <f t="shared" si="194"/>
        <v>0.79625890532020838</v>
      </c>
      <c r="P345" s="45">
        <f t="shared" si="194"/>
        <v>0.80303096997139634</v>
      </c>
      <c r="Q345" s="45">
        <f t="shared" si="194"/>
        <v>0.8117940876824894</v>
      </c>
      <c r="R345" s="45">
        <f t="shared" ref="R345:V345" si="195">IF(R326=0,"",R326/R307)</f>
        <v>0.82371859576885298</v>
      </c>
      <c r="S345" s="45">
        <f t="shared" si="195"/>
        <v>0.83864004802830117</v>
      </c>
      <c r="T345" s="45">
        <f t="shared" si="195"/>
        <v>0.85470381078311863</v>
      </c>
      <c r="U345" s="45">
        <f t="shared" si="195"/>
        <v>0.87005525035563414</v>
      </c>
      <c r="V345" s="45">
        <f t="shared" si="195"/>
        <v>0.88283973306815577</v>
      </c>
      <c r="W345" s="45">
        <f t="shared" ref="W345:Y345" si="196">IF(W326=0,"",W326/W307)</f>
        <v>0.89241287454361296</v>
      </c>
      <c r="X345" s="45">
        <f t="shared" si="196"/>
        <v>0.89953435097907286</v>
      </c>
      <c r="Y345" s="45">
        <f t="shared" si="196"/>
        <v>0.90584964654588374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14001.114196667208</v>
      </c>
      <c r="D366" s="117">
        <f t="shared" si="204"/>
        <v>13381.595314573929</v>
      </c>
      <c r="E366" s="117">
        <f t="shared" si="204"/>
        <v>13461.489034345625</v>
      </c>
      <c r="F366" s="117">
        <f t="shared" si="204"/>
        <v>13342.393332766806</v>
      </c>
      <c r="G366" s="117">
        <f t="shared" si="204"/>
        <v>13150.301397332592</v>
      </c>
      <c r="H366" s="117">
        <f t="shared" si="204"/>
        <v>13249.842273549877</v>
      </c>
      <c r="I366" s="117">
        <f t="shared" si="204"/>
        <v>12764.33563494062</v>
      </c>
      <c r="J366" s="117">
        <f t="shared" si="204"/>
        <v>12674.242578842459</v>
      </c>
      <c r="K366" s="117">
        <f t="shared" si="204"/>
        <v>12563.620249283325</v>
      </c>
      <c r="L366" s="117">
        <f t="shared" si="204"/>
        <v>14161.037761833346</v>
      </c>
      <c r="M366" s="117">
        <f t="shared" si="204"/>
        <v>12100.440122623675</v>
      </c>
      <c r="N366" s="117">
        <f t="shared" si="204"/>
        <v>11932.402429059399</v>
      </c>
      <c r="O366" s="117">
        <f t="shared" si="204"/>
        <v>11614.830993910877</v>
      </c>
      <c r="P366" s="117">
        <f t="shared" si="204"/>
        <v>10400.364107098849</v>
      </c>
      <c r="Q366" s="117">
        <f t="shared" si="204"/>
        <v>10478.677366835334</v>
      </c>
      <c r="R366" s="117">
        <f t="shared" ref="R366:V366" si="205">R367+R370+R372+R381</f>
        <v>10335.213125928591</v>
      </c>
      <c r="S366" s="117">
        <f t="shared" si="205"/>
        <v>10114.144383217452</v>
      </c>
      <c r="T366" s="117">
        <f t="shared" si="205"/>
        <v>9395.954097853999</v>
      </c>
      <c r="U366" s="117">
        <f t="shared" si="205"/>
        <v>8629.5422388843672</v>
      </c>
      <c r="V366" s="117">
        <f t="shared" si="205"/>
        <v>8127.337793620718</v>
      </c>
      <c r="W366" s="117">
        <f t="shared" ref="W366:Y366" si="206">W367+W370+W372+W381</f>
        <v>7448.6468037017275</v>
      </c>
      <c r="X366" s="117">
        <f t="shared" si="206"/>
        <v>5647.8106961422054</v>
      </c>
      <c r="Y366" s="117">
        <f t="shared" si="206"/>
        <v>4728.732840853464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12653.158945903509</v>
      </c>
      <c r="D367" s="122">
        <f t="shared" si="207"/>
        <v>12034.703396151941</v>
      </c>
      <c r="E367" s="122">
        <f t="shared" si="207"/>
        <v>12134.688022728025</v>
      </c>
      <c r="F367" s="122">
        <f t="shared" si="207"/>
        <v>11976.469657815927</v>
      </c>
      <c r="G367" s="122">
        <f t="shared" si="207"/>
        <v>11795.038141975245</v>
      </c>
      <c r="H367" s="122">
        <f t="shared" si="207"/>
        <v>11872.34242683724</v>
      </c>
      <c r="I367" s="122">
        <f t="shared" si="207"/>
        <v>11488.139599916973</v>
      </c>
      <c r="J367" s="122">
        <f t="shared" si="207"/>
        <v>11353.015113238733</v>
      </c>
      <c r="K367" s="122">
        <f t="shared" si="207"/>
        <v>11255.847118669137</v>
      </c>
      <c r="L367" s="122">
        <f t="shared" si="207"/>
        <v>12627.193710365833</v>
      </c>
      <c r="M367" s="122">
        <f t="shared" si="207"/>
        <v>10565.428105098252</v>
      </c>
      <c r="N367" s="122">
        <f t="shared" si="207"/>
        <v>10379.992177826716</v>
      </c>
      <c r="O367" s="122">
        <f t="shared" si="207"/>
        <v>10022.002979137533</v>
      </c>
      <c r="P367" s="122">
        <f t="shared" si="207"/>
        <v>8830.6982442215085</v>
      </c>
      <c r="Q367" s="122">
        <f t="shared" si="207"/>
        <v>8913.6685233381704</v>
      </c>
      <c r="R367" s="122">
        <f t="shared" ref="R367:V367" si="208">SUM(R368:R369)</f>
        <v>8785.8312005656207</v>
      </c>
      <c r="S367" s="122">
        <f t="shared" si="208"/>
        <v>8601.3695826585699</v>
      </c>
      <c r="T367" s="122">
        <f t="shared" si="208"/>
        <v>7917.5347925821552</v>
      </c>
      <c r="U367" s="122">
        <f t="shared" si="208"/>
        <v>7158.27131380836</v>
      </c>
      <c r="V367" s="122">
        <f t="shared" si="208"/>
        <v>6660.0745953942114</v>
      </c>
      <c r="W367" s="122">
        <f t="shared" ref="W367:Y367" si="209">SUM(W368:W369)</f>
        <v>5969.9336959275097</v>
      </c>
      <c r="X367" s="122">
        <f t="shared" si="209"/>
        <v>4721.8814096375927</v>
      </c>
      <c r="Y367" s="122">
        <f t="shared" si="209"/>
        <v>3812.7335746389126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12612.72743730271</v>
      </c>
      <c r="D368" s="98">
        <v>11997.095000329287</v>
      </c>
      <c r="E368" s="98">
        <v>12096.868542334336</v>
      </c>
      <c r="F368" s="98">
        <v>11939.451989307827</v>
      </c>
      <c r="G368" s="98">
        <v>11758.704266148952</v>
      </c>
      <c r="H368" s="98">
        <v>11835.879306685485</v>
      </c>
      <c r="I368" s="98">
        <v>11452.980126767454</v>
      </c>
      <c r="J368" s="98">
        <v>11318.684499733958</v>
      </c>
      <c r="K368" s="98">
        <v>11222.113238274051</v>
      </c>
      <c r="L368" s="98">
        <v>12588.329153444492</v>
      </c>
      <c r="M368" s="98">
        <v>10533.590548833248</v>
      </c>
      <c r="N368" s="98">
        <v>10348.924114070123</v>
      </c>
      <c r="O368" s="98">
        <v>9992.1037326946207</v>
      </c>
      <c r="P368" s="98">
        <v>8804.783007481743</v>
      </c>
      <c r="Q368" s="98">
        <v>8886.9051989074196</v>
      </c>
      <c r="R368" s="98">
        <v>8759.3745581718722</v>
      </c>
      <c r="S368" s="98">
        <v>8575.431001815321</v>
      </c>
      <c r="T368" s="98">
        <v>7893.6524032903453</v>
      </c>
      <c r="U368" s="98">
        <v>7136.8708771386828</v>
      </c>
      <c r="V368" s="98">
        <v>6640.0986068738248</v>
      </c>
      <c r="W368" s="98">
        <v>5951.9723307427485</v>
      </c>
      <c r="X368" s="98">
        <v>4708.6594744593185</v>
      </c>
      <c r="Y368" s="98">
        <v>3801.9078778723006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40.431508600798686</v>
      </c>
      <c r="D369" s="98">
        <v>37.608395822654231</v>
      </c>
      <c r="E369" s="98">
        <v>37.819480393690327</v>
      </c>
      <c r="F369" s="98">
        <v>37.017668508100677</v>
      </c>
      <c r="G369" s="98">
        <v>36.333875826292868</v>
      </c>
      <c r="H369" s="98">
        <v>36.463120151754815</v>
      </c>
      <c r="I369" s="98">
        <v>35.159473149517908</v>
      </c>
      <c r="J369" s="98">
        <v>34.330613504774391</v>
      </c>
      <c r="K369" s="98">
        <v>33.733880395085194</v>
      </c>
      <c r="L369" s="98">
        <v>38.864556921340011</v>
      </c>
      <c r="M369" s="98">
        <v>31.837556265003915</v>
      </c>
      <c r="N369" s="98">
        <v>31.068063756593126</v>
      </c>
      <c r="O369" s="98">
        <v>29.899246442911892</v>
      </c>
      <c r="P369" s="98">
        <v>25.915236739765355</v>
      </c>
      <c r="Q369" s="98">
        <v>26.76332443075145</v>
      </c>
      <c r="R369" s="98">
        <v>26.456642393748549</v>
      </c>
      <c r="S369" s="98">
        <v>25.9385808432489</v>
      </c>
      <c r="T369" s="98">
        <v>23.882389291810025</v>
      </c>
      <c r="U369" s="98">
        <v>21.400436669677191</v>
      </c>
      <c r="V369" s="98">
        <v>19.975988520386633</v>
      </c>
      <c r="W369" s="98">
        <v>17.961365184761007</v>
      </c>
      <c r="X369" s="98">
        <v>13.221935178274613</v>
      </c>
      <c r="Y369" s="98">
        <v>10.825696766611964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2.9865485116584618</v>
      </c>
      <c r="D370" s="122">
        <f t="shared" si="210"/>
        <v>1.4509244541527619</v>
      </c>
      <c r="E370" s="122">
        <f t="shared" si="210"/>
        <v>2.9919456409067209</v>
      </c>
      <c r="F370" s="122">
        <f t="shared" si="210"/>
        <v>4.7183193698851333</v>
      </c>
      <c r="G370" s="122">
        <f t="shared" si="210"/>
        <v>4.6371545381735793</v>
      </c>
      <c r="H370" s="122">
        <f t="shared" si="210"/>
        <v>7.602954710978989</v>
      </c>
      <c r="I370" s="122">
        <f t="shared" si="210"/>
        <v>7.3788528034629497</v>
      </c>
      <c r="J370" s="122">
        <f t="shared" si="210"/>
        <v>5.1041145649008053</v>
      </c>
      <c r="K370" s="122">
        <f t="shared" si="210"/>
        <v>3.2970068669199706</v>
      </c>
      <c r="L370" s="122">
        <f t="shared" si="210"/>
        <v>3.5048250047680227</v>
      </c>
      <c r="M370" s="122">
        <f t="shared" si="210"/>
        <v>4.695494435450863</v>
      </c>
      <c r="N370" s="122">
        <f t="shared" si="210"/>
        <v>4.4339736770180318</v>
      </c>
      <c r="O370" s="122">
        <f t="shared" si="210"/>
        <v>3.5783473355647453</v>
      </c>
      <c r="P370" s="122">
        <f t="shared" si="210"/>
        <v>2.7782479251265091</v>
      </c>
      <c r="Q370" s="122">
        <f t="shared" si="210"/>
        <v>3.3558906040178207</v>
      </c>
      <c r="R370" s="122">
        <f t="shared" si="210"/>
        <v>4.260583501727349</v>
      </c>
      <c r="S370" s="122">
        <f t="shared" si="210"/>
        <v>3.9275282271555088</v>
      </c>
      <c r="T370" s="122">
        <f t="shared" si="210"/>
        <v>4.8240534480464339</v>
      </c>
      <c r="U370" s="122">
        <f t="shared" si="210"/>
        <v>2.1598690008387189</v>
      </c>
      <c r="V370" s="122">
        <f t="shared" si="210"/>
        <v>6.1329384551007795</v>
      </c>
      <c r="W370" s="122">
        <f t="shared" si="210"/>
        <v>2.1038912812687123</v>
      </c>
      <c r="X370" s="122">
        <f t="shared" si="210"/>
        <v>4.4425507547332161</v>
      </c>
      <c r="Y370" s="122">
        <f t="shared" si="210"/>
        <v>5.3923617984024945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2.9865485116584618</v>
      </c>
      <c r="D371" s="98">
        <f>RES_hhdet_in_fech!D129</f>
        <v>1.4509244541527619</v>
      </c>
      <c r="E371" s="98">
        <f>RES_hhdet_in_fech!E129</f>
        <v>2.9919456409067209</v>
      </c>
      <c r="F371" s="98">
        <f>RES_hhdet_in_fech!F129</f>
        <v>4.7183193698851333</v>
      </c>
      <c r="G371" s="98">
        <f>RES_hhdet_in_fech!G129</f>
        <v>4.6371545381735793</v>
      </c>
      <c r="H371" s="98">
        <f>RES_hhdet_in_fech!H129</f>
        <v>7.602954710978989</v>
      </c>
      <c r="I371" s="98">
        <f>RES_hhdet_in_fech!I129</f>
        <v>7.3788528034629497</v>
      </c>
      <c r="J371" s="98">
        <f>RES_hhdet_in_fech!J129</f>
        <v>5.1041145649008053</v>
      </c>
      <c r="K371" s="98">
        <f>RES_hhdet_in_fech!K129</f>
        <v>3.2970068669199706</v>
      </c>
      <c r="L371" s="98">
        <f>RES_hhdet_in_fech!L129</f>
        <v>3.5048250047680227</v>
      </c>
      <c r="M371" s="98">
        <f>RES_hhdet_in_fech!M129</f>
        <v>4.695494435450863</v>
      </c>
      <c r="N371" s="98">
        <f>RES_hhdet_in_fech!N129</f>
        <v>4.4339736770180318</v>
      </c>
      <c r="O371" s="98">
        <f>RES_hhdet_in_fech!O129</f>
        <v>3.5783473355647453</v>
      </c>
      <c r="P371" s="98">
        <f>RES_hhdet_in_fech!P129</f>
        <v>2.7782479251265091</v>
      </c>
      <c r="Q371" s="98">
        <f>RES_hhdet_in_fech!Q129</f>
        <v>3.3558906040178207</v>
      </c>
      <c r="R371" s="98">
        <f>RES_hhdet_in_fech!R129</f>
        <v>4.260583501727349</v>
      </c>
      <c r="S371" s="98">
        <f>RES_hhdet_in_fech!S129</f>
        <v>3.9275282271555088</v>
      </c>
      <c r="T371" s="98">
        <f>RES_hhdet_in_fech!T129</f>
        <v>4.8240534480464339</v>
      </c>
      <c r="U371" s="98">
        <f>RES_hhdet_in_fech!U129</f>
        <v>2.1598690008387189</v>
      </c>
      <c r="V371" s="98">
        <f>RES_hhdet_in_fech!V129</f>
        <v>6.1329384551007795</v>
      </c>
      <c r="W371" s="98">
        <f>RES_hhdet_in_fech!W129</f>
        <v>2.1038912812687123</v>
      </c>
      <c r="X371" s="98">
        <f>RES_hhdet_in_fech!X129</f>
        <v>4.4425507547332161</v>
      </c>
      <c r="Y371" s="98">
        <f>RES_hhdet_in_fech!Y129</f>
        <v>5.3923617984024945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1065.9000826419071</v>
      </c>
      <c r="D372" s="122">
        <v>1062.2289010318075</v>
      </c>
      <c r="E372" s="122">
        <v>1042.4164102694269</v>
      </c>
      <c r="F372" s="122">
        <v>1078.2555845786476</v>
      </c>
      <c r="G372" s="122">
        <v>1063.2244027630991</v>
      </c>
      <c r="H372" s="122">
        <v>1073.2507744279915</v>
      </c>
      <c r="I372" s="122">
        <v>975.50884028456323</v>
      </c>
      <c r="J372" s="122">
        <v>1016.9644577896415</v>
      </c>
      <c r="K372" s="122">
        <v>1003.8628621741402</v>
      </c>
      <c r="L372" s="122">
        <v>1195.6493752972174</v>
      </c>
      <c r="M372" s="122">
        <v>1203.431511505818</v>
      </c>
      <c r="N372" s="122">
        <v>1223.60923574862</v>
      </c>
      <c r="O372" s="122">
        <v>1243.5872339573543</v>
      </c>
      <c r="P372" s="122">
        <v>1218.8426213646678</v>
      </c>
      <c r="Q372" s="122">
        <v>1211.0285768439503</v>
      </c>
      <c r="R372" s="122">
        <v>1189.0856251380919</v>
      </c>
      <c r="S372" s="122">
        <v>1167.7355228760034</v>
      </c>
      <c r="T372" s="122">
        <v>1137.3163733265128</v>
      </c>
      <c r="U372" s="122">
        <v>1137.8509533137603</v>
      </c>
      <c r="V372" s="122">
        <v>1115.9414734652726</v>
      </c>
      <c r="W372" s="122">
        <v>1124.4604801293206</v>
      </c>
      <c r="X372" s="122">
        <v>700.83059707948019</v>
      </c>
      <c r="Y372" s="122">
        <v>667.45896171940205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1061.2857571984966</v>
      </c>
      <c r="D373" s="98">
        <v>1056.5520703802611</v>
      </c>
      <c r="E373" s="98">
        <v>1038.0100913784031</v>
      </c>
      <c r="F373" s="98">
        <v>1071.3946453147171</v>
      </c>
      <c r="G373" s="98">
        <v>1052.6019246826897</v>
      </c>
      <c r="H373" s="98">
        <v>1064.943322028259</v>
      </c>
      <c r="I373" s="98">
        <v>976.07107492429793</v>
      </c>
      <c r="J373" s="98">
        <v>1017.4302707513402</v>
      </c>
      <c r="K373" s="98">
        <v>1004.6256333631421</v>
      </c>
      <c r="L373" s="98">
        <v>1189.2428268842582</v>
      </c>
      <c r="M373" s="98">
        <v>1194.8133054430864</v>
      </c>
      <c r="N373" s="98">
        <v>1217.093078396945</v>
      </c>
      <c r="O373" s="98">
        <v>1237.1708709955651</v>
      </c>
      <c r="P373" s="98">
        <v>1210.2238672255535</v>
      </c>
      <c r="Q373" s="98">
        <v>1196.308701954543</v>
      </c>
      <c r="R373" s="98">
        <v>1187.3458717861149</v>
      </c>
      <c r="S373" s="98">
        <v>1164.7421214108326</v>
      </c>
      <c r="T373" s="98">
        <v>1131.6571887688156</v>
      </c>
      <c r="U373" s="98">
        <v>1130.9675564066404</v>
      </c>
      <c r="V373" s="98">
        <v>1116.1668067016433</v>
      </c>
      <c r="W373" s="98">
        <v>1122.991634250913</v>
      </c>
      <c r="X373" s="98">
        <v>700.98636622433241</v>
      </c>
      <c r="Y373" s="98">
        <v>664.5102092997812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1002.3503628491885</v>
      </c>
      <c r="D374" s="98">
        <v>999.61561721249609</v>
      </c>
      <c r="E374" s="98">
        <v>982.09056090657361</v>
      </c>
      <c r="F374" s="98">
        <v>1014.3590603899645</v>
      </c>
      <c r="G374" s="98">
        <v>998.6006924374957</v>
      </c>
      <c r="H374" s="98">
        <v>1011.4766175591587</v>
      </c>
      <c r="I374" s="98">
        <v>927.11116251039482</v>
      </c>
      <c r="J374" s="98">
        <v>965.58963570190497</v>
      </c>
      <c r="K374" s="98">
        <v>949.69728230323915</v>
      </c>
      <c r="L374" s="98">
        <v>1134.9081642598237</v>
      </c>
      <c r="M374" s="98">
        <v>1141.1632621628833</v>
      </c>
      <c r="N374" s="98">
        <v>1163.537984677459</v>
      </c>
      <c r="O374" s="98">
        <v>0</v>
      </c>
      <c r="P374" s="98">
        <v>1164.4894941020013</v>
      </c>
      <c r="Q374" s="98">
        <v>0</v>
      </c>
      <c r="R374" s="98">
        <v>1149.9053490938688</v>
      </c>
      <c r="S374" s="98">
        <v>1129.6291197354797</v>
      </c>
      <c r="T374" s="98">
        <v>1100.499243758585</v>
      </c>
      <c r="U374" s="98">
        <v>1103.5083894566071</v>
      </c>
      <c r="V374" s="98">
        <v>1091.6856024213037</v>
      </c>
      <c r="W374" s="98">
        <v>1102.4788505159868</v>
      </c>
      <c r="X374" s="98">
        <v>687.45297417302731</v>
      </c>
      <c r="Y374" s="98">
        <v>654.50103513198462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594.20982730856974</v>
      </c>
      <c r="D375" s="101">
        <v>597.73396056656702</v>
      </c>
      <c r="E375" s="101">
        <v>579.117736656592</v>
      </c>
      <c r="F375" s="101">
        <v>594.95685701213756</v>
      </c>
      <c r="G375" s="101">
        <v>593.03657633327464</v>
      </c>
      <c r="H375" s="101">
        <v>600.73325884031374</v>
      </c>
      <c r="I375" s="101">
        <v>541.26356537738923</v>
      </c>
      <c r="J375" s="101">
        <v>546.44454379955266</v>
      </c>
      <c r="K375" s="101">
        <v>492.0928141078241</v>
      </c>
      <c r="L375" s="101">
        <v>670.81796686636858</v>
      </c>
      <c r="M375" s="101">
        <v>666.51470881376463</v>
      </c>
      <c r="N375" s="101">
        <v>664.4982057114189</v>
      </c>
      <c r="O375" s="101">
        <v>0</v>
      </c>
      <c r="P375" s="101">
        <v>667.09931597558136</v>
      </c>
      <c r="Q375" s="101">
        <v>0</v>
      </c>
      <c r="R375" s="101">
        <v>670.74383115406965</v>
      </c>
      <c r="S375" s="101">
        <v>630.78897710720889</v>
      </c>
      <c r="T375" s="101">
        <v>616.73893266723883</v>
      </c>
      <c r="U375" s="101">
        <v>627.79634461531123</v>
      </c>
      <c r="V375" s="101">
        <v>619.61466291244949</v>
      </c>
      <c r="W375" s="101">
        <v>661.04850041353711</v>
      </c>
      <c r="X375" s="101">
        <v>293.09684529959071</v>
      </c>
      <c r="Y375" s="101">
        <v>345.80168428049654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408.14053554061866</v>
      </c>
      <c r="D376" s="104">
        <v>401.88165664592896</v>
      </c>
      <c r="E376" s="104">
        <v>402.97282424998184</v>
      </c>
      <c r="F376" s="104">
        <v>419.40220337782711</v>
      </c>
      <c r="G376" s="104">
        <v>405.56411610422106</v>
      </c>
      <c r="H376" s="104">
        <v>410.74335871884512</v>
      </c>
      <c r="I376" s="104">
        <v>385.84759713300565</v>
      </c>
      <c r="J376" s="104">
        <v>419.14509190235242</v>
      </c>
      <c r="K376" s="104">
        <v>457.60446819541517</v>
      </c>
      <c r="L376" s="104">
        <v>464.09019739345513</v>
      </c>
      <c r="M376" s="104">
        <v>474.64855334911863</v>
      </c>
      <c r="N376" s="104">
        <v>499.0397789660401</v>
      </c>
      <c r="O376" s="104">
        <v>0</v>
      </c>
      <c r="P376" s="104">
        <v>497.39017812642015</v>
      </c>
      <c r="Q376" s="104">
        <v>0</v>
      </c>
      <c r="R376" s="104">
        <v>479.1615179397993</v>
      </c>
      <c r="S376" s="104">
        <v>498.84014262827037</v>
      </c>
      <c r="T376" s="104">
        <v>483.76031109134613</v>
      </c>
      <c r="U376" s="104">
        <v>475.71204484129612</v>
      </c>
      <c r="V376" s="104">
        <v>472.07093950885411</v>
      </c>
      <c r="W376" s="104">
        <v>441.43035010244949</v>
      </c>
      <c r="X376" s="104">
        <v>394.35612887343666</v>
      </c>
      <c r="Y376" s="104">
        <v>308.69935085148791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1236.6530334708502</v>
      </c>
      <c r="D377" s="101">
        <v>1251.9534440737939</v>
      </c>
      <c r="E377" s="101">
        <v>1210.0438678752685</v>
      </c>
      <c r="F377" s="101">
        <v>1238.0161155617243</v>
      </c>
      <c r="G377" s="101">
        <v>1260.7820051253109</v>
      </c>
      <c r="H377" s="101">
        <v>1273.6157634609585</v>
      </c>
      <c r="I377" s="101">
        <v>0</v>
      </c>
      <c r="J377" s="101">
        <v>0</v>
      </c>
      <c r="K377" s="101">
        <v>0</v>
      </c>
      <c r="L377" s="101">
        <v>1361.7249559853642</v>
      </c>
      <c r="M377" s="101">
        <v>1401.1429063067135</v>
      </c>
      <c r="N377" s="101">
        <v>1383.8347355193557</v>
      </c>
      <c r="O377" s="101">
        <v>1470.6751092505317</v>
      </c>
      <c r="P377" s="101">
        <v>1390.1096169235648</v>
      </c>
      <c r="Q377" s="101">
        <v>1425.5734156886647</v>
      </c>
      <c r="R377" s="101">
        <v>1399.3499754637367</v>
      </c>
      <c r="S377" s="101">
        <v>1307.3537917166605</v>
      </c>
      <c r="T377" s="101">
        <v>1298.0261915341368</v>
      </c>
      <c r="U377" s="101">
        <v>1290.3791427782612</v>
      </c>
      <c r="V377" s="101">
        <v>0</v>
      </c>
      <c r="W377" s="101">
        <v>1211.2289668713629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1095.4812733259926</v>
      </c>
      <c r="D378" s="104">
        <v>1111.6921142684944</v>
      </c>
      <c r="E378" s="104">
        <v>1072.6143455544782</v>
      </c>
      <c r="F378" s="104">
        <v>1097.1149687492159</v>
      </c>
      <c r="G378" s="104">
        <v>1120.778931205391</v>
      </c>
      <c r="H378" s="104">
        <v>1133.0570234791633</v>
      </c>
      <c r="I378" s="104">
        <v>0</v>
      </c>
      <c r="J378" s="104">
        <v>0</v>
      </c>
      <c r="K378" s="104">
        <v>0</v>
      </c>
      <c r="L378" s="104">
        <v>1215.5581728373586</v>
      </c>
      <c r="M378" s="104">
        <v>1251.2314348513316</v>
      </c>
      <c r="N378" s="104">
        <v>1235.677370148825</v>
      </c>
      <c r="O378" s="104">
        <v>1330.0242470052422</v>
      </c>
      <c r="P378" s="104">
        <v>1258.3884451771407</v>
      </c>
      <c r="Q378" s="104">
        <v>1303.6930318669267</v>
      </c>
      <c r="R378" s="104">
        <v>1285.9262216171667</v>
      </c>
      <c r="S378" s="104">
        <v>1201.0208333669345</v>
      </c>
      <c r="T378" s="104">
        <v>1198.641397704765</v>
      </c>
      <c r="U378" s="104">
        <v>1198.5859667139835</v>
      </c>
      <c r="V378" s="104">
        <v>0</v>
      </c>
      <c r="W378" s="104">
        <v>1138.7608030438898</v>
      </c>
      <c r="X378" s="104">
        <v>715.59508177309249</v>
      </c>
      <c r="Y378" s="104">
        <v>701.99440759446486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692.23545505470713</v>
      </c>
      <c r="D379" s="98">
        <v>708.54670031141575</v>
      </c>
      <c r="E379" s="98">
        <v>674.8937365706106</v>
      </c>
      <c r="F379" s="98">
        <v>687.01981663401762</v>
      </c>
      <c r="G379" s="98">
        <v>710.58304213809549</v>
      </c>
      <c r="H379" s="98">
        <v>718.66224210224482</v>
      </c>
      <c r="I379" s="98">
        <v>0</v>
      </c>
      <c r="J379" s="98">
        <v>0</v>
      </c>
      <c r="K379" s="98">
        <v>0</v>
      </c>
      <c r="L379" s="98">
        <v>766.38683723502936</v>
      </c>
      <c r="M379" s="98">
        <v>780.58310801242214</v>
      </c>
      <c r="N379" s="98">
        <v>753.55300148470849</v>
      </c>
      <c r="O379" s="98">
        <v>844.36979797293702</v>
      </c>
      <c r="P379" s="98">
        <v>765.61357720163437</v>
      </c>
      <c r="Q379" s="98">
        <v>805.65133827153875</v>
      </c>
      <c r="R379" s="98">
        <v>792.13946892750982</v>
      </c>
      <c r="S379" s="98">
        <v>708.12771723769231</v>
      </c>
      <c r="T379" s="98">
        <v>708.81578954492738</v>
      </c>
      <c r="U379" s="98">
        <v>716.82063844528739</v>
      </c>
      <c r="V379" s="98">
        <v>0</v>
      </c>
      <c r="W379" s="98">
        <v>711.05753629642595</v>
      </c>
      <c r="X379" s="98">
        <v>317.89867274740709</v>
      </c>
      <c r="Y379" s="98">
        <v>385.21566327662146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403.24581827128543</v>
      </c>
      <c r="D380" s="98">
        <v>403.14541395707869</v>
      </c>
      <c r="E380" s="98">
        <v>397.72060898386741</v>
      </c>
      <c r="F380" s="98">
        <v>410.09515211519835</v>
      </c>
      <c r="G380" s="98">
        <v>410.19588906729558</v>
      </c>
      <c r="H380" s="98">
        <v>414.3947813769185</v>
      </c>
      <c r="I380" s="98">
        <v>0</v>
      </c>
      <c r="J380" s="98">
        <v>0</v>
      </c>
      <c r="K380" s="98">
        <v>0</v>
      </c>
      <c r="L380" s="98">
        <v>449.17133560232929</v>
      </c>
      <c r="M380" s="98">
        <v>470.64832683890972</v>
      </c>
      <c r="N380" s="98">
        <v>482.12436866411656</v>
      </c>
      <c r="O380" s="98">
        <v>485.65444903230502</v>
      </c>
      <c r="P380" s="98">
        <v>492.77486797550648</v>
      </c>
      <c r="Q380" s="98">
        <v>498.04169359538793</v>
      </c>
      <c r="R380" s="98">
        <v>493.78675268965674</v>
      </c>
      <c r="S380" s="98">
        <v>492.89311612924234</v>
      </c>
      <c r="T380" s="98">
        <v>489.82560815983771</v>
      </c>
      <c r="U380" s="98">
        <v>481.76532826869612</v>
      </c>
      <c r="V380" s="98">
        <v>0</v>
      </c>
      <c r="W380" s="98">
        <v>427.70326674746383</v>
      </c>
      <c r="X380" s="98">
        <v>397.69640902568545</v>
      </c>
      <c r="Y380" s="98">
        <v>316.77874431784329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279.06861961013317</v>
      </c>
      <c r="D381" s="122">
        <v>283.2120929360272</v>
      </c>
      <c r="E381" s="122">
        <v>281.39265570726684</v>
      </c>
      <c r="F381" s="122">
        <v>282.94977100234365</v>
      </c>
      <c r="G381" s="122">
        <v>287.40169805607604</v>
      </c>
      <c r="H381" s="122">
        <v>296.64611757366589</v>
      </c>
      <c r="I381" s="122">
        <v>293.30834193562106</v>
      </c>
      <c r="J381" s="122">
        <v>299.15889324918334</v>
      </c>
      <c r="K381" s="122">
        <v>300.61326157312709</v>
      </c>
      <c r="L381" s="122">
        <v>334.68985116552938</v>
      </c>
      <c r="M381" s="122">
        <v>326.8850115841538</v>
      </c>
      <c r="N381" s="122">
        <v>324.36704180704447</v>
      </c>
      <c r="O381" s="122">
        <v>345.66243348042582</v>
      </c>
      <c r="P381" s="122">
        <v>348.04499358754623</v>
      </c>
      <c r="Q381" s="122">
        <v>350.62437604919552</v>
      </c>
      <c r="R381" s="122">
        <v>356.03571672315036</v>
      </c>
      <c r="S381" s="122">
        <v>341.11174945572247</v>
      </c>
      <c r="T381" s="122">
        <v>336.27887849728438</v>
      </c>
      <c r="U381" s="122">
        <v>331.26010276140948</v>
      </c>
      <c r="V381" s="122">
        <v>345.18878630613324</v>
      </c>
      <c r="W381" s="122">
        <v>352.14873636362893</v>
      </c>
      <c r="X381" s="122">
        <v>220.65613867040003</v>
      </c>
      <c r="Y381" s="122">
        <v>243.14794269674755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279.06861961013317</v>
      </c>
      <c r="D383" s="33">
        <v>283.2120929360272</v>
      </c>
      <c r="E383" s="33">
        <v>281.39265570726684</v>
      </c>
      <c r="F383" s="33">
        <v>282.94977100234365</v>
      </c>
      <c r="G383" s="33">
        <v>287.40169805607604</v>
      </c>
      <c r="H383" s="33">
        <v>296.64611757366589</v>
      </c>
      <c r="I383" s="33">
        <v>293.30834193562106</v>
      </c>
      <c r="J383" s="33">
        <v>299.15889324918334</v>
      </c>
      <c r="K383" s="33">
        <v>300.61326157312709</v>
      </c>
      <c r="L383" s="33">
        <v>334.68985116552938</v>
      </c>
      <c r="M383" s="33">
        <v>326.8850115841538</v>
      </c>
      <c r="N383" s="33">
        <v>324.36704180704447</v>
      </c>
      <c r="O383" s="33">
        <v>345.66243348042582</v>
      </c>
      <c r="P383" s="33">
        <v>348.04499358754623</v>
      </c>
      <c r="Q383" s="33">
        <v>350.62437604919552</v>
      </c>
      <c r="R383" s="33">
        <v>356.03571672315036</v>
      </c>
      <c r="S383" s="33">
        <v>341.11174945572247</v>
      </c>
      <c r="T383" s="33">
        <v>336.27887849728438</v>
      </c>
      <c r="U383" s="33">
        <v>331.26010276140948</v>
      </c>
      <c r="V383" s="33">
        <v>345.18878630613324</v>
      </c>
      <c r="W383" s="33">
        <v>352.14873636362893</v>
      </c>
      <c r="X383" s="33">
        <v>220.65613867040003</v>
      </c>
      <c r="Y383" s="33">
        <v>243.14794269674755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12139.035889669552</v>
      </c>
      <c r="D385" s="117">
        <f t="shared" si="211"/>
        <v>11619.714511638618</v>
      </c>
      <c r="E385" s="117">
        <f t="shared" si="211"/>
        <v>11716.979646187714</v>
      </c>
      <c r="F385" s="117">
        <f t="shared" si="211"/>
        <v>11638.342189031038</v>
      </c>
      <c r="G385" s="117">
        <f t="shared" si="211"/>
        <v>11492.689936265024</v>
      </c>
      <c r="H385" s="117">
        <f t="shared" si="211"/>
        <v>11614.095829753136</v>
      </c>
      <c r="I385" s="117">
        <f t="shared" si="211"/>
        <v>11219.486930281446</v>
      </c>
      <c r="J385" s="117">
        <f t="shared" si="211"/>
        <v>11158.460337717821</v>
      </c>
      <c r="K385" s="117">
        <f t="shared" si="211"/>
        <v>11081.627888920335</v>
      </c>
      <c r="L385" s="117">
        <f t="shared" si="211"/>
        <v>12513.47821972105</v>
      </c>
      <c r="M385" s="117">
        <f t="shared" si="211"/>
        <v>10732.533879308447</v>
      </c>
      <c r="N385" s="117">
        <f t="shared" si="211"/>
        <v>10632.825999347226</v>
      </c>
      <c r="O385" s="117">
        <f t="shared" si="211"/>
        <v>10411.119358469265</v>
      </c>
      <c r="P385" s="117">
        <f t="shared" si="211"/>
        <v>9380.6404966574974</v>
      </c>
      <c r="Q385" s="117">
        <f t="shared" si="211"/>
        <v>9516.5227404929792</v>
      </c>
      <c r="R385" s="117">
        <f t="shared" ref="R385:V385" si="212">R386+R389+R391+R400</f>
        <v>9448.3172963212946</v>
      </c>
      <c r="S385" s="117">
        <f t="shared" si="212"/>
        <v>9292.0928656315264</v>
      </c>
      <c r="T385" s="117">
        <f t="shared" si="212"/>
        <v>8680.0684943752494</v>
      </c>
      <c r="U385" s="117">
        <f t="shared" si="212"/>
        <v>7999.5155662375491</v>
      </c>
      <c r="V385" s="117">
        <f t="shared" si="212"/>
        <v>7592.7493842623335</v>
      </c>
      <c r="W385" s="117">
        <f t="shared" ref="W385:Y385" si="213">W386+W389+W391+W400</f>
        <v>6968.9781866417397</v>
      </c>
      <c r="X385" s="117">
        <f t="shared" si="213"/>
        <v>5317.1884223604147</v>
      </c>
      <c r="Y385" s="117">
        <f t="shared" si="213"/>
        <v>4473.0469807435911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10988.006777183382</v>
      </c>
      <c r="D386" s="122">
        <f t="shared" si="214"/>
        <v>10470.819024337463</v>
      </c>
      <c r="E386" s="122">
        <f t="shared" si="214"/>
        <v>10578.49912613748</v>
      </c>
      <c r="F386" s="122">
        <f t="shared" si="214"/>
        <v>10461.036782612362</v>
      </c>
      <c r="G386" s="122">
        <f t="shared" si="214"/>
        <v>10323.229014633644</v>
      </c>
      <c r="H386" s="122">
        <f t="shared" si="214"/>
        <v>10412.130526143754</v>
      </c>
      <c r="I386" s="122">
        <f t="shared" si="214"/>
        <v>10096.260588889269</v>
      </c>
      <c r="J386" s="122">
        <f t="shared" si="214"/>
        <v>9999.2254043625271</v>
      </c>
      <c r="K386" s="122">
        <f t="shared" si="214"/>
        <v>9936.444434316265</v>
      </c>
      <c r="L386" s="122">
        <f t="shared" si="214"/>
        <v>11174.28785543722</v>
      </c>
      <c r="M386" s="122">
        <f t="shared" si="214"/>
        <v>9381.1014727412876</v>
      </c>
      <c r="N386" s="122">
        <f t="shared" si="214"/>
        <v>9258.2016721070049</v>
      </c>
      <c r="O386" s="122">
        <f t="shared" si="214"/>
        <v>8991.7082933936599</v>
      </c>
      <c r="P386" s="122">
        <f t="shared" si="214"/>
        <v>7977.0800932401626</v>
      </c>
      <c r="Q386" s="122">
        <f t="shared" si="214"/>
        <v>8103.750498348204</v>
      </c>
      <c r="R386" s="122">
        <f t="shared" ref="R386:V386" si="215">SUM(R387:R388)</f>
        <v>8026.5544663432229</v>
      </c>
      <c r="S386" s="122">
        <f t="shared" si="215"/>
        <v>7895.1988737874453</v>
      </c>
      <c r="T386" s="122">
        <f t="shared" si="215"/>
        <v>7300.5304837261992</v>
      </c>
      <c r="U386" s="122">
        <f t="shared" si="215"/>
        <v>6629.0007775029635</v>
      </c>
      <c r="V386" s="122">
        <f t="shared" si="215"/>
        <v>6192.8552290433609</v>
      </c>
      <c r="W386" s="122">
        <f t="shared" ref="W386:Y386" si="216">SUM(W387:W388)</f>
        <v>5571.9502074942557</v>
      </c>
      <c r="X386" s="122">
        <f t="shared" si="216"/>
        <v>4422.0979767060435</v>
      </c>
      <c r="Y386" s="122">
        <f t="shared" si="216"/>
        <v>3582.3685621834275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10947.575268582583</v>
      </c>
      <c r="D387" s="98">
        <v>10433.210628514809</v>
      </c>
      <c r="E387" s="98">
        <v>10540.67964574379</v>
      </c>
      <c r="F387" s="98">
        <v>10424.019114104261</v>
      </c>
      <c r="G387" s="98">
        <v>10286.895138807351</v>
      </c>
      <c r="H387" s="98">
        <v>10375.667405991999</v>
      </c>
      <c r="I387" s="98">
        <v>10061.101115739752</v>
      </c>
      <c r="J387" s="98">
        <v>9964.894790857752</v>
      </c>
      <c r="K387" s="98">
        <v>9902.7105539211789</v>
      </c>
      <c r="L387" s="98">
        <v>11135.42329851588</v>
      </c>
      <c r="M387" s="98">
        <v>9349.2639164762841</v>
      </c>
      <c r="N387" s="98">
        <v>9227.133608350412</v>
      </c>
      <c r="O387" s="98">
        <v>8961.8090469507479</v>
      </c>
      <c r="P387" s="98">
        <v>7951.164856500397</v>
      </c>
      <c r="Q387" s="98">
        <v>8076.9871739174523</v>
      </c>
      <c r="R387" s="98">
        <v>8000.0978239494743</v>
      </c>
      <c r="S387" s="98">
        <v>7869.2602929441964</v>
      </c>
      <c r="T387" s="98">
        <v>7276.6480944343893</v>
      </c>
      <c r="U387" s="98">
        <v>6607.6003408332863</v>
      </c>
      <c r="V387" s="98">
        <v>6172.8792405229742</v>
      </c>
      <c r="W387" s="98">
        <v>5553.9888423094944</v>
      </c>
      <c r="X387" s="98">
        <v>4408.8760415277693</v>
      </c>
      <c r="Y387" s="98">
        <v>3571.5428654168154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40.431508600798686</v>
      </c>
      <c r="D388" s="98">
        <v>37.608395822654231</v>
      </c>
      <c r="E388" s="98">
        <v>37.819480393690327</v>
      </c>
      <c r="F388" s="98">
        <v>37.017668508100677</v>
      </c>
      <c r="G388" s="98">
        <v>36.333875826292868</v>
      </c>
      <c r="H388" s="98">
        <v>36.463120151754815</v>
      </c>
      <c r="I388" s="98">
        <v>35.159473149517908</v>
      </c>
      <c r="J388" s="98">
        <v>34.330613504774391</v>
      </c>
      <c r="K388" s="98">
        <v>33.733880395085194</v>
      </c>
      <c r="L388" s="98">
        <v>38.864556921340011</v>
      </c>
      <c r="M388" s="98">
        <v>31.837556265003915</v>
      </c>
      <c r="N388" s="98">
        <v>31.068063756593126</v>
      </c>
      <c r="O388" s="98">
        <v>29.899246442911892</v>
      </c>
      <c r="P388" s="98">
        <v>25.915236739765355</v>
      </c>
      <c r="Q388" s="98">
        <v>26.76332443075145</v>
      </c>
      <c r="R388" s="98">
        <v>26.456642393748549</v>
      </c>
      <c r="S388" s="98">
        <v>25.9385808432489</v>
      </c>
      <c r="T388" s="98">
        <v>23.882389291810025</v>
      </c>
      <c r="U388" s="98">
        <v>21.400436669677191</v>
      </c>
      <c r="V388" s="98">
        <v>19.975988520386633</v>
      </c>
      <c r="W388" s="98">
        <v>17.961365184761007</v>
      </c>
      <c r="X388" s="98">
        <v>13.221935178274613</v>
      </c>
      <c r="Y388" s="98">
        <v>10.825696766611964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8.9849004578571279</v>
      </c>
      <c r="D389" s="122">
        <f t="shared" si="217"/>
        <v>4.582409644315109</v>
      </c>
      <c r="E389" s="122">
        <f t="shared" si="217"/>
        <v>9.9043203698028339</v>
      </c>
      <c r="F389" s="122">
        <f t="shared" si="217"/>
        <v>16.3424069020658</v>
      </c>
      <c r="G389" s="122">
        <f t="shared" si="217"/>
        <v>16.781847686648522</v>
      </c>
      <c r="H389" s="122">
        <f t="shared" si="217"/>
        <v>28.711462139209861</v>
      </c>
      <c r="I389" s="122">
        <f t="shared" si="217"/>
        <v>29.0422098255364</v>
      </c>
      <c r="J389" s="122">
        <f t="shared" si="217"/>
        <v>20.918578216090964</v>
      </c>
      <c r="K389" s="122">
        <f t="shared" si="217"/>
        <v>14.060189275865248</v>
      </c>
      <c r="L389" s="122">
        <f t="shared" si="217"/>
        <v>15.541886506900534</v>
      </c>
      <c r="M389" s="122">
        <f t="shared" si="217"/>
        <v>21.735971144960349</v>
      </c>
      <c r="N389" s="122">
        <f t="shared" si="217"/>
        <v>21.526235867051298</v>
      </c>
      <c r="O389" s="122">
        <f t="shared" si="217"/>
        <v>18.289678532933404</v>
      </c>
      <c r="P389" s="122">
        <f t="shared" si="217"/>
        <v>14.928263369477952</v>
      </c>
      <c r="Q389" s="122">
        <f t="shared" si="217"/>
        <v>18.707043597019176</v>
      </c>
      <c r="R389" s="122">
        <f t="shared" si="217"/>
        <v>23.935828224038378</v>
      </c>
      <c r="S389" s="122">
        <f t="shared" si="217"/>
        <v>22.083751522880725</v>
      </c>
      <c r="T389" s="122">
        <f t="shared" si="217"/>
        <v>27.150698198677063</v>
      </c>
      <c r="U389" s="122">
        <f t="shared" si="217"/>
        <v>12.169068676974282</v>
      </c>
      <c r="V389" s="122">
        <f t="shared" si="217"/>
        <v>34.658780928301532</v>
      </c>
      <c r="W389" s="122">
        <f t="shared" si="217"/>
        <v>12.00757926156151</v>
      </c>
      <c r="X389" s="122">
        <f t="shared" si="217"/>
        <v>25.630624466964587</v>
      </c>
      <c r="Y389" s="122">
        <f t="shared" si="217"/>
        <v>31.48743981691835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8.9849004578571279</v>
      </c>
      <c r="D390" s="98">
        <f>RES_hhdet_in_tesh!D129</f>
        <v>4.582409644315109</v>
      </c>
      <c r="E390" s="98">
        <f>RES_hhdet_in_tesh!E129</f>
        <v>9.9043203698028339</v>
      </c>
      <c r="F390" s="98">
        <f>RES_hhdet_in_tesh!F129</f>
        <v>16.3424069020658</v>
      </c>
      <c r="G390" s="98">
        <f>RES_hhdet_in_tesh!G129</f>
        <v>16.781847686648522</v>
      </c>
      <c r="H390" s="98">
        <f>RES_hhdet_in_tesh!H129</f>
        <v>28.711462139209861</v>
      </c>
      <c r="I390" s="98">
        <f>RES_hhdet_in_tesh!I129</f>
        <v>29.0422098255364</v>
      </c>
      <c r="J390" s="98">
        <f>RES_hhdet_in_tesh!J129</f>
        <v>20.918578216090964</v>
      </c>
      <c r="K390" s="98">
        <f>RES_hhdet_in_tesh!K129</f>
        <v>14.060189275865248</v>
      </c>
      <c r="L390" s="98">
        <f>RES_hhdet_in_tesh!L129</f>
        <v>15.541886506900534</v>
      </c>
      <c r="M390" s="98">
        <f>RES_hhdet_in_tesh!M129</f>
        <v>21.735971144960349</v>
      </c>
      <c r="N390" s="98">
        <f>RES_hhdet_in_tesh!N129</f>
        <v>21.526235867051298</v>
      </c>
      <c r="O390" s="98">
        <f>RES_hhdet_in_tesh!O129</f>
        <v>18.289678532933404</v>
      </c>
      <c r="P390" s="98">
        <f>RES_hhdet_in_tesh!P129</f>
        <v>14.928263369477952</v>
      </c>
      <c r="Q390" s="98">
        <f>RES_hhdet_in_tesh!Q129</f>
        <v>18.707043597019176</v>
      </c>
      <c r="R390" s="98">
        <f>RES_hhdet_in_tesh!R129</f>
        <v>23.935828224038378</v>
      </c>
      <c r="S390" s="98">
        <f>RES_hhdet_in_tesh!S129</f>
        <v>22.083751522880725</v>
      </c>
      <c r="T390" s="98">
        <f>RES_hhdet_in_tesh!T129</f>
        <v>27.150698198677063</v>
      </c>
      <c r="U390" s="98">
        <f>RES_hhdet_in_tesh!U129</f>
        <v>12.169068676974282</v>
      </c>
      <c r="V390" s="98">
        <f>RES_hhdet_in_tesh!V129</f>
        <v>34.658780928301532</v>
      </c>
      <c r="W390" s="98">
        <f>RES_hhdet_in_tesh!W129</f>
        <v>12.00757926156151</v>
      </c>
      <c r="X390" s="98">
        <f>RES_hhdet_in_tesh!X129</f>
        <v>25.630624466964587</v>
      </c>
      <c r="Y390" s="98">
        <f>RES_hhdet_in_tesh!Y129</f>
        <v>31.48743981691835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926.75376795148657</v>
      </c>
      <c r="D391" s="122">
        <v>925.47356321530094</v>
      </c>
      <c r="E391" s="122">
        <v>910.77577936419721</v>
      </c>
      <c r="F391" s="122">
        <v>941.58626894326221</v>
      </c>
      <c r="G391" s="122">
        <v>929.45821079269535</v>
      </c>
      <c r="H391" s="122">
        <v>942.43351835974011</v>
      </c>
      <c r="I391" s="122">
        <v>865.52867274332584</v>
      </c>
      <c r="J391" s="122">
        <v>904.62729530593094</v>
      </c>
      <c r="K391" s="122">
        <v>895.77933730310008</v>
      </c>
      <c r="L391" s="122">
        <v>1060.9967730518026</v>
      </c>
      <c r="M391" s="122">
        <v>1072.2900288669832</v>
      </c>
      <c r="N391" s="122">
        <v>1096.4789692592917</v>
      </c>
      <c r="O391" s="122">
        <v>1125.8845956492275</v>
      </c>
      <c r="P391" s="122">
        <v>1109.1412312535604</v>
      </c>
      <c r="Q391" s="122">
        <v>1109.4304030736571</v>
      </c>
      <c r="R391" s="122">
        <v>1104.5537611312834</v>
      </c>
      <c r="S391" s="122">
        <v>1088.7402663746345</v>
      </c>
      <c r="T391" s="122">
        <v>1064.9684735128701</v>
      </c>
      <c r="U391" s="122">
        <v>1070.1311284166998</v>
      </c>
      <c r="V391" s="122">
        <v>1060.4889983300441</v>
      </c>
      <c r="W391" s="122">
        <v>1070.7583338007555</v>
      </c>
      <c r="X391" s="122">
        <v>670.97204469897997</v>
      </c>
      <c r="Y391" s="122">
        <v>638.93550079303793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927.29856663751866</v>
      </c>
      <c r="D392" s="98">
        <v>925.34297593637325</v>
      </c>
      <c r="E392" s="98">
        <v>911.30368969840981</v>
      </c>
      <c r="F392" s="98">
        <v>942.89203766858873</v>
      </c>
      <c r="G392" s="98">
        <v>928.64627890036661</v>
      </c>
      <c r="H392" s="98">
        <v>941.90314029373837</v>
      </c>
      <c r="I392" s="98">
        <v>865.52540518741614</v>
      </c>
      <c r="J392" s="98">
        <v>904.62388663514923</v>
      </c>
      <c r="K392" s="98">
        <v>895.77091670556467</v>
      </c>
      <c r="L392" s="98">
        <v>1063.5579487882751</v>
      </c>
      <c r="M392" s="98">
        <v>1072.9547634149167</v>
      </c>
      <c r="N392" s="98">
        <v>1099.0467877861095</v>
      </c>
      <c r="O392" s="98">
        <v>1125.276602405632</v>
      </c>
      <c r="P392" s="98">
        <v>1110.0021350082832</v>
      </c>
      <c r="Q392" s="98">
        <v>1105.8524754350885</v>
      </c>
      <c r="R392" s="98">
        <v>1104.1178757259647</v>
      </c>
      <c r="S392" s="98">
        <v>1089.3498048618656</v>
      </c>
      <c r="T392" s="98">
        <v>1064.2699063459786</v>
      </c>
      <c r="U392" s="98">
        <v>1069.2306306978157</v>
      </c>
      <c r="V392" s="98">
        <v>1060.4863335061718</v>
      </c>
      <c r="W392" s="98">
        <v>1071.8351571669743</v>
      </c>
      <c r="X392" s="98">
        <v>670.74943036614513</v>
      </c>
      <c r="Y392" s="98">
        <v>637.39127846202348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927.33144845711649</v>
      </c>
      <c r="D393" s="98">
        <v>925.38536024459199</v>
      </c>
      <c r="E393" s="98">
        <v>911.39960600132997</v>
      </c>
      <c r="F393" s="98">
        <v>943.00019379739695</v>
      </c>
      <c r="G393" s="98">
        <v>928.76400482732527</v>
      </c>
      <c r="H393" s="98">
        <v>942.0697976723427</v>
      </c>
      <c r="I393" s="98">
        <v>865.8099469780559</v>
      </c>
      <c r="J393" s="98">
        <v>905.00323987889885</v>
      </c>
      <c r="K393" s="98">
        <v>896.37729715651903</v>
      </c>
      <c r="L393" s="98">
        <v>1064.0129084851171</v>
      </c>
      <c r="M393" s="98">
        <v>1073.1856875189048</v>
      </c>
      <c r="N393" s="98">
        <v>1099.0880673341562</v>
      </c>
      <c r="O393" s="98">
        <v>0</v>
      </c>
      <c r="P393" s="98">
        <v>1109.2452943976107</v>
      </c>
      <c r="Q393" s="98">
        <v>0</v>
      </c>
      <c r="R393" s="98">
        <v>1102.8890025825658</v>
      </c>
      <c r="S393" s="98">
        <v>1088.7989296329172</v>
      </c>
      <c r="T393" s="98">
        <v>1063.7740225084804</v>
      </c>
      <c r="U393" s="98">
        <v>1069.2384264782427</v>
      </c>
      <c r="V393" s="98">
        <v>1060.7758518153264</v>
      </c>
      <c r="W393" s="98">
        <v>1072.365614200264</v>
      </c>
      <c r="X393" s="98">
        <v>674.81028818286279</v>
      </c>
      <c r="Y393" s="98">
        <v>640.388728310597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519.19091291649784</v>
      </c>
      <c r="D394" s="101">
        <v>523.50370359866304</v>
      </c>
      <c r="E394" s="101">
        <v>508.42678175134807</v>
      </c>
      <c r="F394" s="101">
        <v>523.59799041956978</v>
      </c>
      <c r="G394" s="101">
        <v>523.1998887231041</v>
      </c>
      <c r="H394" s="101">
        <v>531.3264389534977</v>
      </c>
      <c r="I394" s="101">
        <v>479.96234984505037</v>
      </c>
      <c r="J394" s="101">
        <v>485.85814797654649</v>
      </c>
      <c r="K394" s="101">
        <v>438.77282896110381</v>
      </c>
      <c r="L394" s="101">
        <v>599.92271109166188</v>
      </c>
      <c r="M394" s="101">
        <v>598.53713416978655</v>
      </c>
      <c r="N394" s="101">
        <v>600.04828836811612</v>
      </c>
      <c r="O394" s="101">
        <v>0</v>
      </c>
      <c r="P394" s="101">
        <v>611.85511627119047</v>
      </c>
      <c r="Q394" s="101">
        <v>0</v>
      </c>
      <c r="R394" s="101">
        <v>623.72748464276663</v>
      </c>
      <c r="S394" s="101">
        <v>589.95878700464675</v>
      </c>
      <c r="T394" s="101">
        <v>580.01371141713435</v>
      </c>
      <c r="U394" s="101">
        <v>593.52638163694667</v>
      </c>
      <c r="V394" s="101">
        <v>588.70491230647235</v>
      </c>
      <c r="W394" s="101">
        <v>630.93526409781452</v>
      </c>
      <c r="X394" s="101">
        <v>280.45415930942607</v>
      </c>
      <c r="Y394" s="101">
        <v>331.68937745910915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408.14053554061866</v>
      </c>
      <c r="D395" s="104">
        <v>401.88165664592896</v>
      </c>
      <c r="E395" s="104">
        <v>402.97282424998184</v>
      </c>
      <c r="F395" s="104">
        <v>419.40220337782711</v>
      </c>
      <c r="G395" s="104">
        <v>405.56411610422106</v>
      </c>
      <c r="H395" s="104">
        <v>410.74335871884512</v>
      </c>
      <c r="I395" s="104">
        <v>385.84759713300565</v>
      </c>
      <c r="J395" s="104">
        <v>419.14509190235242</v>
      </c>
      <c r="K395" s="104">
        <v>457.60446819541517</v>
      </c>
      <c r="L395" s="104">
        <v>464.09019739345513</v>
      </c>
      <c r="M395" s="104">
        <v>474.64855334911863</v>
      </c>
      <c r="N395" s="104">
        <v>499.0397789660401</v>
      </c>
      <c r="O395" s="104">
        <v>0</v>
      </c>
      <c r="P395" s="104">
        <v>497.39017812642015</v>
      </c>
      <c r="Q395" s="104">
        <v>0</v>
      </c>
      <c r="R395" s="104">
        <v>479.1615179397993</v>
      </c>
      <c r="S395" s="104">
        <v>498.84014262827037</v>
      </c>
      <c r="T395" s="104">
        <v>483.76031109134613</v>
      </c>
      <c r="U395" s="104">
        <v>475.71204484129612</v>
      </c>
      <c r="V395" s="104">
        <v>472.07093950885411</v>
      </c>
      <c r="W395" s="104">
        <v>441.43035010244949</v>
      </c>
      <c r="X395" s="104">
        <v>394.35612887343666</v>
      </c>
      <c r="Y395" s="104">
        <v>308.69935085148791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915.63676543280701</v>
      </c>
      <c r="D396" s="101">
        <v>928.32976791495037</v>
      </c>
      <c r="E396" s="101">
        <v>898.69722720064658</v>
      </c>
      <c r="F396" s="101">
        <v>920.96697411479693</v>
      </c>
      <c r="G396" s="101">
        <v>939.54585519532702</v>
      </c>
      <c r="H396" s="101">
        <v>950.88004564893151</v>
      </c>
      <c r="I396" s="101">
        <v>0</v>
      </c>
      <c r="J396" s="101">
        <v>0</v>
      </c>
      <c r="K396" s="101">
        <v>0</v>
      </c>
      <c r="L396" s="101">
        <v>1026.7355282700942</v>
      </c>
      <c r="M396" s="101">
        <v>1062.4530193183766</v>
      </c>
      <c r="N396" s="101">
        <v>1059.0942021069454</v>
      </c>
      <c r="O396" s="101">
        <v>1141.3816668615277</v>
      </c>
      <c r="P396" s="101">
        <v>1098.2537092663433</v>
      </c>
      <c r="Q396" s="101">
        <v>1145.4646197680681</v>
      </c>
      <c r="R396" s="101">
        <v>1137.1433815259254</v>
      </c>
      <c r="S396" s="101">
        <v>1073.9253109886627</v>
      </c>
      <c r="T396" s="101">
        <v>1077.6320085578932</v>
      </c>
      <c r="U396" s="101">
        <v>1082.6104601399318</v>
      </c>
      <c r="V396" s="101">
        <v>0</v>
      </c>
      <c r="W396" s="101">
        <v>1036.1893085598892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915.78750606001279</v>
      </c>
      <c r="D397" s="104">
        <v>928.53635159184091</v>
      </c>
      <c r="E397" s="104">
        <v>898.96287450279988</v>
      </c>
      <c r="F397" s="104">
        <v>921.17295936591324</v>
      </c>
      <c r="G397" s="104">
        <v>939.72863088857332</v>
      </c>
      <c r="H397" s="104">
        <v>950.94717432105119</v>
      </c>
      <c r="I397" s="104">
        <v>0</v>
      </c>
      <c r="J397" s="104">
        <v>0</v>
      </c>
      <c r="K397" s="104">
        <v>0</v>
      </c>
      <c r="L397" s="104">
        <v>1027.0241470155993</v>
      </c>
      <c r="M397" s="104">
        <v>1062.5457530070707</v>
      </c>
      <c r="N397" s="104">
        <v>1058.8432458306293</v>
      </c>
      <c r="O397" s="104">
        <v>1140.9645181263668</v>
      </c>
      <c r="P397" s="104">
        <v>1097.6465563587703</v>
      </c>
      <c r="Q397" s="104">
        <v>1145.3918010698851</v>
      </c>
      <c r="R397" s="104">
        <v>1137.4971683330823</v>
      </c>
      <c r="S397" s="104">
        <v>1074.5843796361266</v>
      </c>
      <c r="T397" s="104">
        <v>1078.2903001411787</v>
      </c>
      <c r="U397" s="104">
        <v>1083.1680443372452</v>
      </c>
      <c r="V397" s="104">
        <v>0</v>
      </c>
      <c r="W397" s="104">
        <v>1036.0029665015418</v>
      </c>
      <c r="X397" s="104">
        <v>673.80155327698526</v>
      </c>
      <c r="Y397" s="104">
        <v>656.03935662630386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512.54168778872759</v>
      </c>
      <c r="D398" s="98">
        <v>525.39093763476228</v>
      </c>
      <c r="E398" s="98">
        <v>501.24226551893247</v>
      </c>
      <c r="F398" s="98">
        <v>511.07780725071501</v>
      </c>
      <c r="G398" s="98">
        <v>529.53274182127757</v>
      </c>
      <c r="H398" s="98">
        <v>536.55239294413275</v>
      </c>
      <c r="I398" s="98">
        <v>0</v>
      </c>
      <c r="J398" s="98">
        <v>0</v>
      </c>
      <c r="K398" s="98">
        <v>0</v>
      </c>
      <c r="L398" s="98">
        <v>577.85281141327027</v>
      </c>
      <c r="M398" s="98">
        <v>591.89742616816113</v>
      </c>
      <c r="N398" s="98">
        <v>576.71887716651281</v>
      </c>
      <c r="O398" s="98">
        <v>655.31006909406153</v>
      </c>
      <c r="P398" s="98">
        <v>604.87168838326374</v>
      </c>
      <c r="Q398" s="98">
        <v>647.35010747449735</v>
      </c>
      <c r="R398" s="98">
        <v>643.71041564342568</v>
      </c>
      <c r="S398" s="98">
        <v>581.69126350688441</v>
      </c>
      <c r="T398" s="98">
        <v>588.46469198134082</v>
      </c>
      <c r="U398" s="98">
        <v>601.40271606854901</v>
      </c>
      <c r="V398" s="98">
        <v>0</v>
      </c>
      <c r="W398" s="98">
        <v>608.29969975407789</v>
      </c>
      <c r="X398" s="98">
        <v>276.10514425129981</v>
      </c>
      <c r="Y398" s="98">
        <v>339.26061230846045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403.24581827128543</v>
      </c>
      <c r="D399" s="98">
        <v>403.14541395707869</v>
      </c>
      <c r="E399" s="98">
        <v>397.72060898386741</v>
      </c>
      <c r="F399" s="98">
        <v>410.09515211519835</v>
      </c>
      <c r="G399" s="98">
        <v>410.19588906729558</v>
      </c>
      <c r="H399" s="98">
        <v>414.3947813769185</v>
      </c>
      <c r="I399" s="98">
        <v>0</v>
      </c>
      <c r="J399" s="98">
        <v>0</v>
      </c>
      <c r="K399" s="98">
        <v>0</v>
      </c>
      <c r="L399" s="98">
        <v>449.17133560232929</v>
      </c>
      <c r="M399" s="98">
        <v>470.64832683890972</v>
      </c>
      <c r="N399" s="98">
        <v>482.12436866411656</v>
      </c>
      <c r="O399" s="98">
        <v>485.65444903230502</v>
      </c>
      <c r="P399" s="98">
        <v>492.77486797550648</v>
      </c>
      <c r="Q399" s="98">
        <v>498.04169359538793</v>
      </c>
      <c r="R399" s="98">
        <v>493.78675268965674</v>
      </c>
      <c r="S399" s="98">
        <v>492.89311612924234</v>
      </c>
      <c r="T399" s="98">
        <v>489.82560815983771</v>
      </c>
      <c r="U399" s="98">
        <v>481.76532826869612</v>
      </c>
      <c r="V399" s="98">
        <v>0</v>
      </c>
      <c r="W399" s="98">
        <v>427.70326674746383</v>
      </c>
      <c r="X399" s="98">
        <v>397.69640902568545</v>
      </c>
      <c r="Y399" s="98">
        <v>316.77874431784329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215.29044407682693</v>
      </c>
      <c r="D400" s="122">
        <v>218.83951444153988</v>
      </c>
      <c r="E400" s="122">
        <v>217.80042031623449</v>
      </c>
      <c r="F400" s="122">
        <v>219.37673057334828</v>
      </c>
      <c r="G400" s="122">
        <v>223.2208631520358</v>
      </c>
      <c r="H400" s="122">
        <v>230.82032311043264</v>
      </c>
      <c r="I400" s="122">
        <v>228.65545882331415</v>
      </c>
      <c r="J400" s="122">
        <v>233.68905983327195</v>
      </c>
      <c r="K400" s="122">
        <v>235.34392802510339</v>
      </c>
      <c r="L400" s="122">
        <v>262.65170472512744</v>
      </c>
      <c r="M400" s="122">
        <v>257.40640655521651</v>
      </c>
      <c r="N400" s="122">
        <v>256.61912211387767</v>
      </c>
      <c r="O400" s="122">
        <v>275.23679089344324</v>
      </c>
      <c r="P400" s="122">
        <v>279.49090879429565</v>
      </c>
      <c r="Q400" s="122">
        <v>284.63479547409884</v>
      </c>
      <c r="R400" s="122">
        <v>293.27324062275051</v>
      </c>
      <c r="S400" s="122">
        <v>286.06997394656491</v>
      </c>
      <c r="T400" s="122">
        <v>287.4188389375023</v>
      </c>
      <c r="U400" s="122">
        <v>288.21459164091129</v>
      </c>
      <c r="V400" s="122">
        <v>304.74637596062729</v>
      </c>
      <c r="W400" s="122">
        <v>314.26206608516702</v>
      </c>
      <c r="X400" s="122">
        <v>198.48777648842662</v>
      </c>
      <c r="Y400" s="122">
        <v>220.25547795020759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215.29044407682693</v>
      </c>
      <c r="D402" s="33">
        <v>218.83951444153988</v>
      </c>
      <c r="E402" s="33">
        <v>217.80042031623449</v>
      </c>
      <c r="F402" s="33">
        <v>219.37673057334828</v>
      </c>
      <c r="G402" s="33">
        <v>223.2208631520358</v>
      </c>
      <c r="H402" s="33">
        <v>230.82032311043264</v>
      </c>
      <c r="I402" s="33">
        <v>228.65545882331415</v>
      </c>
      <c r="J402" s="33">
        <v>233.68905983327195</v>
      </c>
      <c r="K402" s="33">
        <v>235.34392802510339</v>
      </c>
      <c r="L402" s="33">
        <v>262.65170472512744</v>
      </c>
      <c r="M402" s="33">
        <v>257.40640655521651</v>
      </c>
      <c r="N402" s="33">
        <v>256.61912211387767</v>
      </c>
      <c r="O402" s="33">
        <v>275.23679089344324</v>
      </c>
      <c r="P402" s="33">
        <v>279.49090879429565</v>
      </c>
      <c r="Q402" s="33">
        <v>284.63479547409884</v>
      </c>
      <c r="R402" s="33">
        <v>293.27324062275051</v>
      </c>
      <c r="S402" s="33">
        <v>286.06997394656491</v>
      </c>
      <c r="T402" s="33">
        <v>287.4188389375023</v>
      </c>
      <c r="U402" s="33">
        <v>288.21459164091129</v>
      </c>
      <c r="V402" s="33">
        <v>304.74637596062729</v>
      </c>
      <c r="W402" s="33">
        <v>314.26206608516702</v>
      </c>
      <c r="X402" s="33">
        <v>198.48777648842662</v>
      </c>
      <c r="Y402" s="33">
        <v>220.25547795020759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121.70491493003628</v>
      </c>
      <c r="D423" s="118">
        <f t="shared" si="225"/>
        <v>116.24509127947499</v>
      </c>
      <c r="E423" s="118">
        <f t="shared" si="225"/>
        <v>116.73007701156614</v>
      </c>
      <c r="F423" s="118">
        <f t="shared" si="225"/>
        <v>114.94323511596346</v>
      </c>
      <c r="G423" s="118">
        <f t="shared" si="225"/>
        <v>112.991284293528</v>
      </c>
      <c r="H423" s="118">
        <f t="shared" si="225"/>
        <v>112.22871474724165</v>
      </c>
      <c r="I423" s="118">
        <f t="shared" si="225"/>
        <v>109.24142577691063</v>
      </c>
      <c r="J423" s="118">
        <f t="shared" si="225"/>
        <v>108.95725153063907</v>
      </c>
      <c r="K423" s="118">
        <f t="shared" si="225"/>
        <v>107.92065156005692</v>
      </c>
      <c r="L423" s="118">
        <f t="shared" si="225"/>
        <v>121.16993426547381</v>
      </c>
      <c r="M423" s="118">
        <f t="shared" si="225"/>
        <v>103.69202319294624</v>
      </c>
      <c r="N423" s="118">
        <f t="shared" si="225"/>
        <v>102.1759557403108</v>
      </c>
      <c r="O423" s="118">
        <f t="shared" si="225"/>
        <v>99.397314541396241</v>
      </c>
      <c r="P423" s="118">
        <f t="shared" si="225"/>
        <v>88.64028605700156</v>
      </c>
      <c r="Q423" s="118">
        <f t="shared" si="225"/>
        <v>92.5285496135145</v>
      </c>
      <c r="R423" s="118">
        <f t="shared" ref="R423:V423" si="226">R424+R427+R429+R438</f>
        <v>91.265386434593864</v>
      </c>
      <c r="S423" s="118">
        <f t="shared" si="226"/>
        <v>86.613054208365398</v>
      </c>
      <c r="T423" s="118">
        <f t="shared" si="226"/>
        <v>82.859694643342436</v>
      </c>
      <c r="U423" s="118">
        <f t="shared" si="226"/>
        <v>76.179747047291897</v>
      </c>
      <c r="V423" s="118">
        <f t="shared" si="226"/>
        <v>68.786799496335377</v>
      </c>
      <c r="W423" s="118">
        <f t="shared" ref="W423:Y423" si="227">W424+W427+W429+W438</f>
        <v>67.737385287583649</v>
      </c>
      <c r="X423" s="118">
        <f t="shared" si="227"/>
        <v>49.856808513480146</v>
      </c>
      <c r="Y423" s="118">
        <f t="shared" si="227"/>
        <v>42.958027190850963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109.98779179116906</v>
      </c>
      <c r="D424" s="123">
        <f t="shared" si="228"/>
        <v>104.54472444578134</v>
      </c>
      <c r="E424" s="123">
        <f t="shared" si="228"/>
        <v>105.22484279342044</v>
      </c>
      <c r="F424" s="123">
        <f t="shared" si="228"/>
        <v>103.17595452360052</v>
      </c>
      <c r="G424" s="123">
        <f t="shared" si="228"/>
        <v>101.34646101900472</v>
      </c>
      <c r="H424" s="123">
        <f t="shared" si="228"/>
        <v>100.56102586692242</v>
      </c>
      <c r="I424" s="123">
        <f t="shared" si="228"/>
        <v>98.319316046796814</v>
      </c>
      <c r="J424" s="123">
        <f t="shared" si="228"/>
        <v>97.598993835675358</v>
      </c>
      <c r="K424" s="123">
        <f t="shared" si="228"/>
        <v>96.686968469653948</v>
      </c>
      <c r="L424" s="123">
        <f t="shared" si="228"/>
        <v>108.04548773721703</v>
      </c>
      <c r="M424" s="123">
        <f t="shared" si="228"/>
        <v>90.538080021482017</v>
      </c>
      <c r="N424" s="123">
        <f t="shared" si="228"/>
        <v>88.882823693870179</v>
      </c>
      <c r="O424" s="123">
        <f t="shared" si="228"/>
        <v>85.766222769352794</v>
      </c>
      <c r="P424" s="123">
        <f t="shared" si="228"/>
        <v>75.262328356040925</v>
      </c>
      <c r="Q424" s="123">
        <f t="shared" si="228"/>
        <v>78.709248441075616</v>
      </c>
      <c r="R424" s="123">
        <f t="shared" ref="R424:V424" si="229">SUM(R425:R426)</f>
        <v>77.583526328750949</v>
      </c>
      <c r="S424" s="123">
        <f t="shared" si="229"/>
        <v>73.658320635126216</v>
      </c>
      <c r="T424" s="123">
        <f t="shared" si="229"/>
        <v>69.822022160712251</v>
      </c>
      <c r="U424" s="123">
        <f t="shared" si="229"/>
        <v>63.191683044859325</v>
      </c>
      <c r="V424" s="123">
        <f t="shared" si="229"/>
        <v>56.368423148796474</v>
      </c>
      <c r="W424" s="123">
        <f t="shared" ref="W424:Y424" si="230">SUM(W425:W426)</f>
        <v>54.290089134230776</v>
      </c>
      <c r="X424" s="123">
        <f t="shared" si="230"/>
        <v>41.683043205479208</v>
      </c>
      <c r="Y424" s="123">
        <f t="shared" si="230"/>
        <v>34.636660196951965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109.63634023912583</v>
      </c>
      <c r="D425" s="99">
        <v>104.21802263613105</v>
      </c>
      <c r="E425" s="99">
        <v>104.89689461119265</v>
      </c>
      <c r="F425" s="99">
        <v>102.85705142513453</v>
      </c>
      <c r="G425" s="99">
        <v>101.03426959700377</v>
      </c>
      <c r="H425" s="99">
        <v>100.25217621982324</v>
      </c>
      <c r="I425" s="99">
        <v>98.018409592574116</v>
      </c>
      <c r="J425" s="99">
        <v>97.303862251474413</v>
      </c>
      <c r="K425" s="99">
        <v>96.397196709631643</v>
      </c>
      <c r="L425" s="99">
        <v>107.7129403712247</v>
      </c>
      <c r="M425" s="99">
        <v>90.26525518294865</v>
      </c>
      <c r="N425" s="99">
        <v>88.616791004627316</v>
      </c>
      <c r="O425" s="99">
        <v>85.510351219883418</v>
      </c>
      <c r="P425" s="99">
        <v>75.041457819760396</v>
      </c>
      <c r="Q425" s="99">
        <v>78.472923616317573</v>
      </c>
      <c r="R425" s="99">
        <v>77.349900213603917</v>
      </c>
      <c r="S425" s="99">
        <v>73.436194113737784</v>
      </c>
      <c r="T425" s="99">
        <v>69.611411565613153</v>
      </c>
      <c r="U425" s="99">
        <v>63.00276458231891</v>
      </c>
      <c r="V425" s="99">
        <v>56.199353725082908</v>
      </c>
      <c r="W425" s="99">
        <v>54.126749947144269</v>
      </c>
      <c r="X425" s="99">
        <v>41.566324794429924</v>
      </c>
      <c r="Y425" s="99">
        <v>34.538314489611032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0.35145155204323308</v>
      </c>
      <c r="D426" s="99">
        <v>0.32670180965028417</v>
      </c>
      <c r="E426" s="99">
        <v>0.32794818222778338</v>
      </c>
      <c r="F426" s="99">
        <v>0.31890309846599835</v>
      </c>
      <c r="G426" s="99">
        <v>0.31219142200095451</v>
      </c>
      <c r="H426" s="99">
        <v>0.30884964709918106</v>
      </c>
      <c r="I426" s="99">
        <v>0.30090645422269252</v>
      </c>
      <c r="J426" s="99">
        <v>0.29513158420094598</v>
      </c>
      <c r="K426" s="99">
        <v>0.2897717600222991</v>
      </c>
      <c r="L426" s="99">
        <v>0.33254736599232537</v>
      </c>
      <c r="M426" s="99">
        <v>0.27282483853337003</v>
      </c>
      <c r="N426" s="99">
        <v>0.26603268924286894</v>
      </c>
      <c r="O426" s="99">
        <v>0.25587154946936974</v>
      </c>
      <c r="P426" s="99">
        <v>0.22087053628053188</v>
      </c>
      <c r="Q426" s="99">
        <v>0.23632482475803709</v>
      </c>
      <c r="R426" s="99">
        <v>0.23362611514703299</v>
      </c>
      <c r="S426" s="99">
        <v>0.22212652138842651</v>
      </c>
      <c r="T426" s="99">
        <v>0.21061059509909485</v>
      </c>
      <c r="U426" s="99">
        <v>0.18891846254041414</v>
      </c>
      <c r="V426" s="99">
        <v>0.16906942371356506</v>
      </c>
      <c r="W426" s="99">
        <v>0.1633391870865068</v>
      </c>
      <c r="X426" s="99">
        <v>0.11671841104928676</v>
      </c>
      <c r="Y426" s="99">
        <v>9.834570734093101E-2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2.5960621950525977E-2</v>
      </c>
      <c r="D427" s="123">
        <f t="shared" si="231"/>
        <v>1.2604091040544253E-2</v>
      </c>
      <c r="E427" s="123">
        <f t="shared" si="231"/>
        <v>2.594438432378357E-2</v>
      </c>
      <c r="F427" s="123">
        <f t="shared" si="231"/>
        <v>4.0647796775186727E-2</v>
      </c>
      <c r="G427" s="123">
        <f t="shared" si="231"/>
        <v>3.9843805164957974E-2</v>
      </c>
      <c r="H427" s="123">
        <f t="shared" si="231"/>
        <v>6.4398490025651553E-2</v>
      </c>
      <c r="I427" s="123">
        <f t="shared" si="231"/>
        <v>6.3150674183286362E-2</v>
      </c>
      <c r="J427" s="123">
        <f t="shared" si="231"/>
        <v>4.3878779424457483E-2</v>
      </c>
      <c r="K427" s="123">
        <f t="shared" si="231"/>
        <v>2.8321066875312644E-2</v>
      </c>
      <c r="L427" s="123">
        <f t="shared" si="231"/>
        <v>2.9989286278461945E-2</v>
      </c>
      <c r="M427" s="123">
        <f t="shared" si="231"/>
        <v>4.0236992453920102E-2</v>
      </c>
      <c r="N427" s="123">
        <f t="shared" si="231"/>
        <v>3.796766836101504E-2</v>
      </c>
      <c r="O427" s="123">
        <f t="shared" si="231"/>
        <v>3.0622754290437964E-2</v>
      </c>
      <c r="P427" s="123">
        <f t="shared" si="231"/>
        <v>2.3678468204050181E-2</v>
      </c>
      <c r="Q427" s="123">
        <f t="shared" si="231"/>
        <v>2.9633099615621515E-2</v>
      </c>
      <c r="R427" s="123">
        <f t="shared" si="231"/>
        <v>3.7623200894279098E-2</v>
      </c>
      <c r="S427" s="123">
        <f t="shared" si="231"/>
        <v>3.3633612726348162E-2</v>
      </c>
      <c r="T427" s="123">
        <f t="shared" si="231"/>
        <v>4.2541671818041887E-2</v>
      </c>
      <c r="U427" s="123">
        <f t="shared" si="231"/>
        <v>1.9066860047080816E-2</v>
      </c>
      <c r="V427" s="123">
        <f t="shared" si="231"/>
        <v>5.1906936631268247E-2</v>
      </c>
      <c r="W427" s="123">
        <f t="shared" si="231"/>
        <v>1.9132615370037822E-2</v>
      </c>
      <c r="X427" s="123">
        <f t="shared" si="231"/>
        <v>3.9217214281180246E-2</v>
      </c>
      <c r="Y427" s="123">
        <f t="shared" si="231"/>
        <v>4.8986743923742561E-2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2.5960621950525977E-2</v>
      </c>
      <c r="D428" s="99">
        <f>RES_hhdet_in_fecs!D129</f>
        <v>1.2604091040544253E-2</v>
      </c>
      <c r="E428" s="99">
        <f>RES_hhdet_in_fecs!E129</f>
        <v>2.594438432378357E-2</v>
      </c>
      <c r="F428" s="99">
        <f>RES_hhdet_in_fecs!F129</f>
        <v>4.0647796775186727E-2</v>
      </c>
      <c r="G428" s="99">
        <f>RES_hhdet_in_fecs!G129</f>
        <v>3.9843805164957974E-2</v>
      </c>
      <c r="H428" s="99">
        <f>RES_hhdet_in_fecs!H129</f>
        <v>6.4398490025651553E-2</v>
      </c>
      <c r="I428" s="99">
        <f>RES_hhdet_in_fecs!I129</f>
        <v>6.3150674183286362E-2</v>
      </c>
      <c r="J428" s="99">
        <f>RES_hhdet_in_fecs!J129</f>
        <v>4.3878779424457483E-2</v>
      </c>
      <c r="K428" s="99">
        <f>RES_hhdet_in_fecs!K129</f>
        <v>2.8321066875312644E-2</v>
      </c>
      <c r="L428" s="99">
        <f>RES_hhdet_in_fecs!L129</f>
        <v>2.9989286278461945E-2</v>
      </c>
      <c r="M428" s="99">
        <f>RES_hhdet_in_fecs!M129</f>
        <v>4.0236992453920102E-2</v>
      </c>
      <c r="N428" s="99">
        <f>RES_hhdet_in_fecs!N129</f>
        <v>3.796766836101504E-2</v>
      </c>
      <c r="O428" s="99">
        <f>RES_hhdet_in_fecs!O129</f>
        <v>3.0622754290437964E-2</v>
      </c>
      <c r="P428" s="99">
        <f>RES_hhdet_in_fecs!P129</f>
        <v>2.3678468204050181E-2</v>
      </c>
      <c r="Q428" s="99">
        <f>RES_hhdet_in_fecs!Q129</f>
        <v>2.9633099615621515E-2</v>
      </c>
      <c r="R428" s="99">
        <f>RES_hhdet_in_fecs!R129</f>
        <v>3.7623200894279098E-2</v>
      </c>
      <c r="S428" s="99">
        <f>RES_hhdet_in_fecs!S129</f>
        <v>3.3633612726348162E-2</v>
      </c>
      <c r="T428" s="99">
        <f>RES_hhdet_in_fecs!T129</f>
        <v>4.2541671818041887E-2</v>
      </c>
      <c r="U428" s="99">
        <f>RES_hhdet_in_fecs!U129</f>
        <v>1.9066860047080816E-2</v>
      </c>
      <c r="V428" s="99">
        <f>RES_hhdet_in_fecs!V129</f>
        <v>5.1906936631268247E-2</v>
      </c>
      <c r="W428" s="99">
        <f>RES_hhdet_in_fecs!W129</f>
        <v>1.9132615370037822E-2</v>
      </c>
      <c r="X428" s="99">
        <f>RES_hhdet_in_fecs!X129</f>
        <v>3.9217214281180246E-2</v>
      </c>
      <c r="Y428" s="99">
        <f>RES_hhdet_in_fecs!Y129</f>
        <v>4.8986743923742561E-2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9.2653539610962863</v>
      </c>
      <c r="D429" s="123">
        <v>9.2275167988122977</v>
      </c>
      <c r="E429" s="123">
        <v>9.0392190298125925</v>
      </c>
      <c r="F429" s="123">
        <v>9.2890519775752356</v>
      </c>
      <c r="G429" s="123">
        <v>9.1355389607108197</v>
      </c>
      <c r="H429" s="123">
        <v>9.0906406679258236</v>
      </c>
      <c r="I429" s="123">
        <v>8.3487288033195028</v>
      </c>
      <c r="J429" s="123">
        <v>8.7425857234323079</v>
      </c>
      <c r="K429" s="123">
        <v>8.6231143582166787</v>
      </c>
      <c r="L429" s="123">
        <v>10.230659549527413</v>
      </c>
      <c r="M429" s="123">
        <v>10.312537968670751</v>
      </c>
      <c r="N429" s="123">
        <v>10.477642189707963</v>
      </c>
      <c r="O429" s="123">
        <v>10.64236160802742</v>
      </c>
      <c r="P429" s="123">
        <v>10.387959258319356</v>
      </c>
      <c r="Q429" s="123">
        <v>10.6935936505249</v>
      </c>
      <c r="R429" s="123">
        <v>10.500253624164925</v>
      </c>
      <c r="S429" s="123">
        <v>9.9999699739028998</v>
      </c>
      <c r="T429" s="123">
        <v>10.029602787037032</v>
      </c>
      <c r="U429" s="123">
        <v>10.044704041238738</v>
      </c>
      <c r="V429" s="123">
        <v>9.4449184141395666</v>
      </c>
      <c r="W429" s="123">
        <v>10.225751709065886</v>
      </c>
      <c r="X429" s="123">
        <v>6.1866763528116344</v>
      </c>
      <c r="Y429" s="123">
        <v>6.0635102872811553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9.2252438614526842</v>
      </c>
      <c r="D430" s="99">
        <v>9.1782025218704106</v>
      </c>
      <c r="E430" s="99">
        <v>9.0010100365745913</v>
      </c>
      <c r="F430" s="99">
        <v>9.2299457486355152</v>
      </c>
      <c r="G430" s="99">
        <v>9.0442674830145933</v>
      </c>
      <c r="H430" s="99">
        <v>9.0202749468555385</v>
      </c>
      <c r="I430" s="99">
        <v>8.3535405941891856</v>
      </c>
      <c r="J430" s="99">
        <v>8.7465901994172288</v>
      </c>
      <c r="K430" s="99">
        <v>8.6296665113441193</v>
      </c>
      <c r="L430" s="99">
        <v>10.175841458994595</v>
      </c>
      <c r="M430" s="99">
        <v>10.238686173704423</v>
      </c>
      <c r="N430" s="99">
        <v>10.421844993031103</v>
      </c>
      <c r="O430" s="99">
        <v>10.587451704658262</v>
      </c>
      <c r="P430" s="99">
        <v>10.314503288463012</v>
      </c>
      <c r="Q430" s="99">
        <v>10.56361458672435</v>
      </c>
      <c r="R430" s="99">
        <v>10.484890683891276</v>
      </c>
      <c r="S430" s="99">
        <v>9.9743358091582834</v>
      </c>
      <c r="T430" s="99">
        <v>9.9796963805670167</v>
      </c>
      <c r="U430" s="99">
        <v>9.983938890470057</v>
      </c>
      <c r="V430" s="99">
        <v>9.4468255518202788</v>
      </c>
      <c r="W430" s="99">
        <v>10.212394144689986</v>
      </c>
      <c r="X430" s="99">
        <v>6.1880514258877399</v>
      </c>
      <c r="Y430" s="99">
        <v>6.036722437156322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8.7129469788690059</v>
      </c>
      <c r="D431" s="99">
        <v>8.6835990728774437</v>
      </c>
      <c r="E431" s="99">
        <v>8.5161089174061964</v>
      </c>
      <c r="F431" s="99">
        <v>8.7385905258898173</v>
      </c>
      <c r="G431" s="99">
        <v>8.5802729021713571</v>
      </c>
      <c r="H431" s="99">
        <v>8.56740166727573</v>
      </c>
      <c r="I431" s="99">
        <v>7.9345253950458172</v>
      </c>
      <c r="J431" s="99">
        <v>8.3009293974046123</v>
      </c>
      <c r="K431" s="99">
        <v>8.1578356761322368</v>
      </c>
      <c r="L431" s="99">
        <v>9.7109230251010139</v>
      </c>
      <c r="M431" s="99">
        <v>9.7789440919505246</v>
      </c>
      <c r="N431" s="99">
        <v>9.9632581394546484</v>
      </c>
      <c r="O431" s="99">
        <v>0</v>
      </c>
      <c r="P431" s="99">
        <v>9.9247180968520485</v>
      </c>
      <c r="Q431" s="99">
        <v>0</v>
      </c>
      <c r="R431" s="99">
        <v>10.154271108833989</v>
      </c>
      <c r="S431" s="99">
        <v>9.6736436099672023</v>
      </c>
      <c r="T431" s="99">
        <v>9.7049251564449843</v>
      </c>
      <c r="U431" s="99">
        <v>9.7415352571745188</v>
      </c>
      <c r="V431" s="99">
        <v>9.2396256380204207</v>
      </c>
      <c r="W431" s="99">
        <v>10.025852565824541</v>
      </c>
      <c r="X431" s="99">
        <v>6.0685835874028822</v>
      </c>
      <c r="Y431" s="99">
        <v>5.9457944041020028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5.1651786755939399</v>
      </c>
      <c r="D432" s="102">
        <v>5.1924779649574271</v>
      </c>
      <c r="E432" s="102">
        <v>5.021766747067292</v>
      </c>
      <c r="F432" s="102">
        <v>5.1254871741380121</v>
      </c>
      <c r="G432" s="102">
        <v>5.0955459018243827</v>
      </c>
      <c r="H432" s="102">
        <v>5.0883263478658396</v>
      </c>
      <c r="I432" s="102">
        <v>4.6323134469344556</v>
      </c>
      <c r="J432" s="102">
        <v>4.6976452625030074</v>
      </c>
      <c r="K432" s="102">
        <v>4.2270441220608985</v>
      </c>
      <c r="L432" s="102">
        <v>5.7399019984516606</v>
      </c>
      <c r="M432" s="102">
        <v>5.7115491622110879</v>
      </c>
      <c r="N432" s="102">
        <v>5.6900309606502208</v>
      </c>
      <c r="O432" s="102">
        <v>0</v>
      </c>
      <c r="P432" s="102">
        <v>5.6855580811968585</v>
      </c>
      <c r="Q432" s="102">
        <v>0</v>
      </c>
      <c r="R432" s="102">
        <v>5.9230220221894152</v>
      </c>
      <c r="S432" s="102">
        <v>5.4017975024048468</v>
      </c>
      <c r="T432" s="102">
        <v>5.4388089919617659</v>
      </c>
      <c r="U432" s="102">
        <v>5.5420514096923625</v>
      </c>
      <c r="V432" s="102">
        <v>5.2441907381039652</v>
      </c>
      <c r="W432" s="102">
        <v>6.0115210381620123</v>
      </c>
      <c r="X432" s="102">
        <v>2.587351821474519</v>
      </c>
      <c r="Y432" s="102">
        <v>3.141424702115871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3.5477683032750651</v>
      </c>
      <c r="D433" s="105">
        <v>3.4911211079200162</v>
      </c>
      <c r="E433" s="105">
        <v>3.4943421703389062</v>
      </c>
      <c r="F433" s="105">
        <v>3.613103351751807</v>
      </c>
      <c r="G433" s="105">
        <v>3.4847270003469748</v>
      </c>
      <c r="H433" s="105">
        <v>3.4790753194098918</v>
      </c>
      <c r="I433" s="105">
        <v>3.3022119481113625</v>
      </c>
      <c r="J433" s="105">
        <v>3.6032841349016054</v>
      </c>
      <c r="K433" s="105">
        <v>3.9307915540713401</v>
      </c>
      <c r="L433" s="105">
        <v>3.9710210266493533</v>
      </c>
      <c r="M433" s="105">
        <v>4.0673949297394367</v>
      </c>
      <c r="N433" s="105">
        <v>4.2732271788044276</v>
      </c>
      <c r="O433" s="105">
        <v>0</v>
      </c>
      <c r="P433" s="105">
        <v>4.239160015655191</v>
      </c>
      <c r="Q433" s="105">
        <v>0</v>
      </c>
      <c r="R433" s="105">
        <v>4.2312490866445742</v>
      </c>
      <c r="S433" s="105">
        <v>4.2718461075623528</v>
      </c>
      <c r="T433" s="105">
        <v>4.2661161644832184</v>
      </c>
      <c r="U433" s="105">
        <v>4.1994838474821572</v>
      </c>
      <c r="V433" s="105">
        <v>3.9954348999164542</v>
      </c>
      <c r="W433" s="105">
        <v>4.0143315276625282</v>
      </c>
      <c r="X433" s="105">
        <v>3.4812317659283636</v>
      </c>
      <c r="Y433" s="105">
        <v>2.8043697019861304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10.749626788442837</v>
      </c>
      <c r="D434" s="102">
        <v>10.875642175900389</v>
      </c>
      <c r="E434" s="102">
        <v>10.492785272422104</v>
      </c>
      <c r="F434" s="102">
        <v>10.665371189357229</v>
      </c>
      <c r="G434" s="102">
        <v>10.833012390284402</v>
      </c>
      <c r="H434" s="102">
        <v>10.787770696741665</v>
      </c>
      <c r="I434" s="102">
        <v>0</v>
      </c>
      <c r="J434" s="102">
        <v>0</v>
      </c>
      <c r="K434" s="102">
        <v>0</v>
      </c>
      <c r="L434" s="102">
        <v>11.651697155211892</v>
      </c>
      <c r="M434" s="102">
        <v>12.006781676126829</v>
      </c>
      <c r="N434" s="102">
        <v>11.849636946872247</v>
      </c>
      <c r="O434" s="102">
        <v>12.585732543074752</v>
      </c>
      <c r="P434" s="102">
        <v>11.847634642963037</v>
      </c>
      <c r="Q434" s="102">
        <v>12.588062014270502</v>
      </c>
      <c r="R434" s="102">
        <v>12.35699880707228</v>
      </c>
      <c r="S434" s="102">
        <v>11.195599008785937</v>
      </c>
      <c r="T434" s="102">
        <v>11.44684752069449</v>
      </c>
      <c r="U434" s="102">
        <v>11.391190166381023</v>
      </c>
      <c r="V434" s="102">
        <v>0</v>
      </c>
      <c r="W434" s="102">
        <v>11.014817236289623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9.5224889465814258</v>
      </c>
      <c r="D435" s="105">
        <v>9.657200674501814</v>
      </c>
      <c r="E435" s="105">
        <v>9.3010776772787533</v>
      </c>
      <c r="F435" s="105">
        <v>9.451523475363885</v>
      </c>
      <c r="G435" s="105">
        <v>9.6300645148492254</v>
      </c>
      <c r="H435" s="105">
        <v>9.5972111105238689</v>
      </c>
      <c r="I435" s="105">
        <v>0</v>
      </c>
      <c r="J435" s="105">
        <v>0</v>
      </c>
      <c r="K435" s="105">
        <v>0</v>
      </c>
      <c r="L435" s="105">
        <v>10.401010602170269</v>
      </c>
      <c r="M435" s="105">
        <v>10.722148752240281</v>
      </c>
      <c r="N435" s="105">
        <v>10.580980404595898</v>
      </c>
      <c r="O435" s="105">
        <v>11.382071637251595</v>
      </c>
      <c r="P435" s="105">
        <v>10.725000644467055</v>
      </c>
      <c r="Q435" s="105">
        <v>11.511836957751775</v>
      </c>
      <c r="R435" s="105">
        <v>11.355407199861046</v>
      </c>
      <c r="S435" s="105">
        <v>10.285010635046417</v>
      </c>
      <c r="T435" s="105">
        <v>10.570407131232166</v>
      </c>
      <c r="U435" s="105">
        <v>10.580859706239693</v>
      </c>
      <c r="V435" s="105">
        <v>0</v>
      </c>
      <c r="W435" s="105">
        <v>10.355797676948219</v>
      </c>
      <c r="X435" s="105">
        <v>6.3170118271703002</v>
      </c>
      <c r="Y435" s="105">
        <v>6.3772464768438013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6.0172680534983707</v>
      </c>
      <c r="D436" s="99">
        <v>6.155101384942296</v>
      </c>
      <c r="E436" s="99">
        <v>5.8522796136081814</v>
      </c>
      <c r="F436" s="99">
        <v>5.918599335454787</v>
      </c>
      <c r="G436" s="99">
        <v>6.10553994942439</v>
      </c>
      <c r="H436" s="99">
        <v>6.0872075382748783</v>
      </c>
      <c r="I436" s="99">
        <v>0</v>
      </c>
      <c r="J436" s="99">
        <v>0</v>
      </c>
      <c r="K436" s="99">
        <v>0</v>
      </c>
      <c r="L436" s="99">
        <v>6.5576438853920855</v>
      </c>
      <c r="M436" s="99">
        <v>6.689032871516436</v>
      </c>
      <c r="N436" s="99">
        <v>6.4525981742093537</v>
      </c>
      <c r="O436" s="99">
        <v>7.2259415950495418</v>
      </c>
      <c r="P436" s="99">
        <v>6.5251760220544472</v>
      </c>
      <c r="Q436" s="99">
        <v>7.1140418981108473</v>
      </c>
      <c r="R436" s="99">
        <v>6.9950095717322371</v>
      </c>
      <c r="S436" s="99">
        <v>6.0640922292275361</v>
      </c>
      <c r="T436" s="99">
        <v>6.2508031934177479</v>
      </c>
      <c r="U436" s="99">
        <v>6.3279387716514526</v>
      </c>
      <c r="V436" s="99">
        <v>0</v>
      </c>
      <c r="W436" s="99">
        <v>6.4662991234615284</v>
      </c>
      <c r="X436" s="99">
        <v>2.8062932889523133</v>
      </c>
      <c r="Y436" s="99">
        <v>3.499479774880264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3.5052208930830546</v>
      </c>
      <c r="D437" s="99">
        <v>3.5020992895595184</v>
      </c>
      <c r="E437" s="99">
        <v>3.4487980636705711</v>
      </c>
      <c r="F437" s="99">
        <v>3.5329241399090976</v>
      </c>
      <c r="G437" s="99">
        <v>3.5245245654248354</v>
      </c>
      <c r="H437" s="99">
        <v>3.5100035722489906</v>
      </c>
      <c r="I437" s="99">
        <v>0</v>
      </c>
      <c r="J437" s="99">
        <v>0</v>
      </c>
      <c r="K437" s="99">
        <v>0</v>
      </c>
      <c r="L437" s="99">
        <v>3.843366716778184</v>
      </c>
      <c r="M437" s="99">
        <v>4.0331158807238481</v>
      </c>
      <c r="N437" s="99">
        <v>4.1283822303865447</v>
      </c>
      <c r="O437" s="99">
        <v>4.1561300422020517</v>
      </c>
      <c r="P437" s="99">
        <v>4.199824622412609</v>
      </c>
      <c r="Q437" s="99">
        <v>4.3977950596409272</v>
      </c>
      <c r="R437" s="99">
        <v>4.3603976281288084</v>
      </c>
      <c r="S437" s="99">
        <v>4.2209184058188818</v>
      </c>
      <c r="T437" s="99">
        <v>4.319603937814418</v>
      </c>
      <c r="U437" s="99">
        <v>4.2529209345882419</v>
      </c>
      <c r="V437" s="99">
        <v>0</v>
      </c>
      <c r="W437" s="99">
        <v>3.889498553486689</v>
      </c>
      <c r="X437" s="99">
        <v>3.5107185382179873</v>
      </c>
      <c r="Y437" s="99">
        <v>2.877766701963536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2.4258085558204097</v>
      </c>
      <c r="D438" s="123">
        <v>2.4602459438408051</v>
      </c>
      <c r="E438" s="123">
        <v>2.4400708040093195</v>
      </c>
      <c r="F438" s="123">
        <v>2.4375808180125129</v>
      </c>
      <c r="G438" s="123">
        <v>2.4694405086474887</v>
      </c>
      <c r="H438" s="123">
        <v>2.5126497223677564</v>
      </c>
      <c r="I438" s="123">
        <v>2.5102302526110227</v>
      </c>
      <c r="J438" s="123">
        <v>2.5717931921069344</v>
      </c>
      <c r="K438" s="123">
        <v>2.5822476653109869</v>
      </c>
      <c r="L438" s="123">
        <v>2.8637976924509005</v>
      </c>
      <c r="M438" s="123">
        <v>2.8011682103395441</v>
      </c>
      <c r="N438" s="123">
        <v>2.7775221883716386</v>
      </c>
      <c r="O438" s="123">
        <v>2.9581074097256019</v>
      </c>
      <c r="P438" s="123">
        <v>2.9663199744372331</v>
      </c>
      <c r="Q438" s="123">
        <v>3.0960744222983543</v>
      </c>
      <c r="R438" s="123">
        <v>3.1439832807837176</v>
      </c>
      <c r="S438" s="123">
        <v>2.921129986609925</v>
      </c>
      <c r="T438" s="123">
        <v>2.965528023775112</v>
      </c>
      <c r="U438" s="123">
        <v>2.9242931011467568</v>
      </c>
      <c r="V438" s="123">
        <v>2.9215509967680608</v>
      </c>
      <c r="W438" s="123">
        <v>3.2024118289169512</v>
      </c>
      <c r="X438" s="123">
        <v>1.9478717409081263</v>
      </c>
      <c r="Y438" s="123">
        <v>2.2088699626940991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2.4258085558204097</v>
      </c>
      <c r="D440" s="110">
        <v>2.4602459438408051</v>
      </c>
      <c r="E440" s="110">
        <v>2.4400708040093195</v>
      </c>
      <c r="F440" s="110">
        <v>2.4375808180125129</v>
      </c>
      <c r="G440" s="110">
        <v>2.4694405086474887</v>
      </c>
      <c r="H440" s="110">
        <v>2.5126497223677564</v>
      </c>
      <c r="I440" s="110">
        <v>2.5102302526110227</v>
      </c>
      <c r="J440" s="110">
        <v>2.5717931921069344</v>
      </c>
      <c r="K440" s="110">
        <v>2.5822476653109869</v>
      </c>
      <c r="L440" s="110">
        <v>2.8637976924509005</v>
      </c>
      <c r="M440" s="110">
        <v>2.8011682103395441</v>
      </c>
      <c r="N440" s="110">
        <v>2.7775221883716386</v>
      </c>
      <c r="O440" s="110">
        <v>2.9581074097256019</v>
      </c>
      <c r="P440" s="110">
        <v>2.9663199744372331</v>
      </c>
      <c r="Q440" s="110">
        <v>3.0960744222983543</v>
      </c>
      <c r="R440" s="110">
        <v>3.1439832807837176</v>
      </c>
      <c r="S440" s="110">
        <v>2.921129986609925</v>
      </c>
      <c r="T440" s="110">
        <v>2.965528023775112</v>
      </c>
      <c r="U440" s="110">
        <v>2.9242931011467568</v>
      </c>
      <c r="V440" s="110">
        <v>2.9215509967680608</v>
      </c>
      <c r="W440" s="110">
        <v>3.2024118289169512</v>
      </c>
      <c r="X440" s="110">
        <v>1.9478717409081263</v>
      </c>
      <c r="Y440" s="110">
        <v>2.2088699626940991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105.51876868746362</v>
      </c>
      <c r="D442" s="118">
        <f t="shared" si="232"/>
        <v>100.93974165963476</v>
      </c>
      <c r="E442" s="118">
        <f t="shared" si="232"/>
        <v>101.60272262250007</v>
      </c>
      <c r="F442" s="118">
        <f t="shared" si="232"/>
        <v>100.26302397400717</v>
      </c>
      <c r="G442" s="118">
        <f t="shared" si="232"/>
        <v>98.748595689927825</v>
      </c>
      <c r="H442" s="118">
        <f t="shared" si="232"/>
        <v>98.373627475286099</v>
      </c>
      <c r="I442" s="118">
        <f t="shared" si="232"/>
        <v>96.02009723047064</v>
      </c>
      <c r="J442" s="118">
        <f t="shared" si="232"/>
        <v>95.926455734794615</v>
      </c>
      <c r="K442" s="118">
        <f t="shared" si="232"/>
        <v>95.190437022847874</v>
      </c>
      <c r="L442" s="118">
        <f t="shared" si="232"/>
        <v>107.07247299365558</v>
      </c>
      <c r="M442" s="118">
        <f t="shared" si="232"/>
        <v>91.970055688439984</v>
      </c>
      <c r="N442" s="118">
        <f t="shared" si="232"/>
        <v>91.047814148300361</v>
      </c>
      <c r="O442" s="118">
        <f t="shared" si="232"/>
        <v>89.096200034620097</v>
      </c>
      <c r="P442" s="118">
        <f t="shared" si="232"/>
        <v>79.949379508171745</v>
      </c>
      <c r="Q442" s="118">
        <f t="shared" si="232"/>
        <v>84.032556372883008</v>
      </c>
      <c r="R442" s="118">
        <f t="shared" ref="R442:V442" si="233">R443+R446+R448+R457</f>
        <v>83.433628189253653</v>
      </c>
      <c r="S442" s="118">
        <f t="shared" si="233"/>
        <v>79.573368995557587</v>
      </c>
      <c r="T442" s="118">
        <f t="shared" si="233"/>
        <v>76.546545187092732</v>
      </c>
      <c r="U442" s="118">
        <f t="shared" si="233"/>
        <v>70.618006780349702</v>
      </c>
      <c r="V442" s="118">
        <f t="shared" si="233"/>
        <v>64.262239712876692</v>
      </c>
      <c r="W442" s="118">
        <f t="shared" ref="W442:Y442" si="234">W443+W446+W448+W457</f>
        <v>63.375318085255344</v>
      </c>
      <c r="X442" s="118">
        <f t="shared" si="234"/>
        <v>46.938195925156393</v>
      </c>
      <c r="Y442" s="118">
        <f t="shared" si="234"/>
        <v>40.635256905326933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95.513429237373984</v>
      </c>
      <c r="D443" s="123">
        <f t="shared" si="235"/>
        <v>90.959357583421792</v>
      </c>
      <c r="E443" s="123">
        <f t="shared" si="235"/>
        <v>91.730492407658019</v>
      </c>
      <c r="F443" s="123">
        <f t="shared" si="235"/>
        <v>90.120668793925319</v>
      </c>
      <c r="G443" s="123">
        <f t="shared" si="235"/>
        <v>88.700241095330824</v>
      </c>
      <c r="H443" s="123">
        <f t="shared" si="235"/>
        <v>88.192749966717983</v>
      </c>
      <c r="I443" s="123">
        <f t="shared" si="235"/>
        <v>86.407152968179219</v>
      </c>
      <c r="J443" s="123">
        <f t="shared" si="235"/>
        <v>85.960806787255535</v>
      </c>
      <c r="K443" s="123">
        <f t="shared" si="235"/>
        <v>85.353388296091111</v>
      </c>
      <c r="L443" s="123">
        <f t="shared" si="235"/>
        <v>95.613594686969975</v>
      </c>
      <c r="M443" s="123">
        <f t="shared" si="235"/>
        <v>80.38925705422659</v>
      </c>
      <c r="N443" s="123">
        <f t="shared" si="235"/>
        <v>79.277044996432025</v>
      </c>
      <c r="O443" s="123">
        <f t="shared" si="235"/>
        <v>76.949174548599444</v>
      </c>
      <c r="P443" s="123">
        <f t="shared" si="235"/>
        <v>67.987106420802178</v>
      </c>
      <c r="Q443" s="123">
        <f t="shared" si="235"/>
        <v>71.557530954730623</v>
      </c>
      <c r="R443" s="123">
        <f t="shared" ref="R443:V443" si="236">SUM(R444:R445)</f>
        <v>70.878712048167102</v>
      </c>
      <c r="S443" s="123">
        <f t="shared" si="236"/>
        <v>67.610987359035732</v>
      </c>
      <c r="T443" s="123">
        <f t="shared" si="236"/>
        <v>64.380872907215178</v>
      </c>
      <c r="U443" s="123">
        <f t="shared" si="236"/>
        <v>58.519396327998408</v>
      </c>
      <c r="V443" s="123">
        <f t="shared" si="236"/>
        <v>52.414050180663303</v>
      </c>
      <c r="W443" s="123">
        <f t="shared" ref="W443:Y443" si="237">SUM(W444:W445)</f>
        <v>50.670859815866194</v>
      </c>
      <c r="X443" s="123">
        <f t="shared" si="237"/>
        <v>39.036664632381644</v>
      </c>
      <c r="Y443" s="123">
        <f t="shared" si="237"/>
        <v>32.543916368544572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95.161977685330754</v>
      </c>
      <c r="D444" s="99">
        <v>90.632655773771504</v>
      </c>
      <c r="E444" s="99">
        <v>91.402544225430233</v>
      </c>
      <c r="F444" s="99">
        <v>89.801765695459324</v>
      </c>
      <c r="G444" s="99">
        <v>88.388049673329874</v>
      </c>
      <c r="H444" s="99">
        <v>87.883900319618803</v>
      </c>
      <c r="I444" s="99">
        <v>86.106246513956521</v>
      </c>
      <c r="J444" s="99">
        <v>85.66567520305459</v>
      </c>
      <c r="K444" s="99">
        <v>85.063616536068807</v>
      </c>
      <c r="L444" s="99">
        <v>95.281047320977649</v>
      </c>
      <c r="M444" s="99">
        <v>80.116432215693223</v>
      </c>
      <c r="N444" s="99">
        <v>79.011012307189162</v>
      </c>
      <c r="O444" s="99">
        <v>76.693302999130069</v>
      </c>
      <c r="P444" s="99">
        <v>67.766235884521649</v>
      </c>
      <c r="Q444" s="99">
        <v>71.32120612997258</v>
      </c>
      <c r="R444" s="99">
        <v>70.64508593302007</v>
      </c>
      <c r="S444" s="99">
        <v>67.3888608376473</v>
      </c>
      <c r="T444" s="99">
        <v>64.17026231211608</v>
      </c>
      <c r="U444" s="99">
        <v>58.330477865457993</v>
      </c>
      <c r="V444" s="99">
        <v>52.244980756949737</v>
      </c>
      <c r="W444" s="99">
        <v>50.507520628779687</v>
      </c>
      <c r="X444" s="99">
        <v>38.91994622133236</v>
      </c>
      <c r="Y444" s="99">
        <v>32.445570661203639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0.35145155204323308</v>
      </c>
      <c r="D445" s="99">
        <v>0.32670180965028417</v>
      </c>
      <c r="E445" s="99">
        <v>0.32794818222778338</v>
      </c>
      <c r="F445" s="99">
        <v>0.31890309846599835</v>
      </c>
      <c r="G445" s="99">
        <v>0.31219142200095451</v>
      </c>
      <c r="H445" s="99">
        <v>0.30884964709918106</v>
      </c>
      <c r="I445" s="99">
        <v>0.30090645422269252</v>
      </c>
      <c r="J445" s="99">
        <v>0.29513158420094598</v>
      </c>
      <c r="K445" s="99">
        <v>0.2897717600222991</v>
      </c>
      <c r="L445" s="99">
        <v>0.33254736599232537</v>
      </c>
      <c r="M445" s="99">
        <v>0.27282483853337003</v>
      </c>
      <c r="N445" s="99">
        <v>0.26603268924286894</v>
      </c>
      <c r="O445" s="99">
        <v>0.25587154946936974</v>
      </c>
      <c r="P445" s="99">
        <v>0.22087053628053188</v>
      </c>
      <c r="Q445" s="99">
        <v>0.23632482475803709</v>
      </c>
      <c r="R445" s="99">
        <v>0.23362611514703299</v>
      </c>
      <c r="S445" s="99">
        <v>0.22212652138842651</v>
      </c>
      <c r="T445" s="99">
        <v>0.21061059509909485</v>
      </c>
      <c r="U445" s="99">
        <v>0.18891846254041414</v>
      </c>
      <c r="V445" s="99">
        <v>0.16906942371356506</v>
      </c>
      <c r="W445" s="99">
        <v>0.1633391870865068</v>
      </c>
      <c r="X445" s="99">
        <v>0.11671841104928676</v>
      </c>
      <c r="Y445" s="99">
        <v>9.834570734093101E-2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7.8101394683191827E-2</v>
      </c>
      <c r="D446" s="123">
        <f t="shared" si="238"/>
        <v>3.9807109306557065E-2</v>
      </c>
      <c r="E446" s="123">
        <f t="shared" si="238"/>
        <v>8.5884412680094599E-2</v>
      </c>
      <c r="F446" s="123">
        <f t="shared" si="238"/>
        <v>0.14078801846530187</v>
      </c>
      <c r="G446" s="123">
        <f t="shared" si="238"/>
        <v>0.14419460555614444</v>
      </c>
      <c r="H446" s="123">
        <f t="shared" si="238"/>
        <v>0.24319161148280688</v>
      </c>
      <c r="I446" s="123">
        <f t="shared" si="238"/>
        <v>0.24855288201363238</v>
      </c>
      <c r="J446" s="123">
        <f t="shared" si="238"/>
        <v>0.1798317157159961</v>
      </c>
      <c r="K446" s="123">
        <f t="shared" si="238"/>
        <v>0.12077607867809122</v>
      </c>
      <c r="L446" s="123">
        <f t="shared" si="238"/>
        <v>0.1329852654922081</v>
      </c>
      <c r="M446" s="123">
        <f t="shared" si="238"/>
        <v>0.18626155753380555</v>
      </c>
      <c r="N446" s="123">
        <f t="shared" si="238"/>
        <v>0.1843269816186297</v>
      </c>
      <c r="O446" s="123">
        <f t="shared" si="238"/>
        <v>0.15651927530861787</v>
      </c>
      <c r="P446" s="123">
        <f t="shared" si="238"/>
        <v>0.12723069325059419</v>
      </c>
      <c r="Q446" s="123">
        <f t="shared" si="238"/>
        <v>0.16518645922502787</v>
      </c>
      <c r="R446" s="123">
        <f t="shared" si="238"/>
        <v>0.21136599563859007</v>
      </c>
      <c r="S446" s="123">
        <f t="shared" si="238"/>
        <v>0.18911546991055214</v>
      </c>
      <c r="T446" s="123">
        <f t="shared" si="238"/>
        <v>0.23943268971585882</v>
      </c>
      <c r="U446" s="123">
        <f t="shared" si="238"/>
        <v>0.10742592688588215</v>
      </c>
      <c r="V446" s="123">
        <f t="shared" si="238"/>
        <v>0.29333918129670739</v>
      </c>
      <c r="W446" s="123">
        <f t="shared" si="238"/>
        <v>0.10919594447777783</v>
      </c>
      <c r="X446" s="123">
        <f t="shared" si="238"/>
        <v>0.22625778463205726</v>
      </c>
      <c r="Y446" s="123">
        <f t="shared" si="238"/>
        <v>0.28604667282944474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7.8101394683191827E-2</v>
      </c>
      <c r="D447" s="99">
        <f>RES_hhdet_in_tess!D129</f>
        <v>3.9807109306557065E-2</v>
      </c>
      <c r="E447" s="99">
        <f>RES_hhdet_in_tess!E129</f>
        <v>8.5884412680094599E-2</v>
      </c>
      <c r="F447" s="99">
        <f>RES_hhdet_in_tess!F129</f>
        <v>0.14078801846530187</v>
      </c>
      <c r="G447" s="99">
        <f>RES_hhdet_in_tess!G129</f>
        <v>0.14419460555614444</v>
      </c>
      <c r="H447" s="99">
        <f>RES_hhdet_in_tess!H129</f>
        <v>0.24319161148280688</v>
      </c>
      <c r="I447" s="99">
        <f>RES_hhdet_in_tess!I129</f>
        <v>0.24855288201363238</v>
      </c>
      <c r="J447" s="99">
        <f>RES_hhdet_in_tess!J129</f>
        <v>0.1798317157159961</v>
      </c>
      <c r="K447" s="99">
        <f>RES_hhdet_in_tess!K129</f>
        <v>0.12077607867809122</v>
      </c>
      <c r="L447" s="99">
        <f>RES_hhdet_in_tess!L129</f>
        <v>0.1329852654922081</v>
      </c>
      <c r="M447" s="99">
        <f>RES_hhdet_in_tess!M129</f>
        <v>0.18626155753380555</v>
      </c>
      <c r="N447" s="99">
        <f>RES_hhdet_in_tess!N129</f>
        <v>0.1843269816186297</v>
      </c>
      <c r="O447" s="99">
        <f>RES_hhdet_in_tess!O129</f>
        <v>0.15651927530861787</v>
      </c>
      <c r="P447" s="99">
        <f>RES_hhdet_in_tess!P129</f>
        <v>0.12723069325059419</v>
      </c>
      <c r="Q447" s="99">
        <f>RES_hhdet_in_tess!Q129</f>
        <v>0.16518645922502787</v>
      </c>
      <c r="R447" s="99">
        <f>RES_hhdet_in_tess!R129</f>
        <v>0.21136599563859007</v>
      </c>
      <c r="S447" s="99">
        <f>RES_hhdet_in_tess!S129</f>
        <v>0.18911546991055214</v>
      </c>
      <c r="T447" s="99">
        <f>RES_hhdet_in_tess!T129</f>
        <v>0.23943268971585882</v>
      </c>
      <c r="U447" s="99">
        <f>RES_hhdet_in_tess!U129</f>
        <v>0.10742592688588215</v>
      </c>
      <c r="V447" s="99">
        <f>RES_hhdet_in_tess!V129</f>
        <v>0.29333918129670739</v>
      </c>
      <c r="W447" s="99">
        <f>RES_hhdet_in_tess!W129</f>
        <v>0.10919594447777783</v>
      </c>
      <c r="X447" s="99">
        <f>RES_hhdet_in_tess!X129</f>
        <v>0.22625778463205726</v>
      </c>
      <c r="Y447" s="99">
        <f>RES_hhdet_in_tess!Y129</f>
        <v>0.28604667282944474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8.0558223370876192</v>
      </c>
      <c r="D448" s="123">
        <v>8.0395316330883251</v>
      </c>
      <c r="E448" s="123">
        <v>7.89770927972382</v>
      </c>
      <c r="F448" s="123">
        <v>8.1116610186655933</v>
      </c>
      <c r="G448" s="123">
        <v>7.9861802221456077</v>
      </c>
      <c r="H448" s="123">
        <v>7.9825933257617097</v>
      </c>
      <c r="I448" s="123">
        <v>7.4074819846052931</v>
      </c>
      <c r="J448" s="123">
        <v>7.7768516061598101</v>
      </c>
      <c r="K448" s="123">
        <v>7.6946841609050676</v>
      </c>
      <c r="L448" s="123">
        <v>9.0784949103844994</v>
      </c>
      <c r="M448" s="123">
        <v>9.1887502781784693</v>
      </c>
      <c r="N448" s="123">
        <v>9.3890385694987266</v>
      </c>
      <c r="O448" s="123">
        <v>9.6350868428243359</v>
      </c>
      <c r="P448" s="123">
        <v>9.4529955878011158</v>
      </c>
      <c r="Q448" s="123">
        <v>9.7964640478805762</v>
      </c>
      <c r="R448" s="123">
        <v>9.7537926522800547</v>
      </c>
      <c r="S448" s="123">
        <v>9.3234895743438582</v>
      </c>
      <c r="T448" s="123">
        <v>9.3915914872569761</v>
      </c>
      <c r="U448" s="123">
        <v>9.4468879592339157</v>
      </c>
      <c r="V448" s="123">
        <v>8.9755890487849648</v>
      </c>
      <c r="W448" s="123">
        <v>9.7373887791951308</v>
      </c>
      <c r="X448" s="123">
        <v>5.9230959658944258</v>
      </c>
      <c r="Y448" s="123">
        <v>5.8043897889806475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8.060558008606769</v>
      </c>
      <c r="D449" s="99">
        <v>8.0383972294688739</v>
      </c>
      <c r="E449" s="99">
        <v>7.9022870061410542</v>
      </c>
      <c r="F449" s="99">
        <v>8.1229100710551432</v>
      </c>
      <c r="G449" s="99">
        <v>7.9792038628591424</v>
      </c>
      <c r="H449" s="99">
        <v>7.9781009214410696</v>
      </c>
      <c r="I449" s="99">
        <v>7.4074540197760541</v>
      </c>
      <c r="J449" s="99">
        <v>7.7768223026809284</v>
      </c>
      <c r="K449" s="99">
        <v>7.6946118285395144</v>
      </c>
      <c r="L449" s="99">
        <v>9.1004097940851221</v>
      </c>
      <c r="M449" s="99">
        <v>9.1944465726489994</v>
      </c>
      <c r="N449" s="99">
        <v>9.4110265399602593</v>
      </c>
      <c r="O449" s="99">
        <v>9.6298837627533143</v>
      </c>
      <c r="P449" s="99">
        <v>9.4603329035239465</v>
      </c>
      <c r="Q449" s="99">
        <v>9.7648703225057822</v>
      </c>
      <c r="R449" s="99">
        <v>9.7499435541073431</v>
      </c>
      <c r="S449" s="99">
        <v>9.328709392060146</v>
      </c>
      <c r="T449" s="99">
        <v>9.3854310631495714</v>
      </c>
      <c r="U449" s="99">
        <v>9.4389385586119285</v>
      </c>
      <c r="V449" s="99">
        <v>8.9755664946952916</v>
      </c>
      <c r="W449" s="99">
        <v>9.7471813228834669</v>
      </c>
      <c r="X449" s="99">
        <v>5.9211308079311662</v>
      </c>
      <c r="Y449" s="99">
        <v>5.7903613489911168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8.0608438343632542</v>
      </c>
      <c r="D450" s="99">
        <v>8.0387654193342719</v>
      </c>
      <c r="E450" s="99">
        <v>7.9031187356323445</v>
      </c>
      <c r="F450" s="99">
        <v>8.1238418240797152</v>
      </c>
      <c r="G450" s="99">
        <v>7.9802153988901265</v>
      </c>
      <c r="H450" s="99">
        <v>7.9795125415205961</v>
      </c>
      <c r="I450" s="99">
        <v>7.40988922296967</v>
      </c>
      <c r="J450" s="99">
        <v>7.7800835063813523</v>
      </c>
      <c r="K450" s="99">
        <v>7.6998205957627999</v>
      </c>
      <c r="L450" s="99">
        <v>9.1043026893295913</v>
      </c>
      <c r="M450" s="99">
        <v>9.1964254252612925</v>
      </c>
      <c r="N450" s="99">
        <v>9.4113800125571903</v>
      </c>
      <c r="O450" s="99">
        <v>0</v>
      </c>
      <c r="P450" s="99">
        <v>9.453882497794039</v>
      </c>
      <c r="Q450" s="99">
        <v>0</v>
      </c>
      <c r="R450" s="99">
        <v>9.7390919556985942</v>
      </c>
      <c r="S450" s="99">
        <v>9.3239919405131708</v>
      </c>
      <c r="T450" s="99">
        <v>9.3810580337663119</v>
      </c>
      <c r="U450" s="99">
        <v>9.4390073780886201</v>
      </c>
      <c r="V450" s="99">
        <v>8.9780168712377773</v>
      </c>
      <c r="W450" s="99">
        <v>9.7520052557922732</v>
      </c>
      <c r="X450" s="99">
        <v>5.9569785764668319</v>
      </c>
      <c r="Y450" s="99">
        <v>5.8175915894026247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4.5130755310881892</v>
      </c>
      <c r="D451" s="102">
        <v>4.5476443114142562</v>
      </c>
      <c r="E451" s="102">
        <v>4.4087765652934374</v>
      </c>
      <c r="F451" s="102">
        <v>4.5107384723279074</v>
      </c>
      <c r="G451" s="102">
        <v>4.4954883985431513</v>
      </c>
      <c r="H451" s="102">
        <v>4.5004372221107056</v>
      </c>
      <c r="I451" s="102">
        <v>4.1076772748583084</v>
      </c>
      <c r="J451" s="102">
        <v>4.1767993714797473</v>
      </c>
      <c r="K451" s="102">
        <v>3.7690290416914594</v>
      </c>
      <c r="L451" s="102">
        <v>5.1332816626802371</v>
      </c>
      <c r="M451" s="102">
        <v>5.1290304955218575</v>
      </c>
      <c r="N451" s="102">
        <v>5.1381528337527618</v>
      </c>
      <c r="O451" s="102">
        <v>0</v>
      </c>
      <c r="P451" s="102">
        <v>5.2147224821388463</v>
      </c>
      <c r="Q451" s="102">
        <v>0</v>
      </c>
      <c r="R451" s="102">
        <v>5.5078428690540209</v>
      </c>
      <c r="S451" s="102">
        <v>5.0521458329508171</v>
      </c>
      <c r="T451" s="102">
        <v>5.1149418692830944</v>
      </c>
      <c r="U451" s="102">
        <v>5.2395235306064638</v>
      </c>
      <c r="V451" s="102">
        <v>4.9825819713213226</v>
      </c>
      <c r="W451" s="102">
        <v>5.7376737281297459</v>
      </c>
      <c r="X451" s="102">
        <v>2.4757468105384679</v>
      </c>
      <c r="Y451" s="102">
        <v>3.0132218874164947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3.5477683032750651</v>
      </c>
      <c r="D452" s="105">
        <v>3.4911211079200162</v>
      </c>
      <c r="E452" s="105">
        <v>3.4943421703389062</v>
      </c>
      <c r="F452" s="105">
        <v>3.613103351751807</v>
      </c>
      <c r="G452" s="105">
        <v>3.4847270003469748</v>
      </c>
      <c r="H452" s="105">
        <v>3.4790753194098918</v>
      </c>
      <c r="I452" s="105">
        <v>3.3022119481113625</v>
      </c>
      <c r="J452" s="105">
        <v>3.6032841349016054</v>
      </c>
      <c r="K452" s="105">
        <v>3.9307915540713401</v>
      </c>
      <c r="L452" s="105">
        <v>3.9710210266493533</v>
      </c>
      <c r="M452" s="105">
        <v>4.0673949297394367</v>
      </c>
      <c r="N452" s="105">
        <v>4.2732271788044276</v>
      </c>
      <c r="O452" s="105">
        <v>0</v>
      </c>
      <c r="P452" s="105">
        <v>4.239160015655191</v>
      </c>
      <c r="Q452" s="105">
        <v>0</v>
      </c>
      <c r="R452" s="105">
        <v>4.2312490866445742</v>
      </c>
      <c r="S452" s="105">
        <v>4.2718461075623528</v>
      </c>
      <c r="T452" s="105">
        <v>4.2661161644832184</v>
      </c>
      <c r="U452" s="105">
        <v>4.1994838474821572</v>
      </c>
      <c r="V452" s="105">
        <v>3.9954348999164542</v>
      </c>
      <c r="W452" s="105">
        <v>4.0143315276625282</v>
      </c>
      <c r="X452" s="105">
        <v>3.4812317659283636</v>
      </c>
      <c r="Y452" s="105">
        <v>2.8043697019861304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7.9591876102503107</v>
      </c>
      <c r="D453" s="102">
        <v>8.064343306750434</v>
      </c>
      <c r="E453" s="102">
        <v>7.7929712139242495</v>
      </c>
      <c r="F453" s="102">
        <v>7.9340280862311108</v>
      </c>
      <c r="G453" s="102">
        <v>8.0728562504821877</v>
      </c>
      <c r="H453" s="102">
        <v>8.0541370379186308</v>
      </c>
      <c r="I453" s="102">
        <v>0</v>
      </c>
      <c r="J453" s="102">
        <v>0</v>
      </c>
      <c r="K453" s="102">
        <v>0</v>
      </c>
      <c r="L453" s="102">
        <v>8.7853361145480946</v>
      </c>
      <c r="M453" s="102">
        <v>9.1044542185371125</v>
      </c>
      <c r="N453" s="102">
        <v>9.0689165876405387</v>
      </c>
      <c r="O453" s="102">
        <v>9.7677075639150654</v>
      </c>
      <c r="P453" s="102">
        <v>9.3602033496197539</v>
      </c>
      <c r="Q453" s="102">
        <v>10.11465246904006</v>
      </c>
      <c r="R453" s="102">
        <v>10.04157619992765</v>
      </c>
      <c r="S453" s="102">
        <v>9.1966208561091367</v>
      </c>
      <c r="T453" s="102">
        <v>9.5032668568903311</v>
      </c>
      <c r="U453" s="102">
        <v>9.557052821711947</v>
      </c>
      <c r="V453" s="102">
        <v>0</v>
      </c>
      <c r="W453" s="102">
        <v>9.4230208888297202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7.9604979256261359</v>
      </c>
      <c r="D454" s="105">
        <v>8.0661378863810729</v>
      </c>
      <c r="E454" s="105">
        <v>7.7952747503279234</v>
      </c>
      <c r="F454" s="105">
        <v>7.9358026262674422</v>
      </c>
      <c r="G454" s="105">
        <v>8.0744267133707215</v>
      </c>
      <c r="H454" s="105">
        <v>8.0547056306942384</v>
      </c>
      <c r="I454" s="105">
        <v>0</v>
      </c>
      <c r="J454" s="105">
        <v>0</v>
      </c>
      <c r="K454" s="105">
        <v>0</v>
      </c>
      <c r="L454" s="105">
        <v>8.7878057015239097</v>
      </c>
      <c r="M454" s="105">
        <v>9.1052488792024597</v>
      </c>
      <c r="N454" s="105">
        <v>9.0667676744158907</v>
      </c>
      <c r="O454" s="105">
        <v>9.7641376915629774</v>
      </c>
      <c r="P454" s="105">
        <v>9.355028703150321</v>
      </c>
      <c r="Q454" s="105">
        <v>10.114009467228691</v>
      </c>
      <c r="R454" s="105">
        <v>10.044700324150075</v>
      </c>
      <c r="S454" s="105">
        <v>9.2022648281869479</v>
      </c>
      <c r="T454" s="105">
        <v>9.5090721044478705</v>
      </c>
      <c r="U454" s="105">
        <v>9.5619750553522795</v>
      </c>
      <c r="V454" s="105">
        <v>0</v>
      </c>
      <c r="W454" s="105">
        <v>9.4213263093800297</v>
      </c>
      <c r="X454" s="105">
        <v>5.9480738334170074</v>
      </c>
      <c r="Y454" s="105">
        <v>5.9597692381231422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4.4552770325430835</v>
      </c>
      <c r="D455" s="99">
        <v>4.5640385968215549</v>
      </c>
      <c r="E455" s="99">
        <v>4.3464766866573523</v>
      </c>
      <c r="F455" s="99">
        <v>4.4028784863583459</v>
      </c>
      <c r="G455" s="99">
        <v>4.5499021479458843</v>
      </c>
      <c r="H455" s="99">
        <v>4.5447020584452478</v>
      </c>
      <c r="I455" s="99">
        <v>0</v>
      </c>
      <c r="J455" s="99">
        <v>0</v>
      </c>
      <c r="K455" s="99">
        <v>0</v>
      </c>
      <c r="L455" s="99">
        <v>4.9444389847457275</v>
      </c>
      <c r="M455" s="99">
        <v>5.0721329984786134</v>
      </c>
      <c r="N455" s="99">
        <v>4.9383854440293469</v>
      </c>
      <c r="O455" s="99">
        <v>5.6080076493609239</v>
      </c>
      <c r="P455" s="99">
        <v>5.1552040807377111</v>
      </c>
      <c r="Q455" s="99">
        <v>5.7162144075877652</v>
      </c>
      <c r="R455" s="99">
        <v>5.6843026960212679</v>
      </c>
      <c r="S455" s="99">
        <v>4.981346422368067</v>
      </c>
      <c r="T455" s="99">
        <v>5.1894681666334517</v>
      </c>
      <c r="U455" s="99">
        <v>5.3090541207640376</v>
      </c>
      <c r="V455" s="99">
        <v>0</v>
      </c>
      <c r="W455" s="99">
        <v>5.5318277558933397</v>
      </c>
      <c r="X455" s="99">
        <v>2.4373552951990201</v>
      </c>
      <c r="Y455" s="99">
        <v>3.0820025361596048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3.5052208930830546</v>
      </c>
      <c r="D456" s="99">
        <v>3.5020992895595184</v>
      </c>
      <c r="E456" s="99">
        <v>3.4487980636705711</v>
      </c>
      <c r="F456" s="99">
        <v>3.5329241399090976</v>
      </c>
      <c r="G456" s="99">
        <v>3.5245245654248354</v>
      </c>
      <c r="H456" s="99">
        <v>3.5100035722489906</v>
      </c>
      <c r="I456" s="99">
        <v>0</v>
      </c>
      <c r="J456" s="99">
        <v>0</v>
      </c>
      <c r="K456" s="99">
        <v>0</v>
      </c>
      <c r="L456" s="99">
        <v>3.843366716778184</v>
      </c>
      <c r="M456" s="99">
        <v>4.0331158807238481</v>
      </c>
      <c r="N456" s="99">
        <v>4.1283822303865447</v>
      </c>
      <c r="O456" s="99">
        <v>4.1561300422020517</v>
      </c>
      <c r="P456" s="99">
        <v>4.199824622412609</v>
      </c>
      <c r="Q456" s="99">
        <v>4.3977950596409272</v>
      </c>
      <c r="R456" s="99">
        <v>4.3603976281288084</v>
      </c>
      <c r="S456" s="99">
        <v>4.2209184058188818</v>
      </c>
      <c r="T456" s="99">
        <v>4.319603937814418</v>
      </c>
      <c r="U456" s="99">
        <v>4.2529209345882419</v>
      </c>
      <c r="V456" s="99">
        <v>0</v>
      </c>
      <c r="W456" s="99">
        <v>3.889498553486689</v>
      </c>
      <c r="X456" s="99">
        <v>3.5107185382179873</v>
      </c>
      <c r="Y456" s="99">
        <v>2.877766701963536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1.8714157183188318</v>
      </c>
      <c r="D457" s="123">
        <v>1.9010453338180902</v>
      </c>
      <c r="E457" s="123">
        <v>1.8886365224381285</v>
      </c>
      <c r="F457" s="123">
        <v>1.8899061429509469</v>
      </c>
      <c r="G457" s="123">
        <v>1.9179797668952605</v>
      </c>
      <c r="H457" s="123">
        <v>1.95509257132361</v>
      </c>
      <c r="I457" s="123">
        <v>1.9569093956724932</v>
      </c>
      <c r="J457" s="123">
        <v>2.0089656256632762</v>
      </c>
      <c r="K457" s="123">
        <v>2.0215884871736014</v>
      </c>
      <c r="L457" s="123">
        <v>2.2473981308088868</v>
      </c>
      <c r="M457" s="123">
        <v>2.2057867985011104</v>
      </c>
      <c r="N457" s="123">
        <v>2.1974036007509894</v>
      </c>
      <c r="O457" s="123">
        <v>2.3554193678877051</v>
      </c>
      <c r="P457" s="123">
        <v>2.3820468063178586</v>
      </c>
      <c r="Q457" s="123">
        <v>2.5133749110467836</v>
      </c>
      <c r="R457" s="123">
        <v>2.589757493167915</v>
      </c>
      <c r="S457" s="123">
        <v>2.4497765922674581</v>
      </c>
      <c r="T457" s="123">
        <v>2.5346481029047192</v>
      </c>
      <c r="U457" s="123">
        <v>2.5442965662314956</v>
      </c>
      <c r="V457" s="123">
        <v>2.579261302131719</v>
      </c>
      <c r="W457" s="123">
        <v>2.8578735457162452</v>
      </c>
      <c r="X457" s="123">
        <v>1.7521775422482686</v>
      </c>
      <c r="Y457" s="123">
        <v>2.0009040749722691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1.8714157183188318</v>
      </c>
      <c r="D459" s="110">
        <v>1.9010453338180902</v>
      </c>
      <c r="E459" s="110">
        <v>1.8886365224381285</v>
      </c>
      <c r="F459" s="110">
        <v>1.8899061429509469</v>
      </c>
      <c r="G459" s="110">
        <v>1.9179797668952605</v>
      </c>
      <c r="H459" s="110">
        <v>1.95509257132361</v>
      </c>
      <c r="I459" s="110">
        <v>1.9569093956724932</v>
      </c>
      <c r="J459" s="110">
        <v>2.0089656256632762</v>
      </c>
      <c r="K459" s="110">
        <v>2.0215884871736014</v>
      </c>
      <c r="L459" s="110">
        <v>2.2473981308088868</v>
      </c>
      <c r="M459" s="110">
        <v>2.2057867985011104</v>
      </c>
      <c r="N459" s="110">
        <v>2.1974036007509894</v>
      </c>
      <c r="O459" s="110">
        <v>2.3554193678877051</v>
      </c>
      <c r="P459" s="110">
        <v>2.3820468063178586</v>
      </c>
      <c r="Q459" s="110">
        <v>2.5133749110467836</v>
      </c>
      <c r="R459" s="110">
        <v>2.589757493167915</v>
      </c>
      <c r="S459" s="110">
        <v>2.4497765922674581</v>
      </c>
      <c r="T459" s="110">
        <v>2.5346481029047192</v>
      </c>
      <c r="U459" s="110">
        <v>2.5442965662314956</v>
      </c>
      <c r="V459" s="110">
        <v>2.579261302131719</v>
      </c>
      <c r="W459" s="110">
        <v>2.8578735457162452</v>
      </c>
      <c r="X459" s="110">
        <v>1.7521775422482686</v>
      </c>
      <c r="Y459" s="110">
        <v>2.0009040749722691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144538</v>
      </c>
      <c r="C5" s="120">
        <v>141872</v>
      </c>
      <c r="D5" s="120">
        <v>140775</v>
      </c>
      <c r="E5" s="120">
        <v>139103</v>
      </c>
      <c r="F5" s="120">
        <v>140295</v>
      </c>
      <c r="G5" s="120">
        <v>142606</v>
      </c>
      <c r="H5" s="120">
        <v>146966</v>
      </c>
      <c r="I5" s="120">
        <v>149142</v>
      </c>
      <c r="J5" s="120">
        <v>152567</v>
      </c>
      <c r="K5" s="120">
        <v>156567</v>
      </c>
      <c r="L5" s="120">
        <v>160022</v>
      </c>
      <c r="M5" s="120">
        <v>170837</v>
      </c>
      <c r="N5" s="120">
        <v>181276</v>
      </c>
      <c r="O5" s="120">
        <v>192455</v>
      </c>
      <c r="P5" s="120">
        <v>206360</v>
      </c>
      <c r="Q5" s="120">
        <v>215863</v>
      </c>
      <c r="R5" s="120">
        <v>228329</v>
      </c>
      <c r="S5" s="120">
        <v>243062</v>
      </c>
      <c r="T5" s="120">
        <v>270326</v>
      </c>
      <c r="U5" s="120">
        <v>305394</v>
      </c>
      <c r="V5" s="120">
        <v>352319</v>
      </c>
      <c r="W5" s="120">
        <v>399628</v>
      </c>
      <c r="X5" s="120">
        <v>461701</v>
      </c>
      <c r="Y5" s="120">
        <v>498158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144538</v>
      </c>
      <c r="C7" s="52">
        <v>141872</v>
      </c>
      <c r="D7" s="52">
        <v>140775</v>
      </c>
      <c r="E7" s="52">
        <v>139103</v>
      </c>
      <c r="F7" s="52">
        <v>140295</v>
      </c>
      <c r="G7" s="52">
        <v>142606</v>
      </c>
      <c r="H7" s="52">
        <v>146966</v>
      </c>
      <c r="I7" s="52">
        <v>149142</v>
      </c>
      <c r="J7" s="52">
        <v>152567</v>
      </c>
      <c r="K7" s="52">
        <v>156567</v>
      </c>
      <c r="L7" s="52">
        <v>160022</v>
      </c>
      <c r="M7" s="52">
        <v>170837</v>
      </c>
      <c r="N7" s="52">
        <v>181276</v>
      </c>
      <c r="O7" s="52">
        <v>192455</v>
      </c>
      <c r="P7" s="52">
        <v>206360</v>
      </c>
      <c r="Q7" s="52">
        <v>215863</v>
      </c>
      <c r="R7" s="52">
        <v>228329</v>
      </c>
      <c r="S7" s="52">
        <v>243062</v>
      </c>
      <c r="T7" s="52">
        <v>270326</v>
      </c>
      <c r="U7" s="52">
        <v>305394</v>
      </c>
      <c r="V7" s="52">
        <v>352319</v>
      </c>
      <c r="W7" s="52">
        <v>399628</v>
      </c>
      <c r="X7" s="52">
        <v>461701</v>
      </c>
      <c r="Y7" s="52">
        <v>498158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5949</v>
      </c>
      <c r="C9" s="52">
        <v>6467</v>
      </c>
      <c r="D9" s="52">
        <v>6795</v>
      </c>
      <c r="E9" s="52">
        <v>6626</v>
      </c>
      <c r="F9" s="52">
        <v>6684</v>
      </c>
      <c r="G9" s="52">
        <v>6879</v>
      </c>
      <c r="H9" s="52">
        <v>7476</v>
      </c>
      <c r="I9" s="52">
        <v>8597</v>
      </c>
      <c r="J9" s="52">
        <v>9881</v>
      </c>
      <c r="K9" s="52">
        <v>10946</v>
      </c>
      <c r="L9" s="52">
        <v>12238</v>
      </c>
      <c r="M9" s="52">
        <v>14365</v>
      </c>
      <c r="N9" s="52">
        <v>16840</v>
      </c>
      <c r="O9" s="52">
        <v>19116</v>
      </c>
      <c r="P9" s="52">
        <v>22337</v>
      </c>
      <c r="Q9" s="52">
        <v>25916</v>
      </c>
      <c r="R9" s="52">
        <v>30076</v>
      </c>
      <c r="S9" s="52">
        <v>33953</v>
      </c>
      <c r="T9" s="52">
        <v>39377</v>
      </c>
      <c r="U9" s="52">
        <v>45882</v>
      </c>
      <c r="V9" s="52">
        <v>58343</v>
      </c>
      <c r="W9" s="52">
        <v>69585</v>
      </c>
      <c r="X9" s="52">
        <v>91817</v>
      </c>
      <c r="Y9" s="52">
        <v>115101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15893</v>
      </c>
      <c r="C11" s="52">
        <v>15276</v>
      </c>
      <c r="D11" s="52">
        <v>14670</v>
      </c>
      <c r="E11" s="52">
        <v>14437</v>
      </c>
      <c r="F11" s="52">
        <v>14619</v>
      </c>
      <c r="G11" s="52">
        <v>15054</v>
      </c>
      <c r="H11" s="52">
        <v>15660</v>
      </c>
      <c r="I11" s="52">
        <v>15380</v>
      </c>
      <c r="J11" s="52">
        <v>15054</v>
      </c>
      <c r="K11" s="52">
        <v>14328</v>
      </c>
      <c r="L11" s="52">
        <v>13880</v>
      </c>
      <c r="M11" s="52">
        <v>14572</v>
      </c>
      <c r="N11" s="52">
        <v>14759</v>
      </c>
      <c r="O11" s="52">
        <v>14764</v>
      </c>
      <c r="P11" s="52">
        <v>15470</v>
      </c>
      <c r="Q11" s="52">
        <v>17283</v>
      </c>
      <c r="R11" s="52">
        <v>20036</v>
      </c>
      <c r="S11" s="52">
        <v>23825</v>
      </c>
      <c r="T11" s="52">
        <v>28212</v>
      </c>
      <c r="U11" s="52">
        <v>34852</v>
      </c>
      <c r="V11" s="52">
        <v>43492</v>
      </c>
      <c r="W11" s="52">
        <v>54843</v>
      </c>
      <c r="X11" s="52">
        <v>71500</v>
      </c>
      <c r="Y11" s="52">
        <v>79587</v>
      </c>
      <c r="DA11" s="63" t="s">
        <v>1122</v>
      </c>
    </row>
    <row r="12" spans="1:105" ht="12" customHeight="1" x14ac:dyDescent="0.25">
      <c r="A12" s="97" t="s">
        <v>123</v>
      </c>
      <c r="B12" s="52">
        <v>54</v>
      </c>
      <c r="C12" s="52">
        <v>59</v>
      </c>
      <c r="D12" s="52">
        <v>54</v>
      </c>
      <c r="E12" s="52">
        <v>60</v>
      </c>
      <c r="F12" s="52">
        <v>63</v>
      </c>
      <c r="G12" s="52">
        <v>68</v>
      </c>
      <c r="H12" s="52">
        <v>78</v>
      </c>
      <c r="I12" s="52">
        <v>93</v>
      </c>
      <c r="J12" s="52">
        <v>88</v>
      </c>
      <c r="K12" s="52">
        <v>100</v>
      </c>
      <c r="L12" s="52">
        <v>88</v>
      </c>
      <c r="M12" s="52">
        <v>103</v>
      </c>
      <c r="N12" s="52">
        <v>102</v>
      </c>
      <c r="O12" s="52">
        <v>89</v>
      </c>
      <c r="P12" s="52">
        <v>82</v>
      </c>
      <c r="Q12" s="52">
        <v>101</v>
      </c>
      <c r="R12" s="52">
        <v>121</v>
      </c>
      <c r="S12" s="52">
        <v>158</v>
      </c>
      <c r="T12" s="52">
        <v>177</v>
      </c>
      <c r="U12" s="52">
        <v>241</v>
      </c>
      <c r="V12" s="52">
        <v>277</v>
      </c>
      <c r="W12" s="52">
        <v>340</v>
      </c>
      <c r="X12" s="52">
        <v>826</v>
      </c>
      <c r="Y12" s="52">
        <v>854</v>
      </c>
      <c r="DA12" s="63" t="s">
        <v>1123</v>
      </c>
    </row>
    <row r="13" spans="1:105" ht="12" customHeight="1" x14ac:dyDescent="0.25">
      <c r="A13" s="97" t="s">
        <v>122</v>
      </c>
      <c r="B13" s="52">
        <v>90286</v>
      </c>
      <c r="C13" s="52">
        <v>85553</v>
      </c>
      <c r="D13" s="52">
        <v>83275</v>
      </c>
      <c r="E13" s="52">
        <v>79913</v>
      </c>
      <c r="F13" s="52">
        <v>79949</v>
      </c>
      <c r="G13" s="52">
        <v>78322</v>
      </c>
      <c r="H13" s="52">
        <v>77895</v>
      </c>
      <c r="I13" s="52">
        <v>71698</v>
      </c>
      <c r="J13" s="52">
        <v>69172</v>
      </c>
      <c r="K13" s="52">
        <v>65795</v>
      </c>
      <c r="L13" s="52">
        <v>65373</v>
      </c>
      <c r="M13" s="52">
        <v>70629</v>
      </c>
      <c r="N13" s="52">
        <v>77977</v>
      </c>
      <c r="O13" s="52">
        <v>85470</v>
      </c>
      <c r="P13" s="52">
        <v>95531</v>
      </c>
      <c r="Q13" s="52">
        <v>100917</v>
      </c>
      <c r="R13" s="52">
        <v>105176</v>
      </c>
      <c r="S13" s="52">
        <v>109641</v>
      </c>
      <c r="T13" s="52">
        <v>118932</v>
      </c>
      <c r="U13" s="52">
        <v>128226</v>
      </c>
      <c r="V13" s="52">
        <v>146743</v>
      </c>
      <c r="W13" s="52">
        <v>166465</v>
      </c>
      <c r="X13" s="52">
        <v>148535</v>
      </c>
      <c r="Y13" s="52">
        <v>130026</v>
      </c>
      <c r="DA13" s="63" t="s">
        <v>1124</v>
      </c>
    </row>
    <row r="14" spans="1:105" ht="12" customHeight="1" x14ac:dyDescent="0.25">
      <c r="A14" s="97" t="s">
        <v>121</v>
      </c>
      <c r="B14" s="52">
        <v>38305</v>
      </c>
      <c r="C14" s="52">
        <v>40984</v>
      </c>
      <c r="D14" s="52">
        <v>42776</v>
      </c>
      <c r="E14" s="52">
        <v>44693</v>
      </c>
      <c r="F14" s="52">
        <v>45664</v>
      </c>
      <c r="G14" s="52">
        <v>49162</v>
      </c>
      <c r="H14" s="52">
        <v>53333</v>
      </c>
      <c r="I14" s="52">
        <v>61971</v>
      </c>
      <c r="J14" s="52">
        <v>68253</v>
      </c>
      <c r="K14" s="52">
        <v>76344</v>
      </c>
      <c r="L14" s="52">
        <v>80681</v>
      </c>
      <c r="M14" s="52">
        <v>85533</v>
      </c>
      <c r="N14" s="52">
        <v>88438</v>
      </c>
      <c r="O14" s="52">
        <v>92132</v>
      </c>
      <c r="P14" s="52">
        <v>95277</v>
      </c>
      <c r="Q14" s="52">
        <v>97562</v>
      </c>
      <c r="R14" s="52">
        <v>102996</v>
      </c>
      <c r="S14" s="52">
        <v>109438</v>
      </c>
      <c r="T14" s="52">
        <v>123005</v>
      </c>
      <c r="U14" s="52">
        <v>142075</v>
      </c>
      <c r="V14" s="52">
        <v>161807</v>
      </c>
      <c r="W14" s="52">
        <v>177980</v>
      </c>
      <c r="X14" s="52">
        <v>240840</v>
      </c>
      <c r="Y14" s="52">
        <v>287691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1126</v>
      </c>
    </row>
    <row r="17" spans="1:105" ht="12" customHeight="1" x14ac:dyDescent="0.25">
      <c r="A17" s="109" t="s">
        <v>120</v>
      </c>
      <c r="B17" s="36">
        <v>144538</v>
      </c>
      <c r="C17" s="36">
        <v>141872</v>
      </c>
      <c r="D17" s="36">
        <v>140775</v>
      </c>
      <c r="E17" s="36">
        <v>139103</v>
      </c>
      <c r="F17" s="36">
        <v>140295</v>
      </c>
      <c r="G17" s="36">
        <v>142606</v>
      </c>
      <c r="H17" s="36">
        <v>146966</v>
      </c>
      <c r="I17" s="36">
        <v>149142</v>
      </c>
      <c r="J17" s="36">
        <v>152567</v>
      </c>
      <c r="K17" s="36">
        <v>156567</v>
      </c>
      <c r="L17" s="36">
        <v>160022</v>
      </c>
      <c r="M17" s="36">
        <v>170837</v>
      </c>
      <c r="N17" s="36">
        <v>181276</v>
      </c>
      <c r="O17" s="36">
        <v>192455</v>
      </c>
      <c r="P17" s="36">
        <v>206360</v>
      </c>
      <c r="Q17" s="36">
        <v>215863</v>
      </c>
      <c r="R17" s="36">
        <v>228329</v>
      </c>
      <c r="S17" s="36">
        <v>243062</v>
      </c>
      <c r="T17" s="36">
        <v>270326</v>
      </c>
      <c r="U17" s="36">
        <v>305394</v>
      </c>
      <c r="V17" s="36">
        <v>352319</v>
      </c>
      <c r="W17" s="36">
        <v>399628</v>
      </c>
      <c r="X17" s="36">
        <v>461701</v>
      </c>
      <c r="Y17" s="36">
        <v>498158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11292</v>
      </c>
      <c r="D21" s="52">
        <v>11294</v>
      </c>
      <c r="E21" s="52">
        <v>11310</v>
      </c>
      <c r="F21" s="52">
        <v>11351</v>
      </c>
      <c r="G21" s="52">
        <v>11437</v>
      </c>
      <c r="H21" s="52">
        <v>11581</v>
      </c>
      <c r="I21" s="52">
        <v>11809</v>
      </c>
      <c r="J21" s="52">
        <v>12135</v>
      </c>
      <c r="K21" s="52">
        <v>12590</v>
      </c>
      <c r="L21" s="52">
        <v>13191</v>
      </c>
      <c r="M21" s="52">
        <v>13966</v>
      </c>
      <c r="N21" s="52">
        <v>14930</v>
      </c>
      <c r="O21" s="52">
        <v>13875</v>
      </c>
      <c r="P21" s="52">
        <v>6314</v>
      </c>
      <c r="Q21" s="52">
        <v>8083</v>
      </c>
      <c r="R21" s="52">
        <v>10192</v>
      </c>
      <c r="S21" s="52">
        <v>12673</v>
      </c>
      <c r="T21" s="52">
        <v>13816</v>
      </c>
      <c r="U21" s="52">
        <v>14866</v>
      </c>
      <c r="V21" s="52">
        <v>16274</v>
      </c>
      <c r="W21" s="52">
        <v>17389</v>
      </c>
      <c r="X21" s="52">
        <v>18577</v>
      </c>
      <c r="Y21" s="52">
        <v>19681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930</v>
      </c>
      <c r="D23" s="52">
        <v>931</v>
      </c>
      <c r="E23" s="52">
        <v>953</v>
      </c>
      <c r="F23" s="52">
        <v>1000</v>
      </c>
      <c r="G23" s="52">
        <v>1093</v>
      </c>
      <c r="H23" s="52">
        <v>1240</v>
      </c>
      <c r="I23" s="52">
        <v>894</v>
      </c>
      <c r="J23" s="52">
        <v>833</v>
      </c>
      <c r="K23" s="52">
        <v>1245</v>
      </c>
      <c r="L23" s="52">
        <v>1194</v>
      </c>
      <c r="M23" s="52">
        <v>1227</v>
      </c>
      <c r="N23" s="52">
        <v>1514</v>
      </c>
      <c r="O23" s="52">
        <v>2786</v>
      </c>
      <c r="P23" s="52">
        <v>1825</v>
      </c>
      <c r="Q23" s="52">
        <v>2139</v>
      </c>
      <c r="R23" s="52">
        <v>2490</v>
      </c>
      <c r="S23" s="52">
        <v>3131</v>
      </c>
      <c r="T23" s="52">
        <v>3725</v>
      </c>
      <c r="U23" s="52">
        <v>4430</v>
      </c>
      <c r="V23" s="52">
        <v>5131</v>
      </c>
      <c r="W23" s="52">
        <v>5886</v>
      </c>
      <c r="X23" s="52">
        <v>6623</v>
      </c>
      <c r="Y23" s="52">
        <v>7716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2483</v>
      </c>
      <c r="D25" s="52">
        <v>2488</v>
      </c>
      <c r="E25" s="52">
        <v>2513</v>
      </c>
      <c r="F25" s="52">
        <v>2580</v>
      </c>
      <c r="G25" s="52">
        <v>2725</v>
      </c>
      <c r="H25" s="52">
        <v>2970</v>
      </c>
      <c r="I25" s="52">
        <v>1863</v>
      </c>
      <c r="J25" s="52">
        <v>1819</v>
      </c>
      <c r="K25" s="52">
        <v>2186</v>
      </c>
      <c r="L25" s="52">
        <v>2407</v>
      </c>
      <c r="M25" s="52">
        <v>2680</v>
      </c>
      <c r="N25" s="52">
        <v>2871</v>
      </c>
      <c r="O25" s="52">
        <v>2706</v>
      </c>
      <c r="P25" s="52">
        <v>1763</v>
      </c>
      <c r="Q25" s="52">
        <v>1723</v>
      </c>
      <c r="R25" s="52">
        <v>1971</v>
      </c>
      <c r="S25" s="52">
        <v>2334</v>
      </c>
      <c r="T25" s="52">
        <v>2820</v>
      </c>
      <c r="U25" s="52">
        <v>3264</v>
      </c>
      <c r="V25" s="52">
        <v>3347</v>
      </c>
      <c r="W25" s="52">
        <v>3680</v>
      </c>
      <c r="X25" s="52">
        <v>4452</v>
      </c>
      <c r="Y25" s="52">
        <v>5742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8</v>
      </c>
      <c r="D26" s="52">
        <v>9</v>
      </c>
      <c r="E26" s="52">
        <v>8</v>
      </c>
      <c r="F26" s="52">
        <v>9</v>
      </c>
      <c r="G26" s="52">
        <v>9</v>
      </c>
      <c r="H26" s="52">
        <v>11</v>
      </c>
      <c r="I26" s="52">
        <v>7</v>
      </c>
      <c r="J26" s="52">
        <v>8</v>
      </c>
      <c r="K26" s="52">
        <v>13</v>
      </c>
      <c r="L26" s="52">
        <v>12</v>
      </c>
      <c r="M26" s="52">
        <v>15</v>
      </c>
      <c r="N26" s="52">
        <v>15</v>
      </c>
      <c r="O26" s="52">
        <v>16</v>
      </c>
      <c r="P26" s="52">
        <v>14</v>
      </c>
      <c r="Q26" s="52">
        <v>13</v>
      </c>
      <c r="R26" s="52">
        <v>13</v>
      </c>
      <c r="S26" s="52">
        <v>16</v>
      </c>
      <c r="T26" s="52">
        <v>11</v>
      </c>
      <c r="U26" s="52">
        <v>20</v>
      </c>
      <c r="V26" s="52">
        <v>10</v>
      </c>
      <c r="W26" s="52">
        <v>12</v>
      </c>
      <c r="X26" s="52">
        <v>34</v>
      </c>
      <c r="Y26" s="52">
        <v>42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14107</v>
      </c>
      <c r="D27" s="52">
        <v>14125</v>
      </c>
      <c r="E27" s="52">
        <v>14260</v>
      </c>
      <c r="F27" s="52">
        <v>14637</v>
      </c>
      <c r="G27" s="52">
        <v>15401</v>
      </c>
      <c r="H27" s="52">
        <v>16710</v>
      </c>
      <c r="I27" s="52">
        <v>10273</v>
      </c>
      <c r="J27" s="52">
        <v>9364</v>
      </c>
      <c r="K27" s="52">
        <v>11256</v>
      </c>
      <c r="L27" s="52">
        <v>12305</v>
      </c>
      <c r="M27" s="52">
        <v>12570</v>
      </c>
      <c r="N27" s="52">
        <v>13258</v>
      </c>
      <c r="O27" s="52">
        <v>11740</v>
      </c>
      <c r="P27" s="52">
        <v>7958</v>
      </c>
      <c r="Q27" s="52">
        <v>8103</v>
      </c>
      <c r="R27" s="52">
        <v>10944</v>
      </c>
      <c r="S27" s="52">
        <v>13718</v>
      </c>
      <c r="T27" s="52">
        <v>16611</v>
      </c>
      <c r="U27" s="52">
        <v>18621</v>
      </c>
      <c r="V27" s="52">
        <v>18886</v>
      </c>
      <c r="W27" s="52">
        <v>18055</v>
      </c>
      <c r="X27" s="52">
        <v>17930</v>
      </c>
      <c r="Y27" s="52">
        <v>18509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5985</v>
      </c>
      <c r="D28" s="52">
        <v>6003</v>
      </c>
      <c r="E28" s="52">
        <v>6119</v>
      </c>
      <c r="F28" s="52">
        <v>6429</v>
      </c>
      <c r="G28" s="52">
        <v>7024</v>
      </c>
      <c r="H28" s="52">
        <v>7997</v>
      </c>
      <c r="I28" s="52">
        <v>5882</v>
      </c>
      <c r="J28" s="52">
        <v>6986</v>
      </c>
      <c r="K28" s="52">
        <v>8509</v>
      </c>
      <c r="L28" s="52">
        <v>8890</v>
      </c>
      <c r="M28" s="52">
        <v>9971</v>
      </c>
      <c r="N28" s="52">
        <v>11491</v>
      </c>
      <c r="O28" s="52">
        <v>13121</v>
      </c>
      <c r="P28" s="52">
        <v>11480</v>
      </c>
      <c r="Q28" s="52">
        <v>13883</v>
      </c>
      <c r="R28" s="52">
        <v>14523</v>
      </c>
      <c r="S28" s="52">
        <v>15453</v>
      </c>
      <c r="T28" s="52">
        <v>14958</v>
      </c>
      <c r="U28" s="52">
        <v>15783</v>
      </c>
      <c r="V28" s="52">
        <v>16587</v>
      </c>
      <c r="W28" s="52">
        <v>17988</v>
      </c>
      <c r="X28" s="52">
        <v>19174</v>
      </c>
      <c r="Y28" s="52">
        <v>22073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22584</v>
      </c>
      <c r="D31" s="36">
        <v>22623</v>
      </c>
      <c r="E31" s="36">
        <v>22898</v>
      </c>
      <c r="F31" s="36">
        <v>23659</v>
      </c>
      <c r="G31" s="36">
        <v>25160</v>
      </c>
      <c r="H31" s="36">
        <v>27693</v>
      </c>
      <c r="I31" s="36">
        <v>18030</v>
      </c>
      <c r="J31" s="36">
        <v>18173</v>
      </c>
      <c r="K31" s="36">
        <v>21973</v>
      </c>
      <c r="L31" s="36">
        <v>23607</v>
      </c>
      <c r="M31" s="36">
        <v>25230</v>
      </c>
      <c r="N31" s="36">
        <v>27650</v>
      </c>
      <c r="O31" s="36">
        <v>27579</v>
      </c>
      <c r="P31" s="36">
        <v>21219</v>
      </c>
      <c r="Q31" s="36">
        <v>23742</v>
      </c>
      <c r="R31" s="36">
        <v>27460</v>
      </c>
      <c r="S31" s="36">
        <v>31532</v>
      </c>
      <c r="T31" s="36">
        <v>34417</v>
      </c>
      <c r="U31" s="36">
        <v>37698</v>
      </c>
      <c r="V31" s="36">
        <v>38834</v>
      </c>
      <c r="W31" s="36">
        <v>39773</v>
      </c>
      <c r="X31" s="36">
        <v>41598</v>
      </c>
      <c r="Y31" s="36">
        <v>46411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8626</v>
      </c>
      <c r="D35" s="52">
        <v>10197</v>
      </c>
      <c r="E35" s="52">
        <v>9638</v>
      </c>
      <c r="F35" s="52">
        <v>12543</v>
      </c>
      <c r="G35" s="52">
        <v>13748</v>
      </c>
      <c r="H35" s="52">
        <v>15941</v>
      </c>
      <c r="I35" s="52">
        <v>13985</v>
      </c>
      <c r="J35" s="52">
        <v>15560</v>
      </c>
      <c r="K35" s="52">
        <v>16590</v>
      </c>
      <c r="L35" s="52">
        <v>16646</v>
      </c>
      <c r="M35" s="52">
        <v>24781</v>
      </c>
      <c r="N35" s="52">
        <v>25369</v>
      </c>
      <c r="O35" s="52">
        <v>25054</v>
      </c>
      <c r="P35" s="52">
        <v>20219</v>
      </c>
      <c r="Q35" s="52">
        <v>17586</v>
      </c>
      <c r="R35" s="52">
        <v>22658</v>
      </c>
      <c r="S35" s="52">
        <v>27406</v>
      </c>
      <c r="T35" s="52">
        <v>41080</v>
      </c>
      <c r="U35" s="52">
        <v>49934</v>
      </c>
      <c r="V35" s="52">
        <v>63199</v>
      </c>
      <c r="W35" s="52">
        <v>64698</v>
      </c>
      <c r="X35" s="52">
        <v>80650</v>
      </c>
      <c r="Y35" s="52">
        <v>56138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1448</v>
      </c>
      <c r="D37" s="52">
        <v>1259</v>
      </c>
      <c r="E37" s="52">
        <v>784</v>
      </c>
      <c r="F37" s="52">
        <v>1058</v>
      </c>
      <c r="G37" s="52">
        <v>1288</v>
      </c>
      <c r="H37" s="52">
        <v>1837</v>
      </c>
      <c r="I37" s="52">
        <v>2015</v>
      </c>
      <c r="J37" s="52">
        <v>2117</v>
      </c>
      <c r="K37" s="52">
        <v>2310</v>
      </c>
      <c r="L37" s="52">
        <v>2486</v>
      </c>
      <c r="M37" s="52">
        <v>3354</v>
      </c>
      <c r="N37" s="52">
        <v>3989</v>
      </c>
      <c r="O37" s="52">
        <v>5062</v>
      </c>
      <c r="P37" s="52">
        <v>5046</v>
      </c>
      <c r="Q37" s="52">
        <v>5718</v>
      </c>
      <c r="R37" s="52">
        <v>6650</v>
      </c>
      <c r="S37" s="52">
        <v>7008</v>
      </c>
      <c r="T37" s="52">
        <v>9149</v>
      </c>
      <c r="U37" s="52">
        <v>10935</v>
      </c>
      <c r="V37" s="52">
        <v>17592</v>
      </c>
      <c r="W37" s="52">
        <v>17128</v>
      </c>
      <c r="X37" s="52">
        <v>28855</v>
      </c>
      <c r="Y37" s="52">
        <v>31000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1866</v>
      </c>
      <c r="D39" s="52">
        <v>1882</v>
      </c>
      <c r="E39" s="52">
        <v>2280</v>
      </c>
      <c r="F39" s="52">
        <v>2762</v>
      </c>
      <c r="G39" s="52">
        <v>3160</v>
      </c>
      <c r="H39" s="52">
        <v>3576</v>
      </c>
      <c r="I39" s="52">
        <v>1583</v>
      </c>
      <c r="J39" s="52">
        <v>1493</v>
      </c>
      <c r="K39" s="52">
        <v>1460</v>
      </c>
      <c r="L39" s="52">
        <v>1959</v>
      </c>
      <c r="M39" s="52">
        <v>3372</v>
      </c>
      <c r="N39" s="52">
        <v>3058</v>
      </c>
      <c r="O39" s="52">
        <v>2711</v>
      </c>
      <c r="P39" s="52">
        <v>2469</v>
      </c>
      <c r="Q39" s="52">
        <v>3536</v>
      </c>
      <c r="R39" s="52">
        <v>4724</v>
      </c>
      <c r="S39" s="52">
        <v>6123</v>
      </c>
      <c r="T39" s="52">
        <v>7207</v>
      </c>
      <c r="U39" s="52">
        <v>9904</v>
      </c>
      <c r="V39" s="52">
        <v>11987</v>
      </c>
      <c r="W39" s="52">
        <v>15031</v>
      </c>
      <c r="X39" s="52">
        <v>21109</v>
      </c>
      <c r="Y39" s="52">
        <v>13829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13</v>
      </c>
      <c r="D40" s="52">
        <v>4</v>
      </c>
      <c r="E40" s="52">
        <v>14</v>
      </c>
      <c r="F40" s="52">
        <v>12</v>
      </c>
      <c r="G40" s="52">
        <v>14</v>
      </c>
      <c r="H40" s="52">
        <v>21</v>
      </c>
      <c r="I40" s="52">
        <v>22</v>
      </c>
      <c r="J40" s="52">
        <v>3</v>
      </c>
      <c r="K40" s="52">
        <v>25</v>
      </c>
      <c r="L40" s="52">
        <v>0</v>
      </c>
      <c r="M40" s="52">
        <v>30</v>
      </c>
      <c r="N40" s="52">
        <v>14</v>
      </c>
      <c r="O40" s="52">
        <v>3</v>
      </c>
      <c r="P40" s="52">
        <v>7</v>
      </c>
      <c r="Q40" s="52">
        <v>32</v>
      </c>
      <c r="R40" s="52">
        <v>33</v>
      </c>
      <c r="S40" s="52">
        <v>53</v>
      </c>
      <c r="T40" s="52">
        <v>30</v>
      </c>
      <c r="U40" s="52">
        <v>84</v>
      </c>
      <c r="V40" s="52">
        <v>46</v>
      </c>
      <c r="W40" s="52">
        <v>75</v>
      </c>
      <c r="X40" s="52">
        <v>520</v>
      </c>
      <c r="Y40" s="52">
        <v>70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9374</v>
      </c>
      <c r="D41" s="52">
        <v>11847</v>
      </c>
      <c r="E41" s="52">
        <v>10898</v>
      </c>
      <c r="F41" s="52">
        <v>14673</v>
      </c>
      <c r="G41" s="52">
        <v>13774</v>
      </c>
      <c r="H41" s="52">
        <v>16283</v>
      </c>
      <c r="I41" s="52">
        <v>4076</v>
      </c>
      <c r="J41" s="52">
        <v>6838</v>
      </c>
      <c r="K41" s="52">
        <v>7879</v>
      </c>
      <c r="L41" s="52">
        <v>11883</v>
      </c>
      <c r="M41" s="52">
        <v>17826</v>
      </c>
      <c r="N41" s="52">
        <v>20606</v>
      </c>
      <c r="O41" s="52">
        <v>19233</v>
      </c>
      <c r="P41" s="52">
        <v>18019</v>
      </c>
      <c r="Q41" s="52">
        <v>13489</v>
      </c>
      <c r="R41" s="52">
        <v>15203</v>
      </c>
      <c r="S41" s="52">
        <v>18183</v>
      </c>
      <c r="T41" s="52">
        <v>25902</v>
      </c>
      <c r="U41" s="52">
        <v>27915</v>
      </c>
      <c r="V41" s="52">
        <v>37403</v>
      </c>
      <c r="W41" s="52">
        <v>37777</v>
      </c>
      <c r="X41" s="52">
        <v>0</v>
      </c>
      <c r="Y41" s="52">
        <v>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8664</v>
      </c>
      <c r="D42" s="52">
        <v>7795</v>
      </c>
      <c r="E42" s="52">
        <v>8036</v>
      </c>
      <c r="F42" s="52">
        <v>7400</v>
      </c>
      <c r="G42" s="52">
        <v>10522</v>
      </c>
      <c r="H42" s="52">
        <v>12168</v>
      </c>
      <c r="I42" s="52">
        <v>14520</v>
      </c>
      <c r="J42" s="52">
        <v>13268</v>
      </c>
      <c r="K42" s="52">
        <v>16600</v>
      </c>
      <c r="L42" s="52">
        <v>13227</v>
      </c>
      <c r="M42" s="52">
        <v>14823</v>
      </c>
      <c r="N42" s="52">
        <v>14396</v>
      </c>
      <c r="O42" s="52">
        <v>16815</v>
      </c>
      <c r="P42" s="52">
        <v>14625</v>
      </c>
      <c r="Q42" s="52">
        <v>16168</v>
      </c>
      <c r="R42" s="52">
        <v>19957</v>
      </c>
      <c r="S42" s="52">
        <v>21895</v>
      </c>
      <c r="T42" s="52">
        <v>28525</v>
      </c>
      <c r="U42" s="52">
        <v>34853</v>
      </c>
      <c r="V42" s="52">
        <v>36319</v>
      </c>
      <c r="W42" s="52">
        <v>34161</v>
      </c>
      <c r="X42" s="52">
        <v>82034</v>
      </c>
      <c r="Y42" s="52">
        <v>68924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19918</v>
      </c>
      <c r="D45" s="36">
        <v>21526</v>
      </c>
      <c r="E45" s="36">
        <v>21226</v>
      </c>
      <c r="F45" s="36">
        <v>24851</v>
      </c>
      <c r="G45" s="36">
        <v>27471</v>
      </c>
      <c r="H45" s="36">
        <v>32053</v>
      </c>
      <c r="I45" s="36">
        <v>20206</v>
      </c>
      <c r="J45" s="36">
        <v>21598</v>
      </c>
      <c r="K45" s="36">
        <v>25973</v>
      </c>
      <c r="L45" s="36">
        <v>27062</v>
      </c>
      <c r="M45" s="36">
        <v>36045</v>
      </c>
      <c r="N45" s="36">
        <v>38089</v>
      </c>
      <c r="O45" s="36">
        <v>38758</v>
      </c>
      <c r="P45" s="36">
        <v>35124</v>
      </c>
      <c r="Q45" s="36">
        <v>33245</v>
      </c>
      <c r="R45" s="36">
        <v>39926</v>
      </c>
      <c r="S45" s="36">
        <v>46265</v>
      </c>
      <c r="T45" s="36">
        <v>61681</v>
      </c>
      <c r="U45" s="36">
        <v>72766</v>
      </c>
      <c r="V45" s="36">
        <v>85759</v>
      </c>
      <c r="W45" s="36">
        <v>87082</v>
      </c>
      <c r="X45" s="36">
        <v>103671</v>
      </c>
      <c r="Y45" s="36">
        <v>82868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3086</v>
      </c>
      <c r="D49" s="52">
        <v>3698</v>
      </c>
      <c r="E49" s="52">
        <v>3496</v>
      </c>
      <c r="F49" s="52">
        <v>4300</v>
      </c>
      <c r="G49" s="52">
        <v>4571</v>
      </c>
      <c r="H49" s="52">
        <v>4482</v>
      </c>
      <c r="I49" s="52">
        <v>4319</v>
      </c>
      <c r="J49" s="52">
        <v>4996</v>
      </c>
      <c r="K49" s="52">
        <v>5147</v>
      </c>
      <c r="L49" s="52">
        <v>4730</v>
      </c>
      <c r="M49" s="52">
        <v>6886</v>
      </c>
      <c r="N49" s="52">
        <v>6614</v>
      </c>
      <c r="O49" s="52">
        <v>6978</v>
      </c>
      <c r="P49" s="52">
        <v>9592</v>
      </c>
      <c r="Q49" s="52">
        <v>7687</v>
      </c>
      <c r="R49" s="52">
        <v>8649</v>
      </c>
      <c r="S49" s="52">
        <v>9013</v>
      </c>
      <c r="T49" s="52">
        <v>12907</v>
      </c>
      <c r="U49" s="52">
        <v>17315</v>
      </c>
      <c r="V49" s="52">
        <v>17792</v>
      </c>
      <c r="W49" s="52">
        <v>21819</v>
      </c>
      <c r="X49" s="52">
        <v>29191</v>
      </c>
      <c r="Y49" s="52">
        <v>18500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124</v>
      </c>
      <c r="D51" s="52">
        <v>158</v>
      </c>
      <c r="E51" s="52">
        <v>177</v>
      </c>
      <c r="F51" s="52">
        <v>261</v>
      </c>
      <c r="G51" s="52">
        <v>321</v>
      </c>
      <c r="H51" s="52">
        <v>384</v>
      </c>
      <c r="I51" s="52">
        <v>432</v>
      </c>
      <c r="J51" s="52">
        <v>553</v>
      </c>
      <c r="K51" s="52">
        <v>606</v>
      </c>
      <c r="L51" s="52">
        <v>591</v>
      </c>
      <c r="M51" s="52">
        <v>960</v>
      </c>
      <c r="N51" s="52">
        <v>1004</v>
      </c>
      <c r="O51" s="52">
        <v>1143</v>
      </c>
      <c r="P51" s="52">
        <v>1620</v>
      </c>
      <c r="Q51" s="52">
        <v>1381</v>
      </c>
      <c r="R51" s="52">
        <v>1679</v>
      </c>
      <c r="S51" s="52">
        <v>1862</v>
      </c>
      <c r="T51" s="52">
        <v>2896</v>
      </c>
      <c r="U51" s="52">
        <v>3637</v>
      </c>
      <c r="V51" s="52">
        <v>4813</v>
      </c>
      <c r="W51" s="52">
        <v>5337</v>
      </c>
      <c r="X51" s="52">
        <v>9680</v>
      </c>
      <c r="Y51" s="52">
        <v>7029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289</v>
      </c>
      <c r="D53" s="52">
        <v>323</v>
      </c>
      <c r="E53" s="52">
        <v>376</v>
      </c>
      <c r="F53" s="52">
        <v>478</v>
      </c>
      <c r="G53" s="52">
        <v>526</v>
      </c>
      <c r="H53" s="52">
        <v>500</v>
      </c>
      <c r="I53" s="52">
        <v>338</v>
      </c>
      <c r="J53" s="52">
        <v>345</v>
      </c>
      <c r="K53" s="52">
        <v>290</v>
      </c>
      <c r="L53" s="52">
        <v>343</v>
      </c>
      <c r="M53" s="52">
        <v>644</v>
      </c>
      <c r="N53" s="52">
        <v>531</v>
      </c>
      <c r="O53" s="52">
        <v>488</v>
      </c>
      <c r="P53" s="52">
        <v>674</v>
      </c>
      <c r="Q53" s="52">
        <v>818</v>
      </c>
      <c r="R53" s="52">
        <v>1023</v>
      </c>
      <c r="S53" s="52">
        <v>1193</v>
      </c>
      <c r="T53" s="52">
        <v>1509</v>
      </c>
      <c r="U53" s="52">
        <v>2357</v>
      </c>
      <c r="V53" s="52">
        <v>2486</v>
      </c>
      <c r="W53" s="52">
        <v>3764</v>
      </c>
      <c r="X53" s="52">
        <v>5944</v>
      </c>
      <c r="Y53" s="52">
        <v>3087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2</v>
      </c>
      <c r="D54" s="52">
        <v>1</v>
      </c>
      <c r="E54" s="52">
        <v>2</v>
      </c>
      <c r="F54" s="52">
        <v>2</v>
      </c>
      <c r="G54" s="52">
        <v>2</v>
      </c>
      <c r="H54" s="52">
        <v>3</v>
      </c>
      <c r="I54" s="52">
        <v>5</v>
      </c>
      <c r="J54" s="52">
        <v>1</v>
      </c>
      <c r="K54" s="52">
        <v>5</v>
      </c>
      <c r="L54" s="52">
        <v>0</v>
      </c>
      <c r="M54" s="52">
        <v>6</v>
      </c>
      <c r="N54" s="52">
        <v>3</v>
      </c>
      <c r="O54" s="52">
        <v>1</v>
      </c>
      <c r="P54" s="52">
        <v>3</v>
      </c>
      <c r="Q54" s="52">
        <v>8</v>
      </c>
      <c r="R54" s="52">
        <v>8</v>
      </c>
      <c r="S54" s="52">
        <v>11</v>
      </c>
      <c r="T54" s="52">
        <v>7</v>
      </c>
      <c r="U54" s="52">
        <v>21</v>
      </c>
      <c r="V54" s="52">
        <v>11</v>
      </c>
      <c r="W54" s="52">
        <v>21</v>
      </c>
      <c r="X54" s="52">
        <v>148</v>
      </c>
      <c r="Y54" s="52">
        <v>18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1453</v>
      </c>
      <c r="D55" s="52">
        <v>2035</v>
      </c>
      <c r="E55" s="52">
        <v>1795</v>
      </c>
      <c r="F55" s="52">
        <v>2539</v>
      </c>
      <c r="G55" s="52">
        <v>2292</v>
      </c>
      <c r="H55" s="52">
        <v>2277</v>
      </c>
      <c r="I55" s="52">
        <v>872</v>
      </c>
      <c r="J55" s="52">
        <v>1582</v>
      </c>
      <c r="K55" s="52">
        <v>1562</v>
      </c>
      <c r="L55" s="52">
        <v>2077</v>
      </c>
      <c r="M55" s="52">
        <v>3404</v>
      </c>
      <c r="N55" s="52">
        <v>3579</v>
      </c>
      <c r="O55" s="52">
        <v>3461</v>
      </c>
      <c r="P55" s="52">
        <v>4921</v>
      </c>
      <c r="Q55" s="52">
        <v>3120</v>
      </c>
      <c r="R55" s="52">
        <v>3295</v>
      </c>
      <c r="S55" s="52">
        <v>3544</v>
      </c>
      <c r="T55" s="52">
        <v>5422</v>
      </c>
      <c r="U55" s="52">
        <v>6644</v>
      </c>
      <c r="V55" s="52">
        <v>7757</v>
      </c>
      <c r="W55" s="52">
        <v>9468</v>
      </c>
      <c r="X55" s="52">
        <v>0</v>
      </c>
      <c r="Y55" s="52">
        <v>0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1342</v>
      </c>
      <c r="D56" s="52">
        <v>1339</v>
      </c>
      <c r="E56" s="52">
        <v>1323</v>
      </c>
      <c r="F56" s="52">
        <v>1281</v>
      </c>
      <c r="G56" s="52">
        <v>1751</v>
      </c>
      <c r="H56" s="52">
        <v>1702</v>
      </c>
      <c r="I56" s="52">
        <v>3104</v>
      </c>
      <c r="J56" s="52">
        <v>3068</v>
      </c>
      <c r="K56" s="52">
        <v>3290</v>
      </c>
      <c r="L56" s="52">
        <v>2310</v>
      </c>
      <c r="M56" s="52">
        <v>2832</v>
      </c>
      <c r="N56" s="52">
        <v>2501</v>
      </c>
      <c r="O56" s="52">
        <v>3028</v>
      </c>
      <c r="P56" s="52">
        <v>3994</v>
      </c>
      <c r="Q56" s="52">
        <v>3741</v>
      </c>
      <c r="R56" s="52">
        <v>4323</v>
      </c>
      <c r="S56" s="52">
        <v>4265</v>
      </c>
      <c r="T56" s="52">
        <v>5969</v>
      </c>
      <c r="U56" s="52">
        <v>8293</v>
      </c>
      <c r="V56" s="52">
        <v>7538</v>
      </c>
      <c r="W56" s="52">
        <v>8566</v>
      </c>
      <c r="X56" s="52">
        <v>23099</v>
      </c>
      <c r="Y56" s="52">
        <v>15395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3086</v>
      </c>
      <c r="D59" s="36">
        <v>3698</v>
      </c>
      <c r="E59" s="36">
        <v>3496</v>
      </c>
      <c r="F59" s="36">
        <v>4300</v>
      </c>
      <c r="G59" s="36">
        <v>4571</v>
      </c>
      <c r="H59" s="36">
        <v>4482</v>
      </c>
      <c r="I59" s="36">
        <v>4319</v>
      </c>
      <c r="J59" s="36">
        <v>4996</v>
      </c>
      <c r="K59" s="36">
        <v>5147</v>
      </c>
      <c r="L59" s="36">
        <v>4730</v>
      </c>
      <c r="M59" s="36">
        <v>6886</v>
      </c>
      <c r="N59" s="36">
        <v>6614</v>
      </c>
      <c r="O59" s="36">
        <v>6978</v>
      </c>
      <c r="P59" s="36">
        <v>9592</v>
      </c>
      <c r="Q59" s="36">
        <v>7687</v>
      </c>
      <c r="R59" s="36">
        <v>8649</v>
      </c>
      <c r="S59" s="36">
        <v>9013</v>
      </c>
      <c r="T59" s="36">
        <v>12907</v>
      </c>
      <c r="U59" s="36">
        <v>17315</v>
      </c>
      <c r="V59" s="36">
        <v>17792</v>
      </c>
      <c r="W59" s="36">
        <v>21819</v>
      </c>
      <c r="X59" s="36">
        <v>29191</v>
      </c>
      <c r="Y59" s="36">
        <v>18500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5540</v>
      </c>
      <c r="D63" s="52">
        <v>6499</v>
      </c>
      <c r="E63" s="52">
        <v>6142</v>
      </c>
      <c r="F63" s="52">
        <v>8243</v>
      </c>
      <c r="G63" s="52">
        <v>9177</v>
      </c>
      <c r="H63" s="52">
        <v>11459</v>
      </c>
      <c r="I63" s="52">
        <v>9666</v>
      </c>
      <c r="J63" s="52">
        <v>10564</v>
      </c>
      <c r="K63" s="52">
        <v>11443</v>
      </c>
      <c r="L63" s="52">
        <v>11916</v>
      </c>
      <c r="M63" s="52">
        <v>17895</v>
      </c>
      <c r="N63" s="52">
        <v>18755</v>
      </c>
      <c r="O63" s="52">
        <v>18076</v>
      </c>
      <c r="P63" s="52">
        <v>10627</v>
      </c>
      <c r="Q63" s="52">
        <v>9899</v>
      </c>
      <c r="R63" s="52">
        <v>14009</v>
      </c>
      <c r="S63" s="52">
        <v>18393</v>
      </c>
      <c r="T63" s="52">
        <v>28173</v>
      </c>
      <c r="U63" s="52">
        <v>32619</v>
      </c>
      <c r="V63" s="52">
        <v>45407</v>
      </c>
      <c r="W63" s="52">
        <v>42879</v>
      </c>
      <c r="X63" s="52">
        <v>51459</v>
      </c>
      <c r="Y63" s="52">
        <v>37638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1324</v>
      </c>
      <c r="D65" s="52">
        <v>1101</v>
      </c>
      <c r="E65" s="52">
        <v>607</v>
      </c>
      <c r="F65" s="52">
        <v>797</v>
      </c>
      <c r="G65" s="52">
        <v>967</v>
      </c>
      <c r="H65" s="52">
        <v>1453</v>
      </c>
      <c r="I65" s="52">
        <v>1583</v>
      </c>
      <c r="J65" s="52">
        <v>1564</v>
      </c>
      <c r="K65" s="52">
        <v>1704</v>
      </c>
      <c r="L65" s="52">
        <v>1895</v>
      </c>
      <c r="M65" s="52">
        <v>2394</v>
      </c>
      <c r="N65" s="52">
        <v>2985</v>
      </c>
      <c r="O65" s="52">
        <v>3919</v>
      </c>
      <c r="P65" s="52">
        <v>3426</v>
      </c>
      <c r="Q65" s="52">
        <v>4337</v>
      </c>
      <c r="R65" s="52">
        <v>4971</v>
      </c>
      <c r="S65" s="52">
        <v>5146</v>
      </c>
      <c r="T65" s="52">
        <v>6253</v>
      </c>
      <c r="U65" s="52">
        <v>7298</v>
      </c>
      <c r="V65" s="52">
        <v>12779</v>
      </c>
      <c r="W65" s="52">
        <v>11791</v>
      </c>
      <c r="X65" s="52">
        <v>19175</v>
      </c>
      <c r="Y65" s="52">
        <v>23971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1577</v>
      </c>
      <c r="D67" s="52">
        <f t="shared" si="0"/>
        <v>1559</v>
      </c>
      <c r="E67" s="52">
        <f t="shared" si="0"/>
        <v>1904</v>
      </c>
      <c r="F67" s="52">
        <f t="shared" si="0"/>
        <v>2284</v>
      </c>
      <c r="G67" s="52">
        <f t="shared" si="0"/>
        <v>2634</v>
      </c>
      <c r="H67" s="52">
        <f t="shared" si="0"/>
        <v>3076</v>
      </c>
      <c r="I67" s="52">
        <f t="shared" si="0"/>
        <v>1245</v>
      </c>
      <c r="J67" s="52">
        <f t="shared" si="0"/>
        <v>1148</v>
      </c>
      <c r="K67" s="52">
        <f t="shared" si="0"/>
        <v>1170</v>
      </c>
      <c r="L67" s="52">
        <f t="shared" si="0"/>
        <v>1616</v>
      </c>
      <c r="M67" s="52">
        <f t="shared" si="0"/>
        <v>2728</v>
      </c>
      <c r="N67" s="52">
        <f t="shared" si="0"/>
        <v>2527</v>
      </c>
      <c r="O67" s="52">
        <f t="shared" si="0"/>
        <v>2223</v>
      </c>
      <c r="P67" s="52">
        <f t="shared" si="0"/>
        <v>1795</v>
      </c>
      <c r="Q67" s="52">
        <f t="shared" si="0"/>
        <v>2718</v>
      </c>
      <c r="R67" s="52">
        <f t="shared" ref="R67:V67" si="1">R39-R53</f>
        <v>3701</v>
      </c>
      <c r="S67" s="52">
        <f t="shared" si="1"/>
        <v>4930</v>
      </c>
      <c r="T67" s="52">
        <f t="shared" si="1"/>
        <v>5698</v>
      </c>
      <c r="U67" s="52">
        <f t="shared" si="1"/>
        <v>7547</v>
      </c>
      <c r="V67" s="52">
        <f t="shared" si="1"/>
        <v>9501</v>
      </c>
      <c r="W67" s="52">
        <f t="shared" ref="W67:Y67" si="2">W39-W53</f>
        <v>11267</v>
      </c>
      <c r="X67" s="52">
        <f t="shared" si="2"/>
        <v>15165</v>
      </c>
      <c r="Y67" s="52">
        <f t="shared" si="2"/>
        <v>10742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11</v>
      </c>
      <c r="D68" s="52">
        <f t="shared" si="3"/>
        <v>3</v>
      </c>
      <c r="E68" s="52">
        <f t="shared" si="3"/>
        <v>12</v>
      </c>
      <c r="F68" s="52">
        <f t="shared" si="3"/>
        <v>10</v>
      </c>
      <c r="G68" s="52">
        <f t="shared" si="3"/>
        <v>12</v>
      </c>
      <c r="H68" s="52">
        <f t="shared" si="3"/>
        <v>18</v>
      </c>
      <c r="I68" s="52">
        <f t="shared" si="3"/>
        <v>17</v>
      </c>
      <c r="J68" s="52">
        <f t="shared" si="3"/>
        <v>2</v>
      </c>
      <c r="K68" s="52">
        <f t="shared" si="3"/>
        <v>20</v>
      </c>
      <c r="L68" s="52">
        <f t="shared" si="3"/>
        <v>0</v>
      </c>
      <c r="M68" s="52">
        <f t="shared" si="3"/>
        <v>24</v>
      </c>
      <c r="N68" s="52">
        <f t="shared" si="3"/>
        <v>11</v>
      </c>
      <c r="O68" s="52">
        <f t="shared" si="3"/>
        <v>2</v>
      </c>
      <c r="P68" s="52">
        <f t="shared" si="3"/>
        <v>4</v>
      </c>
      <c r="Q68" s="52">
        <f t="shared" si="3"/>
        <v>24</v>
      </c>
      <c r="R68" s="52">
        <f t="shared" ref="R68:V68" si="4">R40-R54</f>
        <v>25</v>
      </c>
      <c r="S68" s="52">
        <f t="shared" si="4"/>
        <v>42</v>
      </c>
      <c r="T68" s="52">
        <f t="shared" si="4"/>
        <v>23</v>
      </c>
      <c r="U68" s="52">
        <f t="shared" si="4"/>
        <v>63</v>
      </c>
      <c r="V68" s="52">
        <f t="shared" si="4"/>
        <v>35</v>
      </c>
      <c r="W68" s="52">
        <f t="shared" ref="W68:Y68" si="5">W40-W54</f>
        <v>54</v>
      </c>
      <c r="X68" s="52">
        <f t="shared" si="5"/>
        <v>372</v>
      </c>
      <c r="Y68" s="52">
        <f t="shared" si="5"/>
        <v>52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7921</v>
      </c>
      <c r="D69" s="52">
        <f t="shared" si="6"/>
        <v>9812</v>
      </c>
      <c r="E69" s="52">
        <f t="shared" si="6"/>
        <v>9103</v>
      </c>
      <c r="F69" s="52">
        <f t="shared" si="6"/>
        <v>12134</v>
      </c>
      <c r="G69" s="52">
        <f t="shared" si="6"/>
        <v>11482</v>
      </c>
      <c r="H69" s="52">
        <f t="shared" si="6"/>
        <v>14006</v>
      </c>
      <c r="I69" s="52">
        <f t="shared" si="6"/>
        <v>3204</v>
      </c>
      <c r="J69" s="52">
        <f t="shared" si="6"/>
        <v>5256</v>
      </c>
      <c r="K69" s="52">
        <f t="shared" si="6"/>
        <v>6317</v>
      </c>
      <c r="L69" s="52">
        <f t="shared" si="6"/>
        <v>9806</v>
      </c>
      <c r="M69" s="52">
        <f t="shared" si="6"/>
        <v>14422</v>
      </c>
      <c r="N69" s="52">
        <f t="shared" si="6"/>
        <v>17027</v>
      </c>
      <c r="O69" s="52">
        <f t="shared" si="6"/>
        <v>15772</v>
      </c>
      <c r="P69" s="52">
        <f t="shared" si="6"/>
        <v>13098</v>
      </c>
      <c r="Q69" s="52">
        <f t="shared" si="6"/>
        <v>10369</v>
      </c>
      <c r="R69" s="52">
        <f t="shared" ref="R69:V69" si="7">R41-R55</f>
        <v>11908</v>
      </c>
      <c r="S69" s="52">
        <f t="shared" si="7"/>
        <v>14639</v>
      </c>
      <c r="T69" s="52">
        <f t="shared" si="7"/>
        <v>20480</v>
      </c>
      <c r="U69" s="52">
        <f t="shared" si="7"/>
        <v>21271</v>
      </c>
      <c r="V69" s="52">
        <f t="shared" si="7"/>
        <v>29646</v>
      </c>
      <c r="W69" s="52">
        <f t="shared" ref="W69:Y69" si="8">W41-W55</f>
        <v>28309</v>
      </c>
      <c r="X69" s="52">
        <f t="shared" si="8"/>
        <v>0</v>
      </c>
      <c r="Y69" s="52">
        <f t="shared" si="8"/>
        <v>0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7322</v>
      </c>
      <c r="D70" s="52">
        <f t="shared" si="9"/>
        <v>6456</v>
      </c>
      <c r="E70" s="52">
        <f t="shared" si="9"/>
        <v>6713</v>
      </c>
      <c r="F70" s="52">
        <f t="shared" si="9"/>
        <v>6119</v>
      </c>
      <c r="G70" s="52">
        <f t="shared" si="9"/>
        <v>8771</v>
      </c>
      <c r="H70" s="52">
        <f t="shared" si="9"/>
        <v>10466</v>
      </c>
      <c r="I70" s="52">
        <f t="shared" si="9"/>
        <v>11416</v>
      </c>
      <c r="J70" s="52">
        <f t="shared" si="9"/>
        <v>10200</v>
      </c>
      <c r="K70" s="52">
        <f t="shared" si="9"/>
        <v>13310</v>
      </c>
      <c r="L70" s="52">
        <f t="shared" si="9"/>
        <v>10917</v>
      </c>
      <c r="M70" s="52">
        <f t="shared" si="9"/>
        <v>11991</v>
      </c>
      <c r="N70" s="52">
        <f t="shared" si="9"/>
        <v>11895</v>
      </c>
      <c r="O70" s="52">
        <f t="shared" si="9"/>
        <v>13787</v>
      </c>
      <c r="P70" s="52">
        <f t="shared" si="9"/>
        <v>10631</v>
      </c>
      <c r="Q70" s="52">
        <f t="shared" si="9"/>
        <v>12427</v>
      </c>
      <c r="R70" s="52">
        <f t="shared" ref="R70:V70" si="10">R42-R56</f>
        <v>15634</v>
      </c>
      <c r="S70" s="52">
        <f t="shared" si="10"/>
        <v>17630</v>
      </c>
      <c r="T70" s="52">
        <f t="shared" si="10"/>
        <v>22556</v>
      </c>
      <c r="U70" s="52">
        <f t="shared" si="10"/>
        <v>26560</v>
      </c>
      <c r="V70" s="52">
        <f t="shared" si="10"/>
        <v>28781</v>
      </c>
      <c r="W70" s="52">
        <f t="shared" ref="W70:Y70" si="11">W42-W56</f>
        <v>25595</v>
      </c>
      <c r="X70" s="52">
        <f t="shared" si="11"/>
        <v>58935</v>
      </c>
      <c r="Y70" s="52">
        <f t="shared" si="11"/>
        <v>53529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16832</v>
      </c>
      <c r="D73" s="36">
        <v>17828</v>
      </c>
      <c r="E73" s="36">
        <v>17730</v>
      </c>
      <c r="F73" s="36">
        <v>20551</v>
      </c>
      <c r="G73" s="36">
        <v>22900</v>
      </c>
      <c r="H73" s="36">
        <v>27571</v>
      </c>
      <c r="I73" s="36">
        <v>15887</v>
      </c>
      <c r="J73" s="36">
        <v>16602</v>
      </c>
      <c r="K73" s="36">
        <v>20826</v>
      </c>
      <c r="L73" s="36">
        <v>22332</v>
      </c>
      <c r="M73" s="36">
        <v>29159</v>
      </c>
      <c r="N73" s="36">
        <v>31475</v>
      </c>
      <c r="O73" s="36">
        <v>31780</v>
      </c>
      <c r="P73" s="36">
        <v>25532</v>
      </c>
      <c r="Q73" s="36">
        <v>25558</v>
      </c>
      <c r="R73" s="36">
        <v>31277</v>
      </c>
      <c r="S73" s="36">
        <v>37252</v>
      </c>
      <c r="T73" s="36">
        <v>48774</v>
      </c>
      <c r="U73" s="36">
        <v>55451</v>
      </c>
      <c r="V73" s="36">
        <v>67967</v>
      </c>
      <c r="W73" s="36">
        <v>65263</v>
      </c>
      <c r="X73" s="36">
        <v>74480</v>
      </c>
      <c r="Y73" s="36">
        <v>64368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2738</v>
      </c>
      <c r="K79" s="138">
        <f>RES_hhdet_numvin!K145</f>
        <v>5475</v>
      </c>
      <c r="L79" s="138">
        <f>RES_hhdet_numvin!L145</f>
        <v>7718</v>
      </c>
      <c r="M79" s="138">
        <f>RES_hhdet_numvin!M145</f>
        <v>14327</v>
      </c>
      <c r="N79" s="138">
        <f>RES_hhdet_numvin!N145</f>
        <v>17126</v>
      </c>
      <c r="O79" s="138">
        <f>RES_hhdet_numvin!O145</f>
        <v>18937</v>
      </c>
      <c r="P79" s="138">
        <f>RES_hhdet_numvin!P145</f>
        <v>16622</v>
      </c>
      <c r="Q79" s="138">
        <f>RES_hhdet_numvin!Q145</f>
        <v>15388</v>
      </c>
      <c r="R79" s="138">
        <f>RES_hhdet_numvin!R145</f>
        <v>20761</v>
      </c>
      <c r="S79" s="138">
        <f>RES_hhdet_numvin!S145</f>
        <v>25961</v>
      </c>
      <c r="T79" s="138">
        <f>RES_hhdet_numvin!T145</f>
        <v>39828</v>
      </c>
      <c r="U79" s="138">
        <f>RES_hhdet_numvin!U145</f>
        <v>49154</v>
      </c>
      <c r="V79" s="138">
        <f>RES_hhdet_numvin!V145</f>
        <v>62782</v>
      </c>
      <c r="W79" s="138">
        <f>RES_hhdet_numvin!W145</f>
        <v>64571</v>
      </c>
      <c r="X79" s="138">
        <f>RES_hhdet_numvin!X145</f>
        <v>80632</v>
      </c>
      <c r="Y79" s="138">
        <f>RES_hhdet_numvin!Y145</f>
        <v>56138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2051</v>
      </c>
      <c r="S81" s="138">
        <f>RES_hhdet_numvin!S147</f>
        <v>3864</v>
      </c>
      <c r="T81" s="138">
        <f>RES_hhdet_numvin!T147</f>
        <v>6695</v>
      </c>
      <c r="U81" s="138">
        <f>RES_hhdet_numvin!U147</f>
        <v>9419</v>
      </c>
      <c r="V81" s="138">
        <f>RES_hhdet_numvin!V147</f>
        <v>16469</v>
      </c>
      <c r="W81" s="138">
        <f>RES_hhdet_numvin!W147</f>
        <v>16831</v>
      </c>
      <c r="X81" s="138">
        <f>RES_hhdet_numvin!X147</f>
        <v>28772</v>
      </c>
      <c r="Y81" s="138">
        <f>RES_hhdet_numvin!Y147</f>
        <v>31000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1522</v>
      </c>
      <c r="S83" s="138">
        <f>RES_hhdet_numvin!S149</f>
        <v>3470</v>
      </c>
      <c r="T83" s="138">
        <f>RES_hhdet_numvin!T149</f>
        <v>5351</v>
      </c>
      <c r="U83" s="138">
        <f>RES_hhdet_numvin!U149</f>
        <v>8510</v>
      </c>
      <c r="V83" s="138">
        <f>RES_hhdet_numvin!V149</f>
        <v>11187</v>
      </c>
      <c r="W83" s="138">
        <f>RES_hhdet_numvin!W149</f>
        <v>14674</v>
      </c>
      <c r="X83" s="138">
        <f>RES_hhdet_numvin!X149</f>
        <v>21044</v>
      </c>
      <c r="Y83" s="138">
        <f>RES_hhdet_numvin!Y149</f>
        <v>13829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9</v>
      </c>
      <c r="S84" s="138">
        <f>RES_hhdet_numvin!S150</f>
        <v>34</v>
      </c>
      <c r="T84" s="138">
        <f>RES_hhdet_numvin!T150</f>
        <v>26</v>
      </c>
      <c r="U84" s="138">
        <f>RES_hhdet_numvin!U150</f>
        <v>76</v>
      </c>
      <c r="V84" s="138">
        <f>RES_hhdet_numvin!V150</f>
        <v>44</v>
      </c>
      <c r="W84" s="138">
        <f>RES_hhdet_numvin!W150</f>
        <v>75</v>
      </c>
      <c r="X84" s="138">
        <f>RES_hhdet_numvin!X150</f>
        <v>520</v>
      </c>
      <c r="Y84" s="138">
        <f>RES_hhdet_numvin!Y150</f>
        <v>70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4899</v>
      </c>
      <c r="S87" s="138">
        <f>RES_hhdet_numvin!S153</f>
        <v>10288</v>
      </c>
      <c r="T87" s="138">
        <f>RES_hhdet_numvin!T153</f>
        <v>19191</v>
      </c>
      <c r="U87" s="138">
        <f>RES_hhdet_numvin!U153</f>
        <v>23961</v>
      </c>
      <c r="V87" s="138">
        <f>RES_hhdet_numvin!V153</f>
        <v>34856</v>
      </c>
      <c r="W87" s="138">
        <f>RES_hhdet_numvin!W153</f>
        <v>36831</v>
      </c>
      <c r="X87" s="138">
        <f>RES_hhdet_numvin!X153</f>
        <v>0</v>
      </c>
      <c r="Y87" s="138">
        <f>RES_hhdet_numvin!Y153</f>
        <v>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6424</v>
      </c>
      <c r="S88" s="138">
        <f>RES_hhdet_numvin!S154</f>
        <v>12377</v>
      </c>
      <c r="T88" s="138">
        <f>RES_hhdet_numvin!T154</f>
        <v>21132</v>
      </c>
      <c r="U88" s="138">
        <f>RES_hhdet_numvin!U154</f>
        <v>29901</v>
      </c>
      <c r="V88" s="138">
        <f>RES_hhdet_numvin!V154</f>
        <v>33853</v>
      </c>
      <c r="W88" s="138">
        <f>RES_hhdet_numvin!W154</f>
        <v>33324</v>
      </c>
      <c r="X88" s="138">
        <f>RES_hhdet_numvin!X154</f>
        <v>81756</v>
      </c>
      <c r="Y88" s="138">
        <f>RES_hhdet_numvin!Y154</f>
        <v>68924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X92" s="138">
        <f>RES_hhdet_numvin!X158</f>
        <v>0</v>
      </c>
      <c r="Y92" s="138">
        <f>RES_hhdet_numvin!Y158</f>
        <v>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12870</v>
      </c>
      <c r="S93" s="39">
        <f>RES_hhdet_numvin!S159</f>
        <v>26149</v>
      </c>
      <c r="T93" s="39">
        <f>RES_hhdet_numvin!T159</f>
        <v>45670</v>
      </c>
      <c r="U93" s="39">
        <f>RES_hhdet_numvin!U159</f>
        <v>62413</v>
      </c>
      <c r="V93" s="39">
        <f>RES_hhdet_numvin!V159</f>
        <v>79936</v>
      </c>
      <c r="W93" s="39">
        <f>RES_hhdet_numvin!W159</f>
        <v>84922</v>
      </c>
      <c r="X93" s="39">
        <f>RES_hhdet_numvin!X159</f>
        <v>103330</v>
      </c>
      <c r="Y93" s="39">
        <f>RES_hhdet_numvin!Y159</f>
        <v>82868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90.098172936108668</v>
      </c>
      <c r="C97" s="117">
        <f t="shared" si="12"/>
        <v>88.44423287320393</v>
      </c>
      <c r="D97" s="117">
        <f t="shared" si="12"/>
        <v>86.49445085130364</v>
      </c>
      <c r="E97" s="117">
        <f t="shared" si="12"/>
        <v>83.989155377417205</v>
      </c>
      <c r="F97" s="117">
        <f t="shared" si="12"/>
        <v>82.707341030495584</v>
      </c>
      <c r="G97" s="117">
        <f t="shared" si="12"/>
        <v>83.971734912952499</v>
      </c>
      <c r="H97" s="117">
        <f t="shared" si="12"/>
        <v>87.802360838418764</v>
      </c>
      <c r="I97" s="117">
        <f t="shared" si="12"/>
        <v>82.636881480065426</v>
      </c>
      <c r="J97" s="117">
        <f t="shared" si="12"/>
        <v>84.943163225837935</v>
      </c>
      <c r="K97" s="117">
        <f t="shared" si="12"/>
        <v>85.434474572291762</v>
      </c>
      <c r="L97" s="117">
        <f t="shared" si="12"/>
        <v>89.658602592162381</v>
      </c>
      <c r="M97" s="117">
        <f t="shared" si="12"/>
        <v>91.111808863171234</v>
      </c>
      <c r="N97" s="117">
        <f t="shared" si="12"/>
        <v>91.517645990663198</v>
      </c>
      <c r="O97" s="117">
        <f t="shared" si="12"/>
        <v>94.277774700847147</v>
      </c>
      <c r="P97" s="117">
        <f t="shared" si="12"/>
        <v>96.383237095618853</v>
      </c>
      <c r="Q97" s="117">
        <f t="shared" si="12"/>
        <v>104.62787513579809</v>
      </c>
      <c r="R97" s="117">
        <f t="shared" ref="R97:V97" si="13">R98+R100+R102+R111</f>
        <v>111.95640972596077</v>
      </c>
      <c r="S97" s="117">
        <f t="shared" si="13"/>
        <v>110.84476645714741</v>
      </c>
      <c r="T97" s="117">
        <f t="shared" si="13"/>
        <v>121.03635005186973</v>
      </c>
      <c r="U97" s="117">
        <f t="shared" si="13"/>
        <v>133.33547490653604</v>
      </c>
      <c r="V97" s="117">
        <f t="shared" si="13"/>
        <v>149.12111513302153</v>
      </c>
      <c r="W97" s="117">
        <f t="shared" ref="W97:Y97" si="14">W98+W100+W102+W111</f>
        <v>168.44770694440902</v>
      </c>
      <c r="X97" s="117">
        <f t="shared" si="14"/>
        <v>168.49606808805441</v>
      </c>
      <c r="Y97" s="117">
        <f t="shared" si="14"/>
        <v>182.18944620796955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69.806075126624023</v>
      </c>
      <c r="C98" s="122">
        <f t="shared" si="15"/>
        <v>69.648990721102223</v>
      </c>
      <c r="D98" s="122">
        <f t="shared" si="15"/>
        <v>67.820464139053854</v>
      </c>
      <c r="E98" s="122">
        <f t="shared" si="15"/>
        <v>66.004344511277893</v>
      </c>
      <c r="F98" s="122">
        <f t="shared" si="15"/>
        <v>64.247516411626151</v>
      </c>
      <c r="G98" s="122">
        <f t="shared" si="15"/>
        <v>64.984170207095929</v>
      </c>
      <c r="H98" s="122">
        <f t="shared" si="15"/>
        <v>67.936310206023947</v>
      </c>
      <c r="I98" s="122">
        <f t="shared" si="15"/>
        <v>63.385369696932813</v>
      </c>
      <c r="J98" s="122">
        <f t="shared" si="15"/>
        <v>65.011104472587888</v>
      </c>
      <c r="K98" s="122">
        <f t="shared" si="15"/>
        <v>65.919593635219215</v>
      </c>
      <c r="L98" s="122">
        <f t="shared" si="15"/>
        <v>66.435694520429962</v>
      </c>
      <c r="M98" s="122">
        <f t="shared" si="15"/>
        <v>65.55147920175169</v>
      </c>
      <c r="N98" s="122">
        <f t="shared" si="15"/>
        <v>64.503548883985559</v>
      </c>
      <c r="O98" s="122">
        <f t="shared" si="15"/>
        <v>63.576055356199802</v>
      </c>
      <c r="P98" s="122">
        <f t="shared" si="15"/>
        <v>64.650703401058522</v>
      </c>
      <c r="Q98" s="122">
        <f t="shared" si="15"/>
        <v>69.961479496889424</v>
      </c>
      <c r="R98" s="122">
        <f t="shared" si="15"/>
        <v>75.402637336385908</v>
      </c>
      <c r="S98" s="122">
        <f t="shared" si="15"/>
        <v>74.019859899111353</v>
      </c>
      <c r="T98" s="122">
        <f t="shared" si="15"/>
        <v>80.441324451921361</v>
      </c>
      <c r="U98" s="122">
        <f t="shared" si="15"/>
        <v>87.722894402652543</v>
      </c>
      <c r="V98" s="122">
        <f t="shared" si="15"/>
        <v>97.201373493867521</v>
      </c>
      <c r="W98" s="122">
        <f t="shared" si="15"/>
        <v>110.40705376884313</v>
      </c>
      <c r="X98" s="122">
        <f t="shared" si="15"/>
        <v>124.84761134890806</v>
      </c>
      <c r="Y98" s="122">
        <f t="shared" si="15"/>
        <v>135.28522971127308</v>
      </c>
      <c r="DA98" s="130" t="s">
        <v>1706</v>
      </c>
    </row>
    <row r="99" spans="1:105" ht="12" customHeight="1" x14ac:dyDescent="0.25">
      <c r="A99" s="97" t="s">
        <v>53</v>
      </c>
      <c r="B99" s="98">
        <v>69.806075126624023</v>
      </c>
      <c r="C99" s="98">
        <v>69.648990721102223</v>
      </c>
      <c r="D99" s="98">
        <v>67.820464139053854</v>
      </c>
      <c r="E99" s="98">
        <v>66.004344511277893</v>
      </c>
      <c r="F99" s="98">
        <v>64.247516411626151</v>
      </c>
      <c r="G99" s="98">
        <v>64.984170207095929</v>
      </c>
      <c r="H99" s="98">
        <v>67.936310206023947</v>
      </c>
      <c r="I99" s="98">
        <v>63.385369696932813</v>
      </c>
      <c r="J99" s="98">
        <v>65.011104472587888</v>
      </c>
      <c r="K99" s="98">
        <v>65.919593635219215</v>
      </c>
      <c r="L99" s="98">
        <v>66.435694520429962</v>
      </c>
      <c r="M99" s="98">
        <v>65.55147920175169</v>
      </c>
      <c r="N99" s="98">
        <v>64.503548883985559</v>
      </c>
      <c r="O99" s="98">
        <v>63.576055356199802</v>
      </c>
      <c r="P99" s="98">
        <v>64.650703401058522</v>
      </c>
      <c r="Q99" s="98">
        <v>69.961479496889424</v>
      </c>
      <c r="R99" s="98">
        <v>75.402637336385908</v>
      </c>
      <c r="S99" s="98">
        <v>74.019859899111353</v>
      </c>
      <c r="T99" s="98">
        <v>80.441324451921361</v>
      </c>
      <c r="U99" s="98">
        <v>87.722894402652543</v>
      </c>
      <c r="V99" s="98">
        <v>97.201373493867521</v>
      </c>
      <c r="W99" s="98">
        <v>110.40705376884313</v>
      </c>
      <c r="X99" s="98">
        <v>124.84761134890806</v>
      </c>
      <c r="Y99" s="98">
        <v>135.28522971127308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9.2450650925262098E-2</v>
      </c>
      <c r="C100" s="122">
        <f t="shared" si="16"/>
        <v>0.10105972951274213</v>
      </c>
      <c r="D100" s="122">
        <f t="shared" si="16"/>
        <v>0.10389145876292663</v>
      </c>
      <c r="E100" s="122">
        <f t="shared" si="16"/>
        <v>0.10137466842165688</v>
      </c>
      <c r="F100" s="122">
        <f t="shared" si="16"/>
        <v>0.10116251366795462</v>
      </c>
      <c r="G100" s="122">
        <f t="shared" si="16"/>
        <v>0.10105741418483519</v>
      </c>
      <c r="H100" s="122">
        <f t="shared" si="16"/>
        <v>0.10488788654021253</v>
      </c>
      <c r="I100" s="122">
        <f t="shared" si="16"/>
        <v>0.11734263686872798</v>
      </c>
      <c r="J100" s="122">
        <f t="shared" si="16"/>
        <v>0.13341674127114517</v>
      </c>
      <c r="K100" s="122">
        <f t="shared" si="16"/>
        <v>0.14539320375812956</v>
      </c>
      <c r="L100" s="122">
        <f t="shared" si="16"/>
        <v>0.16349822479142495</v>
      </c>
      <c r="M100" s="122">
        <f t="shared" si="16"/>
        <v>0.18563350766357831</v>
      </c>
      <c r="N100" s="122">
        <f t="shared" si="16"/>
        <v>0.21457043641495255</v>
      </c>
      <c r="O100" s="122">
        <f t="shared" si="16"/>
        <v>0.23730067903754473</v>
      </c>
      <c r="P100" s="122">
        <f t="shared" si="16"/>
        <v>0.27568663778501712</v>
      </c>
      <c r="Q100" s="122">
        <f t="shared" si="16"/>
        <v>0.30972829348432279</v>
      </c>
      <c r="R100" s="122">
        <f t="shared" si="16"/>
        <v>0.36028101588460637</v>
      </c>
      <c r="S100" s="122">
        <f t="shared" si="16"/>
        <v>0.39494232338561197</v>
      </c>
      <c r="T100" s="122">
        <f t="shared" si="16"/>
        <v>0.52276834862494714</v>
      </c>
      <c r="U100" s="122">
        <f t="shared" si="16"/>
        <v>0.50947538283135163</v>
      </c>
      <c r="V100" s="122">
        <f t="shared" si="16"/>
        <v>0.61406825383564834</v>
      </c>
      <c r="W100" s="122">
        <f t="shared" si="16"/>
        <v>0.70681530439922935</v>
      </c>
      <c r="X100" s="122">
        <f t="shared" si="16"/>
        <v>0.808066431569465</v>
      </c>
      <c r="Y100" s="122">
        <f t="shared" si="16"/>
        <v>0.89734344431889512</v>
      </c>
      <c r="DA100" s="130" t="s">
        <v>1708</v>
      </c>
    </row>
    <row r="101" spans="1:105" ht="12" customHeight="1" x14ac:dyDescent="0.25">
      <c r="A101" s="97" t="s">
        <v>53</v>
      </c>
      <c r="B101" s="98">
        <v>9.2450650925262098E-2</v>
      </c>
      <c r="C101" s="98">
        <v>0.10105972951274213</v>
      </c>
      <c r="D101" s="98">
        <v>0.10389145876292663</v>
      </c>
      <c r="E101" s="98">
        <v>0.10137466842165688</v>
      </c>
      <c r="F101" s="98">
        <v>0.10116251366795462</v>
      </c>
      <c r="G101" s="98">
        <v>0.10105741418483519</v>
      </c>
      <c r="H101" s="98">
        <v>0.10488788654021253</v>
      </c>
      <c r="I101" s="98">
        <v>0.11734263686872798</v>
      </c>
      <c r="J101" s="98">
        <v>0.13341674127114517</v>
      </c>
      <c r="K101" s="98">
        <v>0.14539320375812956</v>
      </c>
      <c r="L101" s="98">
        <v>0.16349822479142495</v>
      </c>
      <c r="M101" s="98">
        <v>0.18563350766357831</v>
      </c>
      <c r="N101" s="98">
        <v>0.21457043641495255</v>
      </c>
      <c r="O101" s="98">
        <v>0.23730067903754473</v>
      </c>
      <c r="P101" s="98">
        <v>0.27568663778501712</v>
      </c>
      <c r="Q101" s="98">
        <v>0.30972829348432279</v>
      </c>
      <c r="R101" s="98">
        <v>0.36028101588460637</v>
      </c>
      <c r="S101" s="98">
        <v>0.39494232338561197</v>
      </c>
      <c r="T101" s="98">
        <v>0.52276834862494714</v>
      </c>
      <c r="U101" s="98">
        <v>0.50947538283135163</v>
      </c>
      <c r="V101" s="98">
        <v>0.61406825383564834</v>
      </c>
      <c r="W101" s="98">
        <v>0.70681530439922935</v>
      </c>
      <c r="X101" s="98">
        <v>0.808066431569465</v>
      </c>
      <c r="Y101" s="98">
        <v>0.89734344431889512</v>
      </c>
      <c r="DA101" s="63" t="s">
        <v>1709</v>
      </c>
    </row>
    <row r="102" spans="1:105" ht="12" customHeight="1" x14ac:dyDescent="0.25">
      <c r="A102" s="121" t="s">
        <v>55</v>
      </c>
      <c r="B102" s="122">
        <v>16.607978142357613</v>
      </c>
      <c r="C102" s="122">
        <v>15.239834177424102</v>
      </c>
      <c r="D102" s="122">
        <v>15.095825599896543</v>
      </c>
      <c r="E102" s="122">
        <v>14.477322224384862</v>
      </c>
      <c r="F102" s="122">
        <v>14.911204999434549</v>
      </c>
      <c r="G102" s="122">
        <v>15.335289840945361</v>
      </c>
      <c r="H102" s="122">
        <v>15.993666855603365</v>
      </c>
      <c r="I102" s="122">
        <v>15.35542101330417</v>
      </c>
      <c r="J102" s="122">
        <v>15.85307237611849</v>
      </c>
      <c r="K102" s="122">
        <v>15.299275468994511</v>
      </c>
      <c r="L102" s="122">
        <v>18.426025060488229</v>
      </c>
      <c r="M102" s="122">
        <v>20.539999033559866</v>
      </c>
      <c r="N102" s="122">
        <v>21.701888290710155</v>
      </c>
      <c r="O102" s="122">
        <v>24.682799449464436</v>
      </c>
      <c r="P102" s="122">
        <v>25.187352445666264</v>
      </c>
      <c r="Q102" s="122">
        <v>27.711206601197674</v>
      </c>
      <c r="R102" s="122">
        <v>29.00554753424564</v>
      </c>
      <c r="S102" s="122">
        <v>29.045204233158373</v>
      </c>
      <c r="T102" s="122">
        <v>31.942935212282816</v>
      </c>
      <c r="U102" s="122">
        <v>36.051435400309742</v>
      </c>
      <c r="V102" s="122">
        <v>40.455123700428871</v>
      </c>
      <c r="W102" s="122">
        <v>44.827964694906555</v>
      </c>
      <c r="X102" s="122">
        <v>33.833134999554524</v>
      </c>
      <c r="Y102" s="122">
        <v>35.324985580706397</v>
      </c>
      <c r="DA102" s="130" t="s">
        <v>1710</v>
      </c>
    </row>
    <row r="103" spans="1:105" ht="12" customHeight="1" x14ac:dyDescent="0.25">
      <c r="A103" s="97" t="s">
        <v>124</v>
      </c>
      <c r="B103" s="98">
        <v>2.0739442994933119</v>
      </c>
      <c r="C103" s="98">
        <v>1.9435007239836641</v>
      </c>
      <c r="D103" s="98">
        <v>1.714328592543908</v>
      </c>
      <c r="E103" s="98">
        <v>1.7375799567638885</v>
      </c>
      <c r="F103" s="98">
        <v>1.7973029494797734</v>
      </c>
      <c r="G103" s="98">
        <v>1.8192245084949392</v>
      </c>
      <c r="H103" s="98">
        <v>1.9874116134946669</v>
      </c>
      <c r="I103" s="98">
        <v>1.9586909778652768</v>
      </c>
      <c r="J103" s="98">
        <v>1.8091750473888037</v>
      </c>
      <c r="K103" s="98">
        <v>1.6503549932026913</v>
      </c>
      <c r="L103" s="98">
        <v>1.7760486845733274</v>
      </c>
      <c r="M103" s="98">
        <v>2.1061364272062235</v>
      </c>
      <c r="N103" s="98">
        <v>2.1210484828675011</v>
      </c>
      <c r="O103" s="98">
        <v>2.071698852170067</v>
      </c>
      <c r="P103" s="98">
        <v>1.8908943570357049</v>
      </c>
      <c r="Q103" s="98">
        <v>2.4106868385971492</v>
      </c>
      <c r="R103" s="98">
        <v>2.7479113934360306</v>
      </c>
      <c r="S103" s="98">
        <v>3.1295977317927726</v>
      </c>
      <c r="T103" s="98">
        <v>3.4142100700867055</v>
      </c>
      <c r="U103" s="98">
        <v>4.2488752618959733</v>
      </c>
      <c r="V103" s="98">
        <v>4.8815682469737895</v>
      </c>
      <c r="W103" s="98">
        <v>5.9823586352873104</v>
      </c>
      <c r="X103" s="98">
        <v>5.8435268663187561</v>
      </c>
      <c r="Y103" s="98">
        <v>5.6938516277407194</v>
      </c>
      <c r="DA103" s="63" t="s">
        <v>1711</v>
      </c>
    </row>
    <row r="104" spans="1:105" ht="12" customHeight="1" x14ac:dyDescent="0.25">
      <c r="A104" s="97" t="s">
        <v>123</v>
      </c>
      <c r="B104" s="98">
        <v>5.947939644486833E-3</v>
      </c>
      <c r="C104" s="98">
        <v>6.3009260844871292E-3</v>
      </c>
      <c r="D104" s="98">
        <v>5.3244327386407575E-3</v>
      </c>
      <c r="E104" s="98">
        <v>6.0795554451837548E-3</v>
      </c>
      <c r="F104" s="98">
        <v>6.5343364620189907E-3</v>
      </c>
      <c r="G104" s="98">
        <v>6.9850061797191937E-3</v>
      </c>
      <c r="H104" s="98">
        <v>8.4504756969662441E-3</v>
      </c>
      <c r="I104" s="98">
        <v>1.0087545766405307E-2</v>
      </c>
      <c r="J104" s="98">
        <v>8.9578662453269585E-3</v>
      </c>
      <c r="K104" s="98">
        <v>9.5705531361196198E-3</v>
      </c>
      <c r="L104" s="98">
        <v>9.6647328881200208E-3</v>
      </c>
      <c r="M104" s="98">
        <v>1.2780960125075246E-2</v>
      </c>
      <c r="N104" s="98">
        <v>1.2619710028285849E-2</v>
      </c>
      <c r="O104" s="98">
        <v>1.1000506753773693E-2</v>
      </c>
      <c r="P104" s="98">
        <v>8.8386446284216148E-3</v>
      </c>
      <c r="Q104" s="98">
        <v>1.2459108453197537E-2</v>
      </c>
      <c r="R104" s="98">
        <v>1.4766724106040071E-2</v>
      </c>
      <c r="S104" s="98">
        <v>1.8469451814781518E-2</v>
      </c>
      <c r="T104" s="98">
        <v>1.9407309285714273E-2</v>
      </c>
      <c r="U104" s="98">
        <v>2.6875233174181987E-2</v>
      </c>
      <c r="V104" s="98">
        <v>2.8866161792949846E-2</v>
      </c>
      <c r="W104" s="98">
        <v>3.4889339629022041E-2</v>
      </c>
      <c r="X104" s="98">
        <v>6.1537753741825206E-2</v>
      </c>
      <c r="Y104" s="98">
        <v>5.6753752178903202E-2</v>
      </c>
      <c r="DA104" s="63" t="s">
        <v>1712</v>
      </c>
    </row>
    <row r="105" spans="1:105" ht="12" customHeight="1" x14ac:dyDescent="0.25">
      <c r="A105" s="100" t="s">
        <v>50</v>
      </c>
      <c r="B105" s="101">
        <v>4.0210880387854956E-3</v>
      </c>
      <c r="C105" s="101">
        <v>4.1876631067405664E-3</v>
      </c>
      <c r="D105" s="101">
        <v>3.5609519638481885E-3</v>
      </c>
      <c r="E105" s="101">
        <v>4.0113242397323209E-3</v>
      </c>
      <c r="F105" s="101">
        <v>4.2838376523344707E-3</v>
      </c>
      <c r="G105" s="101">
        <v>4.6187508553413486E-3</v>
      </c>
      <c r="H105" s="101">
        <v>5.5767525396624301E-3</v>
      </c>
      <c r="I105" s="101">
        <v>6.5618746803759479E-3</v>
      </c>
      <c r="J105" s="101">
        <v>5.6740713387971936E-3</v>
      </c>
      <c r="K105" s="101">
        <v>5.615212854346378E-3</v>
      </c>
      <c r="L105" s="101">
        <v>6.3422150743623583E-3</v>
      </c>
      <c r="M105" s="101">
        <v>8.2920574905304342E-3</v>
      </c>
      <c r="N105" s="101">
        <v>8.0233243791220307E-3</v>
      </c>
      <c r="O105" s="101">
        <v>7.2666639399985673E-3</v>
      </c>
      <c r="P105" s="101">
        <v>5.6223410626040334E-3</v>
      </c>
      <c r="Q105" s="101">
        <v>7.9699015071769026E-3</v>
      </c>
      <c r="R105" s="101">
        <v>9.338596254409217E-3</v>
      </c>
      <c r="S105" s="101">
        <v>1.1096345083039109E-2</v>
      </c>
      <c r="T105" s="101">
        <v>1.163051112733408E-2</v>
      </c>
      <c r="U105" s="101">
        <v>1.6167789079214418E-2</v>
      </c>
      <c r="V105" s="101">
        <v>1.7283938910113851E-2</v>
      </c>
      <c r="W105" s="101">
        <v>2.1925734672119352E-2</v>
      </c>
      <c r="X105" s="101">
        <v>2.793420335995566E-2</v>
      </c>
      <c r="Y105" s="101">
        <v>3.1435724344070146E-2</v>
      </c>
      <c r="DA105" s="131" t="s">
        <v>1713</v>
      </c>
    </row>
    <row r="106" spans="1:105" ht="12" customHeight="1" x14ac:dyDescent="0.25">
      <c r="A106" s="103" t="s">
        <v>52</v>
      </c>
      <c r="B106" s="104">
        <v>1.9268516057013374E-3</v>
      </c>
      <c r="C106" s="104">
        <v>2.1132629777465633E-3</v>
      </c>
      <c r="D106" s="104">
        <v>1.7634807747925693E-3</v>
      </c>
      <c r="E106" s="104">
        <v>2.0682312054514339E-3</v>
      </c>
      <c r="F106" s="104">
        <v>2.2504988096845196E-3</v>
      </c>
      <c r="G106" s="104">
        <v>2.3662553243778452E-3</v>
      </c>
      <c r="H106" s="104">
        <v>2.873723157303814E-3</v>
      </c>
      <c r="I106" s="104">
        <v>3.5256710860293592E-3</v>
      </c>
      <c r="J106" s="104">
        <v>3.2837949065297641E-3</v>
      </c>
      <c r="K106" s="104">
        <v>3.9553402817732418E-3</v>
      </c>
      <c r="L106" s="104">
        <v>3.3225178137576625E-3</v>
      </c>
      <c r="M106" s="104">
        <v>4.488902634544812E-3</v>
      </c>
      <c r="N106" s="104">
        <v>4.5963856491638188E-3</v>
      </c>
      <c r="O106" s="104">
        <v>3.7338428137751265E-3</v>
      </c>
      <c r="P106" s="104">
        <v>3.2163035658175809E-3</v>
      </c>
      <c r="Q106" s="104">
        <v>4.4892069460206342E-3</v>
      </c>
      <c r="R106" s="104">
        <v>5.428127851630854E-3</v>
      </c>
      <c r="S106" s="104">
        <v>7.3731067317424088E-3</v>
      </c>
      <c r="T106" s="104">
        <v>7.7767981583801923E-3</v>
      </c>
      <c r="U106" s="104">
        <v>1.0707444094967569E-2</v>
      </c>
      <c r="V106" s="104">
        <v>1.1582222882835993E-2</v>
      </c>
      <c r="W106" s="104">
        <v>1.2963604956902689E-2</v>
      </c>
      <c r="X106" s="104">
        <v>3.3603550381869546E-2</v>
      </c>
      <c r="Y106" s="104">
        <v>2.5318027834833053E-2</v>
      </c>
      <c r="DA106" s="132" t="s">
        <v>1714</v>
      </c>
    </row>
    <row r="107" spans="1:105" ht="12" customHeight="1" x14ac:dyDescent="0.25">
      <c r="A107" s="106" t="s">
        <v>122</v>
      </c>
      <c r="B107" s="101">
        <v>10.581226774527504</v>
      </c>
      <c r="C107" s="101">
        <v>9.3631574100589905</v>
      </c>
      <c r="D107" s="101">
        <v>9.2181901039410707</v>
      </c>
      <c r="E107" s="101">
        <v>8.5429743726983851</v>
      </c>
      <c r="F107" s="101">
        <v>8.7262989995777218</v>
      </c>
      <c r="G107" s="101">
        <v>8.6893125322075608</v>
      </c>
      <c r="H107" s="101">
        <v>8.7085364041812383</v>
      </c>
      <c r="I107" s="101">
        <v>7.5831877466898403</v>
      </c>
      <c r="J107" s="101">
        <v>7.5090277185749166</v>
      </c>
      <c r="K107" s="101">
        <v>6.7927284531688485</v>
      </c>
      <c r="L107" s="101">
        <v>7.9362959862455895</v>
      </c>
      <c r="M107" s="101">
        <v>8.8664393439494731</v>
      </c>
      <c r="N107" s="101">
        <v>9.736260056514217</v>
      </c>
      <c r="O107" s="101">
        <v>11.466132391178467</v>
      </c>
      <c r="P107" s="101">
        <v>12.283065321264417</v>
      </c>
      <c r="Q107" s="101">
        <v>13.507009672466888</v>
      </c>
      <c r="R107" s="101">
        <v>13.926597269709946</v>
      </c>
      <c r="S107" s="101">
        <v>13.638997251748091</v>
      </c>
      <c r="T107" s="101">
        <v>14.710378353357854</v>
      </c>
      <c r="U107" s="101">
        <v>15.780596516262539</v>
      </c>
      <c r="V107" s="101">
        <v>17.621708537735376</v>
      </c>
      <c r="W107" s="101">
        <v>19.423240101437568</v>
      </c>
      <c r="X107" s="101">
        <v>11.366992032576224</v>
      </c>
      <c r="Y107" s="101">
        <v>9.8205231887019728</v>
      </c>
      <c r="DA107" s="131" t="s">
        <v>1715</v>
      </c>
    </row>
    <row r="108" spans="1:105" ht="12" customHeight="1" x14ac:dyDescent="0.25">
      <c r="A108" s="107" t="s">
        <v>121</v>
      </c>
      <c r="B108" s="104">
        <v>3.9468591286923109</v>
      </c>
      <c r="C108" s="104">
        <v>3.9268751172969605</v>
      </c>
      <c r="D108" s="104">
        <v>4.1579824706729234</v>
      </c>
      <c r="E108" s="104">
        <v>4.1906883394774042</v>
      </c>
      <c r="F108" s="104">
        <v>4.3810687139150337</v>
      </c>
      <c r="G108" s="104">
        <v>4.8197677940631403</v>
      </c>
      <c r="H108" s="104">
        <v>5.2892683622304935</v>
      </c>
      <c r="I108" s="104">
        <v>5.8034547429826491</v>
      </c>
      <c r="J108" s="104">
        <v>6.5259117439094432</v>
      </c>
      <c r="K108" s="104">
        <v>6.8466214694868501</v>
      </c>
      <c r="L108" s="104">
        <v>8.704015656781193</v>
      </c>
      <c r="M108" s="104">
        <v>9.5546423022790918</v>
      </c>
      <c r="N108" s="104">
        <v>9.8319600413001513</v>
      </c>
      <c r="O108" s="104">
        <v>11.133967699362127</v>
      </c>
      <c r="P108" s="104">
        <v>11.004554122737721</v>
      </c>
      <c r="Q108" s="104">
        <v>11.781050981680437</v>
      </c>
      <c r="R108" s="104">
        <v>12.316272146993622</v>
      </c>
      <c r="S108" s="104">
        <v>12.258139797802729</v>
      </c>
      <c r="T108" s="104">
        <v>13.798939479552541</v>
      </c>
      <c r="U108" s="104">
        <v>15.995088388977052</v>
      </c>
      <c r="V108" s="104">
        <v>17.922980753926758</v>
      </c>
      <c r="W108" s="104">
        <v>19.387476618552654</v>
      </c>
      <c r="X108" s="104">
        <v>16.561078346917718</v>
      </c>
      <c r="Y108" s="104">
        <v>19.753857012084801</v>
      </c>
      <c r="DA108" s="132" t="s">
        <v>1716</v>
      </c>
    </row>
    <row r="109" spans="1:105" ht="12" customHeight="1" x14ac:dyDescent="0.25">
      <c r="A109" s="108" t="s">
        <v>53</v>
      </c>
      <c r="B109" s="98">
        <v>2.5628629445758664</v>
      </c>
      <c r="C109" s="98">
        <v>2.5030864992824173</v>
      </c>
      <c r="D109" s="98">
        <v>2.6691578080792402</v>
      </c>
      <c r="E109" s="98">
        <v>2.6525178490748846</v>
      </c>
      <c r="F109" s="98">
        <v>2.7565012740154105</v>
      </c>
      <c r="G109" s="98">
        <v>3.0656818944747588</v>
      </c>
      <c r="H109" s="98">
        <v>3.3612708202637127</v>
      </c>
      <c r="I109" s="98">
        <v>3.633943731255695</v>
      </c>
      <c r="J109" s="98">
        <v>3.973583248639045</v>
      </c>
      <c r="K109" s="98">
        <v>3.8388465239809739</v>
      </c>
      <c r="L109" s="98">
        <v>5.5005945985347893</v>
      </c>
      <c r="M109" s="98">
        <v>5.9816017713909453</v>
      </c>
      <c r="N109" s="98">
        <v>6.0304319340030776</v>
      </c>
      <c r="O109" s="98">
        <v>7.1261876268152102</v>
      </c>
      <c r="P109" s="98">
        <v>6.7810723111324895</v>
      </c>
      <c r="Q109" s="98">
        <v>7.389328139460102</v>
      </c>
      <c r="R109" s="98">
        <v>7.6964472281010892</v>
      </c>
      <c r="S109" s="98">
        <v>7.3303615309376413</v>
      </c>
      <c r="T109" s="98">
        <v>8.2625486954471672</v>
      </c>
      <c r="U109" s="98">
        <v>9.6697026874493552</v>
      </c>
      <c r="V109" s="98">
        <v>10.773991855622363</v>
      </c>
      <c r="W109" s="98">
        <v>12.215664319717868</v>
      </c>
      <c r="X109" s="98">
        <v>7.4552333488113822</v>
      </c>
      <c r="Y109" s="98">
        <v>10.969201711152824</v>
      </c>
      <c r="DA109" s="63" t="s">
        <v>1717</v>
      </c>
    </row>
    <row r="110" spans="1:105" ht="12" customHeight="1" x14ac:dyDescent="0.25">
      <c r="A110" s="108" t="s">
        <v>52</v>
      </c>
      <c r="B110" s="98">
        <v>1.3839961841164443</v>
      </c>
      <c r="C110" s="98">
        <v>1.4237886180145429</v>
      </c>
      <c r="D110" s="98">
        <v>1.4888246625936827</v>
      </c>
      <c r="E110" s="98">
        <v>1.5381704904025197</v>
      </c>
      <c r="F110" s="98">
        <v>1.6245674398996235</v>
      </c>
      <c r="G110" s="98">
        <v>1.7540858995883817</v>
      </c>
      <c r="H110" s="98">
        <v>1.9279975419667805</v>
      </c>
      <c r="I110" s="98">
        <v>2.169511011726954</v>
      </c>
      <c r="J110" s="98">
        <v>2.5523284952703982</v>
      </c>
      <c r="K110" s="98">
        <v>3.0077749455058767</v>
      </c>
      <c r="L110" s="98">
        <v>3.2034210582464038</v>
      </c>
      <c r="M110" s="98">
        <v>3.5730405308881465</v>
      </c>
      <c r="N110" s="98">
        <v>3.8015281072970741</v>
      </c>
      <c r="O110" s="98">
        <v>4.0077800725469164</v>
      </c>
      <c r="P110" s="98">
        <v>4.2234818116052315</v>
      </c>
      <c r="Q110" s="98">
        <v>4.3917228422203349</v>
      </c>
      <c r="R110" s="98">
        <v>4.6198249188925322</v>
      </c>
      <c r="S110" s="98">
        <v>4.9277782668650874</v>
      </c>
      <c r="T110" s="98">
        <v>5.5363907841053743</v>
      </c>
      <c r="U110" s="98">
        <v>6.3253857015276971</v>
      </c>
      <c r="V110" s="98">
        <v>7.1489888983043937</v>
      </c>
      <c r="W110" s="98">
        <v>7.1718122988347872</v>
      </c>
      <c r="X110" s="98">
        <v>9.1058449981063365</v>
      </c>
      <c r="Y110" s="98">
        <v>8.7846553009319752</v>
      </c>
      <c r="DA110" s="63" t="s">
        <v>1718</v>
      </c>
    </row>
    <row r="111" spans="1:105" ht="12" customHeight="1" x14ac:dyDescent="0.25">
      <c r="A111" s="121" t="s">
        <v>54</v>
      </c>
      <c r="B111" s="122">
        <v>3.5916690162017733</v>
      </c>
      <c r="C111" s="122">
        <v>3.4543482451648644</v>
      </c>
      <c r="D111" s="122">
        <v>3.4742696535903077</v>
      </c>
      <c r="E111" s="122">
        <v>3.4061139733327987</v>
      </c>
      <c r="F111" s="122">
        <v>3.4474571057669348</v>
      </c>
      <c r="G111" s="122">
        <v>3.551217450726373</v>
      </c>
      <c r="H111" s="122">
        <v>3.767495890251245</v>
      </c>
      <c r="I111" s="122">
        <v>3.7787481329597248</v>
      </c>
      <c r="J111" s="122">
        <v>3.9455696358604091</v>
      </c>
      <c r="K111" s="122">
        <v>4.0702122643199035</v>
      </c>
      <c r="L111" s="122">
        <v>4.6333847864527593</v>
      </c>
      <c r="M111" s="122">
        <v>4.8346971201960898</v>
      </c>
      <c r="N111" s="122">
        <v>5.0976383795525235</v>
      </c>
      <c r="O111" s="122">
        <v>5.781619216145363</v>
      </c>
      <c r="P111" s="122">
        <v>6.2694946111090486</v>
      </c>
      <c r="Q111" s="122">
        <v>6.6454607442266749</v>
      </c>
      <c r="R111" s="122">
        <v>7.1879438394446185</v>
      </c>
      <c r="S111" s="122">
        <v>7.3847600014920873</v>
      </c>
      <c r="T111" s="122">
        <v>8.1293220390405967</v>
      </c>
      <c r="U111" s="122">
        <v>9.0516697207423853</v>
      </c>
      <c r="V111" s="122">
        <v>10.85054968488946</v>
      </c>
      <c r="W111" s="122">
        <v>12.505873176260108</v>
      </c>
      <c r="X111" s="122">
        <v>9.007255308022371</v>
      </c>
      <c r="Y111" s="122">
        <v>10.681887471671185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1720</v>
      </c>
    </row>
    <row r="113" spans="1:105" ht="12" customHeight="1" x14ac:dyDescent="0.25">
      <c r="A113" s="109" t="s">
        <v>120</v>
      </c>
      <c r="B113" s="33">
        <v>3.5916690162017733</v>
      </c>
      <c r="C113" s="33">
        <v>3.4543482451648644</v>
      </c>
      <c r="D113" s="33">
        <v>3.4742696535903077</v>
      </c>
      <c r="E113" s="33">
        <v>3.4061139733327987</v>
      </c>
      <c r="F113" s="33">
        <v>3.4474571057669348</v>
      </c>
      <c r="G113" s="33">
        <v>3.551217450726373</v>
      </c>
      <c r="H113" s="33">
        <v>3.767495890251245</v>
      </c>
      <c r="I113" s="33">
        <v>3.7787481329597248</v>
      </c>
      <c r="J113" s="33">
        <v>3.9455696358604091</v>
      </c>
      <c r="K113" s="33">
        <v>4.0702122643199035</v>
      </c>
      <c r="L113" s="33">
        <v>4.6333847864527593</v>
      </c>
      <c r="M113" s="33">
        <v>4.8346971201960898</v>
      </c>
      <c r="N113" s="33">
        <v>5.0976383795525235</v>
      </c>
      <c r="O113" s="33">
        <v>5.781619216145363</v>
      </c>
      <c r="P113" s="33">
        <v>6.2694946111090486</v>
      </c>
      <c r="Q113" s="33">
        <v>6.6454607442266749</v>
      </c>
      <c r="R113" s="33">
        <v>7.1879438394446185</v>
      </c>
      <c r="S113" s="33">
        <v>7.3847600014920873</v>
      </c>
      <c r="T113" s="33">
        <v>8.1293220390405967</v>
      </c>
      <c r="U113" s="33">
        <v>9.0516697207423853</v>
      </c>
      <c r="V113" s="33">
        <v>10.85054968488946</v>
      </c>
      <c r="W113" s="33">
        <v>12.505873176260108</v>
      </c>
      <c r="X113" s="33">
        <v>9.007255308022371</v>
      </c>
      <c r="Y113" s="33">
        <v>10.681887471671185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140.59067014441888</v>
      </c>
      <c r="C115" s="117">
        <f t="shared" si="17"/>
        <v>140.61677770309552</v>
      </c>
      <c r="D115" s="117">
        <f t="shared" si="17"/>
        <v>139.12187181045229</v>
      </c>
      <c r="E115" s="117">
        <f t="shared" si="17"/>
        <v>137.33286485397952</v>
      </c>
      <c r="F115" s="117">
        <f t="shared" si="17"/>
        <v>137.26984175422319</v>
      </c>
      <c r="G115" s="117">
        <f t="shared" si="17"/>
        <v>142.58804429239206</v>
      </c>
      <c r="H115" s="117">
        <f t="shared" si="17"/>
        <v>153.56757816100881</v>
      </c>
      <c r="I115" s="117">
        <f t="shared" si="17"/>
        <v>148.07654697346192</v>
      </c>
      <c r="J115" s="117">
        <f t="shared" si="17"/>
        <v>157.06825293309532</v>
      </c>
      <c r="K115" s="117">
        <f t="shared" si="17"/>
        <v>164.56978393652943</v>
      </c>
      <c r="L115" s="117">
        <f t="shared" si="17"/>
        <v>174.93137245421491</v>
      </c>
      <c r="M115" s="117">
        <f t="shared" si="17"/>
        <v>183.14210927942884</v>
      </c>
      <c r="N115" s="117">
        <f t="shared" si="17"/>
        <v>190.95351170669318</v>
      </c>
      <c r="O115" s="117">
        <f t="shared" si="17"/>
        <v>200.4773384924589</v>
      </c>
      <c r="P115" s="117">
        <f t="shared" si="17"/>
        <v>208.87219224764175</v>
      </c>
      <c r="Q115" s="117">
        <f t="shared" si="17"/>
        <v>231.04901114327282</v>
      </c>
      <c r="R115" s="117">
        <f t="shared" ref="R115:V115" si="18">R116+R118+R120+R129</f>
        <v>254.71939653454334</v>
      </c>
      <c r="S115" s="117">
        <f t="shared" si="18"/>
        <v>258.1076683293723</v>
      </c>
      <c r="T115" s="117">
        <f t="shared" si="18"/>
        <v>290.07965071357035</v>
      </c>
      <c r="U115" s="117">
        <f t="shared" si="18"/>
        <v>325.95719060756767</v>
      </c>
      <c r="V115" s="117">
        <f t="shared" si="18"/>
        <v>371.88131284265774</v>
      </c>
      <c r="W115" s="117">
        <f t="shared" ref="W115:Y115" si="19">W116+W118+W120+W129</f>
        <v>430.3925920605277</v>
      </c>
      <c r="X115" s="117">
        <f t="shared" si="19"/>
        <v>477.99802409913099</v>
      </c>
      <c r="Y115" s="117">
        <f t="shared" si="19"/>
        <v>525.53169987996534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125.50495732782781</v>
      </c>
      <c r="C116" s="122">
        <f t="shared" si="20"/>
        <v>126.51820826194486</v>
      </c>
      <c r="D116" s="122">
        <f t="shared" si="20"/>
        <v>125.00017179167637</v>
      </c>
      <c r="E116" s="122">
        <f t="shared" si="20"/>
        <v>123.63787847516438</v>
      </c>
      <c r="F116" s="122">
        <f t="shared" si="20"/>
        <v>123.12301082263215</v>
      </c>
      <c r="G116" s="122">
        <f t="shared" si="20"/>
        <v>127.92002575309763</v>
      </c>
      <c r="H116" s="122">
        <f t="shared" si="20"/>
        <v>138.08532138401191</v>
      </c>
      <c r="I116" s="122">
        <f t="shared" si="20"/>
        <v>132.88949695402653</v>
      </c>
      <c r="J116" s="122">
        <f t="shared" si="20"/>
        <v>141.17903224558873</v>
      </c>
      <c r="K116" s="122">
        <f t="shared" si="20"/>
        <v>148.77522562146169</v>
      </c>
      <c r="L116" s="122">
        <f t="shared" si="20"/>
        <v>156.19124052214966</v>
      </c>
      <c r="M116" s="122">
        <f t="shared" si="20"/>
        <v>162.41037859986008</v>
      </c>
      <c r="N116" s="122">
        <f t="shared" si="20"/>
        <v>168.83304157530122</v>
      </c>
      <c r="O116" s="122">
        <f t="shared" si="20"/>
        <v>175.21904761759271</v>
      </c>
      <c r="P116" s="122">
        <f t="shared" si="20"/>
        <v>182.39257786365525</v>
      </c>
      <c r="Q116" s="122">
        <f t="shared" si="20"/>
        <v>201.89398164650248</v>
      </c>
      <c r="R116" s="122">
        <f t="shared" si="20"/>
        <v>223.5002297697479</v>
      </c>
      <c r="S116" s="122">
        <f t="shared" si="20"/>
        <v>226.07274038062477</v>
      </c>
      <c r="T116" s="122">
        <f t="shared" si="20"/>
        <v>253.83848696266938</v>
      </c>
      <c r="U116" s="122">
        <f t="shared" si="20"/>
        <v>285.00561151357277</v>
      </c>
      <c r="V116" s="122">
        <f t="shared" si="20"/>
        <v>324.49268905706634</v>
      </c>
      <c r="W116" s="122">
        <f t="shared" si="20"/>
        <v>376.89346821424272</v>
      </c>
      <c r="X116" s="122">
        <f t="shared" si="20"/>
        <v>435.49387102216673</v>
      </c>
      <c r="Y116" s="122">
        <f t="shared" si="20"/>
        <v>479.54335524867611</v>
      </c>
      <c r="DA116" s="130" t="s">
        <v>1874</v>
      </c>
    </row>
    <row r="117" spans="1:105" ht="12" customHeight="1" x14ac:dyDescent="0.25">
      <c r="A117" s="97" t="s">
        <v>53</v>
      </c>
      <c r="B117" s="98">
        <v>125.50495732782781</v>
      </c>
      <c r="C117" s="98">
        <v>126.51820826194486</v>
      </c>
      <c r="D117" s="98">
        <v>125.00017179167637</v>
      </c>
      <c r="E117" s="98">
        <v>123.63787847516438</v>
      </c>
      <c r="F117" s="98">
        <v>123.12301082263215</v>
      </c>
      <c r="G117" s="98">
        <v>127.92002575309763</v>
      </c>
      <c r="H117" s="98">
        <v>138.08532138401191</v>
      </c>
      <c r="I117" s="98">
        <v>132.88949695402653</v>
      </c>
      <c r="J117" s="98">
        <v>141.17903224558873</v>
      </c>
      <c r="K117" s="98">
        <v>148.77522562146169</v>
      </c>
      <c r="L117" s="98">
        <v>156.19124052214966</v>
      </c>
      <c r="M117" s="98">
        <v>162.41037859986008</v>
      </c>
      <c r="N117" s="98">
        <v>168.83304157530122</v>
      </c>
      <c r="O117" s="98">
        <v>175.21904761759271</v>
      </c>
      <c r="P117" s="98">
        <v>182.39257786365525</v>
      </c>
      <c r="Q117" s="98">
        <v>201.89398164650248</v>
      </c>
      <c r="R117" s="98">
        <v>223.5002297697479</v>
      </c>
      <c r="S117" s="98">
        <v>226.07274038062477</v>
      </c>
      <c r="T117" s="98">
        <v>253.83848696266938</v>
      </c>
      <c r="U117" s="98">
        <v>285.00561151357277</v>
      </c>
      <c r="V117" s="98">
        <v>324.49268905706634</v>
      </c>
      <c r="W117" s="98">
        <v>376.89346821424272</v>
      </c>
      <c r="X117" s="98">
        <v>435.49387102216673</v>
      </c>
      <c r="Y117" s="98">
        <v>479.54335524867611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0.20880182376529144</v>
      </c>
      <c r="C118" s="122">
        <f t="shared" si="21"/>
        <v>0.24177363131421431</v>
      </c>
      <c r="D118" s="122">
        <f t="shared" si="21"/>
        <v>0.2624835836287403</v>
      </c>
      <c r="E118" s="122">
        <f t="shared" si="21"/>
        <v>0.2680421963889818</v>
      </c>
      <c r="F118" s="122">
        <f t="shared" si="21"/>
        <v>0.28453773683432376</v>
      </c>
      <c r="G118" s="122">
        <f t="shared" si="21"/>
        <v>0.30652426847907799</v>
      </c>
      <c r="H118" s="122">
        <f t="shared" si="21"/>
        <v>0.34945450548150403</v>
      </c>
      <c r="I118" s="122">
        <f t="shared" si="21"/>
        <v>0.41587999549057669</v>
      </c>
      <c r="J118" s="122">
        <f t="shared" si="21"/>
        <v>0.49171271201845429</v>
      </c>
      <c r="K118" s="122">
        <f t="shared" si="21"/>
        <v>0.56095743836439549</v>
      </c>
      <c r="L118" s="122">
        <f t="shared" si="21"/>
        <v>0.65616196126846116</v>
      </c>
      <c r="M118" s="122">
        <f t="shared" si="21"/>
        <v>0.77595857006648938</v>
      </c>
      <c r="N118" s="122">
        <f t="shared" si="21"/>
        <v>0.93675556661788295</v>
      </c>
      <c r="O118" s="122">
        <f t="shared" si="21"/>
        <v>1.0925267572816855</v>
      </c>
      <c r="P118" s="122">
        <f t="shared" si="21"/>
        <v>1.3253604441596543</v>
      </c>
      <c r="Q118" s="122">
        <f t="shared" si="21"/>
        <v>1.5517296416365105</v>
      </c>
      <c r="R118" s="122">
        <f t="shared" si="21"/>
        <v>1.8685707886264531</v>
      </c>
      <c r="S118" s="122">
        <f t="shared" si="21"/>
        <v>2.1037687753252805</v>
      </c>
      <c r="T118" s="122">
        <f t="shared" si="21"/>
        <v>2.8461672306833927</v>
      </c>
      <c r="U118" s="122">
        <f t="shared" si="21"/>
        <v>2.8187604858958553</v>
      </c>
      <c r="V118" s="122">
        <f t="shared" si="21"/>
        <v>3.4373895657367379</v>
      </c>
      <c r="W118" s="122">
        <f t="shared" si="21"/>
        <v>3.9867515161228053</v>
      </c>
      <c r="X118" s="122">
        <f t="shared" si="21"/>
        <v>4.5933776885825743</v>
      </c>
      <c r="Y118" s="122">
        <f t="shared" si="21"/>
        <v>5.1371316825116704</v>
      </c>
      <c r="DA118" s="130" t="s">
        <v>1876</v>
      </c>
    </row>
    <row r="119" spans="1:105" ht="12" customHeight="1" x14ac:dyDescent="0.25">
      <c r="A119" s="97" t="s">
        <v>53</v>
      </c>
      <c r="B119" s="98">
        <v>0.20880182376529144</v>
      </c>
      <c r="C119" s="98">
        <v>0.24177363131421431</v>
      </c>
      <c r="D119" s="98">
        <v>0.2624835836287403</v>
      </c>
      <c r="E119" s="98">
        <v>0.2680421963889818</v>
      </c>
      <c r="F119" s="98">
        <v>0.28453773683432376</v>
      </c>
      <c r="G119" s="98">
        <v>0.30652426847907799</v>
      </c>
      <c r="H119" s="98">
        <v>0.34945450548150403</v>
      </c>
      <c r="I119" s="98">
        <v>0.41587999549057669</v>
      </c>
      <c r="J119" s="98">
        <v>0.49171271201845429</v>
      </c>
      <c r="K119" s="98">
        <v>0.56095743836439549</v>
      </c>
      <c r="L119" s="98">
        <v>0.65616196126846116</v>
      </c>
      <c r="M119" s="98">
        <v>0.77595857006648938</v>
      </c>
      <c r="N119" s="98">
        <v>0.93675556661788295</v>
      </c>
      <c r="O119" s="98">
        <v>1.0925267572816855</v>
      </c>
      <c r="P119" s="98">
        <v>1.3253604441596543</v>
      </c>
      <c r="Q119" s="98">
        <v>1.5517296416365105</v>
      </c>
      <c r="R119" s="98">
        <v>1.8685707886264531</v>
      </c>
      <c r="S119" s="98">
        <v>2.1037687753252805</v>
      </c>
      <c r="T119" s="98">
        <v>2.8461672306833927</v>
      </c>
      <c r="U119" s="98">
        <v>2.8187604858958553</v>
      </c>
      <c r="V119" s="98">
        <v>3.4373895657367379</v>
      </c>
      <c r="W119" s="98">
        <v>3.9867515161228053</v>
      </c>
      <c r="X119" s="98">
        <v>4.5933776885825743</v>
      </c>
      <c r="Y119" s="98">
        <v>5.1371316825116704</v>
      </c>
      <c r="DA119" s="63" t="s">
        <v>1877</v>
      </c>
    </row>
    <row r="120" spans="1:105" ht="12" customHeight="1" x14ac:dyDescent="0.25">
      <c r="A120" s="121" t="s">
        <v>55</v>
      </c>
      <c r="B120" s="122">
        <v>12.152670262866678</v>
      </c>
      <c r="C120" s="122">
        <v>11.230511555144481</v>
      </c>
      <c r="D120" s="122">
        <v>11.210279836221307</v>
      </c>
      <c r="E120" s="122">
        <v>10.821897590229328</v>
      </c>
      <c r="F120" s="122">
        <v>11.215908120312346</v>
      </c>
      <c r="G120" s="122">
        <v>11.624380391996844</v>
      </c>
      <c r="H120" s="122">
        <v>12.215971694881889</v>
      </c>
      <c r="I120" s="122">
        <v>11.8389144401248</v>
      </c>
      <c r="J120" s="122">
        <v>12.331881252222216</v>
      </c>
      <c r="K120" s="122">
        <v>12.065321188044141</v>
      </c>
      <c r="L120" s="122">
        <v>14.470036084853168</v>
      </c>
      <c r="M120" s="122">
        <v>16.17464242105229</v>
      </c>
      <c r="N120" s="122">
        <v>17.183810181255993</v>
      </c>
      <c r="O120" s="122">
        <v>19.611104049536557</v>
      </c>
      <c r="P120" s="122">
        <v>20.195032620928238</v>
      </c>
      <c r="Q120" s="122">
        <v>22.320228414426563</v>
      </c>
      <c r="R120" s="122">
        <v>23.592832798339956</v>
      </c>
      <c r="S120" s="122">
        <v>23.95241970589008</v>
      </c>
      <c r="T120" s="122">
        <v>26.714275535297581</v>
      </c>
      <c r="U120" s="122">
        <v>30.564546295151054</v>
      </c>
      <c r="V120" s="122">
        <v>34.719253271267178</v>
      </c>
      <c r="W120" s="122">
        <v>38.713754879991598</v>
      </c>
      <c r="X120" s="122">
        <v>30.030981330558529</v>
      </c>
      <c r="Y120" s="122">
        <v>31.416816699016614</v>
      </c>
      <c r="DA120" s="130" t="s">
        <v>1878</v>
      </c>
    </row>
    <row r="121" spans="1:105" ht="12" customHeight="1" x14ac:dyDescent="0.25">
      <c r="A121" s="97" t="s">
        <v>124</v>
      </c>
      <c r="B121" s="98">
        <v>1.3207907967049091</v>
      </c>
      <c r="C121" s="98">
        <v>1.2433209683467461</v>
      </c>
      <c r="D121" s="98">
        <v>1.1025465717612959</v>
      </c>
      <c r="E121" s="98">
        <v>1.1252846728236796</v>
      </c>
      <c r="F121" s="98">
        <v>1.1738065797698138</v>
      </c>
      <c r="G121" s="98">
        <v>1.1992872108269141</v>
      </c>
      <c r="H121" s="98">
        <v>1.3234098038312985</v>
      </c>
      <c r="I121" s="98">
        <v>1.3103598213892624</v>
      </c>
      <c r="J121" s="98">
        <v>1.2129524601860249</v>
      </c>
      <c r="K121" s="98">
        <v>1.1099177542250631</v>
      </c>
      <c r="L121" s="98">
        <v>1.1999292556667438</v>
      </c>
      <c r="M121" s="98">
        <v>1.4361323466019191</v>
      </c>
      <c r="N121" s="98">
        <v>1.4645638286278575</v>
      </c>
      <c r="O121" s="98">
        <v>1.4541892990798853</v>
      </c>
      <c r="P121" s="98">
        <v>1.3504740818403753</v>
      </c>
      <c r="Q121" s="98">
        <v>1.7644455960036602</v>
      </c>
      <c r="R121" s="98">
        <v>2.0691593695871249</v>
      </c>
      <c r="S121" s="98">
        <v>2.4274724779846819</v>
      </c>
      <c r="T121" s="98">
        <v>2.7235800115647364</v>
      </c>
      <c r="U121" s="98">
        <v>3.4812578360960367</v>
      </c>
      <c r="V121" s="98">
        <v>4.0790512248132895</v>
      </c>
      <c r="W121" s="98">
        <v>5.0695358999955138</v>
      </c>
      <c r="X121" s="98">
        <v>5.0031877876164934</v>
      </c>
      <c r="Y121" s="98">
        <v>4.9023048779904848</v>
      </c>
      <c r="DA121" s="63" t="s">
        <v>1879</v>
      </c>
    </row>
    <row r="122" spans="1:105" ht="12" customHeight="1" x14ac:dyDescent="0.25">
      <c r="A122" s="97" t="s">
        <v>123</v>
      </c>
      <c r="B122" s="98">
        <v>4.4876803008912789E-3</v>
      </c>
      <c r="C122" s="98">
        <v>4.8020326188798375E-3</v>
      </c>
      <c r="D122" s="98">
        <v>4.0584015702257413E-3</v>
      </c>
      <c r="E122" s="98">
        <v>4.676688685194207E-3</v>
      </c>
      <c r="F122" s="98">
        <v>5.0585148137390684E-3</v>
      </c>
      <c r="G122" s="98">
        <v>5.4176275435629216E-3</v>
      </c>
      <c r="H122" s="98">
        <v>6.5920644175550356E-3</v>
      </c>
      <c r="I122" s="98">
        <v>7.9226979155532472E-3</v>
      </c>
      <c r="J122" s="98">
        <v>7.0904480274864238E-3</v>
      </c>
      <c r="K122" s="98">
        <v>7.7440211967312322E-3</v>
      </c>
      <c r="L122" s="98">
        <v>7.6072311778319721E-3</v>
      </c>
      <c r="M122" s="98">
        <v>1.0152065465706992E-2</v>
      </c>
      <c r="N122" s="98">
        <v>1.012222181719696E-2</v>
      </c>
      <c r="O122" s="98">
        <v>8.7703418061569928E-3</v>
      </c>
      <c r="P122" s="98">
        <v>7.1604758768591247E-3</v>
      </c>
      <c r="Q122" s="98">
        <v>1.0313934883302379E-2</v>
      </c>
      <c r="R122" s="98">
        <v>1.2490258005715994E-2</v>
      </c>
      <c r="S122" s="98">
        <v>1.6090514301765099E-2</v>
      </c>
      <c r="T122" s="98">
        <v>1.7087523882392437E-2</v>
      </c>
      <c r="U122" s="98">
        <v>2.4059332935056313E-2</v>
      </c>
      <c r="V122" s="98">
        <v>2.5990715034387806E-2</v>
      </c>
      <c r="W122" s="98">
        <v>3.1442826643008348E-2</v>
      </c>
      <c r="X122" s="98">
        <v>5.7655598027774022E-2</v>
      </c>
      <c r="Y122" s="98">
        <v>5.2478757735541434E-2</v>
      </c>
      <c r="DA122" s="63" t="s">
        <v>1880</v>
      </c>
    </row>
    <row r="123" spans="1:105" ht="12" customHeight="1" x14ac:dyDescent="0.25">
      <c r="A123" s="100" t="s">
        <v>50</v>
      </c>
      <c r="B123" s="101">
        <v>2.5608286951899414E-3</v>
      </c>
      <c r="C123" s="101">
        <v>2.6887696411332747E-3</v>
      </c>
      <c r="D123" s="101">
        <v>2.2949207954331722E-3</v>
      </c>
      <c r="E123" s="101">
        <v>2.6084574797427731E-3</v>
      </c>
      <c r="F123" s="101">
        <v>2.8080160040545488E-3</v>
      </c>
      <c r="G123" s="101">
        <v>3.0513722191850769E-3</v>
      </c>
      <c r="H123" s="101">
        <v>3.7183412602512212E-3</v>
      </c>
      <c r="I123" s="101">
        <v>4.397026829523888E-3</v>
      </c>
      <c r="J123" s="101">
        <v>3.8066531209566593E-3</v>
      </c>
      <c r="K123" s="101">
        <v>3.7886809149579909E-3</v>
      </c>
      <c r="L123" s="101">
        <v>4.2847133640743097E-3</v>
      </c>
      <c r="M123" s="101">
        <v>5.663162831162181E-3</v>
      </c>
      <c r="N123" s="101">
        <v>5.5258361680331422E-3</v>
      </c>
      <c r="O123" s="101">
        <v>5.0364989923818671E-3</v>
      </c>
      <c r="P123" s="101">
        <v>3.9441723110415433E-3</v>
      </c>
      <c r="Q123" s="101">
        <v>5.8247279372817453E-3</v>
      </c>
      <c r="R123" s="101">
        <v>7.0621301540851403E-3</v>
      </c>
      <c r="S123" s="101">
        <v>8.7174075700226887E-3</v>
      </c>
      <c r="T123" s="101">
        <v>9.3107257240122466E-3</v>
      </c>
      <c r="U123" s="101">
        <v>1.3351888840088746E-2</v>
      </c>
      <c r="V123" s="101">
        <v>1.4408492151551813E-2</v>
      </c>
      <c r="W123" s="101">
        <v>1.8479221686105659E-2</v>
      </c>
      <c r="X123" s="101">
        <v>2.4052047645904476E-2</v>
      </c>
      <c r="Y123" s="101">
        <v>2.7160729900708377E-2</v>
      </c>
      <c r="DA123" s="131" t="s">
        <v>1881</v>
      </c>
    </row>
    <row r="124" spans="1:105" ht="12" customHeight="1" x14ac:dyDescent="0.25">
      <c r="A124" s="103" t="s">
        <v>52</v>
      </c>
      <c r="B124" s="104">
        <v>1.9268516057013374E-3</v>
      </c>
      <c r="C124" s="104">
        <v>2.1132629777465633E-3</v>
      </c>
      <c r="D124" s="104">
        <v>1.7634807747925693E-3</v>
      </c>
      <c r="E124" s="104">
        <v>2.0682312054514339E-3</v>
      </c>
      <c r="F124" s="104">
        <v>2.2504988096845196E-3</v>
      </c>
      <c r="G124" s="104">
        <v>2.3662553243778452E-3</v>
      </c>
      <c r="H124" s="104">
        <v>2.873723157303814E-3</v>
      </c>
      <c r="I124" s="104">
        <v>3.5256710860293592E-3</v>
      </c>
      <c r="J124" s="104">
        <v>3.2837949065297641E-3</v>
      </c>
      <c r="K124" s="104">
        <v>3.9553402817732418E-3</v>
      </c>
      <c r="L124" s="104">
        <v>3.3225178137576625E-3</v>
      </c>
      <c r="M124" s="104">
        <v>4.488902634544812E-3</v>
      </c>
      <c r="N124" s="104">
        <v>4.5963856491638188E-3</v>
      </c>
      <c r="O124" s="104">
        <v>3.7338428137751265E-3</v>
      </c>
      <c r="P124" s="104">
        <v>3.2163035658175809E-3</v>
      </c>
      <c r="Q124" s="104">
        <v>4.4892069460206342E-3</v>
      </c>
      <c r="R124" s="104">
        <v>5.428127851630854E-3</v>
      </c>
      <c r="S124" s="104">
        <v>7.3731067317424088E-3</v>
      </c>
      <c r="T124" s="104">
        <v>7.7767981583801923E-3</v>
      </c>
      <c r="U124" s="104">
        <v>1.0707444094967569E-2</v>
      </c>
      <c r="V124" s="104">
        <v>1.1582222882835993E-2</v>
      </c>
      <c r="W124" s="104">
        <v>1.2963604956902689E-2</v>
      </c>
      <c r="X124" s="104">
        <v>3.3603550381869546E-2</v>
      </c>
      <c r="Y124" s="104">
        <v>2.5318027834833053E-2</v>
      </c>
      <c r="DA124" s="132" t="s">
        <v>1882</v>
      </c>
    </row>
    <row r="125" spans="1:105" ht="12" customHeight="1" x14ac:dyDescent="0.25">
      <c r="A125" s="106" t="s">
        <v>122</v>
      </c>
      <c r="B125" s="101">
        <v>7.602101972752644</v>
      </c>
      <c r="C125" s="101">
        <v>6.7489072170680648</v>
      </c>
      <c r="D125" s="101">
        <v>6.6745701961754742</v>
      </c>
      <c r="E125" s="101">
        <v>6.2152288761383838</v>
      </c>
      <c r="F125" s="101">
        <v>6.3878713918211014</v>
      </c>
      <c r="G125" s="101">
        <v>6.4011936896827821</v>
      </c>
      <c r="H125" s="101">
        <v>6.4616288430441848</v>
      </c>
      <c r="I125" s="101">
        <v>5.6439269251805024</v>
      </c>
      <c r="J125" s="101">
        <v>5.594569113724325</v>
      </c>
      <c r="K125" s="101">
        <v>5.069268799792515</v>
      </c>
      <c r="L125" s="101">
        <v>5.9379209370272239</v>
      </c>
      <c r="M125" s="101">
        <v>6.6617851032303923</v>
      </c>
      <c r="N125" s="101">
        <v>7.3601946390285633</v>
      </c>
      <c r="O125" s="101">
        <v>8.732530347374249</v>
      </c>
      <c r="P125" s="101">
        <v>9.4296734253895558</v>
      </c>
      <c r="Q125" s="101">
        <v>10.445424247242341</v>
      </c>
      <c r="R125" s="101">
        <v>10.868860883219799</v>
      </c>
      <c r="S125" s="101">
        <v>10.765526408103653</v>
      </c>
      <c r="T125" s="101">
        <v>11.785930628879308</v>
      </c>
      <c r="U125" s="101">
        <v>12.837666763746626</v>
      </c>
      <c r="V125" s="101">
        <v>14.559008922039339</v>
      </c>
      <c r="W125" s="101">
        <v>16.240875131207968</v>
      </c>
      <c r="X125" s="101">
        <v>9.5424590311042721</v>
      </c>
      <c r="Y125" s="101">
        <v>8.269273242180855</v>
      </c>
      <c r="DA125" s="131" t="s">
        <v>1883</v>
      </c>
    </row>
    <row r="126" spans="1:105" ht="12" customHeight="1" x14ac:dyDescent="0.25">
      <c r="A126" s="107" t="s">
        <v>121</v>
      </c>
      <c r="B126" s="104">
        <v>3.2252898131082341</v>
      </c>
      <c r="C126" s="104">
        <v>3.2334813371107907</v>
      </c>
      <c r="D126" s="104">
        <v>3.4291046667143115</v>
      </c>
      <c r="E126" s="104">
        <v>3.4767073525820713</v>
      </c>
      <c r="F126" s="104">
        <v>3.6491716339076925</v>
      </c>
      <c r="G126" s="104">
        <v>4.0184818639435838</v>
      </c>
      <c r="H126" s="104">
        <v>4.4243409835888503</v>
      </c>
      <c r="I126" s="104">
        <v>4.8767049956394803</v>
      </c>
      <c r="J126" s="104">
        <v>5.5172692302843789</v>
      </c>
      <c r="K126" s="104">
        <v>5.8783906128298309</v>
      </c>
      <c r="L126" s="104">
        <v>7.324578660981369</v>
      </c>
      <c r="M126" s="104">
        <v>8.0665729057542706</v>
      </c>
      <c r="N126" s="104">
        <v>8.3489294917823766</v>
      </c>
      <c r="O126" s="104">
        <v>9.4156140612762638</v>
      </c>
      <c r="P126" s="104">
        <v>9.4077246378214454</v>
      </c>
      <c r="Q126" s="104">
        <v>10.100044636297259</v>
      </c>
      <c r="R126" s="104">
        <v>10.642322287527314</v>
      </c>
      <c r="S126" s="104">
        <v>10.743330305499981</v>
      </c>
      <c r="T126" s="104">
        <v>12.187677370971144</v>
      </c>
      <c r="U126" s="104">
        <v>14.221562362373335</v>
      </c>
      <c r="V126" s="104">
        <v>16.055202409380158</v>
      </c>
      <c r="W126" s="104">
        <v>17.37190102214511</v>
      </c>
      <c r="X126" s="104">
        <v>15.427678913809988</v>
      </c>
      <c r="Y126" s="104">
        <v>18.192759821109732</v>
      </c>
      <c r="DA126" s="132" t="s">
        <v>1884</v>
      </c>
    </row>
    <row r="127" spans="1:105" ht="12" customHeight="1" x14ac:dyDescent="0.25">
      <c r="A127" s="108" t="s">
        <v>53</v>
      </c>
      <c r="B127" s="98">
        <v>1.8412936289917901</v>
      </c>
      <c r="C127" s="98">
        <v>1.8096927190962477</v>
      </c>
      <c r="D127" s="98">
        <v>1.9402800041206287</v>
      </c>
      <c r="E127" s="98">
        <v>1.9385368621795513</v>
      </c>
      <c r="F127" s="98">
        <v>2.0246041940080692</v>
      </c>
      <c r="G127" s="98">
        <v>2.2643959643552019</v>
      </c>
      <c r="H127" s="98">
        <v>2.4963434416220696</v>
      </c>
      <c r="I127" s="98">
        <v>2.7071939839125263</v>
      </c>
      <c r="J127" s="98">
        <v>2.9649407350139807</v>
      </c>
      <c r="K127" s="98">
        <v>2.8706156673239547</v>
      </c>
      <c r="L127" s="98">
        <v>4.1211576027349652</v>
      </c>
      <c r="M127" s="98">
        <v>4.493532374866124</v>
      </c>
      <c r="N127" s="98">
        <v>4.5474013844853021</v>
      </c>
      <c r="O127" s="98">
        <v>5.4078339887293474</v>
      </c>
      <c r="P127" s="98">
        <v>5.1842428262162148</v>
      </c>
      <c r="Q127" s="98">
        <v>5.7083217940769249</v>
      </c>
      <c r="R127" s="98">
        <v>6.0224973686347809</v>
      </c>
      <c r="S127" s="98">
        <v>5.8155520386348929</v>
      </c>
      <c r="T127" s="98">
        <v>6.6512865868657709</v>
      </c>
      <c r="U127" s="98">
        <v>7.8961766608456383</v>
      </c>
      <c r="V127" s="98">
        <v>8.9062135110757623</v>
      </c>
      <c r="W127" s="98">
        <v>10.200088723310325</v>
      </c>
      <c r="X127" s="98">
        <v>6.3218339157036514</v>
      </c>
      <c r="Y127" s="98">
        <v>9.4081045201777567</v>
      </c>
      <c r="DA127" s="63" t="s">
        <v>1885</v>
      </c>
    </row>
    <row r="128" spans="1:105" ht="12" customHeight="1" x14ac:dyDescent="0.25">
      <c r="A128" s="108" t="s">
        <v>52</v>
      </c>
      <c r="B128" s="98">
        <v>1.3839961841164443</v>
      </c>
      <c r="C128" s="98">
        <v>1.4237886180145429</v>
      </c>
      <c r="D128" s="98">
        <v>1.4888246625936827</v>
      </c>
      <c r="E128" s="98">
        <v>1.5381704904025197</v>
      </c>
      <c r="F128" s="98">
        <v>1.6245674398996235</v>
      </c>
      <c r="G128" s="98">
        <v>1.7540858995883817</v>
      </c>
      <c r="H128" s="98">
        <v>1.9279975419667805</v>
      </c>
      <c r="I128" s="98">
        <v>2.169511011726954</v>
      </c>
      <c r="J128" s="98">
        <v>2.5523284952703982</v>
      </c>
      <c r="K128" s="98">
        <v>3.0077749455058767</v>
      </c>
      <c r="L128" s="98">
        <v>3.2034210582464038</v>
      </c>
      <c r="M128" s="98">
        <v>3.5730405308881465</v>
      </c>
      <c r="N128" s="98">
        <v>3.8015281072970741</v>
      </c>
      <c r="O128" s="98">
        <v>4.0077800725469164</v>
      </c>
      <c r="P128" s="98">
        <v>4.2234818116052315</v>
      </c>
      <c r="Q128" s="98">
        <v>4.3917228422203349</v>
      </c>
      <c r="R128" s="98">
        <v>4.6198249188925322</v>
      </c>
      <c r="S128" s="98">
        <v>4.9277782668650874</v>
      </c>
      <c r="T128" s="98">
        <v>5.5363907841053743</v>
      </c>
      <c r="U128" s="98">
        <v>6.3253857015276971</v>
      </c>
      <c r="V128" s="98">
        <v>7.1489888983043937</v>
      </c>
      <c r="W128" s="98">
        <v>7.1718122988347872</v>
      </c>
      <c r="X128" s="98">
        <v>9.1058449981063365</v>
      </c>
      <c r="Y128" s="98">
        <v>8.7846553009319752</v>
      </c>
      <c r="DA128" s="63" t="s">
        <v>1886</v>
      </c>
    </row>
    <row r="129" spans="1:105" ht="12" customHeight="1" x14ac:dyDescent="0.25">
      <c r="A129" s="121" t="s">
        <v>54</v>
      </c>
      <c r="B129" s="122">
        <v>2.7242407299590798</v>
      </c>
      <c r="C129" s="122">
        <v>2.6262842546919689</v>
      </c>
      <c r="D129" s="122">
        <v>2.6489365989258626</v>
      </c>
      <c r="E129" s="122">
        <v>2.6050465921968327</v>
      </c>
      <c r="F129" s="122">
        <v>2.6463850744443596</v>
      </c>
      <c r="G129" s="122">
        <v>2.737113878818505</v>
      </c>
      <c r="H129" s="122">
        <v>2.916830576633521</v>
      </c>
      <c r="I129" s="122">
        <v>2.9322555838200106</v>
      </c>
      <c r="J129" s="122">
        <v>3.0656267232659351</v>
      </c>
      <c r="K129" s="122">
        <v>3.1682796886591849</v>
      </c>
      <c r="L129" s="122">
        <v>3.6139338859436276</v>
      </c>
      <c r="M129" s="122">
        <v>3.7811296884500023</v>
      </c>
      <c r="N129" s="122">
        <v>3.9999043835180732</v>
      </c>
      <c r="O129" s="122">
        <v>4.5546600680479541</v>
      </c>
      <c r="P129" s="122">
        <v>4.9592213188986021</v>
      </c>
      <c r="Q129" s="122">
        <v>5.283071440707257</v>
      </c>
      <c r="R129" s="122">
        <v>5.7577631778290517</v>
      </c>
      <c r="S129" s="122">
        <v>5.978739467532221</v>
      </c>
      <c r="T129" s="122">
        <v>6.6807209849199412</v>
      </c>
      <c r="U129" s="122">
        <v>7.5682723129479843</v>
      </c>
      <c r="V129" s="122">
        <v>9.2319809485874949</v>
      </c>
      <c r="W129" s="122">
        <v>10.798617450170555</v>
      </c>
      <c r="X129" s="122">
        <v>7.8797940578231875</v>
      </c>
      <c r="Y129" s="122">
        <v>9.4343962497609848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1888</v>
      </c>
    </row>
    <row r="131" spans="1:105" ht="12" customHeight="1" x14ac:dyDescent="0.25">
      <c r="A131" s="109" t="s">
        <v>120</v>
      </c>
      <c r="B131" s="33">
        <v>2.7242407299590798</v>
      </c>
      <c r="C131" s="33">
        <v>2.6262842546919689</v>
      </c>
      <c r="D131" s="33">
        <v>2.6489365989258626</v>
      </c>
      <c r="E131" s="33">
        <v>2.6050465921968327</v>
      </c>
      <c r="F131" s="33">
        <v>2.6463850744443596</v>
      </c>
      <c r="G131" s="33">
        <v>2.737113878818505</v>
      </c>
      <c r="H131" s="33">
        <v>2.916830576633521</v>
      </c>
      <c r="I131" s="33">
        <v>2.9322555838200106</v>
      </c>
      <c r="J131" s="33">
        <v>3.0656267232659351</v>
      </c>
      <c r="K131" s="33">
        <v>3.1682796886591849</v>
      </c>
      <c r="L131" s="33">
        <v>3.6139338859436276</v>
      </c>
      <c r="M131" s="33">
        <v>3.7811296884500023</v>
      </c>
      <c r="N131" s="33">
        <v>3.9999043835180732</v>
      </c>
      <c r="O131" s="33">
        <v>4.5546600680479541</v>
      </c>
      <c r="P131" s="33">
        <v>4.9592213188986021</v>
      </c>
      <c r="Q131" s="33">
        <v>5.283071440707257</v>
      </c>
      <c r="R131" s="33">
        <v>5.7577631778290517</v>
      </c>
      <c r="S131" s="33">
        <v>5.978739467532221</v>
      </c>
      <c r="T131" s="33">
        <v>6.6807209849199412</v>
      </c>
      <c r="U131" s="33">
        <v>7.5682723129479843</v>
      </c>
      <c r="V131" s="33">
        <v>9.2319809485874949</v>
      </c>
      <c r="W131" s="33">
        <v>10.798617450170555</v>
      </c>
      <c r="X131" s="33">
        <v>7.8797940578231875</v>
      </c>
      <c r="Y131" s="33">
        <v>9.4343962497609848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1.5604164386786841</v>
      </c>
      <c r="C133" s="154">
        <f t="shared" si="22"/>
        <v>1.5898919933500648</v>
      </c>
      <c r="D133" s="154">
        <f t="shared" si="22"/>
        <v>1.6084485240518231</v>
      </c>
      <c r="E133" s="154">
        <f t="shared" si="22"/>
        <v>1.6351261569050763</v>
      </c>
      <c r="F133" s="154">
        <f t="shared" si="22"/>
        <v>1.6597056566430965</v>
      </c>
      <c r="G133" s="154">
        <f t="shared" si="22"/>
        <v>1.6980480924944912</v>
      </c>
      <c r="H133" s="154">
        <f t="shared" si="22"/>
        <v>1.7490142257520467</v>
      </c>
      <c r="I133" s="154">
        <f t="shared" si="22"/>
        <v>1.7918941799513883</v>
      </c>
      <c r="J133" s="154">
        <f t="shared" si="22"/>
        <v>1.849098231902417</v>
      </c>
      <c r="K133" s="154">
        <f t="shared" si="22"/>
        <v>1.9262690472483219</v>
      </c>
      <c r="L133" s="154">
        <f t="shared" si="22"/>
        <v>1.9510829680219302</v>
      </c>
      <c r="M133" s="154">
        <f t="shared" si="22"/>
        <v>2.0100809276486404</v>
      </c>
      <c r="N133" s="154">
        <f t="shared" si="22"/>
        <v>2.086521234671777</v>
      </c>
      <c r="O133" s="154">
        <f t="shared" si="22"/>
        <v>2.1264538660208481</v>
      </c>
      <c r="P133" s="154">
        <f t="shared" si="22"/>
        <v>2.1671008210735447</v>
      </c>
      <c r="Q133" s="154">
        <f t="shared" si="22"/>
        <v>2.2082930657187756</v>
      </c>
      <c r="R133" s="154">
        <f t="shared" ref="R133:V133" si="23">IF(R115=0,"",R115/R97)</f>
        <v>2.2751658181789502</v>
      </c>
      <c r="S133" s="154">
        <f t="shared" si="23"/>
        <v>2.3285507884502308</v>
      </c>
      <c r="T133" s="154">
        <f t="shared" si="23"/>
        <v>2.396632504113497</v>
      </c>
      <c r="U133" s="154">
        <f t="shared" si="23"/>
        <v>2.4446396642457935</v>
      </c>
      <c r="V133" s="154">
        <f t="shared" si="23"/>
        <v>2.4938206270180174</v>
      </c>
      <c r="W133" s="154">
        <f t="shared" ref="W133:Y133" si="24">IF(W115=0,"",W115/W97)</f>
        <v>2.5550516529296865</v>
      </c>
      <c r="X133" s="154">
        <f t="shared" si="24"/>
        <v>2.8368497231005643</v>
      </c>
      <c r="Y133" s="154">
        <f t="shared" si="24"/>
        <v>2.8845342626491659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1.7979088080825252</v>
      </c>
      <c r="C134" s="155">
        <f t="shared" si="25"/>
        <v>1.8165117247508431</v>
      </c>
      <c r="D134" s="155">
        <f t="shared" si="25"/>
        <v>1.8431040450473126</v>
      </c>
      <c r="E134" s="155">
        <f t="shared" si="25"/>
        <v>1.8731778853441818</v>
      </c>
      <c r="F134" s="155">
        <f t="shared" si="25"/>
        <v>1.9163855305129267</v>
      </c>
      <c r="G134" s="155">
        <f t="shared" si="25"/>
        <v>1.9684797904694864</v>
      </c>
      <c r="H134" s="155">
        <f t="shared" si="25"/>
        <v>2.0325702259256317</v>
      </c>
      <c r="I134" s="155">
        <f t="shared" si="25"/>
        <v>2.0965326476664377</v>
      </c>
      <c r="J134" s="155">
        <f t="shared" si="25"/>
        <v>2.1716141171715866</v>
      </c>
      <c r="K134" s="155">
        <f t="shared" si="25"/>
        <v>2.25691964129425</v>
      </c>
      <c r="L134" s="155">
        <f t="shared" si="25"/>
        <v>2.3510138886877825</v>
      </c>
      <c r="M134" s="155">
        <f t="shared" si="25"/>
        <v>2.4776005145513191</v>
      </c>
      <c r="N134" s="155">
        <f t="shared" si="25"/>
        <v>2.6174225216500884</v>
      </c>
      <c r="O134" s="155">
        <f t="shared" si="25"/>
        <v>2.7560540935716564</v>
      </c>
      <c r="P134" s="155">
        <f t="shared" si="25"/>
        <v>2.8212002077098659</v>
      </c>
      <c r="Q134" s="155">
        <f t="shared" si="25"/>
        <v>2.8857877663304552</v>
      </c>
      <c r="R134" s="155">
        <f t="shared" ref="R134:V134" si="26">IF(R116=0,"",R116/R98)</f>
        <v>2.9640903510134491</v>
      </c>
      <c r="S134" s="155">
        <f t="shared" si="26"/>
        <v>3.054217350434878</v>
      </c>
      <c r="T134" s="155">
        <f t="shared" si="26"/>
        <v>3.1555731919156185</v>
      </c>
      <c r="U134" s="155">
        <f t="shared" si="26"/>
        <v>3.2489307774705032</v>
      </c>
      <c r="V134" s="155">
        <f t="shared" si="26"/>
        <v>3.338354977849554</v>
      </c>
      <c r="W134" s="155">
        <f t="shared" ref="W134:Y134" si="27">IF(W116=0,"",W116/W98)</f>
        <v>3.413672001458679</v>
      </c>
      <c r="X134" s="155">
        <f t="shared" si="27"/>
        <v>3.488203469148516</v>
      </c>
      <c r="Y134" s="155">
        <f t="shared" si="27"/>
        <v>3.5446837490842258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1.7979088080825252</v>
      </c>
      <c r="C135" s="156">
        <f t="shared" si="28"/>
        <v>1.8165117247508431</v>
      </c>
      <c r="D135" s="156">
        <f t="shared" si="28"/>
        <v>1.8431040450473126</v>
      </c>
      <c r="E135" s="156">
        <f t="shared" si="28"/>
        <v>1.8731778853441818</v>
      </c>
      <c r="F135" s="156">
        <f t="shared" si="28"/>
        <v>1.9163855305129267</v>
      </c>
      <c r="G135" s="156">
        <f t="shared" si="28"/>
        <v>1.9684797904694864</v>
      </c>
      <c r="H135" s="156">
        <f t="shared" si="28"/>
        <v>2.0325702259256317</v>
      </c>
      <c r="I135" s="156">
        <f t="shared" si="28"/>
        <v>2.0965326476664377</v>
      </c>
      <c r="J135" s="156">
        <f t="shared" si="28"/>
        <v>2.1716141171715866</v>
      </c>
      <c r="K135" s="156">
        <f t="shared" si="28"/>
        <v>2.25691964129425</v>
      </c>
      <c r="L135" s="156">
        <f t="shared" si="28"/>
        <v>2.3510138886877825</v>
      </c>
      <c r="M135" s="156">
        <f t="shared" si="28"/>
        <v>2.4776005145513191</v>
      </c>
      <c r="N135" s="156">
        <f t="shared" si="28"/>
        <v>2.6174225216500884</v>
      </c>
      <c r="O135" s="156">
        <f t="shared" si="28"/>
        <v>2.7560540935716564</v>
      </c>
      <c r="P135" s="156">
        <f t="shared" si="28"/>
        <v>2.8212002077098659</v>
      </c>
      <c r="Q135" s="156">
        <f t="shared" si="28"/>
        <v>2.8857877663304552</v>
      </c>
      <c r="R135" s="156">
        <f t="shared" ref="R135:V135" si="29">IF(R117=0,"",R117/R99)</f>
        <v>2.9640903510134491</v>
      </c>
      <c r="S135" s="156">
        <f t="shared" si="29"/>
        <v>3.054217350434878</v>
      </c>
      <c r="T135" s="156">
        <f t="shared" si="29"/>
        <v>3.1555731919156185</v>
      </c>
      <c r="U135" s="156">
        <f t="shared" si="29"/>
        <v>3.2489307774705032</v>
      </c>
      <c r="V135" s="156">
        <f t="shared" si="29"/>
        <v>3.338354977849554</v>
      </c>
      <c r="W135" s="156">
        <f t="shared" ref="W135:Y135" si="30">IF(W117=0,"",W117/W99)</f>
        <v>3.413672001458679</v>
      </c>
      <c r="X135" s="156">
        <f t="shared" si="30"/>
        <v>3.488203469148516</v>
      </c>
      <c r="Y135" s="156">
        <f t="shared" si="30"/>
        <v>3.5446837490842258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2.258521943064399</v>
      </c>
      <c r="C136" s="155">
        <f t="shared" si="31"/>
        <v>2.3923835189340208</v>
      </c>
      <c r="D136" s="155">
        <f t="shared" si="31"/>
        <v>2.5265174515232318</v>
      </c>
      <c r="E136" s="155">
        <f t="shared" si="31"/>
        <v>2.6440747038904187</v>
      </c>
      <c r="F136" s="155">
        <f t="shared" si="31"/>
        <v>2.8126795837464167</v>
      </c>
      <c r="G136" s="155">
        <f t="shared" si="31"/>
        <v>3.0331695200358237</v>
      </c>
      <c r="H136" s="155">
        <f t="shared" si="31"/>
        <v>3.3316955561644206</v>
      </c>
      <c r="I136" s="155">
        <f t="shared" si="31"/>
        <v>3.544150758737632</v>
      </c>
      <c r="J136" s="155">
        <f t="shared" si="31"/>
        <v>3.685539815570356</v>
      </c>
      <c r="K136" s="155">
        <f t="shared" si="31"/>
        <v>3.8582094889220704</v>
      </c>
      <c r="L136" s="155">
        <f t="shared" si="31"/>
        <v>4.0132665789217494</v>
      </c>
      <c r="M136" s="155">
        <f t="shared" si="31"/>
        <v>4.1800566063361311</v>
      </c>
      <c r="N136" s="155">
        <f t="shared" si="31"/>
        <v>4.365725224169811</v>
      </c>
      <c r="O136" s="155">
        <f t="shared" si="31"/>
        <v>4.6039765318532035</v>
      </c>
      <c r="P136" s="155">
        <f t="shared" si="31"/>
        <v>4.8074888750799092</v>
      </c>
      <c r="Q136" s="155">
        <f t="shared" si="31"/>
        <v>5.0099705912564714</v>
      </c>
      <c r="R136" s="155">
        <f t="shared" ref="R136:V136" si="32">IF(R118=0,"",R118/R100)</f>
        <v>5.1864258904636085</v>
      </c>
      <c r="S136" s="155">
        <f t="shared" si="32"/>
        <v>5.3267746978619268</v>
      </c>
      <c r="T136" s="155">
        <f t="shared" si="32"/>
        <v>5.4444138367782777</v>
      </c>
      <c r="U136" s="155">
        <f t="shared" si="32"/>
        <v>5.5326725900492262</v>
      </c>
      <c r="V136" s="155">
        <f t="shared" si="32"/>
        <v>5.5977320831451651</v>
      </c>
      <c r="W136" s="155">
        <f t="shared" ref="W136:Y136" si="33">IF(W118=0,"",W118/W100)</f>
        <v>5.6404431133695079</v>
      </c>
      <c r="X136" s="155">
        <f t="shared" si="33"/>
        <v>5.6844060205063807</v>
      </c>
      <c r="Y136" s="155">
        <f t="shared" si="33"/>
        <v>5.7248222127603272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2.258521943064399</v>
      </c>
      <c r="C137" s="156">
        <f t="shared" si="34"/>
        <v>2.3923835189340208</v>
      </c>
      <c r="D137" s="156">
        <f t="shared" si="34"/>
        <v>2.5265174515232318</v>
      </c>
      <c r="E137" s="156">
        <f t="shared" si="34"/>
        <v>2.6440747038904187</v>
      </c>
      <c r="F137" s="156">
        <f t="shared" si="34"/>
        <v>2.8126795837464167</v>
      </c>
      <c r="G137" s="156">
        <f t="shared" si="34"/>
        <v>3.0331695200358237</v>
      </c>
      <c r="H137" s="156">
        <f t="shared" si="34"/>
        <v>3.3316955561644206</v>
      </c>
      <c r="I137" s="156">
        <f t="shared" si="34"/>
        <v>3.544150758737632</v>
      </c>
      <c r="J137" s="156">
        <f t="shared" si="34"/>
        <v>3.685539815570356</v>
      </c>
      <c r="K137" s="156">
        <f t="shared" si="34"/>
        <v>3.8582094889220704</v>
      </c>
      <c r="L137" s="156">
        <f t="shared" si="34"/>
        <v>4.0132665789217494</v>
      </c>
      <c r="M137" s="156">
        <f t="shared" si="34"/>
        <v>4.1800566063361311</v>
      </c>
      <c r="N137" s="156">
        <f t="shared" si="34"/>
        <v>4.365725224169811</v>
      </c>
      <c r="O137" s="156">
        <f t="shared" si="34"/>
        <v>4.6039765318532035</v>
      </c>
      <c r="P137" s="156">
        <f t="shared" si="34"/>
        <v>4.8074888750799092</v>
      </c>
      <c r="Q137" s="156">
        <f t="shared" si="34"/>
        <v>5.0099705912564714</v>
      </c>
      <c r="R137" s="156">
        <f t="shared" ref="R137:V137" si="35">IF(R119=0,"",R119/R101)</f>
        <v>5.1864258904636085</v>
      </c>
      <c r="S137" s="156">
        <f t="shared" si="35"/>
        <v>5.3267746978619268</v>
      </c>
      <c r="T137" s="156">
        <f t="shared" si="35"/>
        <v>5.4444138367782777</v>
      </c>
      <c r="U137" s="156">
        <f t="shared" si="35"/>
        <v>5.5326725900492262</v>
      </c>
      <c r="V137" s="156">
        <f t="shared" si="35"/>
        <v>5.5977320831451651</v>
      </c>
      <c r="W137" s="156">
        <f t="shared" ref="W137:Y137" si="36">IF(W119=0,"",W119/W101)</f>
        <v>5.6404431133695079</v>
      </c>
      <c r="X137" s="156">
        <f t="shared" si="36"/>
        <v>5.6844060205063807</v>
      </c>
      <c r="Y137" s="156">
        <f t="shared" si="36"/>
        <v>5.7248222127603272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0.73173688926480762</v>
      </c>
      <c r="C138" s="155">
        <f t="shared" si="37"/>
        <v>0.73691822525084116</v>
      </c>
      <c r="D138" s="155">
        <f t="shared" si="37"/>
        <v>0.74260793237424094</v>
      </c>
      <c r="E138" s="155">
        <f t="shared" si="37"/>
        <v>0.74750685399551842</v>
      </c>
      <c r="F138" s="155">
        <f t="shared" si="37"/>
        <v>0.75217986210622589</v>
      </c>
      <c r="G138" s="155">
        <f t="shared" si="37"/>
        <v>0.75801504324748037</v>
      </c>
      <c r="H138" s="155">
        <f t="shared" si="37"/>
        <v>0.7638005596322669</v>
      </c>
      <c r="I138" s="155">
        <f t="shared" si="37"/>
        <v>0.7709925002946767</v>
      </c>
      <c r="J138" s="155">
        <f t="shared" si="37"/>
        <v>0.77788588606958642</v>
      </c>
      <c r="K138" s="155">
        <f t="shared" si="37"/>
        <v>0.7886204292808312</v>
      </c>
      <c r="L138" s="155">
        <f t="shared" si="37"/>
        <v>0.78530426596900327</v>
      </c>
      <c r="M138" s="155">
        <f t="shared" si="37"/>
        <v>0.78747045677192518</v>
      </c>
      <c r="N138" s="155">
        <f t="shared" si="37"/>
        <v>0.79181175163507778</v>
      </c>
      <c r="O138" s="155">
        <f t="shared" si="37"/>
        <v>0.79452511412606708</v>
      </c>
      <c r="P138" s="155">
        <f t="shared" si="37"/>
        <v>0.80179259271067194</v>
      </c>
      <c r="Q138" s="155">
        <f t="shared" si="37"/>
        <v>0.8054585545712718</v>
      </c>
      <c r="R138" s="155">
        <f t="shared" ref="R138:V138" si="38">IF(R120=0,"",R120/R102)</f>
        <v>0.8133903616363346</v>
      </c>
      <c r="S138" s="155">
        <f t="shared" si="38"/>
        <v>0.82466005450034652</v>
      </c>
      <c r="T138" s="155">
        <f t="shared" si="38"/>
        <v>0.83631248530427194</v>
      </c>
      <c r="U138" s="155">
        <f t="shared" si="38"/>
        <v>0.84780386566490096</v>
      </c>
      <c r="V138" s="155">
        <f t="shared" si="38"/>
        <v>0.85821646544363706</v>
      </c>
      <c r="W138" s="155">
        <f t="shared" ref="W138:Y138" si="39">IF(W120=0,"",W120/W102)</f>
        <v>0.86360724033474434</v>
      </c>
      <c r="X138" s="155">
        <f t="shared" si="39"/>
        <v>0.88762041504442146</v>
      </c>
      <c r="Y138" s="155">
        <f t="shared" si="39"/>
        <v>0.88936530850774576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0.63684969602490926</v>
      </c>
      <c r="C139" s="156">
        <f t="shared" si="40"/>
        <v>0.63973270141019856</v>
      </c>
      <c r="D139" s="156">
        <f t="shared" si="40"/>
        <v>0.64313608053705551</v>
      </c>
      <c r="E139" s="156">
        <f t="shared" si="40"/>
        <v>0.64761605268481415</v>
      </c>
      <c r="F139" s="156">
        <f t="shared" si="40"/>
        <v>0.65309333638470368</v>
      </c>
      <c r="G139" s="156">
        <f t="shared" si="40"/>
        <v>0.65922991100152628</v>
      </c>
      <c r="H139" s="156">
        <f t="shared" si="40"/>
        <v>0.66589618116612148</v>
      </c>
      <c r="I139" s="156">
        <f t="shared" si="40"/>
        <v>0.6689977317490825</v>
      </c>
      <c r="J139" s="156">
        <f t="shared" si="40"/>
        <v>0.67044505280828881</v>
      </c>
      <c r="K139" s="156">
        <f t="shared" si="40"/>
        <v>0.67253273313709816</v>
      </c>
      <c r="L139" s="156">
        <f t="shared" si="40"/>
        <v>0.67561732180501077</v>
      </c>
      <c r="M139" s="156">
        <f t="shared" si="40"/>
        <v>0.68188001881100335</v>
      </c>
      <c r="N139" s="156">
        <f t="shared" si="40"/>
        <v>0.69049050055087624</v>
      </c>
      <c r="O139" s="156">
        <f t="shared" si="40"/>
        <v>0.70193083205922924</v>
      </c>
      <c r="P139" s="156">
        <f t="shared" si="40"/>
        <v>0.71419858905151667</v>
      </c>
      <c r="Q139" s="156">
        <f t="shared" si="40"/>
        <v>0.73192650648495017</v>
      </c>
      <c r="R139" s="156">
        <f t="shared" ref="R139:V139" si="41">IF(R121=0,"",R121/R103)</f>
        <v>0.75299348244261111</v>
      </c>
      <c r="S139" s="156">
        <f t="shared" si="41"/>
        <v>0.77564999914353783</v>
      </c>
      <c r="T139" s="156">
        <f t="shared" si="41"/>
        <v>0.79771893224354817</v>
      </c>
      <c r="U139" s="156">
        <f t="shared" si="41"/>
        <v>0.81933632350096264</v>
      </c>
      <c r="V139" s="156">
        <f t="shared" si="41"/>
        <v>0.83560262162513022</v>
      </c>
      <c r="W139" s="156">
        <f t="shared" ref="W139:Y139" si="42">IF(W121=0,"",W121/W103)</f>
        <v>0.84741424061281523</v>
      </c>
      <c r="X139" s="156">
        <f t="shared" si="42"/>
        <v>0.85619316930912814</v>
      </c>
      <c r="Y139" s="156">
        <f t="shared" si="42"/>
        <v>0.86098219597191805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0.75449324793517802</v>
      </c>
      <c r="C140" s="156">
        <f t="shared" si="43"/>
        <v>0.76211537073930047</v>
      </c>
      <c r="D140" s="156">
        <f t="shared" si="43"/>
        <v>0.76222233793524952</v>
      </c>
      <c r="E140" s="156">
        <f t="shared" si="43"/>
        <v>0.76924846353677001</v>
      </c>
      <c r="F140" s="156">
        <f t="shared" si="43"/>
        <v>0.774143609399642</v>
      </c>
      <c r="G140" s="156">
        <f t="shared" si="43"/>
        <v>0.77560812462741691</v>
      </c>
      <c r="H140" s="156">
        <f t="shared" si="43"/>
        <v>0.78008205146624043</v>
      </c>
      <c r="I140" s="156">
        <f t="shared" si="43"/>
        <v>0.78539399959287592</v>
      </c>
      <c r="J140" s="156">
        <f t="shared" si="43"/>
        <v>0.79153314341853354</v>
      </c>
      <c r="K140" s="156">
        <f t="shared" si="43"/>
        <v>0.809150849129609</v>
      </c>
      <c r="L140" s="156">
        <f t="shared" si="43"/>
        <v>0.78711240816420813</v>
      </c>
      <c r="M140" s="156">
        <f t="shared" si="43"/>
        <v>0.79431164531915188</v>
      </c>
      <c r="N140" s="156">
        <f t="shared" si="43"/>
        <v>0.80209622840057238</v>
      </c>
      <c r="O140" s="156">
        <f t="shared" si="43"/>
        <v>0.79726707164179977</v>
      </c>
      <c r="P140" s="156">
        <f t="shared" si="43"/>
        <v>0.81013279500273638</v>
      </c>
      <c r="Q140" s="156">
        <f t="shared" si="43"/>
        <v>0.82782286726586651</v>
      </c>
      <c r="R140" s="156">
        <f t="shared" ref="R140:V140" si="44">IF(R122=0,"",R122/R104)</f>
        <v>0.84583810979491869</v>
      </c>
      <c r="S140" s="156">
        <f t="shared" si="44"/>
        <v>0.87119609521315078</v>
      </c>
      <c r="T140" s="156">
        <f t="shared" si="44"/>
        <v>0.88046846839147197</v>
      </c>
      <c r="U140" s="156">
        <f t="shared" si="44"/>
        <v>0.89522322575304014</v>
      </c>
      <c r="V140" s="156">
        <f t="shared" si="44"/>
        <v>0.90038693820165838</v>
      </c>
      <c r="W140" s="156">
        <f t="shared" ref="W140:Y140" si="45">IF(W122=0,"",W122/W104)</f>
        <v>0.90121587216437948</v>
      </c>
      <c r="X140" s="156">
        <f t="shared" si="45"/>
        <v>0.93691424405352308</v>
      </c>
      <c r="Y140" s="156">
        <f t="shared" si="45"/>
        <v>0.924674681774593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0.63684969602490926</v>
      </c>
      <c r="C141" s="157">
        <f t="shared" si="46"/>
        <v>0.64206923350767264</v>
      </c>
      <c r="D141" s="157">
        <f t="shared" si="46"/>
        <v>0.64446833844765949</v>
      </c>
      <c r="E141" s="157">
        <f t="shared" si="46"/>
        <v>0.65027340694773594</v>
      </c>
      <c r="F141" s="157">
        <f t="shared" si="46"/>
        <v>0.65549076130938921</v>
      </c>
      <c r="G141" s="157">
        <f t="shared" si="46"/>
        <v>0.66064880197127784</v>
      </c>
      <c r="H141" s="157">
        <f t="shared" si="46"/>
        <v>0.66675744240146939</v>
      </c>
      <c r="I141" s="157">
        <f t="shared" si="46"/>
        <v>0.67008698637200581</v>
      </c>
      <c r="J141" s="157">
        <f t="shared" si="46"/>
        <v>0.67088566457178256</v>
      </c>
      <c r="K141" s="157">
        <f t="shared" si="46"/>
        <v>0.67471723926287397</v>
      </c>
      <c r="L141" s="157">
        <f t="shared" si="46"/>
        <v>0.67558626029488467</v>
      </c>
      <c r="M141" s="157">
        <f t="shared" si="46"/>
        <v>0.68296232118862388</v>
      </c>
      <c r="N141" s="157">
        <f t="shared" si="46"/>
        <v>0.68872152077164539</v>
      </c>
      <c r="O141" s="157">
        <f t="shared" si="46"/>
        <v>0.6930964516824567</v>
      </c>
      <c r="P141" s="157">
        <f t="shared" si="46"/>
        <v>0.70151779607883968</v>
      </c>
      <c r="Q141" s="157">
        <f t="shared" si="46"/>
        <v>0.73084064238893953</v>
      </c>
      <c r="R141" s="157">
        <f t="shared" ref="R141:V141" si="47">IF(R123=0,"",R123/R105)</f>
        <v>0.7562303757109915</v>
      </c>
      <c r="S141" s="157">
        <f t="shared" si="47"/>
        <v>0.7856107127875237</v>
      </c>
      <c r="T141" s="157">
        <f t="shared" si="47"/>
        <v>0.80054312506783443</v>
      </c>
      <c r="U141" s="157">
        <f t="shared" si="47"/>
        <v>0.82583269577991703</v>
      </c>
      <c r="V141" s="157">
        <f t="shared" si="47"/>
        <v>0.83363475342536386</v>
      </c>
      <c r="W141" s="157">
        <f t="shared" ref="W141:Y141" si="48">IF(W123=0,"",W123/W105)</f>
        <v>0.84280969201017197</v>
      </c>
      <c r="X141" s="157">
        <f t="shared" si="48"/>
        <v>0.86102500708445673</v>
      </c>
      <c r="Y141" s="157">
        <f t="shared" si="48"/>
        <v>0.86400840023372394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0.71845185201525075</v>
      </c>
      <c r="C143" s="157">
        <f t="shared" si="52"/>
        <v>0.7207939503203914</v>
      </c>
      <c r="D143" s="157">
        <f t="shared" si="52"/>
        <v>0.72406514954837853</v>
      </c>
      <c r="E143" s="157">
        <f t="shared" si="52"/>
        <v>0.72752516921986743</v>
      </c>
      <c r="F143" s="157">
        <f t="shared" si="52"/>
        <v>0.73202527120950356</v>
      </c>
      <c r="G143" s="157">
        <f t="shared" si="52"/>
        <v>0.73667435323062647</v>
      </c>
      <c r="H143" s="157">
        <f t="shared" si="52"/>
        <v>0.74198792347492015</v>
      </c>
      <c r="I143" s="157">
        <f t="shared" si="52"/>
        <v>0.74426838866598677</v>
      </c>
      <c r="J143" s="157">
        <f t="shared" si="52"/>
        <v>0.7450457400610152</v>
      </c>
      <c r="K143" s="157">
        <f t="shared" si="52"/>
        <v>0.7462787353773388</v>
      </c>
      <c r="L143" s="157">
        <f t="shared" si="52"/>
        <v>0.74819801924200491</v>
      </c>
      <c r="M143" s="157">
        <f t="shared" si="52"/>
        <v>0.75134840997659857</v>
      </c>
      <c r="N143" s="157">
        <f t="shared" si="52"/>
        <v>0.75595707143258717</v>
      </c>
      <c r="O143" s="157">
        <f t="shared" si="52"/>
        <v>0.76159336465473482</v>
      </c>
      <c r="P143" s="157">
        <f t="shared" si="52"/>
        <v>0.76769708364775402</v>
      </c>
      <c r="Q143" s="157">
        <f t="shared" si="52"/>
        <v>0.77333358756191772</v>
      </c>
      <c r="R143" s="157">
        <f t="shared" ref="R143:V143" si="53">IF(R125=0,"",R125/R107)</f>
        <v>0.78043908879732893</v>
      </c>
      <c r="S143" s="157">
        <f t="shared" si="53"/>
        <v>0.78931949390369238</v>
      </c>
      <c r="T143" s="157">
        <f t="shared" si="53"/>
        <v>0.8011983339768417</v>
      </c>
      <c r="U143" s="157">
        <f t="shared" si="53"/>
        <v>0.81350960025604191</v>
      </c>
      <c r="V143" s="157">
        <f t="shared" si="53"/>
        <v>0.82619735145786077</v>
      </c>
      <c r="W143" s="157">
        <f t="shared" ref="W143:Y143" si="54">IF(W125=0,"",W125/W107)</f>
        <v>0.83615684336857554</v>
      </c>
      <c r="X143" s="157">
        <f t="shared" si="54"/>
        <v>0.83948849473606624</v>
      </c>
      <c r="Y143" s="157">
        <f t="shared" si="54"/>
        <v>0.8420399894472268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0.81717885233386833</v>
      </c>
      <c r="C144" s="158">
        <f t="shared" si="55"/>
        <v>0.82342352138168762</v>
      </c>
      <c r="D144" s="158">
        <f t="shared" si="55"/>
        <v>0.82470397383838634</v>
      </c>
      <c r="E144" s="158">
        <f t="shared" si="55"/>
        <v>0.82962679897489844</v>
      </c>
      <c r="F144" s="158">
        <f t="shared" si="55"/>
        <v>0.83294097221467689</v>
      </c>
      <c r="G144" s="158">
        <f t="shared" si="55"/>
        <v>0.83375009661117727</v>
      </c>
      <c r="H144" s="158">
        <f t="shared" si="55"/>
        <v>0.83647504353949975</v>
      </c>
      <c r="I144" s="158">
        <f t="shared" si="55"/>
        <v>0.84031067900309475</v>
      </c>
      <c r="J144" s="158">
        <f t="shared" si="55"/>
        <v>0.84544036860957883</v>
      </c>
      <c r="K144" s="158">
        <f t="shared" si="55"/>
        <v>0.85858268038154184</v>
      </c>
      <c r="L144" s="158">
        <f t="shared" si="55"/>
        <v>0.84151717434870177</v>
      </c>
      <c r="M144" s="158">
        <f t="shared" si="55"/>
        <v>0.84425692250458517</v>
      </c>
      <c r="N144" s="158">
        <f t="shared" si="55"/>
        <v>0.84916226842988041</v>
      </c>
      <c r="O144" s="158">
        <f t="shared" si="55"/>
        <v>0.84566565266896643</v>
      </c>
      <c r="P144" s="158">
        <f t="shared" si="55"/>
        <v>0.85489375879238116</v>
      </c>
      <c r="Q144" s="158">
        <f t="shared" si="55"/>
        <v>0.85731270087896683</v>
      </c>
      <c r="R144" s="158">
        <f t="shared" ref="R144:V144" si="56">IF(R126=0,"",R126/R108)</f>
        <v>0.86408632096726479</v>
      </c>
      <c r="S144" s="158">
        <f t="shared" si="56"/>
        <v>0.87642419508266034</v>
      </c>
      <c r="T144" s="158">
        <f t="shared" si="56"/>
        <v>0.88323290271915555</v>
      </c>
      <c r="U144" s="158">
        <f t="shared" si="56"/>
        <v>0.88912058605278266</v>
      </c>
      <c r="V144" s="158">
        <f t="shared" si="56"/>
        <v>0.89578863191395286</v>
      </c>
      <c r="W144" s="158">
        <f t="shared" ref="W144:Y144" si="57">IF(W126=0,"",W126/W108)</f>
        <v>0.89603723908666078</v>
      </c>
      <c r="X144" s="158">
        <f t="shared" si="57"/>
        <v>0.93156246173313506</v>
      </c>
      <c r="Y144" s="158">
        <f t="shared" si="57"/>
        <v>0.92097253766593346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0.71845185201525075</v>
      </c>
      <c r="C145" s="156">
        <f t="shared" si="58"/>
        <v>0.72298449119319241</v>
      </c>
      <c r="D145" s="156">
        <f t="shared" si="58"/>
        <v>0.7269259233184413</v>
      </c>
      <c r="E145" s="156">
        <f t="shared" si="58"/>
        <v>0.73082896043683643</v>
      </c>
      <c r="F145" s="156">
        <f t="shared" si="58"/>
        <v>0.73448331516960164</v>
      </c>
      <c r="G145" s="156">
        <f t="shared" si="58"/>
        <v>0.73862717734553451</v>
      </c>
      <c r="H145" s="156">
        <f t="shared" si="58"/>
        <v>0.74267846154277317</v>
      </c>
      <c r="I145" s="156">
        <f t="shared" si="58"/>
        <v>0.74497410640342143</v>
      </c>
      <c r="J145" s="156">
        <f t="shared" si="58"/>
        <v>0.74616298426098782</v>
      </c>
      <c r="K145" s="156">
        <f t="shared" si="58"/>
        <v>0.74778078503306744</v>
      </c>
      <c r="L145" s="156">
        <f t="shared" si="58"/>
        <v>0.74922038498033117</v>
      </c>
      <c r="M145" s="156">
        <f t="shared" si="58"/>
        <v>0.75122559919618492</v>
      </c>
      <c r="N145" s="156">
        <f t="shared" si="58"/>
        <v>0.75407556776230433</v>
      </c>
      <c r="O145" s="156">
        <f t="shared" si="58"/>
        <v>0.75886775256662464</v>
      </c>
      <c r="P145" s="156">
        <f t="shared" si="58"/>
        <v>0.76451667057218087</v>
      </c>
      <c r="Q145" s="156">
        <f t="shared" si="58"/>
        <v>0.7725089055923291</v>
      </c>
      <c r="R145" s="156">
        <f t="shared" ref="R145:V145" si="59">IF(R127=0,"",R127/R109)</f>
        <v>0.78250356172723157</v>
      </c>
      <c r="S145" s="156">
        <f t="shared" si="59"/>
        <v>0.79335132572799771</v>
      </c>
      <c r="T145" s="156">
        <f t="shared" si="59"/>
        <v>0.80499211950554261</v>
      </c>
      <c r="U145" s="156">
        <f t="shared" si="59"/>
        <v>0.81658939432484945</v>
      </c>
      <c r="V145" s="156">
        <f t="shared" si="59"/>
        <v>0.82664008200712458</v>
      </c>
      <c r="W145" s="156">
        <f t="shared" ref="W145:Y145" si="60">IF(W127=0,"",W127/W109)</f>
        <v>0.83500073809705866</v>
      </c>
      <c r="X145" s="156">
        <f t="shared" si="60"/>
        <v>0.8479726414883535</v>
      </c>
      <c r="Y145" s="156">
        <f t="shared" si="60"/>
        <v>0.85768360979378855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0.75848880218923742</v>
      </c>
      <c r="C147" s="155">
        <f t="shared" si="64"/>
        <v>0.76028358124229167</v>
      </c>
      <c r="D147" s="155">
        <f t="shared" si="64"/>
        <v>0.76244415749032424</v>
      </c>
      <c r="E147" s="155">
        <f t="shared" si="64"/>
        <v>0.76481486309392599</v>
      </c>
      <c r="F147" s="155">
        <f t="shared" si="64"/>
        <v>0.76763393807495517</v>
      </c>
      <c r="G147" s="155">
        <f t="shared" si="64"/>
        <v>0.77075366879002305</v>
      </c>
      <c r="H147" s="155">
        <f t="shared" si="64"/>
        <v>0.77420935857716489</v>
      </c>
      <c r="I147" s="155">
        <f t="shared" si="64"/>
        <v>0.77598598282953191</v>
      </c>
      <c r="J147" s="155">
        <f t="shared" si="64"/>
        <v>0.77697950009629346</v>
      </c>
      <c r="K147" s="155">
        <f t="shared" si="64"/>
        <v>0.77840650140849021</v>
      </c>
      <c r="L147" s="155">
        <f t="shared" si="64"/>
        <v>0.77997706914179987</v>
      </c>
      <c r="M147" s="155">
        <f t="shared" si="64"/>
        <v>0.78208201971019109</v>
      </c>
      <c r="N147" s="155">
        <f t="shared" si="64"/>
        <v>0.78465832326638862</v>
      </c>
      <c r="O147" s="155">
        <f t="shared" si="64"/>
        <v>0.78778278156557169</v>
      </c>
      <c r="P147" s="155">
        <f t="shared" si="64"/>
        <v>0.79100814762824012</v>
      </c>
      <c r="Q147" s="155">
        <f t="shared" si="64"/>
        <v>0.79498948892249344</v>
      </c>
      <c r="R147" s="155">
        <f t="shared" ref="R147:V147" si="65">IF(R129=0,"",R129/R111)</f>
        <v>0.80103062940373915</v>
      </c>
      <c r="S147" s="155">
        <f t="shared" si="65"/>
        <v>0.80960511463124318</v>
      </c>
      <c r="T147" s="155">
        <f t="shared" si="65"/>
        <v>0.8218054288950748</v>
      </c>
      <c r="U147" s="155">
        <f t="shared" si="65"/>
        <v>0.8361189202037369</v>
      </c>
      <c r="V147" s="155">
        <f t="shared" si="65"/>
        <v>0.85083071518892783</v>
      </c>
      <c r="W147" s="155">
        <f t="shared" ref="W147:Y147" si="66">IF(W129=0,"",W129/W111)</f>
        <v>0.86348368466342396</v>
      </c>
      <c r="X147" s="155">
        <f t="shared" si="66"/>
        <v>0.87482743503506522</v>
      </c>
      <c r="Y147" s="155">
        <f t="shared" si="66"/>
        <v>0.88321434529069887</v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0.75848880218923742</v>
      </c>
      <c r="C149" s="159">
        <f t="shared" si="70"/>
        <v>0.76028358124229167</v>
      </c>
      <c r="D149" s="159">
        <f t="shared" si="70"/>
        <v>0.76244415749032424</v>
      </c>
      <c r="E149" s="159">
        <f t="shared" si="70"/>
        <v>0.76481486309392599</v>
      </c>
      <c r="F149" s="159">
        <f t="shared" si="70"/>
        <v>0.76763393807495517</v>
      </c>
      <c r="G149" s="159">
        <f t="shared" si="70"/>
        <v>0.77075366879002305</v>
      </c>
      <c r="H149" s="159">
        <f t="shared" si="70"/>
        <v>0.77420935857716489</v>
      </c>
      <c r="I149" s="159">
        <f t="shared" si="70"/>
        <v>0.77598598282953191</v>
      </c>
      <c r="J149" s="159">
        <f t="shared" si="70"/>
        <v>0.77697950009629346</v>
      </c>
      <c r="K149" s="159">
        <f t="shared" si="70"/>
        <v>0.77840650140849021</v>
      </c>
      <c r="L149" s="159">
        <f t="shared" si="70"/>
        <v>0.77997706914179987</v>
      </c>
      <c r="M149" s="159">
        <f t="shared" si="70"/>
        <v>0.78208201971019109</v>
      </c>
      <c r="N149" s="159">
        <f t="shared" si="70"/>
        <v>0.78465832326638862</v>
      </c>
      <c r="O149" s="159">
        <f t="shared" si="70"/>
        <v>0.78778278156557169</v>
      </c>
      <c r="P149" s="159">
        <f t="shared" si="70"/>
        <v>0.79100814762824012</v>
      </c>
      <c r="Q149" s="159">
        <f t="shared" si="70"/>
        <v>0.79498948892249344</v>
      </c>
      <c r="R149" s="159">
        <f t="shared" ref="R149:V149" si="71">IF(R131=0,"",R131/R113)</f>
        <v>0.80103062940373915</v>
      </c>
      <c r="S149" s="159">
        <f t="shared" si="71"/>
        <v>0.80960511463124318</v>
      </c>
      <c r="T149" s="159">
        <f t="shared" si="71"/>
        <v>0.8218054288950748</v>
      </c>
      <c r="U149" s="159">
        <f t="shared" si="71"/>
        <v>0.8361189202037369</v>
      </c>
      <c r="V149" s="159">
        <f t="shared" si="71"/>
        <v>0.85083071518892783</v>
      </c>
      <c r="W149" s="159">
        <f t="shared" ref="W149:Y149" si="72">IF(W131=0,"",W131/W113)</f>
        <v>0.86348368466342396</v>
      </c>
      <c r="X149" s="159">
        <f t="shared" si="72"/>
        <v>0.87482743503506522</v>
      </c>
      <c r="Y149" s="159">
        <f t="shared" si="72"/>
        <v>0.88321434529069887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5.4897160807317329</v>
      </c>
      <c r="C151" s="117">
        <f t="shared" si="73"/>
        <v>5.1455410773532382</v>
      </c>
      <c r="D151" s="117">
        <f t="shared" si="73"/>
        <v>4.5384422252603418</v>
      </c>
      <c r="E151" s="117">
        <f t="shared" si="73"/>
        <v>4.6010591508180614</v>
      </c>
      <c r="F151" s="117">
        <f t="shared" si="73"/>
        <v>4.7595595265901318</v>
      </c>
      <c r="G151" s="117">
        <f t="shared" si="73"/>
        <v>4.8183582506543337</v>
      </c>
      <c r="H151" s="117">
        <f t="shared" si="73"/>
        <v>5.2652177689658073</v>
      </c>
      <c r="I151" s="117">
        <f t="shared" si="73"/>
        <v>5.1919441257570664</v>
      </c>
      <c r="J151" s="117">
        <f t="shared" si="73"/>
        <v>4.7945968931721827</v>
      </c>
      <c r="K151" s="117">
        <f t="shared" si="73"/>
        <v>4.374859333052072</v>
      </c>
      <c r="L151" s="117">
        <f t="shared" si="73"/>
        <v>4.7088464719649634</v>
      </c>
      <c r="M151" s="117">
        <f t="shared" si="73"/>
        <v>5.5860468724086019</v>
      </c>
      <c r="N151" s="117">
        <f t="shared" si="73"/>
        <v>5.6247326386680827</v>
      </c>
      <c r="O151" s="117">
        <f t="shared" si="73"/>
        <v>5.492358291218113</v>
      </c>
      <c r="P151" s="117">
        <f t="shared" si="73"/>
        <v>5.0103520864183384</v>
      </c>
      <c r="Q151" s="117">
        <f t="shared" si="73"/>
        <v>6.3897786169048096</v>
      </c>
      <c r="R151" s="117">
        <f t="shared" ref="R151:V151" si="74">R152+R154+R156+R165</f>
        <v>7.2842982360634752</v>
      </c>
      <c r="S151" s="117">
        <f t="shared" si="74"/>
        <v>8.2973079734311632</v>
      </c>
      <c r="T151" s="117">
        <f t="shared" si="74"/>
        <v>9.0506281969644</v>
      </c>
      <c r="U151" s="117">
        <f t="shared" si="74"/>
        <v>11.267692697114262</v>
      </c>
      <c r="V151" s="117">
        <f t="shared" si="74"/>
        <v>12.94213454340286</v>
      </c>
      <c r="W151" s="117">
        <f t="shared" ref="W151:Y151" si="75">W152+W154+W156+W165</f>
        <v>15.862543551892218</v>
      </c>
      <c r="X151" s="117">
        <f t="shared" si="75"/>
        <v>15.511641553320956</v>
      </c>
      <c r="Y151" s="117">
        <f t="shared" si="75"/>
        <v>15.125469477082127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5.4897160807317329</v>
      </c>
      <c r="C156" s="122">
        <v>5.1455410773532382</v>
      </c>
      <c r="D156" s="122">
        <v>4.5384422252603418</v>
      </c>
      <c r="E156" s="122">
        <v>4.6010591508180614</v>
      </c>
      <c r="F156" s="122">
        <v>4.7595595265901318</v>
      </c>
      <c r="G156" s="122">
        <v>4.8183582506543337</v>
      </c>
      <c r="H156" s="122">
        <v>5.2652177689658073</v>
      </c>
      <c r="I156" s="122">
        <v>5.1919441257570664</v>
      </c>
      <c r="J156" s="122">
        <v>4.7945968931721827</v>
      </c>
      <c r="K156" s="122">
        <v>4.374859333052072</v>
      </c>
      <c r="L156" s="122">
        <v>4.7088464719649634</v>
      </c>
      <c r="M156" s="122">
        <v>5.5860468724086019</v>
      </c>
      <c r="N156" s="122">
        <v>5.6247326386680827</v>
      </c>
      <c r="O156" s="122">
        <v>5.492358291218113</v>
      </c>
      <c r="P156" s="122">
        <v>5.0103520864183384</v>
      </c>
      <c r="Q156" s="122">
        <v>6.3897786169048096</v>
      </c>
      <c r="R156" s="122">
        <v>7.2842982360634752</v>
      </c>
      <c r="S156" s="122">
        <v>8.2973079734311632</v>
      </c>
      <c r="T156" s="122">
        <v>9.0506281969644</v>
      </c>
      <c r="U156" s="122">
        <v>11.267692697114262</v>
      </c>
      <c r="V156" s="122">
        <v>12.94213454340286</v>
      </c>
      <c r="W156" s="122">
        <v>15.862543551892218</v>
      </c>
      <c r="X156" s="122">
        <v>15.511641553320956</v>
      </c>
      <c r="Y156" s="122">
        <v>15.125469477082127</v>
      </c>
      <c r="DA156" s="130" t="s">
        <v>2214</v>
      </c>
    </row>
    <row r="157" spans="1:105" ht="12" customHeight="1" x14ac:dyDescent="0.25">
      <c r="A157" s="97" t="s">
        <v>124</v>
      </c>
      <c r="B157" s="98">
        <v>5.4790928856578365</v>
      </c>
      <c r="C157" s="98">
        <v>5.1344778124713031</v>
      </c>
      <c r="D157" s="98">
        <v>4.5290346502468486</v>
      </c>
      <c r="E157" s="98">
        <v>4.59046175043978</v>
      </c>
      <c r="F157" s="98">
        <v>4.748242180984489</v>
      </c>
      <c r="G157" s="98">
        <v>4.8061561076371326</v>
      </c>
      <c r="H157" s="98">
        <v>5.2504847092724471</v>
      </c>
      <c r="I157" s="98">
        <v>5.1746085006457223</v>
      </c>
      <c r="J157" s="98">
        <v>4.7796067297850975</v>
      </c>
      <c r="K157" s="98">
        <v>4.3600246661763897</v>
      </c>
      <c r="L157" s="98">
        <v>4.6920911591526853</v>
      </c>
      <c r="M157" s="98">
        <v>5.5641403278524484</v>
      </c>
      <c r="N157" s="98">
        <v>5.6035360522719522</v>
      </c>
      <c r="O157" s="98">
        <v>5.4731607039416179</v>
      </c>
      <c r="P157" s="98">
        <v>4.9954985877374041</v>
      </c>
      <c r="Q157" s="98">
        <v>6.3687231668341227</v>
      </c>
      <c r="R157" s="98">
        <v>7.2596268713059624</v>
      </c>
      <c r="S157" s="98">
        <v>8.2679928633695585</v>
      </c>
      <c r="T157" s="98">
        <v>9.0199018892280218</v>
      </c>
      <c r="U157" s="98">
        <v>11.224979487245326</v>
      </c>
      <c r="V157" s="98">
        <v>12.896472609887246</v>
      </c>
      <c r="W157" s="98">
        <v>15.804618593693398</v>
      </c>
      <c r="X157" s="98">
        <v>15.437842997143028</v>
      </c>
      <c r="Y157" s="98">
        <v>15.042420354860679</v>
      </c>
      <c r="DA157" s="63" t="s">
        <v>2215</v>
      </c>
    </row>
    <row r="158" spans="1:105" ht="12" customHeight="1" x14ac:dyDescent="0.25">
      <c r="A158" s="97" t="s">
        <v>123</v>
      </c>
      <c r="B158" s="98">
        <v>1.062319507389667E-2</v>
      </c>
      <c r="C158" s="98">
        <v>1.1063264881935188E-2</v>
      </c>
      <c r="D158" s="98">
        <v>9.4075750134931854E-3</v>
      </c>
      <c r="E158" s="98">
        <v>1.0597400378281021E-2</v>
      </c>
      <c r="F158" s="98">
        <v>1.1317345605642992E-2</v>
      </c>
      <c r="G158" s="98">
        <v>1.2202143017201334E-2</v>
      </c>
      <c r="H158" s="98">
        <v>1.4733059693360018E-2</v>
      </c>
      <c r="I158" s="98">
        <v>1.7335625111344552E-2</v>
      </c>
      <c r="J158" s="98">
        <v>1.4990163387085215E-2</v>
      </c>
      <c r="K158" s="98">
        <v>1.4834666875682351E-2</v>
      </c>
      <c r="L158" s="98">
        <v>1.6755312812277746E-2</v>
      </c>
      <c r="M158" s="98">
        <v>2.1906544556153634E-2</v>
      </c>
      <c r="N158" s="98">
        <v>2.1196586396130625E-2</v>
      </c>
      <c r="O158" s="98">
        <v>1.9197587276495169E-2</v>
      </c>
      <c r="P158" s="98">
        <v>1.4853498680934571E-2</v>
      </c>
      <c r="Q158" s="98">
        <v>2.1055450070686654E-2</v>
      </c>
      <c r="R158" s="98">
        <v>2.4671364757513085E-2</v>
      </c>
      <c r="S158" s="98">
        <v>2.9315110061604602E-2</v>
      </c>
      <c r="T158" s="98">
        <v>3.0726307736378994E-2</v>
      </c>
      <c r="U158" s="98">
        <v>4.2713209868935467E-2</v>
      </c>
      <c r="V158" s="98">
        <v>4.5661933515613616E-2</v>
      </c>
      <c r="W158" s="98">
        <v>5.7924958198819702E-2</v>
      </c>
      <c r="X158" s="98">
        <v>7.3798556177928756E-2</v>
      </c>
      <c r="Y158" s="98">
        <v>8.3049122221448085E-2</v>
      </c>
      <c r="DA158" s="63" t="s">
        <v>2216</v>
      </c>
    </row>
    <row r="159" spans="1:105" ht="12" customHeight="1" x14ac:dyDescent="0.25">
      <c r="A159" s="100" t="s">
        <v>50</v>
      </c>
      <c r="B159" s="101">
        <v>1.062319507389667E-2</v>
      </c>
      <c r="C159" s="101">
        <v>1.1063264881935188E-2</v>
      </c>
      <c r="D159" s="101">
        <v>9.4075750134931854E-3</v>
      </c>
      <c r="E159" s="101">
        <v>1.0597400378281021E-2</v>
      </c>
      <c r="F159" s="101">
        <v>1.1317345605642992E-2</v>
      </c>
      <c r="G159" s="101">
        <v>1.2202143017201334E-2</v>
      </c>
      <c r="H159" s="101">
        <v>1.4733059693360018E-2</v>
      </c>
      <c r="I159" s="101">
        <v>1.7335625111344552E-2</v>
      </c>
      <c r="J159" s="101">
        <v>1.4990163387085215E-2</v>
      </c>
      <c r="K159" s="101">
        <v>1.4834666875682351E-2</v>
      </c>
      <c r="L159" s="101">
        <v>1.6755312812277746E-2</v>
      </c>
      <c r="M159" s="101">
        <v>2.1906544556153634E-2</v>
      </c>
      <c r="N159" s="101">
        <v>2.1196586396130625E-2</v>
      </c>
      <c r="O159" s="101">
        <v>1.9197587276495169E-2</v>
      </c>
      <c r="P159" s="101">
        <v>1.4853498680934571E-2</v>
      </c>
      <c r="Q159" s="101">
        <v>2.1055450070686654E-2</v>
      </c>
      <c r="R159" s="101">
        <v>2.4671364757513085E-2</v>
      </c>
      <c r="S159" s="101">
        <v>2.9315110061604602E-2</v>
      </c>
      <c r="T159" s="101">
        <v>3.0726307736378994E-2</v>
      </c>
      <c r="U159" s="101">
        <v>4.2713209868935467E-2</v>
      </c>
      <c r="V159" s="101">
        <v>4.5661933515613616E-2</v>
      </c>
      <c r="W159" s="101">
        <v>5.7924958198819702E-2</v>
      </c>
      <c r="X159" s="101">
        <v>7.3798556177928756E-2</v>
      </c>
      <c r="Y159" s="101">
        <v>8.3049122221448085E-2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7249.5935411237442</v>
      </c>
      <c r="C169" s="117">
        <f t="shared" si="78"/>
        <v>7250.2426716713771</v>
      </c>
      <c r="D169" s="117">
        <f t="shared" si="78"/>
        <v>7145.6612566198637</v>
      </c>
      <c r="E169" s="117">
        <f t="shared" si="78"/>
        <v>7022.0906597223793</v>
      </c>
      <c r="F169" s="117">
        <f t="shared" si="78"/>
        <v>6856.1700430141045</v>
      </c>
      <c r="G169" s="117">
        <f t="shared" si="78"/>
        <v>6848.1780362511918</v>
      </c>
      <c r="H169" s="117">
        <f t="shared" si="78"/>
        <v>6948.1475752950364</v>
      </c>
      <c r="I169" s="117">
        <f t="shared" si="78"/>
        <v>6443.9723995464783</v>
      </c>
      <c r="J169" s="117">
        <f t="shared" si="78"/>
        <v>6475.1157741614843</v>
      </c>
      <c r="K169" s="117">
        <f t="shared" si="78"/>
        <v>6346.1836739271557</v>
      </c>
      <c r="L169" s="117">
        <f t="shared" si="78"/>
        <v>6516.1637034085834</v>
      </c>
      <c r="M169" s="117">
        <f t="shared" si="78"/>
        <v>6202.5810396967945</v>
      </c>
      <c r="N169" s="117">
        <f t="shared" si="78"/>
        <v>5871.4348444990674</v>
      </c>
      <c r="O169" s="117">
        <f t="shared" si="78"/>
        <v>5697.1786639518459</v>
      </c>
      <c r="P169" s="117">
        <f t="shared" si="78"/>
        <v>5431.949250930641</v>
      </c>
      <c r="Q169" s="117">
        <f t="shared" si="78"/>
        <v>5637.011381428646</v>
      </c>
      <c r="R169" s="117">
        <f t="shared" ref="R169:V169" si="79">R170+R172+R174+R183</f>
        <v>5702.5303185881939</v>
      </c>
      <c r="S169" s="117">
        <f t="shared" si="79"/>
        <v>5303.6864417170291</v>
      </c>
      <c r="T169" s="117">
        <f t="shared" si="79"/>
        <v>5207.2414458958619</v>
      </c>
      <c r="U169" s="117">
        <f t="shared" si="79"/>
        <v>5077.6753084966103</v>
      </c>
      <c r="V169" s="117">
        <f t="shared" si="79"/>
        <v>4922.4667673246113</v>
      </c>
      <c r="W169" s="117">
        <f t="shared" ref="W169:Y169" si="80">W170+W172+W174+W183</f>
        <v>4902.1761031846536</v>
      </c>
      <c r="X169" s="117">
        <f t="shared" si="80"/>
        <v>4244.3253791178122</v>
      </c>
      <c r="Y169" s="117">
        <f t="shared" si="80"/>
        <v>4253.3960297710482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5616.8250129560201</v>
      </c>
      <c r="C170" s="122">
        <f t="shared" si="81"/>
        <v>5709.4970260968958</v>
      </c>
      <c r="D170" s="122">
        <f t="shared" si="81"/>
        <v>5602.926641358169</v>
      </c>
      <c r="E170" s="122">
        <f t="shared" si="81"/>
        <v>5518.4325763366851</v>
      </c>
      <c r="F170" s="122">
        <f t="shared" si="81"/>
        <v>5325.9105161781399</v>
      </c>
      <c r="G170" s="122">
        <f t="shared" si="81"/>
        <v>5299.6781307134734</v>
      </c>
      <c r="H170" s="122">
        <f t="shared" si="81"/>
        <v>5376.068530789832</v>
      </c>
      <c r="I170" s="122">
        <f t="shared" si="81"/>
        <v>4942.7515359545168</v>
      </c>
      <c r="J170" s="122">
        <f t="shared" si="81"/>
        <v>4955.7187662875795</v>
      </c>
      <c r="K170" s="122">
        <f t="shared" si="81"/>
        <v>4896.5929856074354</v>
      </c>
      <c r="L170" s="122">
        <f t="shared" si="81"/>
        <v>4828.3806431153243</v>
      </c>
      <c r="M170" s="122">
        <f t="shared" si="81"/>
        <v>4462.5210177910649</v>
      </c>
      <c r="N170" s="122">
        <f t="shared" si="81"/>
        <v>4138.3099446189899</v>
      </c>
      <c r="O170" s="122">
        <f t="shared" si="81"/>
        <v>3841.88264161806</v>
      </c>
      <c r="P170" s="122">
        <f t="shared" si="81"/>
        <v>3643.5727881096655</v>
      </c>
      <c r="Q170" s="122">
        <f t="shared" si="81"/>
        <v>3769.2981499785701</v>
      </c>
      <c r="R170" s="122">
        <f t="shared" si="81"/>
        <v>3840.6539345513188</v>
      </c>
      <c r="S170" s="122">
        <f t="shared" si="81"/>
        <v>3541.6929451196197</v>
      </c>
      <c r="T170" s="122">
        <f t="shared" si="81"/>
        <v>3460.7570243921982</v>
      </c>
      <c r="U170" s="122">
        <f t="shared" si="81"/>
        <v>3340.6591547405942</v>
      </c>
      <c r="V170" s="122">
        <f t="shared" si="81"/>
        <v>3208.6034921014166</v>
      </c>
      <c r="W170" s="122">
        <f t="shared" si="81"/>
        <v>3213.0732464483108</v>
      </c>
      <c r="X170" s="122">
        <f t="shared" si="81"/>
        <v>3144.8442173350304</v>
      </c>
      <c r="Y170" s="122">
        <f t="shared" si="81"/>
        <v>3158.3698777137088</v>
      </c>
      <c r="DA170" s="130" t="s">
        <v>2378</v>
      </c>
    </row>
    <row r="171" spans="1:105" ht="12" customHeight="1" x14ac:dyDescent="0.25">
      <c r="A171" s="97" t="s">
        <v>53</v>
      </c>
      <c r="B171" s="98">
        <v>5616.8250129560201</v>
      </c>
      <c r="C171" s="98">
        <v>5709.4970260968958</v>
      </c>
      <c r="D171" s="98">
        <v>5602.926641358169</v>
      </c>
      <c r="E171" s="98">
        <v>5518.4325763366851</v>
      </c>
      <c r="F171" s="98">
        <v>5325.9105161781399</v>
      </c>
      <c r="G171" s="98">
        <v>5299.6781307134734</v>
      </c>
      <c r="H171" s="98">
        <v>5376.068530789832</v>
      </c>
      <c r="I171" s="98">
        <v>4942.7515359545168</v>
      </c>
      <c r="J171" s="98">
        <v>4955.7187662875795</v>
      </c>
      <c r="K171" s="98">
        <v>4896.5929856074354</v>
      </c>
      <c r="L171" s="98">
        <v>4828.3806431153243</v>
      </c>
      <c r="M171" s="98">
        <v>4462.5210177910649</v>
      </c>
      <c r="N171" s="98">
        <v>4138.3099446189899</v>
      </c>
      <c r="O171" s="98">
        <v>3841.88264161806</v>
      </c>
      <c r="P171" s="98">
        <v>3643.5727881096655</v>
      </c>
      <c r="Q171" s="98">
        <v>3769.2981499785701</v>
      </c>
      <c r="R171" s="98">
        <v>3840.6539345513188</v>
      </c>
      <c r="S171" s="98">
        <v>3541.6929451196197</v>
      </c>
      <c r="T171" s="98">
        <v>3460.7570243921982</v>
      </c>
      <c r="U171" s="98">
        <v>3340.6591547405942</v>
      </c>
      <c r="V171" s="98">
        <v>3208.6034921014166</v>
      </c>
      <c r="W171" s="98">
        <v>3213.0732464483108</v>
      </c>
      <c r="X171" s="98">
        <v>3144.8442173350304</v>
      </c>
      <c r="Y171" s="98">
        <v>3158.3698777137088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7.438881610792996</v>
      </c>
      <c r="C172" s="122">
        <f t="shared" si="82"/>
        <v>8.2844018145454417</v>
      </c>
      <c r="D172" s="122">
        <f t="shared" si="82"/>
        <v>8.5828994168910437</v>
      </c>
      <c r="E172" s="122">
        <f t="shared" si="82"/>
        <v>8.4756431834242925</v>
      </c>
      <c r="F172" s="122">
        <f t="shared" si="82"/>
        <v>8.3860439356948717</v>
      </c>
      <c r="G172" s="122">
        <f t="shared" si="82"/>
        <v>8.2415727737236395</v>
      </c>
      <c r="H172" s="122">
        <f t="shared" si="82"/>
        <v>8.3001927007788989</v>
      </c>
      <c r="I172" s="122">
        <f t="shared" si="82"/>
        <v>9.1503055261650399</v>
      </c>
      <c r="J172" s="122">
        <f t="shared" si="82"/>
        <v>10.170198673261046</v>
      </c>
      <c r="K172" s="122">
        <f t="shared" si="82"/>
        <v>10.799995910422034</v>
      </c>
      <c r="L172" s="122">
        <f t="shared" si="82"/>
        <v>11.88264335106593</v>
      </c>
      <c r="M172" s="122">
        <f t="shared" si="82"/>
        <v>12.637295750495595</v>
      </c>
      <c r="N172" s="122">
        <f t="shared" si="82"/>
        <v>13.766048321376784</v>
      </c>
      <c r="O172" s="122">
        <f t="shared" si="82"/>
        <v>14.340011416729341</v>
      </c>
      <c r="P172" s="122">
        <f t="shared" si="82"/>
        <v>15.537098262452748</v>
      </c>
      <c r="Q172" s="122">
        <f t="shared" si="82"/>
        <v>16.687158305141104</v>
      </c>
      <c r="R172" s="122">
        <f t="shared" si="82"/>
        <v>18.35101198156157</v>
      </c>
      <c r="S172" s="122">
        <f t="shared" si="82"/>
        <v>18.897150607559663</v>
      </c>
      <c r="T172" s="122">
        <f t="shared" si="82"/>
        <v>22.490607246465881</v>
      </c>
      <c r="U172" s="122">
        <f t="shared" si="82"/>
        <v>19.401817659576217</v>
      </c>
      <c r="V172" s="122">
        <f t="shared" si="82"/>
        <v>20.270305581329961</v>
      </c>
      <c r="W172" s="122">
        <f t="shared" si="82"/>
        <v>20.569784875341661</v>
      </c>
      <c r="X172" s="122">
        <f t="shared" si="82"/>
        <v>20.354759030525987</v>
      </c>
      <c r="Y172" s="122">
        <f t="shared" si="82"/>
        <v>20.949386053077035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7.438881610792996</v>
      </c>
      <c r="C173" s="98">
        <f>RES_hhdet_fech!C147</f>
        <v>8.2844018145454417</v>
      </c>
      <c r="D173" s="98">
        <f>RES_hhdet_fech!D147</f>
        <v>8.5828994168910437</v>
      </c>
      <c r="E173" s="98">
        <f>RES_hhdet_fech!E147</f>
        <v>8.4756431834242925</v>
      </c>
      <c r="F173" s="98">
        <f>RES_hhdet_fech!F147</f>
        <v>8.3860439356948717</v>
      </c>
      <c r="G173" s="98">
        <f>RES_hhdet_fech!G147</f>
        <v>8.2415727737236395</v>
      </c>
      <c r="H173" s="98">
        <f>RES_hhdet_fech!H147</f>
        <v>8.3001927007788989</v>
      </c>
      <c r="I173" s="98">
        <f>RES_hhdet_fech!I147</f>
        <v>9.1503055261650399</v>
      </c>
      <c r="J173" s="98">
        <f>RES_hhdet_fech!J147</f>
        <v>10.170198673261046</v>
      </c>
      <c r="K173" s="98">
        <f>RES_hhdet_fech!K147</f>
        <v>10.799995910422034</v>
      </c>
      <c r="L173" s="98">
        <f>RES_hhdet_fech!L147</f>
        <v>11.88264335106593</v>
      </c>
      <c r="M173" s="98">
        <f>RES_hhdet_fech!M147</f>
        <v>12.637295750495595</v>
      </c>
      <c r="N173" s="98">
        <f>RES_hhdet_fech!N147</f>
        <v>13.766048321376784</v>
      </c>
      <c r="O173" s="98">
        <f>RES_hhdet_fech!O147</f>
        <v>14.340011416729341</v>
      </c>
      <c r="P173" s="98">
        <f>RES_hhdet_fech!P147</f>
        <v>15.537098262452748</v>
      </c>
      <c r="Q173" s="98">
        <f>RES_hhdet_fech!Q147</f>
        <v>16.687158305141104</v>
      </c>
      <c r="R173" s="98">
        <f>RES_hhdet_fech!R147</f>
        <v>18.35101198156157</v>
      </c>
      <c r="S173" s="98">
        <f>RES_hhdet_fech!S147</f>
        <v>18.897150607559663</v>
      </c>
      <c r="T173" s="98">
        <f>RES_hhdet_fech!T147</f>
        <v>22.490607246465881</v>
      </c>
      <c r="U173" s="98">
        <f>RES_hhdet_fech!U147</f>
        <v>19.401817659576217</v>
      </c>
      <c r="V173" s="98">
        <f>RES_hhdet_fech!V147</f>
        <v>20.270305581329961</v>
      </c>
      <c r="W173" s="98">
        <f>RES_hhdet_fech!W147</f>
        <v>20.569784875341661</v>
      </c>
      <c r="X173" s="98">
        <f>RES_hhdet_fech!X147</f>
        <v>20.354759030525987</v>
      </c>
      <c r="Y173" s="98">
        <f>RES_hhdet_fech!Y147</f>
        <v>20.949386053077035</v>
      </c>
      <c r="DA173" s="63" t="s">
        <v>2381</v>
      </c>
    </row>
    <row r="174" spans="1:105" ht="12" customHeight="1" x14ac:dyDescent="0.25">
      <c r="A174" s="121" t="s">
        <v>55</v>
      </c>
      <c r="B174" s="122">
        <v>1336.3322157191815</v>
      </c>
      <c r="C174" s="122">
        <v>1249.2900042534277</v>
      </c>
      <c r="D174" s="122">
        <v>1247.1280534668572</v>
      </c>
      <c r="E174" s="122">
        <v>1210.4070902108217</v>
      </c>
      <c r="F174" s="122">
        <v>1236.0904817949593</v>
      </c>
      <c r="G174" s="122">
        <v>1250.6445791214574</v>
      </c>
      <c r="H174" s="122">
        <v>1265.6420228533616</v>
      </c>
      <c r="I174" s="122">
        <v>1197.4061390133397</v>
      </c>
      <c r="J174" s="122">
        <v>1208.4607532052019</v>
      </c>
      <c r="K174" s="122">
        <v>1136.4500418632672</v>
      </c>
      <c r="L174" s="122">
        <v>1339.1575624194054</v>
      </c>
      <c r="M174" s="122">
        <v>1398.2930440144771</v>
      </c>
      <c r="N174" s="122">
        <v>1392.3131623654488</v>
      </c>
      <c r="O174" s="122">
        <v>1491.5744334897583</v>
      </c>
      <c r="P174" s="122">
        <v>1419.5043077296889</v>
      </c>
      <c r="Q174" s="122">
        <v>1492.990150104135</v>
      </c>
      <c r="R174" s="122">
        <v>1477.4054886732602</v>
      </c>
      <c r="S174" s="122">
        <v>1389.7512784048181</v>
      </c>
      <c r="T174" s="122">
        <v>1374.2530741358551</v>
      </c>
      <c r="U174" s="122">
        <v>1372.9090738704831</v>
      </c>
      <c r="V174" s="122">
        <v>1335.4178702709412</v>
      </c>
      <c r="W174" s="122">
        <v>1304.5863387994916</v>
      </c>
      <c r="X174" s="122">
        <v>852.23848344452176</v>
      </c>
      <c r="Y174" s="122">
        <v>824.69734964331678</v>
      </c>
      <c r="DA174" s="130" t="s">
        <v>2382</v>
      </c>
    </row>
    <row r="175" spans="1:105" ht="12" customHeight="1" x14ac:dyDescent="0.25">
      <c r="A175" s="97" t="s">
        <v>124</v>
      </c>
      <c r="B175" s="98">
        <v>1517.647530554786</v>
      </c>
      <c r="C175" s="98">
        <v>1479.6355996288305</v>
      </c>
      <c r="D175" s="98">
        <v>1359.0757690037935</v>
      </c>
      <c r="E175" s="98">
        <v>1399.7405899538703</v>
      </c>
      <c r="F175" s="98">
        <v>1429.8264794069203</v>
      </c>
      <c r="G175" s="98">
        <v>1405.4457973824994</v>
      </c>
      <c r="H175" s="98">
        <v>1475.964052678351</v>
      </c>
      <c r="I175" s="98">
        <v>1481.1167797511814</v>
      </c>
      <c r="J175" s="98">
        <v>1397.6820646427384</v>
      </c>
      <c r="K175" s="98">
        <v>1339.5888170677904</v>
      </c>
      <c r="L175" s="98">
        <v>1488.1445390192937</v>
      </c>
      <c r="M175" s="98">
        <v>1680.920028026927</v>
      </c>
      <c r="N175" s="98">
        <v>1671.3729829764236</v>
      </c>
      <c r="O175" s="98">
        <v>1631.9329213450201</v>
      </c>
      <c r="P175" s="98">
        <v>1421.5320861231576</v>
      </c>
      <c r="Q175" s="98">
        <v>1622.1887364974161</v>
      </c>
      <c r="R175" s="98">
        <v>1595.0394043552124</v>
      </c>
      <c r="S175" s="98">
        <v>1527.6903093704068</v>
      </c>
      <c r="T175" s="98">
        <v>1407.4600565400676</v>
      </c>
      <c r="U175" s="98">
        <v>1417.8359719915691</v>
      </c>
      <c r="V175" s="98">
        <v>1305.358197192706</v>
      </c>
      <c r="W175" s="98">
        <v>1268.6182544425253</v>
      </c>
      <c r="X175" s="98">
        <v>950.49255182219758</v>
      </c>
      <c r="Y175" s="98">
        <v>832.03908214437729</v>
      </c>
      <c r="DA175" s="63" t="s">
        <v>2383</v>
      </c>
    </row>
    <row r="176" spans="1:105" ht="12" customHeight="1" x14ac:dyDescent="0.25">
      <c r="A176" s="97" t="s">
        <v>123</v>
      </c>
      <c r="B176" s="98">
        <v>1281.0099641737384</v>
      </c>
      <c r="C176" s="98">
        <v>1242.0300061455139</v>
      </c>
      <c r="D176" s="98">
        <v>1146.7250509331855</v>
      </c>
      <c r="E176" s="98">
        <v>1178.4204971247846</v>
      </c>
      <c r="F176" s="98">
        <v>1206.2592548139821</v>
      </c>
      <c r="G176" s="98">
        <v>1194.6414980902093</v>
      </c>
      <c r="H176" s="98">
        <v>1259.9875943040695</v>
      </c>
      <c r="I176" s="98">
        <v>1261.4855619709003</v>
      </c>
      <c r="J176" s="98">
        <v>1183.8634594676423</v>
      </c>
      <c r="K176" s="98">
        <v>1113.0553297307117</v>
      </c>
      <c r="L176" s="98">
        <v>1277.2823123731346</v>
      </c>
      <c r="M176" s="98">
        <v>1443.1317112099523</v>
      </c>
      <c r="N176" s="98">
        <v>1438.8943885192589</v>
      </c>
      <c r="O176" s="98">
        <v>1437.4819499594162</v>
      </c>
      <c r="P176" s="98">
        <v>1253.5785003480901</v>
      </c>
      <c r="Q176" s="98">
        <v>1434.6478347592808</v>
      </c>
      <c r="R176" s="98">
        <v>1419.3140607706284</v>
      </c>
      <c r="S176" s="98">
        <v>1359.4919278855004</v>
      </c>
      <c r="T176" s="98">
        <v>1275.1808304681188</v>
      </c>
      <c r="U176" s="98">
        <v>1296.9251527623921</v>
      </c>
      <c r="V176" s="98">
        <v>1211.9619554224066</v>
      </c>
      <c r="W176" s="98">
        <v>1193.4206467221363</v>
      </c>
      <c r="X176" s="98">
        <v>866.44561261189722</v>
      </c>
      <c r="Y176" s="98">
        <v>772.88774922792072</v>
      </c>
      <c r="DA176" s="63" t="s">
        <v>2384</v>
      </c>
    </row>
    <row r="177" spans="1:105" ht="12" customHeight="1" x14ac:dyDescent="0.25">
      <c r="A177" s="100" t="s">
        <v>50</v>
      </c>
      <c r="B177" s="101">
        <v>866.02322020509837</v>
      </c>
      <c r="C177" s="101">
        <v>825.46647341343714</v>
      </c>
      <c r="D177" s="101">
        <v>766.92354332508205</v>
      </c>
      <c r="E177" s="101">
        <v>777.52834846811493</v>
      </c>
      <c r="F177" s="101">
        <v>790.81003010555378</v>
      </c>
      <c r="G177" s="101">
        <v>789.94224187676309</v>
      </c>
      <c r="H177" s="101">
        <v>831.50810302915465</v>
      </c>
      <c r="I177" s="101">
        <v>820.58712400830404</v>
      </c>
      <c r="J177" s="101">
        <v>749.88010988876533</v>
      </c>
      <c r="K177" s="101">
        <v>653.04925496048372</v>
      </c>
      <c r="L177" s="101">
        <v>838.18137857766169</v>
      </c>
      <c r="M177" s="101">
        <v>936.27794771717436</v>
      </c>
      <c r="N177" s="101">
        <v>914.81629930577662</v>
      </c>
      <c r="O177" s="101">
        <v>949.56518676610494</v>
      </c>
      <c r="P177" s="101">
        <v>797.41251900103555</v>
      </c>
      <c r="Q177" s="101">
        <v>917.72232206403351</v>
      </c>
      <c r="R177" s="101">
        <v>897.58573916346438</v>
      </c>
      <c r="S177" s="101">
        <v>816.77527415028374</v>
      </c>
      <c r="T177" s="101">
        <v>764.19686107850475</v>
      </c>
      <c r="U177" s="101">
        <v>780.21322403013983</v>
      </c>
      <c r="V177" s="101">
        <v>725.6758466592928</v>
      </c>
      <c r="W177" s="101">
        <v>749.98910069631791</v>
      </c>
      <c r="X177" s="101">
        <v>393.31087781632493</v>
      </c>
      <c r="Y177" s="101">
        <v>428.1000867933675</v>
      </c>
      <c r="DA177" s="131" t="s">
        <v>2385</v>
      </c>
    </row>
    <row r="178" spans="1:105" ht="12" customHeight="1" x14ac:dyDescent="0.25">
      <c r="A178" s="103" t="s">
        <v>52</v>
      </c>
      <c r="B178" s="104">
        <v>414.98674396863981</v>
      </c>
      <c r="C178" s="104">
        <v>416.56353273207674</v>
      </c>
      <c r="D178" s="104">
        <v>379.80150760810329</v>
      </c>
      <c r="E178" s="104">
        <v>400.89214865666958</v>
      </c>
      <c r="F178" s="104">
        <v>415.44922470842795</v>
      </c>
      <c r="G178" s="104">
        <v>404.69925621344612</v>
      </c>
      <c r="H178" s="104">
        <v>428.47949127491489</v>
      </c>
      <c r="I178" s="104">
        <v>440.89843796259618</v>
      </c>
      <c r="J178" s="104">
        <v>433.98334957887676</v>
      </c>
      <c r="K178" s="104">
        <v>460.006074770228</v>
      </c>
      <c r="L178" s="104">
        <v>439.10093379547294</v>
      </c>
      <c r="M178" s="104">
        <v>506.85376349277828</v>
      </c>
      <c r="N178" s="104">
        <v>524.07808921348249</v>
      </c>
      <c r="O178" s="104">
        <v>487.9167631933114</v>
      </c>
      <c r="P178" s="104">
        <v>456.16598134705453</v>
      </c>
      <c r="Q178" s="104">
        <v>516.92551269524722</v>
      </c>
      <c r="R178" s="104">
        <v>521.72832160716393</v>
      </c>
      <c r="S178" s="104">
        <v>542.7166537352166</v>
      </c>
      <c r="T178" s="104">
        <v>510.98396938961372</v>
      </c>
      <c r="U178" s="104">
        <v>516.71192873225232</v>
      </c>
      <c r="V178" s="104">
        <v>486.28610876311404</v>
      </c>
      <c r="W178" s="104">
        <v>443.43154602581848</v>
      </c>
      <c r="X178" s="104">
        <v>473.13473479557246</v>
      </c>
      <c r="Y178" s="104">
        <v>344.78766243455323</v>
      </c>
      <c r="DA178" s="132" t="s">
        <v>2386</v>
      </c>
    </row>
    <row r="179" spans="1:105" ht="12" customHeight="1" x14ac:dyDescent="0.25">
      <c r="A179" s="106" t="s">
        <v>122</v>
      </c>
      <c r="B179" s="101">
        <v>1362.9983318316779</v>
      </c>
      <c r="C179" s="101">
        <v>1272.819429815273</v>
      </c>
      <c r="D179" s="101">
        <v>1287.391785155625</v>
      </c>
      <c r="E179" s="101">
        <v>1243.2869740152694</v>
      </c>
      <c r="F179" s="101">
        <v>1269.3949563482831</v>
      </c>
      <c r="G179" s="101">
        <v>1290.2722702379147</v>
      </c>
      <c r="H179" s="101">
        <v>1300.2153974019873</v>
      </c>
      <c r="I179" s="101">
        <v>1230.0548619766639</v>
      </c>
      <c r="J179" s="101">
        <v>1262.5049495030689</v>
      </c>
      <c r="K179" s="101">
        <v>1200.6905070347857</v>
      </c>
      <c r="L179" s="101">
        <v>1411.8844526033104</v>
      </c>
      <c r="M179" s="101">
        <v>1459.9766324049945</v>
      </c>
      <c r="N179" s="101">
        <v>1452.1295312369077</v>
      </c>
      <c r="O179" s="101">
        <v>1560.2096608097061</v>
      </c>
      <c r="P179" s="101">
        <v>1495.3475802232276</v>
      </c>
      <c r="Q179" s="101">
        <v>1556.5912828442176</v>
      </c>
      <c r="R179" s="101">
        <v>1539.9551822347937</v>
      </c>
      <c r="S179" s="101">
        <v>1446.7356010783401</v>
      </c>
      <c r="T179" s="101">
        <v>1438.4833371132397</v>
      </c>
      <c r="U179" s="101">
        <v>1431.2880186867978</v>
      </c>
      <c r="V179" s="101">
        <v>1396.5945243988635</v>
      </c>
      <c r="W179" s="101">
        <v>1356.9956590257345</v>
      </c>
      <c r="X179" s="101">
        <v>890.01324495143558</v>
      </c>
      <c r="Y179" s="101">
        <v>878.38343627123766</v>
      </c>
      <c r="DA179" s="131" t="s">
        <v>2387</v>
      </c>
    </row>
    <row r="180" spans="1:105" ht="12" customHeight="1" x14ac:dyDescent="0.25">
      <c r="A180" s="107" t="s">
        <v>121</v>
      </c>
      <c r="B180" s="104">
        <v>1198.3284601668602</v>
      </c>
      <c r="C180" s="104">
        <v>1114.3265082511139</v>
      </c>
      <c r="D180" s="104">
        <v>1130.478215212411</v>
      </c>
      <c r="E180" s="104">
        <v>1090.4997513731951</v>
      </c>
      <c r="F180" s="104">
        <v>1115.7986410045514</v>
      </c>
      <c r="G180" s="104">
        <v>1140.1875319343053</v>
      </c>
      <c r="H180" s="104">
        <v>1153.3982909782055</v>
      </c>
      <c r="I180" s="104">
        <v>1089.1252143887982</v>
      </c>
      <c r="J180" s="104">
        <v>1111.9856062248814</v>
      </c>
      <c r="K180" s="104">
        <v>1042.9923463550779</v>
      </c>
      <c r="L180" s="104">
        <v>1254.6659323553906</v>
      </c>
      <c r="M180" s="104">
        <v>1299.1534258766305</v>
      </c>
      <c r="N180" s="104">
        <v>1292.9475483425761</v>
      </c>
      <c r="O180" s="104">
        <v>1405.462210128745</v>
      </c>
      <c r="P180" s="104">
        <v>1343.2723999227483</v>
      </c>
      <c r="Q180" s="104">
        <v>1404.3748889623366</v>
      </c>
      <c r="R180" s="104">
        <v>1390.7165819015868</v>
      </c>
      <c r="S180" s="104">
        <v>1302.6751754276006</v>
      </c>
      <c r="T180" s="104">
        <v>1304.6759574586079</v>
      </c>
      <c r="U180" s="104">
        <v>1309.3287204913117</v>
      </c>
      <c r="V180" s="104">
        <v>1288.2277414955361</v>
      </c>
      <c r="W180" s="104">
        <v>1266.8634288895796</v>
      </c>
      <c r="X180" s="104">
        <v>799.72322361174656</v>
      </c>
      <c r="Y180" s="104">
        <v>798.55594040323206</v>
      </c>
      <c r="DA180" s="132" t="s">
        <v>2388</v>
      </c>
    </row>
    <row r="181" spans="1:105" ht="12" customHeight="1" x14ac:dyDescent="0.25">
      <c r="A181" s="108" t="s">
        <v>53</v>
      </c>
      <c r="B181" s="98">
        <v>778.1254678349386</v>
      </c>
      <c r="C181" s="98">
        <v>710.29904320355536</v>
      </c>
      <c r="D181" s="98">
        <v>725.69443865629239</v>
      </c>
      <c r="E181" s="98">
        <v>690.23745518852854</v>
      </c>
      <c r="F181" s="98">
        <v>702.04339998246371</v>
      </c>
      <c r="G181" s="98">
        <v>725.23250544610573</v>
      </c>
      <c r="H181" s="98">
        <v>732.97169931687654</v>
      </c>
      <c r="I181" s="98">
        <v>681.97649859617775</v>
      </c>
      <c r="J181" s="98">
        <v>677.08046798927649</v>
      </c>
      <c r="K181" s="98">
        <v>584.79756200747568</v>
      </c>
      <c r="L181" s="98">
        <v>792.89938375775705</v>
      </c>
      <c r="M181" s="98">
        <v>813.32384695119651</v>
      </c>
      <c r="N181" s="98">
        <v>793.02927918378737</v>
      </c>
      <c r="O181" s="98">
        <v>899.55240415773994</v>
      </c>
      <c r="P181" s="98">
        <v>827.7325165409369</v>
      </c>
      <c r="Q181" s="98">
        <v>880.8540852167954</v>
      </c>
      <c r="R181" s="98">
        <v>869.05978157225206</v>
      </c>
      <c r="S181" s="98">
        <v>778.9991100422593</v>
      </c>
      <c r="T181" s="98">
        <v>781.21573373481203</v>
      </c>
      <c r="U181" s="98">
        <v>791.54420028179482</v>
      </c>
      <c r="V181" s="98">
        <v>774.38877972453656</v>
      </c>
      <c r="W181" s="98">
        <v>798.22550869939778</v>
      </c>
      <c r="X181" s="98">
        <v>360.00815415494259</v>
      </c>
      <c r="Y181" s="98">
        <v>443.43346125081194</v>
      </c>
      <c r="DA181" s="63" t="s">
        <v>2389</v>
      </c>
    </row>
    <row r="182" spans="1:105" ht="12" customHeight="1" x14ac:dyDescent="0.25">
      <c r="A182" s="108" t="s">
        <v>52</v>
      </c>
      <c r="B182" s="98">
        <v>420.20299233192134</v>
      </c>
      <c r="C182" s="98">
        <v>404.02746504755834</v>
      </c>
      <c r="D182" s="98">
        <v>404.78377655611871</v>
      </c>
      <c r="E182" s="98">
        <v>400.26229618466664</v>
      </c>
      <c r="F182" s="98">
        <v>413.75524102208783</v>
      </c>
      <c r="G182" s="98">
        <v>414.95502648819985</v>
      </c>
      <c r="H182" s="98">
        <v>420.42659166132893</v>
      </c>
      <c r="I182" s="98">
        <v>407.14871579262035</v>
      </c>
      <c r="J182" s="98">
        <v>434.90513823560474</v>
      </c>
      <c r="K182" s="98">
        <v>458.19478434760219</v>
      </c>
      <c r="L182" s="98">
        <v>461.76654859763357</v>
      </c>
      <c r="M182" s="98">
        <v>485.82957892543402</v>
      </c>
      <c r="N182" s="98">
        <v>499.91826915878897</v>
      </c>
      <c r="O182" s="98">
        <v>505.90980597100503</v>
      </c>
      <c r="P182" s="98">
        <v>515.53988338181136</v>
      </c>
      <c r="Q182" s="98">
        <v>523.52080374554123</v>
      </c>
      <c r="R182" s="98">
        <v>521.65680032933471</v>
      </c>
      <c r="S182" s="98">
        <v>523.67606538534119</v>
      </c>
      <c r="T182" s="98">
        <v>523.46022372379582</v>
      </c>
      <c r="U182" s="98">
        <v>517.78452020951693</v>
      </c>
      <c r="V182" s="98">
        <v>513.83896177099939</v>
      </c>
      <c r="W182" s="98">
        <v>468.63792019018194</v>
      </c>
      <c r="X182" s="98">
        <v>439.71506945680403</v>
      </c>
      <c r="Y182" s="98">
        <v>355.12247915242</v>
      </c>
      <c r="DA182" s="63" t="s">
        <v>2390</v>
      </c>
    </row>
    <row r="183" spans="1:105" ht="12" customHeight="1" x14ac:dyDescent="0.25">
      <c r="A183" s="121" t="s">
        <v>54</v>
      </c>
      <c r="B183" s="122">
        <v>288.99743083774939</v>
      </c>
      <c r="C183" s="122">
        <v>283.17123950650847</v>
      </c>
      <c r="D183" s="122">
        <v>287.02366237794553</v>
      </c>
      <c r="E183" s="122">
        <v>284.77534999144842</v>
      </c>
      <c r="F183" s="122">
        <v>285.78300110530989</v>
      </c>
      <c r="G183" s="122">
        <v>289.61375364253763</v>
      </c>
      <c r="H183" s="122">
        <v>298.13682895106342</v>
      </c>
      <c r="I183" s="122">
        <v>294.66441905245733</v>
      </c>
      <c r="J183" s="122">
        <v>300.76605599544172</v>
      </c>
      <c r="K183" s="122">
        <v>302.34065054603133</v>
      </c>
      <c r="L183" s="122">
        <v>336.74285452278809</v>
      </c>
      <c r="M183" s="122">
        <v>329.1296821407571</v>
      </c>
      <c r="N183" s="122">
        <v>327.04568919325146</v>
      </c>
      <c r="O183" s="122">
        <v>349.38157742729771</v>
      </c>
      <c r="P183" s="122">
        <v>353.33505682883424</v>
      </c>
      <c r="Q183" s="122">
        <v>358.03592304080007</v>
      </c>
      <c r="R183" s="122">
        <v>366.11988338205362</v>
      </c>
      <c r="S183" s="122">
        <v>353.3450675850317</v>
      </c>
      <c r="T183" s="122">
        <v>349.74074012134292</v>
      </c>
      <c r="U183" s="122">
        <v>344.70526222595709</v>
      </c>
      <c r="V183" s="122">
        <v>358.17509937092353</v>
      </c>
      <c r="W183" s="122">
        <v>363.94673306150986</v>
      </c>
      <c r="X183" s="122">
        <v>226.88791930773414</v>
      </c>
      <c r="Y183" s="122">
        <v>249.3794163609455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2392</v>
      </c>
    </row>
    <row r="185" spans="1:105" ht="12" customHeight="1" x14ac:dyDescent="0.25">
      <c r="A185" s="109" t="s">
        <v>120</v>
      </c>
      <c r="B185" s="33">
        <v>288.99743083774939</v>
      </c>
      <c r="C185" s="33">
        <v>283.17123950650847</v>
      </c>
      <c r="D185" s="33">
        <v>287.02366237794553</v>
      </c>
      <c r="E185" s="33">
        <v>284.77534999144842</v>
      </c>
      <c r="F185" s="33">
        <v>285.78300110530989</v>
      </c>
      <c r="G185" s="33">
        <v>289.61375364253763</v>
      </c>
      <c r="H185" s="33">
        <v>298.13682895106342</v>
      </c>
      <c r="I185" s="33">
        <v>294.66441905245733</v>
      </c>
      <c r="J185" s="33">
        <v>300.76605599544172</v>
      </c>
      <c r="K185" s="33">
        <v>302.34065054603133</v>
      </c>
      <c r="L185" s="33">
        <v>336.74285452278809</v>
      </c>
      <c r="M185" s="33">
        <v>329.1296821407571</v>
      </c>
      <c r="N185" s="33">
        <v>327.04568919325146</v>
      </c>
      <c r="O185" s="33">
        <v>349.38157742729771</v>
      </c>
      <c r="P185" s="33">
        <v>353.33505682883424</v>
      </c>
      <c r="Q185" s="33">
        <v>358.03592304080007</v>
      </c>
      <c r="R185" s="33">
        <v>366.11988338205362</v>
      </c>
      <c r="S185" s="33">
        <v>353.3450675850317</v>
      </c>
      <c r="T185" s="33">
        <v>349.74074012134292</v>
      </c>
      <c r="U185" s="33">
        <v>344.70526222595709</v>
      </c>
      <c r="V185" s="33">
        <v>358.17509937092353</v>
      </c>
      <c r="W185" s="33">
        <v>363.94673306150986</v>
      </c>
      <c r="X185" s="33">
        <v>226.88791930773414</v>
      </c>
      <c r="Y185" s="33">
        <v>249.3794163609455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11312.384935308301</v>
      </c>
      <c r="C187" s="117">
        <f t="shared" si="83"/>
        <v>11527.102773535305</v>
      </c>
      <c r="D187" s="117">
        <f t="shared" si="83"/>
        <v>11493.428301584518</v>
      </c>
      <c r="E187" s="117">
        <f t="shared" si="83"/>
        <v>11482.004113870886</v>
      </c>
      <c r="F187" s="117">
        <f t="shared" si="83"/>
        <v>11379.22420329745</v>
      </c>
      <c r="G187" s="117">
        <f t="shared" si="83"/>
        <v>11628.535651519007</v>
      </c>
      <c r="H187" s="117">
        <f t="shared" si="83"/>
        <v>12152.408951815607</v>
      </c>
      <c r="I187" s="117">
        <f t="shared" si="83"/>
        <v>11546.916638514716</v>
      </c>
      <c r="J187" s="117">
        <f t="shared" si="83"/>
        <v>11973.125129365453</v>
      </c>
      <c r="K187" s="117">
        <f t="shared" si="83"/>
        <v>12224.457179238518</v>
      </c>
      <c r="L187" s="117">
        <f t="shared" si="83"/>
        <v>12713.576018563195</v>
      </c>
      <c r="M187" s="117">
        <f t="shared" si="83"/>
        <v>12467.689850089602</v>
      </c>
      <c r="N187" s="117">
        <f t="shared" si="83"/>
        <v>12250.873481039087</v>
      </c>
      <c r="O187" s="117">
        <f t="shared" si="83"/>
        <v>12114.78759537189</v>
      </c>
      <c r="P187" s="117">
        <f t="shared" si="83"/>
        <v>11771.581681721618</v>
      </c>
      <c r="Q187" s="117">
        <f t="shared" si="83"/>
        <v>12448.173144986697</v>
      </c>
      <c r="R187" s="117">
        <f t="shared" ref="R187:V187" si="84">R188+R190+R192+R201</f>
        <v>12974.20205798098</v>
      </c>
      <c r="S187" s="117">
        <f t="shared" si="84"/>
        <v>12349.903245552987</v>
      </c>
      <c r="T187" s="117">
        <f t="shared" si="84"/>
        <v>12479.844106000983</v>
      </c>
      <c r="U187" s="117">
        <f t="shared" si="84"/>
        <v>12413.086461312312</v>
      </c>
      <c r="V187" s="117">
        <f t="shared" si="84"/>
        <v>12275.749160164822</v>
      </c>
      <c r="W187" s="117">
        <f t="shared" ref="W187:Y187" si="85">W188+W190+W192+W201</f>
        <v>12525.313155394359</v>
      </c>
      <c r="X187" s="117">
        <f t="shared" si="85"/>
        <v>12040.513276499063</v>
      </c>
      <c r="Y187" s="117">
        <f t="shared" si="85"/>
        <v>12269.066580490522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10098.539164251873</v>
      </c>
      <c r="C188" s="122">
        <f t="shared" si="86"/>
        <v>10371.368290335082</v>
      </c>
      <c r="D188" s="122">
        <f t="shared" si="86"/>
        <v>10326.776756790598</v>
      </c>
      <c r="E188" s="122">
        <f t="shared" si="86"/>
        <v>10337.005863756798</v>
      </c>
      <c r="F188" s="122">
        <f t="shared" si="86"/>
        <v>10206.497850010421</v>
      </c>
      <c r="G188" s="122">
        <f t="shared" si="86"/>
        <v>10432.309296302577</v>
      </c>
      <c r="H188" s="122">
        <f t="shared" si="86"/>
        <v>10927.236828219169</v>
      </c>
      <c r="I188" s="122">
        <f t="shared" si="86"/>
        <v>10362.639964432074</v>
      </c>
      <c r="J188" s="122">
        <f t="shared" si="86"/>
        <v>10761.908833602267</v>
      </c>
      <c r="K188" s="122">
        <f t="shared" si="86"/>
        <v>11051.216884641077</v>
      </c>
      <c r="L188" s="122">
        <f t="shared" si="86"/>
        <v>11351.589951835376</v>
      </c>
      <c r="M188" s="122">
        <f t="shared" si="86"/>
        <v>11056.344369875218</v>
      </c>
      <c r="N188" s="122">
        <f t="shared" si="86"/>
        <v>10831.705650614274</v>
      </c>
      <c r="O188" s="122">
        <f t="shared" si="86"/>
        <v>10588.436381453344</v>
      </c>
      <c r="P188" s="122">
        <f t="shared" si="86"/>
        <v>10279.248306621004</v>
      </c>
      <c r="Q188" s="122">
        <f t="shared" si="86"/>
        <v>10877.394488860175</v>
      </c>
      <c r="R188" s="122">
        <f t="shared" si="86"/>
        <v>11384.045268985403</v>
      </c>
      <c r="S188" s="122">
        <f t="shared" si="86"/>
        <v>10817.100042897146</v>
      </c>
      <c r="T188" s="122">
        <f t="shared" si="86"/>
        <v>10920.672089905685</v>
      </c>
      <c r="U188" s="122">
        <f t="shared" si="86"/>
        <v>10853.570344875314</v>
      </c>
      <c r="V188" s="122">
        <f t="shared" si="86"/>
        <v>10711.457439802229</v>
      </c>
      <c r="W188" s="122">
        <f t="shared" si="86"/>
        <v>10968.378180036541</v>
      </c>
      <c r="X188" s="122">
        <f t="shared" si="86"/>
        <v>10969.856508839703</v>
      </c>
      <c r="Y188" s="122">
        <f t="shared" si="86"/>
        <v>11195.422379128917</v>
      </c>
      <c r="DA188" s="130" t="s">
        <v>2546</v>
      </c>
    </row>
    <row r="189" spans="1:105" ht="12" customHeight="1" x14ac:dyDescent="0.25">
      <c r="A189" s="97" t="s">
        <v>53</v>
      </c>
      <c r="B189" s="98">
        <v>10098.539164251873</v>
      </c>
      <c r="C189" s="98">
        <v>10371.368290335082</v>
      </c>
      <c r="D189" s="98">
        <v>10326.776756790598</v>
      </c>
      <c r="E189" s="98">
        <v>10337.005863756798</v>
      </c>
      <c r="F189" s="98">
        <v>10206.497850010421</v>
      </c>
      <c r="G189" s="98">
        <v>10432.309296302577</v>
      </c>
      <c r="H189" s="98">
        <v>10927.236828219169</v>
      </c>
      <c r="I189" s="98">
        <v>10362.639964432074</v>
      </c>
      <c r="J189" s="98">
        <v>10761.908833602267</v>
      </c>
      <c r="K189" s="98">
        <v>11051.216884641077</v>
      </c>
      <c r="L189" s="98">
        <v>11351.589951835376</v>
      </c>
      <c r="M189" s="98">
        <v>11056.344369875218</v>
      </c>
      <c r="N189" s="98">
        <v>10831.705650614274</v>
      </c>
      <c r="O189" s="98">
        <v>10588.436381453344</v>
      </c>
      <c r="P189" s="98">
        <v>10279.248306621004</v>
      </c>
      <c r="Q189" s="98">
        <v>10877.394488860175</v>
      </c>
      <c r="R189" s="98">
        <v>11384.045268985403</v>
      </c>
      <c r="S189" s="98">
        <v>10817.100042897146</v>
      </c>
      <c r="T189" s="98">
        <v>10920.672089905685</v>
      </c>
      <c r="U189" s="98">
        <v>10853.570344875314</v>
      </c>
      <c r="V189" s="98">
        <v>10711.457439802229</v>
      </c>
      <c r="W189" s="98">
        <v>10968.378180036541</v>
      </c>
      <c r="X189" s="98">
        <v>10969.856508839703</v>
      </c>
      <c r="Y189" s="98">
        <v>11195.422379128917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16.800877349834224</v>
      </c>
      <c r="C190" s="122">
        <f t="shared" si="87"/>
        <v>19.819466365345612</v>
      </c>
      <c r="D190" s="122">
        <f t="shared" si="87"/>
        <v>21.684845161443789</v>
      </c>
      <c r="E190" s="122">
        <f t="shared" si="87"/>
        <v>22.410233740493432</v>
      </c>
      <c r="F190" s="122">
        <f t="shared" si="87"/>
        <v>23.587254566329417</v>
      </c>
      <c r="G190" s="122">
        <f t="shared" si="87"/>
        <v>24.99808733441564</v>
      </c>
      <c r="H190" s="122">
        <f t="shared" si="87"/>
        <v>27.653715136493421</v>
      </c>
      <c r="I190" s="122">
        <f t="shared" si="87"/>
        <v>32.430062273238967</v>
      </c>
      <c r="J190" s="122">
        <f t="shared" si="87"/>
        <v>37.482672142564404</v>
      </c>
      <c r="K190" s="122">
        <f t="shared" si="87"/>
        <v>41.66864670190985</v>
      </c>
      <c r="L190" s="122">
        <f t="shared" si="87"/>
        <v>47.68821543007963</v>
      </c>
      <c r="M190" s="122">
        <f t="shared" si="87"/>
        <v>52.824611588082625</v>
      </c>
      <c r="N190" s="122">
        <f t="shared" si="87"/>
        <v>60.098784393775126</v>
      </c>
      <c r="O190" s="122">
        <f t="shared" si="87"/>
        <v>66.021076029128892</v>
      </c>
      <c r="P190" s="122">
        <f t="shared" si="87"/>
        <v>74.694427047764975</v>
      </c>
      <c r="Q190" s="122">
        <f t="shared" si="87"/>
        <v>83.6021723603981</v>
      </c>
      <c r="R190" s="122">
        <f t="shared" si="87"/>
        <v>95.176163657378837</v>
      </c>
      <c r="S190" s="122">
        <f t="shared" si="87"/>
        <v>100.66086371803495</v>
      </c>
      <c r="T190" s="122">
        <f t="shared" si="87"/>
        <v>122.44817329020462</v>
      </c>
      <c r="U190" s="122">
        <f t="shared" si="87"/>
        <v>107.34390476227037</v>
      </c>
      <c r="V190" s="122">
        <f t="shared" si="87"/>
        <v>113.46773988776722</v>
      </c>
      <c r="W190" s="122">
        <f t="shared" si="87"/>
        <v>116.02270144361313</v>
      </c>
      <c r="X190" s="122">
        <f t="shared" si="87"/>
        <v>115.70471477907854</v>
      </c>
      <c r="Y190" s="122">
        <f t="shared" si="87"/>
        <v>119.9315106203468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16.800877349834224</v>
      </c>
      <c r="C191" s="98">
        <f>RES_hhdet_tesh!C147</f>
        <v>19.819466365345612</v>
      </c>
      <c r="D191" s="98">
        <f>RES_hhdet_tesh!D147</f>
        <v>21.684845161443789</v>
      </c>
      <c r="E191" s="98">
        <f>RES_hhdet_tesh!E147</f>
        <v>22.410233740493432</v>
      </c>
      <c r="F191" s="98">
        <f>RES_hhdet_tesh!F147</f>
        <v>23.587254566329417</v>
      </c>
      <c r="G191" s="98">
        <f>RES_hhdet_tesh!G147</f>
        <v>24.99808733441564</v>
      </c>
      <c r="H191" s="98">
        <f>RES_hhdet_tesh!H147</f>
        <v>27.653715136493421</v>
      </c>
      <c r="I191" s="98">
        <f>RES_hhdet_tesh!I147</f>
        <v>32.430062273238967</v>
      </c>
      <c r="J191" s="98">
        <f>RES_hhdet_tesh!J147</f>
        <v>37.482672142564404</v>
      </c>
      <c r="K191" s="98">
        <f>RES_hhdet_tesh!K147</f>
        <v>41.66864670190985</v>
      </c>
      <c r="L191" s="98">
        <f>RES_hhdet_tesh!L147</f>
        <v>47.68821543007963</v>
      </c>
      <c r="M191" s="98">
        <f>RES_hhdet_tesh!M147</f>
        <v>52.824611588082625</v>
      </c>
      <c r="N191" s="98">
        <f>RES_hhdet_tesh!N147</f>
        <v>60.098784393775126</v>
      </c>
      <c r="O191" s="98">
        <f>RES_hhdet_tesh!O147</f>
        <v>66.021076029128892</v>
      </c>
      <c r="P191" s="98">
        <f>RES_hhdet_tesh!P147</f>
        <v>74.694427047764975</v>
      </c>
      <c r="Q191" s="98">
        <f>RES_hhdet_tesh!Q147</f>
        <v>83.6021723603981</v>
      </c>
      <c r="R191" s="98">
        <f>RES_hhdet_tesh!R147</f>
        <v>95.176163657378837</v>
      </c>
      <c r="S191" s="98">
        <f>RES_hhdet_tesh!S147</f>
        <v>100.66086371803495</v>
      </c>
      <c r="T191" s="98">
        <f>RES_hhdet_tesh!T147</f>
        <v>122.44817329020462</v>
      </c>
      <c r="U191" s="98">
        <f>RES_hhdet_tesh!U147</f>
        <v>107.34390476227037</v>
      </c>
      <c r="V191" s="98">
        <f>RES_hhdet_tesh!V147</f>
        <v>113.46773988776722</v>
      </c>
      <c r="W191" s="98">
        <f>RES_hhdet_tesh!W147</f>
        <v>116.02270144361313</v>
      </c>
      <c r="X191" s="98">
        <f>RES_hhdet_tesh!X147</f>
        <v>115.70471477907854</v>
      </c>
      <c r="Y191" s="98">
        <f>RES_hhdet_tesh!Y147</f>
        <v>119.9315106203468</v>
      </c>
      <c r="DA191" s="63" t="s">
        <v>2549</v>
      </c>
    </row>
    <row r="192" spans="1:105" ht="12" customHeight="1" x14ac:dyDescent="0.25">
      <c r="A192" s="121" t="s">
        <v>55</v>
      </c>
      <c r="B192" s="122">
        <v>977.84357855470148</v>
      </c>
      <c r="C192" s="122">
        <v>920.62457275805173</v>
      </c>
      <c r="D192" s="122">
        <v>926.12718519093448</v>
      </c>
      <c r="E192" s="122">
        <v>904.78759605736093</v>
      </c>
      <c r="F192" s="122">
        <v>929.7623681473508</v>
      </c>
      <c r="G192" s="122">
        <v>948.00740472997825</v>
      </c>
      <c r="H192" s="122">
        <v>966.69808534951198</v>
      </c>
      <c r="I192" s="122">
        <v>923.19115298608983</v>
      </c>
      <c r="J192" s="122">
        <v>940.04456378734824</v>
      </c>
      <c r="K192" s="122">
        <v>896.22771987042836</v>
      </c>
      <c r="L192" s="122">
        <v>1051.6461465726111</v>
      </c>
      <c r="M192" s="122">
        <v>1101.1144620710859</v>
      </c>
      <c r="N192" s="122">
        <v>1102.4499239171605</v>
      </c>
      <c r="O192" s="122">
        <v>1185.0933469959739</v>
      </c>
      <c r="P192" s="122">
        <v>1138.1480392585552</v>
      </c>
      <c r="Q192" s="122">
        <v>1202.5416882920226</v>
      </c>
      <c r="R192" s="122">
        <v>1201.7073847154486</v>
      </c>
      <c r="S192" s="122">
        <v>1146.0723649912434</v>
      </c>
      <c r="T192" s="122">
        <v>1149.3050038675929</v>
      </c>
      <c r="U192" s="122">
        <v>1163.9576200338147</v>
      </c>
      <c r="V192" s="122">
        <v>1146.0776045141968</v>
      </c>
      <c r="W192" s="122">
        <v>1126.6502078290366</v>
      </c>
      <c r="X192" s="122">
        <v>756.46427639185458</v>
      </c>
      <c r="Y192" s="122">
        <v>733.45721279104862</v>
      </c>
      <c r="DA192" s="130" t="s">
        <v>2550</v>
      </c>
    </row>
    <row r="193" spans="1:105" ht="12" customHeight="1" x14ac:dyDescent="0.25">
      <c r="A193" s="97" t="s">
        <v>124</v>
      </c>
      <c r="B193" s="98">
        <v>966.51336850676989</v>
      </c>
      <c r="C193" s="98">
        <v>946.57127925325062</v>
      </c>
      <c r="D193" s="98">
        <v>874.07066322998446</v>
      </c>
      <c r="E193" s="98">
        <v>906.49447564863851</v>
      </c>
      <c r="F193" s="98">
        <v>933.81014588706034</v>
      </c>
      <c r="G193" s="98">
        <v>926.51190792593411</v>
      </c>
      <c r="H193" s="98">
        <v>982.83882621698604</v>
      </c>
      <c r="I193" s="98">
        <v>990.86376610904574</v>
      </c>
      <c r="J193" s="98">
        <v>937.06902563859899</v>
      </c>
      <c r="K193" s="98">
        <v>900.91732842249337</v>
      </c>
      <c r="L193" s="98">
        <v>1005.4162279109676</v>
      </c>
      <c r="M193" s="98">
        <v>1146.1857803307932</v>
      </c>
      <c r="N193" s="98">
        <v>1154.067167622602</v>
      </c>
      <c r="O193" s="98">
        <v>1145.5040333445588</v>
      </c>
      <c r="P193" s="98">
        <v>1015.2562102006184</v>
      </c>
      <c r="Q193" s="98">
        <v>1187.3229347637891</v>
      </c>
      <c r="R193" s="98">
        <v>1201.0542757186197</v>
      </c>
      <c r="S193" s="98">
        <v>1184.9529871547472</v>
      </c>
      <c r="T193" s="98">
        <v>1122.7575334785868</v>
      </c>
      <c r="U193" s="98">
        <v>1161.6845126189862</v>
      </c>
      <c r="V193" s="98">
        <v>1090.7607317340787</v>
      </c>
      <c r="W193" s="98">
        <v>1075.0451747159677</v>
      </c>
      <c r="X193" s="98">
        <v>813.80523034936812</v>
      </c>
      <c r="Y193" s="98">
        <v>716.37083607912518</v>
      </c>
      <c r="DA193" s="63" t="s">
        <v>2551</v>
      </c>
    </row>
    <row r="194" spans="1:105" ht="12" customHeight="1" x14ac:dyDescent="0.25">
      <c r="A194" s="97" t="s">
        <v>123</v>
      </c>
      <c r="B194" s="98">
        <v>966.51336850676989</v>
      </c>
      <c r="C194" s="98">
        <v>946.57015860292393</v>
      </c>
      <c r="D194" s="98">
        <v>874.05944929121051</v>
      </c>
      <c r="E194" s="98">
        <v>906.49815681347718</v>
      </c>
      <c r="F194" s="98">
        <v>933.81789339341844</v>
      </c>
      <c r="G194" s="98">
        <v>926.57365193583496</v>
      </c>
      <c r="H194" s="98">
        <v>982.89370738673165</v>
      </c>
      <c r="I194" s="98">
        <v>990.76319094499206</v>
      </c>
      <c r="J194" s="98">
        <v>937.06716545076245</v>
      </c>
      <c r="K194" s="98">
        <v>900.62966517984239</v>
      </c>
      <c r="L194" s="98">
        <v>1005.3647567975663</v>
      </c>
      <c r="M194" s="98">
        <v>1146.2963239434207</v>
      </c>
      <c r="N194" s="98">
        <v>1154.1317620980456</v>
      </c>
      <c r="O194" s="98">
        <v>1146.0570247820879</v>
      </c>
      <c r="P194" s="98">
        <v>1015.5650542423368</v>
      </c>
      <c r="Q194" s="98">
        <v>1187.6342840871948</v>
      </c>
      <c r="R194" s="98">
        <v>1200.5099223675786</v>
      </c>
      <c r="S194" s="98">
        <v>1184.3840590476461</v>
      </c>
      <c r="T194" s="98">
        <v>1122.7565127244297</v>
      </c>
      <c r="U194" s="98">
        <v>1161.0375188162029</v>
      </c>
      <c r="V194" s="98">
        <v>1091.2347142596757</v>
      </c>
      <c r="W194" s="98">
        <v>1075.5296289946677</v>
      </c>
      <c r="X194" s="98">
        <v>811.78523615376741</v>
      </c>
      <c r="Y194" s="98">
        <v>714.66973356480901</v>
      </c>
      <c r="DA194" s="63" t="s">
        <v>2552</v>
      </c>
    </row>
    <row r="195" spans="1:105" ht="12" customHeight="1" x14ac:dyDescent="0.25">
      <c r="A195" s="100" t="s">
        <v>50</v>
      </c>
      <c r="B195" s="101">
        <v>551.52662453813002</v>
      </c>
      <c r="C195" s="101">
        <v>530.00662587084719</v>
      </c>
      <c r="D195" s="101">
        <v>494.25794168310722</v>
      </c>
      <c r="E195" s="101">
        <v>505.60600815680755</v>
      </c>
      <c r="F195" s="101">
        <v>518.36866868499044</v>
      </c>
      <c r="G195" s="101">
        <v>521.87439572238895</v>
      </c>
      <c r="H195" s="101">
        <v>554.4142161118167</v>
      </c>
      <c r="I195" s="101">
        <v>549.86475298239588</v>
      </c>
      <c r="J195" s="101">
        <v>503.0838158718858</v>
      </c>
      <c r="K195" s="101">
        <v>440.62359040961434</v>
      </c>
      <c r="L195" s="101">
        <v>566.26382300209343</v>
      </c>
      <c r="M195" s="101">
        <v>639.44256045064242</v>
      </c>
      <c r="N195" s="101">
        <v>630.05367288456318</v>
      </c>
      <c r="O195" s="101">
        <v>658.14026158877664</v>
      </c>
      <c r="P195" s="101">
        <v>559.3990728952823</v>
      </c>
      <c r="Q195" s="101">
        <v>670.70877139194749</v>
      </c>
      <c r="R195" s="101">
        <v>678.78160076041468</v>
      </c>
      <c r="S195" s="101">
        <v>641.66740531242954</v>
      </c>
      <c r="T195" s="101">
        <v>611.77254333481596</v>
      </c>
      <c r="U195" s="101">
        <v>644.3255900839506</v>
      </c>
      <c r="V195" s="101">
        <v>604.94860549656175</v>
      </c>
      <c r="W195" s="101">
        <v>632.09808296884944</v>
      </c>
      <c r="X195" s="101">
        <v>338.65050135819502</v>
      </c>
      <c r="Y195" s="101">
        <v>369.88207113025578</v>
      </c>
      <c r="DA195" s="131" t="s">
        <v>2553</v>
      </c>
    </row>
    <row r="196" spans="1:105" ht="12" customHeight="1" x14ac:dyDescent="0.25">
      <c r="A196" s="103" t="s">
        <v>52</v>
      </c>
      <c r="B196" s="104">
        <v>414.98674396863981</v>
      </c>
      <c r="C196" s="104">
        <v>416.56353273207674</v>
      </c>
      <c r="D196" s="104">
        <v>379.80150760810329</v>
      </c>
      <c r="E196" s="104">
        <v>400.89214865666958</v>
      </c>
      <c r="F196" s="104">
        <v>415.44922470842795</v>
      </c>
      <c r="G196" s="104">
        <v>404.69925621344612</v>
      </c>
      <c r="H196" s="104">
        <v>428.47949127491489</v>
      </c>
      <c r="I196" s="104">
        <v>440.89843796259618</v>
      </c>
      <c r="J196" s="104">
        <v>433.98334957887676</v>
      </c>
      <c r="K196" s="104">
        <v>460.006074770228</v>
      </c>
      <c r="L196" s="104">
        <v>439.10093379547294</v>
      </c>
      <c r="M196" s="104">
        <v>506.85376349277828</v>
      </c>
      <c r="N196" s="104">
        <v>524.07808921348249</v>
      </c>
      <c r="O196" s="104">
        <v>487.9167631933114</v>
      </c>
      <c r="P196" s="104">
        <v>456.16598134705453</v>
      </c>
      <c r="Q196" s="104">
        <v>516.92551269524722</v>
      </c>
      <c r="R196" s="104">
        <v>521.72832160716393</v>
      </c>
      <c r="S196" s="104">
        <v>542.7166537352166</v>
      </c>
      <c r="T196" s="104">
        <v>510.98396938961372</v>
      </c>
      <c r="U196" s="104">
        <v>516.71192873225232</v>
      </c>
      <c r="V196" s="104">
        <v>486.28610876311404</v>
      </c>
      <c r="W196" s="104">
        <v>443.43154602581848</v>
      </c>
      <c r="X196" s="104">
        <v>473.13473479557246</v>
      </c>
      <c r="Y196" s="104">
        <v>344.78766243455323</v>
      </c>
      <c r="DA196" s="132" t="s">
        <v>2554</v>
      </c>
    </row>
    <row r="197" spans="1:105" ht="12" customHeight="1" x14ac:dyDescent="0.25">
      <c r="A197" s="106" t="s">
        <v>122</v>
      </c>
      <c r="B197" s="101">
        <v>979.24867579816646</v>
      </c>
      <c r="C197" s="101">
        <v>917.44054486109883</v>
      </c>
      <c r="D197" s="101">
        <v>932.15552544606135</v>
      </c>
      <c r="E197" s="101">
        <v>904.52256615931572</v>
      </c>
      <c r="F197" s="101">
        <v>929.22918719282814</v>
      </c>
      <c r="G197" s="101">
        <v>950.51049016892773</v>
      </c>
      <c r="H197" s="101">
        <v>964.74412278841851</v>
      </c>
      <c r="I197" s="101">
        <v>915.49095009413429</v>
      </c>
      <c r="J197" s="101">
        <v>940.62393443320843</v>
      </c>
      <c r="K197" s="101">
        <v>896.04979316949527</v>
      </c>
      <c r="L197" s="101">
        <v>1056.3691508363793</v>
      </c>
      <c r="M197" s="101">
        <v>1096.9511213604817</v>
      </c>
      <c r="N197" s="101">
        <v>1097.7475877746283</v>
      </c>
      <c r="O197" s="101">
        <v>1188.2453251428867</v>
      </c>
      <c r="P197" s="101">
        <v>1147.9739763770979</v>
      </c>
      <c r="Q197" s="101">
        <v>1203.7643211295265</v>
      </c>
      <c r="R197" s="101">
        <v>1201.841219212047</v>
      </c>
      <c r="S197" s="101">
        <v>1141.9366124556095</v>
      </c>
      <c r="T197" s="101">
        <v>1152.5104531485752</v>
      </c>
      <c r="U197" s="101">
        <v>1164.3665439331592</v>
      </c>
      <c r="V197" s="101">
        <v>1153.8626971188917</v>
      </c>
      <c r="W197" s="101">
        <v>1134.6612067158183</v>
      </c>
      <c r="X197" s="101">
        <v>747.1558792994424</v>
      </c>
      <c r="Y197" s="101">
        <v>739.63397940845175</v>
      </c>
      <c r="DA197" s="131" t="s">
        <v>2555</v>
      </c>
    </row>
    <row r="198" spans="1:105" ht="12" customHeight="1" x14ac:dyDescent="0.25">
      <c r="A198" s="107" t="s">
        <v>121</v>
      </c>
      <c r="B198" s="104">
        <v>979.24867579816635</v>
      </c>
      <c r="C198" s="104">
        <v>917.56265739309231</v>
      </c>
      <c r="D198" s="104">
        <v>932.30987642340187</v>
      </c>
      <c r="E198" s="104">
        <v>904.70781801466649</v>
      </c>
      <c r="F198" s="104">
        <v>929.39440483414648</v>
      </c>
      <c r="G198" s="104">
        <v>950.63146490508689</v>
      </c>
      <c r="H198" s="104">
        <v>964.78888566437899</v>
      </c>
      <c r="I198" s="104">
        <v>915.20354842244194</v>
      </c>
      <c r="J198" s="104">
        <v>940.1175208153096</v>
      </c>
      <c r="K198" s="104">
        <v>895.49516435097632</v>
      </c>
      <c r="L198" s="104">
        <v>1055.8229301472877</v>
      </c>
      <c r="M198" s="104">
        <v>1096.8192731918928</v>
      </c>
      <c r="N198" s="104">
        <v>1097.9222731114344</v>
      </c>
      <c r="O198" s="104">
        <v>1188.5511172300933</v>
      </c>
      <c r="P198" s="104">
        <v>1148.3551910520209</v>
      </c>
      <c r="Q198" s="104">
        <v>1203.9884291029</v>
      </c>
      <c r="R198" s="104">
        <v>1201.6991747635118</v>
      </c>
      <c r="S198" s="104">
        <v>1141.696042078298</v>
      </c>
      <c r="T198" s="104">
        <v>1152.3327330140596</v>
      </c>
      <c r="U198" s="104">
        <v>1164.1511192989751</v>
      </c>
      <c r="V198" s="104">
        <v>1153.9797661478876</v>
      </c>
      <c r="W198" s="104">
        <v>1135.156809122079</v>
      </c>
      <c r="X198" s="104">
        <v>744.99213489291708</v>
      </c>
      <c r="Y198" s="104">
        <v>735.44809090137051</v>
      </c>
      <c r="DA198" s="132" t="s">
        <v>2556</v>
      </c>
    </row>
    <row r="199" spans="1:105" ht="12" customHeight="1" x14ac:dyDescent="0.25">
      <c r="A199" s="108" t="s">
        <v>53</v>
      </c>
      <c r="B199" s="98">
        <v>559.04568346624501</v>
      </c>
      <c r="C199" s="98">
        <v>513.53519234553391</v>
      </c>
      <c r="D199" s="98">
        <v>527.52609986728328</v>
      </c>
      <c r="E199" s="98">
        <v>504.44552182999985</v>
      </c>
      <c r="F199" s="98">
        <v>515.63916381205865</v>
      </c>
      <c r="G199" s="98">
        <v>535.67643841688698</v>
      </c>
      <c r="H199" s="98">
        <v>544.36229400305001</v>
      </c>
      <c r="I199" s="98">
        <v>508.0548326298217</v>
      </c>
      <c r="J199" s="98">
        <v>505.21238257970492</v>
      </c>
      <c r="K199" s="98">
        <v>437.30038000337407</v>
      </c>
      <c r="L199" s="98">
        <v>594.05638154965413</v>
      </c>
      <c r="M199" s="98">
        <v>610.98969426645886</v>
      </c>
      <c r="N199" s="98">
        <v>598.00400395264558</v>
      </c>
      <c r="O199" s="98">
        <v>682.64131125908818</v>
      </c>
      <c r="P199" s="98">
        <v>632.81530767020979</v>
      </c>
      <c r="Q199" s="98">
        <v>680.46762535735877</v>
      </c>
      <c r="R199" s="98">
        <v>680.04237443417696</v>
      </c>
      <c r="S199" s="98">
        <v>618.01997669295679</v>
      </c>
      <c r="T199" s="98">
        <v>628.87250929026379</v>
      </c>
      <c r="U199" s="98">
        <v>646.36659908945819</v>
      </c>
      <c r="V199" s="98">
        <v>640.14080437688801</v>
      </c>
      <c r="W199" s="98">
        <v>666.51888893189732</v>
      </c>
      <c r="X199" s="98">
        <v>305.27706543611311</v>
      </c>
      <c r="Y199" s="98">
        <v>380.32561174895045</v>
      </c>
      <c r="DA199" s="63" t="s">
        <v>2557</v>
      </c>
    </row>
    <row r="200" spans="1:105" ht="12" customHeight="1" x14ac:dyDescent="0.25">
      <c r="A200" s="108" t="s">
        <v>52</v>
      </c>
      <c r="B200" s="98">
        <v>420.20299233192134</v>
      </c>
      <c r="C200" s="98">
        <v>404.02746504755834</v>
      </c>
      <c r="D200" s="98">
        <v>404.78377655611871</v>
      </c>
      <c r="E200" s="98">
        <v>400.26229618466664</v>
      </c>
      <c r="F200" s="98">
        <v>413.75524102208783</v>
      </c>
      <c r="G200" s="98">
        <v>414.95502648819985</v>
      </c>
      <c r="H200" s="98">
        <v>420.42659166132893</v>
      </c>
      <c r="I200" s="98">
        <v>407.14871579262035</v>
      </c>
      <c r="J200" s="98">
        <v>434.90513823560474</v>
      </c>
      <c r="K200" s="98">
        <v>458.19478434760219</v>
      </c>
      <c r="L200" s="98">
        <v>461.76654859763357</v>
      </c>
      <c r="M200" s="98">
        <v>485.82957892543402</v>
      </c>
      <c r="N200" s="98">
        <v>499.91826915878897</v>
      </c>
      <c r="O200" s="98">
        <v>505.90980597100503</v>
      </c>
      <c r="P200" s="98">
        <v>515.53988338181136</v>
      </c>
      <c r="Q200" s="98">
        <v>523.52080374554123</v>
      </c>
      <c r="R200" s="98">
        <v>521.65680032933471</v>
      </c>
      <c r="S200" s="98">
        <v>523.67606538534119</v>
      </c>
      <c r="T200" s="98">
        <v>523.46022372379582</v>
      </c>
      <c r="U200" s="98">
        <v>517.78452020951693</v>
      </c>
      <c r="V200" s="98">
        <v>513.83896177099939</v>
      </c>
      <c r="W200" s="98">
        <v>468.63792019018194</v>
      </c>
      <c r="X200" s="98">
        <v>439.71506945680403</v>
      </c>
      <c r="Y200" s="98">
        <v>355.12247915242</v>
      </c>
      <c r="DA200" s="63" t="s">
        <v>2558</v>
      </c>
    </row>
    <row r="201" spans="1:105" ht="12" customHeight="1" x14ac:dyDescent="0.25">
      <c r="A201" s="121" t="s">
        <v>54</v>
      </c>
      <c r="B201" s="122">
        <v>219.20131515189155</v>
      </c>
      <c r="C201" s="122">
        <v>215.29044407682699</v>
      </c>
      <c r="D201" s="122">
        <v>218.83951444153993</v>
      </c>
      <c r="E201" s="122">
        <v>217.80042031623447</v>
      </c>
      <c r="F201" s="122">
        <v>219.37673057334828</v>
      </c>
      <c r="G201" s="122">
        <v>223.22086315203578</v>
      </c>
      <c r="H201" s="122">
        <v>230.8203231104327</v>
      </c>
      <c r="I201" s="122">
        <v>228.65545882331421</v>
      </c>
      <c r="J201" s="122">
        <v>233.6890598332721</v>
      </c>
      <c r="K201" s="122">
        <v>235.34392802510311</v>
      </c>
      <c r="L201" s="122">
        <v>262.65170472512773</v>
      </c>
      <c r="M201" s="122">
        <v>257.40640655521651</v>
      </c>
      <c r="N201" s="122">
        <v>256.61912211387715</v>
      </c>
      <c r="O201" s="122">
        <v>275.2367908934437</v>
      </c>
      <c r="P201" s="122">
        <v>279.49090879429514</v>
      </c>
      <c r="Q201" s="122">
        <v>284.63479547409884</v>
      </c>
      <c r="R201" s="122">
        <v>293.27324062274994</v>
      </c>
      <c r="S201" s="122">
        <v>286.06997394656395</v>
      </c>
      <c r="T201" s="122">
        <v>287.41883893750105</v>
      </c>
      <c r="U201" s="122">
        <v>288.21459164091323</v>
      </c>
      <c r="V201" s="122">
        <v>304.7463759606282</v>
      </c>
      <c r="W201" s="122">
        <v>314.2620660851681</v>
      </c>
      <c r="X201" s="122">
        <v>198.48777648842793</v>
      </c>
      <c r="Y201" s="122">
        <v>220.25547795020907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2560</v>
      </c>
    </row>
    <row r="203" spans="1:105" ht="12" customHeight="1" x14ac:dyDescent="0.25">
      <c r="A203" s="109" t="s">
        <v>120</v>
      </c>
      <c r="B203" s="33">
        <v>219.20131515189155</v>
      </c>
      <c r="C203" s="33">
        <v>215.29044407682699</v>
      </c>
      <c r="D203" s="33">
        <v>218.83951444153993</v>
      </c>
      <c r="E203" s="33">
        <v>217.80042031623447</v>
      </c>
      <c r="F203" s="33">
        <v>219.37673057334828</v>
      </c>
      <c r="G203" s="33">
        <v>223.22086315203578</v>
      </c>
      <c r="H203" s="33">
        <v>230.8203231104327</v>
      </c>
      <c r="I203" s="33">
        <v>228.65545882331421</v>
      </c>
      <c r="J203" s="33">
        <v>233.6890598332721</v>
      </c>
      <c r="K203" s="33">
        <v>235.34392802510311</v>
      </c>
      <c r="L203" s="33">
        <v>262.65170472512773</v>
      </c>
      <c r="M203" s="33">
        <v>257.40640655521651</v>
      </c>
      <c r="N203" s="33">
        <v>256.61912211387715</v>
      </c>
      <c r="O203" s="33">
        <v>275.2367908934437</v>
      </c>
      <c r="P203" s="33">
        <v>279.49090879429514</v>
      </c>
      <c r="Q203" s="33">
        <v>284.63479547409884</v>
      </c>
      <c r="R203" s="33">
        <v>293.27324062274994</v>
      </c>
      <c r="S203" s="33">
        <v>286.06997394656395</v>
      </c>
      <c r="T203" s="33">
        <v>287.41883893750105</v>
      </c>
      <c r="U203" s="33">
        <v>288.21459164091323</v>
      </c>
      <c r="V203" s="33">
        <v>304.7463759606282</v>
      </c>
      <c r="W203" s="33">
        <v>314.2620660851681</v>
      </c>
      <c r="X203" s="33">
        <v>198.48777648842793</v>
      </c>
      <c r="Y203" s="33">
        <v>220.25547795020907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37.981126629202926</v>
      </c>
      <c r="C205" s="117">
        <f t="shared" si="88"/>
        <v>36.268897861122973</v>
      </c>
      <c r="D205" s="117">
        <f t="shared" si="88"/>
        <v>32.238978691247318</v>
      </c>
      <c r="E205" s="117">
        <f t="shared" si="88"/>
        <v>33.076634945458125</v>
      </c>
      <c r="F205" s="117">
        <f t="shared" si="88"/>
        <v>33.925368164155046</v>
      </c>
      <c r="G205" s="117">
        <f t="shared" si="88"/>
        <v>33.787906894901568</v>
      </c>
      <c r="H205" s="117">
        <f t="shared" si="88"/>
        <v>35.826094259664195</v>
      </c>
      <c r="I205" s="117">
        <f t="shared" si="88"/>
        <v>34.812085970129587</v>
      </c>
      <c r="J205" s="117">
        <f t="shared" si="88"/>
        <v>31.426172718688726</v>
      </c>
      <c r="K205" s="117">
        <f t="shared" si="88"/>
        <v>27.942410169780807</v>
      </c>
      <c r="L205" s="117">
        <f t="shared" si="88"/>
        <v>29.426244341184109</v>
      </c>
      <c r="M205" s="117">
        <f t="shared" si="88"/>
        <v>32.69810914736621</v>
      </c>
      <c r="N205" s="117">
        <f t="shared" si="88"/>
        <v>31.0285566686604</v>
      </c>
      <c r="O205" s="117">
        <f t="shared" si="88"/>
        <v>28.538402697867621</v>
      </c>
      <c r="P205" s="117">
        <f t="shared" si="88"/>
        <v>24.279667020829319</v>
      </c>
      <c r="Q205" s="117">
        <f t="shared" si="88"/>
        <v>29.601083172682721</v>
      </c>
      <c r="R205" s="117">
        <f t="shared" ref="R205:V205" si="89">R206+R208+R210+R219</f>
        <v>31.902641521941913</v>
      </c>
      <c r="S205" s="117">
        <f t="shared" si="89"/>
        <v>34.136590554801508</v>
      </c>
      <c r="T205" s="117">
        <f t="shared" si="89"/>
        <v>33.480420666026944</v>
      </c>
      <c r="U205" s="117">
        <f t="shared" si="89"/>
        <v>36.895592896763723</v>
      </c>
      <c r="V205" s="117">
        <f t="shared" si="89"/>
        <v>36.73413736813189</v>
      </c>
      <c r="W205" s="117">
        <f t="shared" ref="W205:Y205" si="90">W206+W208+W210+W219</f>
        <v>39.693273624201048</v>
      </c>
      <c r="X205" s="117">
        <f t="shared" si="90"/>
        <v>33.596725052189527</v>
      </c>
      <c r="Y205" s="117">
        <f t="shared" si="90"/>
        <v>30.362795492759581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37.981126629202926</v>
      </c>
      <c r="C210" s="122">
        <v>36.268897861122973</v>
      </c>
      <c r="D210" s="122">
        <v>32.238978691247318</v>
      </c>
      <c r="E210" s="122">
        <v>33.076634945458125</v>
      </c>
      <c r="F210" s="122">
        <v>33.925368164155046</v>
      </c>
      <c r="G210" s="122">
        <v>33.787906894901568</v>
      </c>
      <c r="H210" s="122">
        <v>35.826094259664195</v>
      </c>
      <c r="I210" s="122">
        <v>34.812085970129587</v>
      </c>
      <c r="J210" s="122">
        <v>31.426172718688726</v>
      </c>
      <c r="K210" s="122">
        <v>27.942410169780807</v>
      </c>
      <c r="L210" s="122">
        <v>29.426244341184109</v>
      </c>
      <c r="M210" s="122">
        <v>32.69810914736621</v>
      </c>
      <c r="N210" s="122">
        <v>31.0285566686604</v>
      </c>
      <c r="O210" s="122">
        <v>28.538402697867621</v>
      </c>
      <c r="P210" s="122">
        <v>24.279667020829319</v>
      </c>
      <c r="Q210" s="122">
        <v>29.601083172682721</v>
      </c>
      <c r="R210" s="122">
        <v>31.902641521941913</v>
      </c>
      <c r="S210" s="122">
        <v>34.136590554801508</v>
      </c>
      <c r="T210" s="122">
        <v>33.480420666026944</v>
      </c>
      <c r="U210" s="122">
        <v>36.895592896763723</v>
      </c>
      <c r="V210" s="122">
        <v>36.73413736813189</v>
      </c>
      <c r="W210" s="122">
        <v>39.693273624201048</v>
      </c>
      <c r="X210" s="122">
        <v>33.596725052189527</v>
      </c>
      <c r="Y210" s="122">
        <v>30.362795492759581</v>
      </c>
      <c r="DA210" s="130" t="s">
        <v>2718</v>
      </c>
    </row>
    <row r="211" spans="1:105" ht="12" customHeight="1" x14ac:dyDescent="0.25">
      <c r="A211" s="97" t="s">
        <v>124</v>
      </c>
      <c r="B211" s="98">
        <v>344.74881304082533</v>
      </c>
      <c r="C211" s="98">
        <v>336.11402281168517</v>
      </c>
      <c r="D211" s="98">
        <v>308.72765168690171</v>
      </c>
      <c r="E211" s="98">
        <v>317.96507241392118</v>
      </c>
      <c r="F211" s="98">
        <v>324.799383062076</v>
      </c>
      <c r="G211" s="98">
        <v>319.26106733340856</v>
      </c>
      <c r="H211" s="98">
        <v>335.27999420641424</v>
      </c>
      <c r="I211" s="98">
        <v>336.45048768827843</v>
      </c>
      <c r="J211" s="98">
        <v>317.49745780424456</v>
      </c>
      <c r="K211" s="98">
        <v>304.30099568511935</v>
      </c>
      <c r="L211" s="98">
        <v>338.04691348362286</v>
      </c>
      <c r="M211" s="98">
        <v>381.83779356659682</v>
      </c>
      <c r="N211" s="98">
        <v>379.66908681292443</v>
      </c>
      <c r="O211" s="98">
        <v>370.70988241273488</v>
      </c>
      <c r="P211" s="98">
        <v>322.91522868373653</v>
      </c>
      <c r="Q211" s="98">
        <v>368.49639338275313</v>
      </c>
      <c r="R211" s="98">
        <v>362.3291510933301</v>
      </c>
      <c r="S211" s="98">
        <v>347.03013067658168</v>
      </c>
      <c r="T211" s="98">
        <v>319.71862644364177</v>
      </c>
      <c r="U211" s="98">
        <v>322.07561939760495</v>
      </c>
      <c r="V211" s="98">
        <v>296.52516807429521</v>
      </c>
      <c r="W211" s="98">
        <v>288.1793226791641</v>
      </c>
      <c r="X211" s="98">
        <v>215.91388807193047</v>
      </c>
      <c r="Y211" s="98">
        <v>189.00599789991682</v>
      </c>
      <c r="DA211" s="63" t="s">
        <v>2719</v>
      </c>
    </row>
    <row r="212" spans="1:105" ht="12" customHeight="1" x14ac:dyDescent="0.25">
      <c r="A212" s="97" t="s">
        <v>123</v>
      </c>
      <c r="B212" s="98">
        <v>196.72583470179018</v>
      </c>
      <c r="C212" s="98">
        <v>187.51296410059638</v>
      </c>
      <c r="D212" s="98">
        <v>174.21435210172567</v>
      </c>
      <c r="E212" s="98">
        <v>176.62333963801703</v>
      </c>
      <c r="F212" s="98">
        <v>179.64040643877763</v>
      </c>
      <c r="G212" s="98">
        <v>179.44327966472551</v>
      </c>
      <c r="H212" s="98">
        <v>188.88538068410281</v>
      </c>
      <c r="I212" s="98">
        <v>186.40457108972635</v>
      </c>
      <c r="J212" s="98">
        <v>170.34276576233199</v>
      </c>
      <c r="K212" s="98">
        <v>148.3466687568235</v>
      </c>
      <c r="L212" s="98">
        <v>190.40128195770166</v>
      </c>
      <c r="M212" s="98">
        <v>212.68489860343334</v>
      </c>
      <c r="N212" s="98">
        <v>207.80967055030024</v>
      </c>
      <c r="O212" s="98">
        <v>215.70322782578839</v>
      </c>
      <c r="P212" s="98">
        <v>181.14022781627526</v>
      </c>
      <c r="Q212" s="98">
        <v>208.46980268006587</v>
      </c>
      <c r="R212" s="98">
        <v>203.89557650837261</v>
      </c>
      <c r="S212" s="98">
        <v>185.53867127597849</v>
      </c>
      <c r="T212" s="98">
        <v>173.59495896259318</v>
      </c>
      <c r="U212" s="98">
        <v>177.23323597068659</v>
      </c>
      <c r="V212" s="98">
        <v>164.84452532712496</v>
      </c>
      <c r="W212" s="98">
        <v>170.36752411417561</v>
      </c>
      <c r="X212" s="98">
        <v>89.344499004756358</v>
      </c>
      <c r="Y212" s="98">
        <v>97.247215715981355</v>
      </c>
      <c r="DA212" s="63" t="s">
        <v>2720</v>
      </c>
    </row>
    <row r="213" spans="1:105" ht="12" customHeight="1" x14ac:dyDescent="0.25">
      <c r="A213" s="100" t="s">
        <v>50</v>
      </c>
      <c r="B213" s="101">
        <v>196.72583470179018</v>
      </c>
      <c r="C213" s="101">
        <v>187.51296410059638</v>
      </c>
      <c r="D213" s="101">
        <v>174.21435210172567</v>
      </c>
      <c r="E213" s="101">
        <v>176.62333963801703</v>
      </c>
      <c r="F213" s="101">
        <v>179.64040643877763</v>
      </c>
      <c r="G213" s="101">
        <v>179.44327966472551</v>
      </c>
      <c r="H213" s="101">
        <v>188.88538068410281</v>
      </c>
      <c r="I213" s="101">
        <v>186.40457108972635</v>
      </c>
      <c r="J213" s="101">
        <v>170.34276576233199</v>
      </c>
      <c r="K213" s="101">
        <v>148.3466687568235</v>
      </c>
      <c r="L213" s="101">
        <v>190.40128195770166</v>
      </c>
      <c r="M213" s="101">
        <v>212.68489860343334</v>
      </c>
      <c r="N213" s="101">
        <v>207.80967055030024</v>
      </c>
      <c r="O213" s="101">
        <v>215.70322782578839</v>
      </c>
      <c r="P213" s="101">
        <v>181.14022781627526</v>
      </c>
      <c r="Q213" s="101">
        <v>208.46980268006587</v>
      </c>
      <c r="R213" s="101">
        <v>203.89557650837261</v>
      </c>
      <c r="S213" s="101">
        <v>185.53867127597849</v>
      </c>
      <c r="T213" s="101">
        <v>173.59495896259318</v>
      </c>
      <c r="U213" s="101">
        <v>177.23323597068659</v>
      </c>
      <c r="V213" s="101">
        <v>164.84452532712496</v>
      </c>
      <c r="W213" s="101">
        <v>170.36752411417561</v>
      </c>
      <c r="X213" s="101">
        <v>89.344499004756358</v>
      </c>
      <c r="Y213" s="101">
        <v>97.247215715981355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66.559069165387612</v>
      </c>
      <c r="C223" s="118">
        <f t="shared" si="93"/>
        <v>66.445199847378404</v>
      </c>
      <c r="D223" s="118">
        <f t="shared" si="93"/>
        <v>65.368870453885719</v>
      </c>
      <c r="E223" s="118">
        <f t="shared" si="93"/>
        <v>64.122799629077008</v>
      </c>
      <c r="F223" s="118">
        <f t="shared" si="93"/>
        <v>62.494976744387159</v>
      </c>
      <c r="G223" s="118">
        <f t="shared" si="93"/>
        <v>62.309757384139701</v>
      </c>
      <c r="H223" s="118">
        <f t="shared" si="93"/>
        <v>63.105547513546334</v>
      </c>
      <c r="I223" s="118">
        <f t="shared" si="93"/>
        <v>58.421091103890028</v>
      </c>
      <c r="J223" s="118">
        <f t="shared" si="93"/>
        <v>58.597760364072784</v>
      </c>
      <c r="K223" s="118">
        <f t="shared" si="93"/>
        <v>57.327579349002633</v>
      </c>
      <c r="L223" s="118">
        <f t="shared" si="93"/>
        <v>58.757111843179302</v>
      </c>
      <c r="M223" s="118">
        <f t="shared" si="93"/>
        <v>55.828812238495004</v>
      </c>
      <c r="N223" s="118">
        <f t="shared" si="93"/>
        <v>52.753233104214438</v>
      </c>
      <c r="O223" s="118">
        <f t="shared" si="93"/>
        <v>51.095772770868571</v>
      </c>
      <c r="P223" s="118">
        <f t="shared" si="93"/>
        <v>48.629805290336982</v>
      </c>
      <c r="Q223" s="118">
        <f t="shared" si="93"/>
        <v>50.420495361615799</v>
      </c>
      <c r="R223" s="118">
        <f t="shared" ref="R223:V223" si="94">R224+R226+R228+R237</f>
        <v>50.960950121431573</v>
      </c>
      <c r="S223" s="118">
        <f t="shared" si="94"/>
        <v>47.312100282935141</v>
      </c>
      <c r="T223" s="118">
        <f t="shared" si="94"/>
        <v>46.410351567699301</v>
      </c>
      <c r="U223" s="118">
        <f t="shared" si="94"/>
        <v>45.215274341020574</v>
      </c>
      <c r="V223" s="118">
        <f t="shared" si="94"/>
        <v>43.755260153996545</v>
      </c>
      <c r="W223" s="118">
        <f t="shared" ref="W223:Y223" si="95">W224+W226+W228+W237</f>
        <v>43.574898694974699</v>
      </c>
      <c r="X223" s="118">
        <f t="shared" si="95"/>
        <v>37.693831075646649</v>
      </c>
      <c r="Y223" s="118">
        <f t="shared" si="95"/>
        <v>37.774387475764193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51.568497241470055</v>
      </c>
      <c r="C224" s="123">
        <f t="shared" si="96"/>
        <v>52.324961812563188</v>
      </c>
      <c r="D224" s="123">
        <f t="shared" si="96"/>
        <v>51.255856194171031</v>
      </c>
      <c r="E224" s="123">
        <f t="shared" si="96"/>
        <v>50.392021907190582</v>
      </c>
      <c r="F224" s="123">
        <f t="shared" si="96"/>
        <v>48.546440908416535</v>
      </c>
      <c r="G224" s="123">
        <f t="shared" si="96"/>
        <v>48.220367051023167</v>
      </c>
      <c r="H224" s="123">
        <f t="shared" si="96"/>
        <v>48.827366492922131</v>
      </c>
      <c r="I224" s="123">
        <f t="shared" si="96"/>
        <v>44.811014058069823</v>
      </c>
      <c r="J224" s="123">
        <f t="shared" si="96"/>
        <v>44.847695520357469</v>
      </c>
      <c r="K224" s="123">
        <f t="shared" si="96"/>
        <v>44.232855105574124</v>
      </c>
      <c r="L224" s="123">
        <f t="shared" si="96"/>
        <v>43.538148269750451</v>
      </c>
      <c r="M224" s="123">
        <f t="shared" si="96"/>
        <v>40.166705830702654</v>
      </c>
      <c r="N224" s="123">
        <f t="shared" si="96"/>
        <v>37.181580814186795</v>
      </c>
      <c r="O224" s="123">
        <f t="shared" si="96"/>
        <v>34.456346561596952</v>
      </c>
      <c r="P224" s="123">
        <f t="shared" si="96"/>
        <v>32.619272946371218</v>
      </c>
      <c r="Q224" s="123">
        <f t="shared" si="96"/>
        <v>33.714652504280593</v>
      </c>
      <c r="R224" s="123">
        <f t="shared" si="96"/>
        <v>34.322197806535463</v>
      </c>
      <c r="S224" s="123">
        <f t="shared" si="96"/>
        <v>31.594049465830686</v>
      </c>
      <c r="T224" s="123">
        <f t="shared" si="96"/>
        <v>30.844536759288751</v>
      </c>
      <c r="U224" s="123">
        <f t="shared" si="96"/>
        <v>29.747632722534231</v>
      </c>
      <c r="V224" s="123">
        <f t="shared" si="96"/>
        <v>28.52091992979037</v>
      </c>
      <c r="W224" s="123">
        <f t="shared" si="96"/>
        <v>28.560651079540541</v>
      </c>
      <c r="X224" s="123">
        <f t="shared" si="96"/>
        <v>27.929344736545566</v>
      </c>
      <c r="Y224" s="123">
        <f t="shared" si="96"/>
        <v>28.049466054295817</v>
      </c>
      <c r="DA224" s="130" t="s">
        <v>2882</v>
      </c>
    </row>
    <row r="225" spans="1:105" ht="12" customHeight="1" x14ac:dyDescent="0.25">
      <c r="A225" s="97" t="s">
        <v>53</v>
      </c>
      <c r="B225" s="99">
        <v>51.568497241470055</v>
      </c>
      <c r="C225" s="99">
        <v>52.324961812563188</v>
      </c>
      <c r="D225" s="99">
        <v>51.255856194171031</v>
      </c>
      <c r="E225" s="99">
        <v>50.392021907190582</v>
      </c>
      <c r="F225" s="99">
        <v>48.546440908416535</v>
      </c>
      <c r="G225" s="99">
        <v>48.220367051023167</v>
      </c>
      <c r="H225" s="99">
        <v>48.827366492922131</v>
      </c>
      <c r="I225" s="99">
        <v>44.811014058069823</v>
      </c>
      <c r="J225" s="99">
        <v>44.847695520357469</v>
      </c>
      <c r="K225" s="99">
        <v>44.232855105574124</v>
      </c>
      <c r="L225" s="99">
        <v>43.538148269750451</v>
      </c>
      <c r="M225" s="99">
        <v>40.166705830702654</v>
      </c>
      <c r="N225" s="99">
        <v>37.181580814186795</v>
      </c>
      <c r="O225" s="99">
        <v>34.456346561596952</v>
      </c>
      <c r="P225" s="99">
        <v>32.619272946371218</v>
      </c>
      <c r="Q225" s="99">
        <v>33.714652504280593</v>
      </c>
      <c r="R225" s="99">
        <v>34.322197806535463</v>
      </c>
      <c r="S225" s="99">
        <v>31.594049465830686</v>
      </c>
      <c r="T225" s="99">
        <v>30.844536759288751</v>
      </c>
      <c r="U225" s="99">
        <v>29.747632722534231</v>
      </c>
      <c r="V225" s="99">
        <v>28.52091992979037</v>
      </c>
      <c r="W225" s="99">
        <v>28.560651079540541</v>
      </c>
      <c r="X225" s="99">
        <v>27.929344736545566</v>
      </c>
      <c r="Y225" s="99">
        <v>28.049466054295817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6.829693731617853E-2</v>
      </c>
      <c r="C226" s="123">
        <f t="shared" si="97"/>
        <v>7.5922801361428163E-2</v>
      </c>
      <c r="D226" s="123">
        <f t="shared" si="97"/>
        <v>7.8516797809539532E-2</v>
      </c>
      <c r="E226" s="123">
        <f t="shared" si="97"/>
        <v>7.7396034302945768E-2</v>
      </c>
      <c r="F226" s="123">
        <f t="shared" si="97"/>
        <v>7.6439997469529189E-2</v>
      </c>
      <c r="G226" s="123">
        <f t="shared" si="97"/>
        <v>7.4987886891382055E-2</v>
      </c>
      <c r="H226" s="123">
        <f t="shared" si="97"/>
        <v>7.5385302222564246E-2</v>
      </c>
      <c r="I226" s="123">
        <f t="shared" si="97"/>
        <v>8.2956722907462907E-2</v>
      </c>
      <c r="J226" s="123">
        <f t="shared" si="97"/>
        <v>9.2037097944852778E-2</v>
      </c>
      <c r="K226" s="123">
        <f t="shared" si="97"/>
        <v>9.7560621364822117E-2</v>
      </c>
      <c r="L226" s="123">
        <f t="shared" si="97"/>
        <v>0.10714737016290289</v>
      </c>
      <c r="M226" s="123">
        <f t="shared" si="97"/>
        <v>0.11374703645810617</v>
      </c>
      <c r="N226" s="123">
        <f t="shared" si="97"/>
        <v>0.12368417180033051</v>
      </c>
      <c r="O226" s="123">
        <f t="shared" si="97"/>
        <v>0.12860996786304341</v>
      </c>
      <c r="P226" s="123">
        <f t="shared" si="97"/>
        <v>0.13909667200047224</v>
      </c>
      <c r="Q226" s="123">
        <f t="shared" si="97"/>
        <v>0.14925901882952688</v>
      </c>
      <c r="R226" s="123">
        <f t="shared" si="97"/>
        <v>0.16399474514353501</v>
      </c>
      <c r="S226" s="123">
        <f t="shared" si="97"/>
        <v>0.16857404645459112</v>
      </c>
      <c r="T226" s="123">
        <f t="shared" si="97"/>
        <v>0.20045104497741423</v>
      </c>
      <c r="U226" s="123">
        <f t="shared" si="97"/>
        <v>0.17276774407458786</v>
      </c>
      <c r="V226" s="123">
        <f t="shared" si="97"/>
        <v>0.18018049405626632</v>
      </c>
      <c r="W226" s="123">
        <f t="shared" si="97"/>
        <v>0.1828425322252592</v>
      </c>
      <c r="X226" s="123">
        <f t="shared" si="97"/>
        <v>0.18077050648779741</v>
      </c>
      <c r="Y226" s="123">
        <f t="shared" si="97"/>
        <v>0.1860513859065456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6.829693731617853E-2</v>
      </c>
      <c r="C227" s="99">
        <f>RES_hhdet_fecs!C147</f>
        <v>7.5922801361428163E-2</v>
      </c>
      <c r="D227" s="99">
        <f>RES_hhdet_fecs!D147</f>
        <v>7.8516797809539532E-2</v>
      </c>
      <c r="E227" s="99">
        <f>RES_hhdet_fecs!E147</f>
        <v>7.7396034302945768E-2</v>
      </c>
      <c r="F227" s="99">
        <f>RES_hhdet_fecs!F147</f>
        <v>7.6439997469529189E-2</v>
      </c>
      <c r="G227" s="99">
        <f>RES_hhdet_fecs!G147</f>
        <v>7.4987886891382055E-2</v>
      </c>
      <c r="H227" s="99">
        <f>RES_hhdet_fecs!H147</f>
        <v>7.5385302222564246E-2</v>
      </c>
      <c r="I227" s="99">
        <f>RES_hhdet_fecs!I147</f>
        <v>8.2956722907462907E-2</v>
      </c>
      <c r="J227" s="99">
        <f>RES_hhdet_fecs!J147</f>
        <v>9.2037097944852778E-2</v>
      </c>
      <c r="K227" s="99">
        <f>RES_hhdet_fecs!K147</f>
        <v>9.7560621364822117E-2</v>
      </c>
      <c r="L227" s="99">
        <f>RES_hhdet_fecs!L147</f>
        <v>0.10714737016290289</v>
      </c>
      <c r="M227" s="99">
        <f>RES_hhdet_fecs!M147</f>
        <v>0.11374703645810617</v>
      </c>
      <c r="N227" s="99">
        <f>RES_hhdet_fecs!N147</f>
        <v>0.12368417180033051</v>
      </c>
      <c r="O227" s="99">
        <f>RES_hhdet_fecs!O147</f>
        <v>0.12860996786304341</v>
      </c>
      <c r="P227" s="99">
        <f>RES_hhdet_fecs!P147</f>
        <v>0.13909667200047224</v>
      </c>
      <c r="Q227" s="99">
        <f>RES_hhdet_fecs!Q147</f>
        <v>0.14925901882952688</v>
      </c>
      <c r="R227" s="99">
        <f>RES_hhdet_fecs!R147</f>
        <v>0.16399474514353501</v>
      </c>
      <c r="S227" s="99">
        <f>RES_hhdet_fecs!S147</f>
        <v>0.16857404645459112</v>
      </c>
      <c r="T227" s="99">
        <f>RES_hhdet_fecs!T147</f>
        <v>0.20045104497741423</v>
      </c>
      <c r="U227" s="99">
        <f>RES_hhdet_fecs!U147</f>
        <v>0.17276774407458786</v>
      </c>
      <c r="V227" s="99">
        <f>RES_hhdet_fecs!V147</f>
        <v>0.18018049405626632</v>
      </c>
      <c r="W227" s="99">
        <f>RES_hhdet_fecs!W147</f>
        <v>0.1828425322252592</v>
      </c>
      <c r="X227" s="99">
        <f>RES_hhdet_fecs!X147</f>
        <v>0.18077050648779741</v>
      </c>
      <c r="Y227" s="99">
        <f>RES_hhdet_fecs!Y147</f>
        <v>0.1860513859065456</v>
      </c>
      <c r="DA227" s="63" t="s">
        <v>2885</v>
      </c>
    </row>
    <row r="228" spans="1:105" ht="12" customHeight="1" x14ac:dyDescent="0.25">
      <c r="A228" s="121" t="s">
        <v>55</v>
      </c>
      <c r="B228" s="123">
        <v>12.268967614452148</v>
      </c>
      <c r="C228" s="123">
        <v>11.449178704637113</v>
      </c>
      <c r="D228" s="123">
        <v>11.408790486808623</v>
      </c>
      <c r="E228" s="123">
        <v>11.052932107582786</v>
      </c>
      <c r="F228" s="123">
        <v>11.267142650938972</v>
      </c>
      <c r="G228" s="123">
        <v>11.379283641040715</v>
      </c>
      <c r="H228" s="123">
        <v>11.495011000096996</v>
      </c>
      <c r="I228" s="123">
        <v>10.855690992807295</v>
      </c>
      <c r="J228" s="123">
        <v>10.936189574907715</v>
      </c>
      <c r="K228" s="123">
        <v>10.266001316469559</v>
      </c>
      <c r="L228" s="123">
        <v>12.075361248146127</v>
      </c>
      <c r="M228" s="123">
        <v>12.585895985728868</v>
      </c>
      <c r="N228" s="123">
        <v>12.50955222251077</v>
      </c>
      <c r="O228" s="123">
        <v>13.377349179280344</v>
      </c>
      <c r="P228" s="123">
        <v>12.708185387016014</v>
      </c>
      <c r="Q228" s="123">
        <v>13.354115832774017</v>
      </c>
      <c r="R228" s="123">
        <v>13.202908745963004</v>
      </c>
      <c r="S228" s="123">
        <v>12.397424428232098</v>
      </c>
      <c r="T228" s="123">
        <v>12.248244867520988</v>
      </c>
      <c r="U228" s="123">
        <v>12.225370203655237</v>
      </c>
      <c r="V228" s="123">
        <v>11.870381069075032</v>
      </c>
      <c r="W228" s="123">
        <v>11.596323011551037</v>
      </c>
      <c r="X228" s="123">
        <v>7.5687254302355402</v>
      </c>
      <c r="Y228" s="123">
        <v>7.3241327677026362</v>
      </c>
      <c r="DA228" s="130" t="s">
        <v>2886</v>
      </c>
    </row>
    <row r="229" spans="1:105" ht="12" customHeight="1" x14ac:dyDescent="0.25">
      <c r="A229" s="97" t="s">
        <v>124</v>
      </c>
      <c r="B229" s="99">
        <v>13.933637297301205</v>
      </c>
      <c r="C229" s="99">
        <v>13.560192061263658</v>
      </c>
      <c r="D229" s="99">
        <v>12.432893848518223</v>
      </c>
      <c r="E229" s="99">
        <v>12.781846565599109</v>
      </c>
      <c r="F229" s="99">
        <v>13.033074153417788</v>
      </c>
      <c r="G229" s="99">
        <v>12.787778908184057</v>
      </c>
      <c r="H229" s="99">
        <v>13.405230479812463</v>
      </c>
      <c r="I229" s="99">
        <v>13.427813305257761</v>
      </c>
      <c r="J229" s="99">
        <v>12.648582905022066</v>
      </c>
      <c r="K229" s="99">
        <v>12.101033968020607</v>
      </c>
      <c r="L229" s="99">
        <v>13.418796564646472</v>
      </c>
      <c r="M229" s="99">
        <v>15.1297932315655</v>
      </c>
      <c r="N229" s="99">
        <v>15.016828238781883</v>
      </c>
      <c r="O229" s="99">
        <v>14.636169698161615</v>
      </c>
      <c r="P229" s="99">
        <v>12.726339177467839</v>
      </c>
      <c r="Q229" s="99">
        <v>14.509738251318572</v>
      </c>
      <c r="R229" s="99">
        <v>14.254150172968831</v>
      </c>
      <c r="S229" s="99">
        <v>13.627924258433604</v>
      </c>
      <c r="T229" s="99">
        <v>12.544207277540707</v>
      </c>
      <c r="U229" s="99">
        <v>12.625431629488594</v>
      </c>
      <c r="V229" s="99">
        <v>11.603183975046276</v>
      </c>
      <c r="W229" s="99">
        <v>11.27660670615578</v>
      </c>
      <c r="X229" s="99">
        <v>8.441319287941365</v>
      </c>
      <c r="Y229" s="99">
        <v>7.389334654923422</v>
      </c>
      <c r="DA229" s="63" t="s">
        <v>2887</v>
      </c>
    </row>
    <row r="230" spans="1:105" ht="12" customHeight="1" x14ac:dyDescent="0.25">
      <c r="A230" s="97" t="s">
        <v>123</v>
      </c>
      <c r="B230" s="99">
        <v>11.76104981932189</v>
      </c>
      <c r="C230" s="99">
        <v>11.382644100622167</v>
      </c>
      <c r="D230" s="99">
        <v>10.490298743343391</v>
      </c>
      <c r="E230" s="99">
        <v>10.760843896441138</v>
      </c>
      <c r="F230" s="99">
        <v>10.99522672342602</v>
      </c>
      <c r="G230" s="99">
        <v>10.869726445922637</v>
      </c>
      <c r="H230" s="99">
        <v>11.443655468912246</v>
      </c>
      <c r="I230" s="99">
        <v>11.43663541254935</v>
      </c>
      <c r="J230" s="99">
        <v>10.713591806109537</v>
      </c>
      <c r="K230" s="99">
        <v>10.054667657528011</v>
      </c>
      <c r="L230" s="99">
        <v>11.517423916800132</v>
      </c>
      <c r="M230" s="99">
        <v>12.989484349324504</v>
      </c>
      <c r="N230" s="99">
        <v>12.928071774656415</v>
      </c>
      <c r="O230" s="99">
        <v>12.892214797842298</v>
      </c>
      <c r="P230" s="99">
        <v>11.222726055041093</v>
      </c>
      <c r="Q230" s="99">
        <v>12.832270436129527</v>
      </c>
      <c r="R230" s="99">
        <v>12.683771767387206</v>
      </c>
      <c r="S230" s="99">
        <v>12.127492666239968</v>
      </c>
      <c r="T230" s="99">
        <v>11.365248043387865</v>
      </c>
      <c r="U230" s="99">
        <v>11.548754699576065</v>
      </c>
      <c r="V230" s="99">
        <v>10.77299515931028</v>
      </c>
      <c r="W230" s="99">
        <v>10.608183526418989</v>
      </c>
      <c r="X230" s="99">
        <v>7.6948988686669386</v>
      </c>
      <c r="Y230" s="99">
        <v>6.8640119824859749</v>
      </c>
      <c r="DA230" s="63" t="s">
        <v>2888</v>
      </c>
    </row>
    <row r="231" spans="1:105" ht="12" customHeight="1" x14ac:dyDescent="0.25">
      <c r="A231" s="100" t="s">
        <v>50</v>
      </c>
      <c r="B231" s="102">
        <v>7.9510249899510823</v>
      </c>
      <c r="C231" s="102">
        <v>7.5650274448844748</v>
      </c>
      <c r="D231" s="102">
        <v>7.0158553493154043</v>
      </c>
      <c r="E231" s="102">
        <v>7.1000641989317792</v>
      </c>
      <c r="F231" s="102">
        <v>7.2083472449799366</v>
      </c>
      <c r="G231" s="102">
        <v>7.1874751471515443</v>
      </c>
      <c r="H231" s="102">
        <v>7.5520523326502564</v>
      </c>
      <c r="I231" s="102">
        <v>7.4394476198784121</v>
      </c>
      <c r="J231" s="102">
        <v>6.7861790450745652</v>
      </c>
      <c r="K231" s="102">
        <v>5.8992514093729183</v>
      </c>
      <c r="L231" s="102">
        <v>7.5579925931258947</v>
      </c>
      <c r="M231" s="102">
        <v>8.4273442638809577</v>
      </c>
      <c r="N231" s="102">
        <v>8.2193737583627726</v>
      </c>
      <c r="O231" s="102">
        <v>8.5162797019381618</v>
      </c>
      <c r="P231" s="102">
        <v>7.1388766248973639</v>
      </c>
      <c r="Q231" s="102">
        <v>8.2086075318786555</v>
      </c>
      <c r="R231" s="102">
        <v>8.0213202784938726</v>
      </c>
      <c r="S231" s="102">
        <v>7.2861309023218892</v>
      </c>
      <c r="T231" s="102">
        <v>6.8110237172772248</v>
      </c>
      <c r="U231" s="102">
        <v>6.947579911221192</v>
      </c>
      <c r="V231" s="102">
        <v>6.4504519703048251</v>
      </c>
      <c r="W231" s="102">
        <v>6.6665697839672706</v>
      </c>
      <c r="X231" s="102">
        <v>3.4929918100916959</v>
      </c>
      <c r="Y231" s="102">
        <v>3.8019545896391431</v>
      </c>
      <c r="DA231" s="131" t="s">
        <v>2889</v>
      </c>
    </row>
    <row r="232" spans="1:105" ht="12" customHeight="1" x14ac:dyDescent="0.25">
      <c r="A232" s="103" t="s">
        <v>52</v>
      </c>
      <c r="B232" s="105">
        <v>3.810024829370807</v>
      </c>
      <c r="C232" s="105">
        <v>3.8176166557376923</v>
      </c>
      <c r="D232" s="105">
        <v>3.4744433940279853</v>
      </c>
      <c r="E232" s="105">
        <v>3.6607796975093581</v>
      </c>
      <c r="F232" s="105">
        <v>3.7868794784460786</v>
      </c>
      <c r="G232" s="105">
        <v>3.6822512987710923</v>
      </c>
      <c r="H232" s="105">
        <v>3.8916031362619901</v>
      </c>
      <c r="I232" s="105">
        <v>3.9971877926709376</v>
      </c>
      <c r="J232" s="105">
        <v>3.9274127610349705</v>
      </c>
      <c r="K232" s="105">
        <v>4.1554162481550918</v>
      </c>
      <c r="L232" s="105">
        <v>3.959431323674238</v>
      </c>
      <c r="M232" s="105">
        <v>4.5621400854435494</v>
      </c>
      <c r="N232" s="105">
        <v>4.7086980162936429</v>
      </c>
      <c r="O232" s="105">
        <v>4.3759350959041381</v>
      </c>
      <c r="P232" s="105">
        <v>4.0838494301437285</v>
      </c>
      <c r="Q232" s="105">
        <v>4.6236629042508701</v>
      </c>
      <c r="R232" s="105">
        <v>4.6624514888933328</v>
      </c>
      <c r="S232" s="105">
        <v>4.841361763918079</v>
      </c>
      <c r="T232" s="105">
        <v>4.5542243261106385</v>
      </c>
      <c r="U232" s="105">
        <v>4.6011747883548741</v>
      </c>
      <c r="V232" s="105">
        <v>4.322543189005458</v>
      </c>
      <c r="W232" s="105">
        <v>3.9416137424517199</v>
      </c>
      <c r="X232" s="105">
        <v>4.2019070585752436</v>
      </c>
      <c r="Y232" s="105">
        <v>3.0620573928468318</v>
      </c>
      <c r="DA232" s="132" t="s">
        <v>2890</v>
      </c>
    </row>
    <row r="233" spans="1:105" ht="12" customHeight="1" x14ac:dyDescent="0.25">
      <c r="A233" s="106" t="s">
        <v>122</v>
      </c>
      <c r="B233" s="102">
        <v>12.513791252720395</v>
      </c>
      <c r="C233" s="102">
        <v>11.664815263929055</v>
      </c>
      <c r="D233" s="102">
        <v>11.777125139996215</v>
      </c>
      <c r="E233" s="102">
        <v>11.353177476545778</v>
      </c>
      <c r="F233" s="102">
        <v>11.570717729975227</v>
      </c>
      <c r="G233" s="102">
        <v>11.739845502325466</v>
      </c>
      <c r="H233" s="102">
        <v>11.809018684395394</v>
      </c>
      <c r="I233" s="102">
        <v>11.15168450432517</v>
      </c>
      <c r="J233" s="102">
        <v>11.425272546422834</v>
      </c>
      <c r="K233" s="102">
        <v>10.846310767591717</v>
      </c>
      <c r="L233" s="102">
        <v>12.731149257018128</v>
      </c>
      <c r="M233" s="102">
        <v>13.141103802025153</v>
      </c>
      <c r="N233" s="102">
        <v>13.046985905093511</v>
      </c>
      <c r="O233" s="102">
        <v>13.992911756140861</v>
      </c>
      <c r="P233" s="102">
        <v>13.387176188211527</v>
      </c>
      <c r="Q233" s="102">
        <v>13.922998952094972</v>
      </c>
      <c r="R233" s="102">
        <v>13.761887240704143</v>
      </c>
      <c r="S233" s="102">
        <v>12.905759153241215</v>
      </c>
      <c r="T233" s="102">
        <v>12.820707104396075</v>
      </c>
      <c r="U233" s="102">
        <v>12.745218332028475</v>
      </c>
      <c r="V233" s="102">
        <v>12.414173550212121</v>
      </c>
      <c r="W233" s="102">
        <v>12.062183635784306</v>
      </c>
      <c r="X233" s="102">
        <v>7.9042028858919684</v>
      </c>
      <c r="Y233" s="102">
        <v>7.8009186169736919</v>
      </c>
      <c r="DA233" s="131" t="s">
        <v>2891</v>
      </c>
    </row>
    <row r="234" spans="1:105" ht="12" customHeight="1" x14ac:dyDescent="0.25">
      <c r="A234" s="107" t="s">
        <v>121</v>
      </c>
      <c r="B234" s="105">
        <v>11.001944648435437</v>
      </c>
      <c r="C234" s="105">
        <v>10.212299213828663</v>
      </c>
      <c r="D234" s="105">
        <v>10.34167186874407</v>
      </c>
      <c r="E234" s="105">
        <v>9.9579883600685708</v>
      </c>
      <c r="F234" s="105">
        <v>10.170665208639253</v>
      </c>
      <c r="G234" s="105">
        <v>10.374264236584995</v>
      </c>
      <c r="H234" s="105">
        <v>10.47557350568761</v>
      </c>
      <c r="I234" s="105">
        <v>9.8740155028953591</v>
      </c>
      <c r="J234" s="105">
        <v>10.063119850594777</v>
      </c>
      <c r="K234" s="105">
        <v>9.4217611037205344</v>
      </c>
      <c r="L234" s="105">
        <v>11.313489020337157</v>
      </c>
      <c r="M234" s="105">
        <v>11.693550187908466</v>
      </c>
      <c r="N234" s="105">
        <v>11.616779410086039</v>
      </c>
      <c r="O234" s="105">
        <v>12.60504224330713</v>
      </c>
      <c r="P234" s="105">
        <v>12.025715308171426</v>
      </c>
      <c r="Q234" s="105">
        <v>12.561492745638075</v>
      </c>
      <c r="R234" s="105">
        <v>12.428208953544116</v>
      </c>
      <c r="S234" s="105">
        <v>11.620652769202504</v>
      </c>
      <c r="T234" s="105">
        <v>11.628127963089195</v>
      </c>
      <c r="U234" s="105">
        <v>11.659204991017914</v>
      </c>
      <c r="V234" s="105">
        <v>11.450913257738099</v>
      </c>
      <c r="W234" s="105">
        <v>11.261008256796263</v>
      </c>
      <c r="X234" s="105">
        <v>7.1023376874933088</v>
      </c>
      <c r="Y234" s="105">
        <v>7.0919710515384731</v>
      </c>
      <c r="DA234" s="132" t="s">
        <v>2892</v>
      </c>
    </row>
    <row r="235" spans="1:105" ht="12" customHeight="1" x14ac:dyDescent="0.25">
      <c r="A235" s="108" t="s">
        <v>53</v>
      </c>
      <c r="B235" s="99">
        <v>7.1440290464818546</v>
      </c>
      <c r="C235" s="99">
        <v>6.5095699570814443</v>
      </c>
      <c r="D235" s="99">
        <v>6.6386894152981686</v>
      </c>
      <c r="E235" s="99">
        <v>6.302960212320567</v>
      </c>
      <c r="F235" s="99">
        <v>6.399226635307695</v>
      </c>
      <c r="G235" s="99">
        <v>6.5986984015643193</v>
      </c>
      <c r="H235" s="99">
        <v>6.6571096678760258</v>
      </c>
      <c r="I235" s="99">
        <v>6.1828028869278304</v>
      </c>
      <c r="J235" s="99">
        <v>6.1273651922567778</v>
      </c>
      <c r="K235" s="99">
        <v>5.2827069561226283</v>
      </c>
      <c r="L235" s="99">
        <v>7.1496788436226968</v>
      </c>
      <c r="M235" s="99">
        <v>7.320646687229492</v>
      </c>
      <c r="N235" s="99">
        <v>7.1251507563682601</v>
      </c>
      <c r="O235" s="99">
        <v>8.0677345664371298</v>
      </c>
      <c r="P235" s="99">
        <v>7.4103179636610284</v>
      </c>
      <c r="Q235" s="99">
        <v>7.8788379715276884</v>
      </c>
      <c r="R235" s="99">
        <v>7.7663966181613224</v>
      </c>
      <c r="S235" s="99">
        <v>6.9491446034099855</v>
      </c>
      <c r="T235" s="99">
        <v>6.9627070742853112</v>
      </c>
      <c r="U235" s="99">
        <v>7.0484790764184755</v>
      </c>
      <c r="V235" s="99">
        <v>6.8834558197736584</v>
      </c>
      <c r="W235" s="99">
        <v>7.0953378551057584</v>
      </c>
      <c r="X235" s="99">
        <v>3.1972304987117459</v>
      </c>
      <c r="Y235" s="99">
        <v>3.9381302064903374</v>
      </c>
      <c r="DA235" s="63" t="s">
        <v>2893</v>
      </c>
    </row>
    <row r="236" spans="1:105" ht="12" customHeight="1" x14ac:dyDescent="0.25">
      <c r="A236" s="108" t="s">
        <v>52</v>
      </c>
      <c r="B236" s="99">
        <v>3.8579156019535796</v>
      </c>
      <c r="C236" s="99">
        <v>3.7027292567472161</v>
      </c>
      <c r="D236" s="99">
        <v>3.7029824534459022</v>
      </c>
      <c r="E236" s="99">
        <v>3.6550281477480051</v>
      </c>
      <c r="F236" s="99">
        <v>3.7714385733315585</v>
      </c>
      <c r="G236" s="99">
        <v>3.7755658350206778</v>
      </c>
      <c r="H236" s="99">
        <v>3.818463837811584</v>
      </c>
      <c r="I236" s="99">
        <v>3.6912126159675269</v>
      </c>
      <c r="J236" s="99">
        <v>3.9357546583379981</v>
      </c>
      <c r="K236" s="99">
        <v>4.1390541475979061</v>
      </c>
      <c r="L236" s="99">
        <v>4.1638101767144597</v>
      </c>
      <c r="M236" s="99">
        <v>4.3729035006789747</v>
      </c>
      <c r="N236" s="99">
        <v>4.4916286537177808</v>
      </c>
      <c r="O236" s="99">
        <v>4.5373076768700003</v>
      </c>
      <c r="P236" s="99">
        <v>4.6153973445103968</v>
      </c>
      <c r="Q236" s="99">
        <v>4.6826547741103877</v>
      </c>
      <c r="R236" s="99">
        <v>4.6618123353827947</v>
      </c>
      <c r="S236" s="99">
        <v>4.6715081657925177</v>
      </c>
      <c r="T236" s="99">
        <v>4.6654208888038839</v>
      </c>
      <c r="U236" s="99">
        <v>4.6107259145994384</v>
      </c>
      <c r="V236" s="99">
        <v>4.567457437964439</v>
      </c>
      <c r="W236" s="99">
        <v>4.1656704016905062</v>
      </c>
      <c r="X236" s="99">
        <v>3.9051071887815634</v>
      </c>
      <c r="Y236" s="99">
        <v>3.1538408450481352</v>
      </c>
      <c r="DA236" s="63" t="s">
        <v>2894</v>
      </c>
    </row>
    <row r="237" spans="1:105" ht="12" customHeight="1" x14ac:dyDescent="0.25">
      <c r="A237" s="121" t="s">
        <v>54</v>
      </c>
      <c r="B237" s="123">
        <v>2.6533073721492317</v>
      </c>
      <c r="C237" s="123">
        <v>2.5951365288166772</v>
      </c>
      <c r="D237" s="123">
        <v>2.6257069750965223</v>
      </c>
      <c r="E237" s="123">
        <v>2.6004495800007037</v>
      </c>
      <c r="F237" s="123">
        <v>2.6049531875621206</v>
      </c>
      <c r="G237" s="123">
        <v>2.6351188051844341</v>
      </c>
      <c r="H237" s="123">
        <v>2.7077847183046448</v>
      </c>
      <c r="I237" s="123">
        <v>2.6714293301054464</v>
      </c>
      <c r="J237" s="123">
        <v>2.721838170862743</v>
      </c>
      <c r="K237" s="123">
        <v>2.731162305594125</v>
      </c>
      <c r="L237" s="123">
        <v>3.0364549551198206</v>
      </c>
      <c r="M237" s="123">
        <v>2.9624633856053744</v>
      </c>
      <c r="N237" s="123">
        <v>2.9384158957165449</v>
      </c>
      <c r="O237" s="123">
        <v>3.1334670621282306</v>
      </c>
      <c r="P237" s="123">
        <v>3.1632502849492767</v>
      </c>
      <c r="Q237" s="123">
        <v>3.202468005731665</v>
      </c>
      <c r="R237" s="123">
        <v>3.2718488237895764</v>
      </c>
      <c r="S237" s="123">
        <v>3.1520523424177673</v>
      </c>
      <c r="T237" s="123">
        <v>3.1171188959121467</v>
      </c>
      <c r="U237" s="123">
        <v>3.0695036707565193</v>
      </c>
      <c r="V237" s="123">
        <v>3.1837786610748759</v>
      </c>
      <c r="W237" s="123">
        <v>3.2350820716578652</v>
      </c>
      <c r="X237" s="123">
        <v>2.0149904023777454</v>
      </c>
      <c r="Y237" s="123">
        <v>2.2147372678591966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2896</v>
      </c>
    </row>
    <row r="239" spans="1:105" ht="12" customHeight="1" x14ac:dyDescent="0.25">
      <c r="A239" s="109" t="s">
        <v>120</v>
      </c>
      <c r="B239" s="110">
        <v>2.6533073721492317</v>
      </c>
      <c r="C239" s="110">
        <v>2.5951365288166772</v>
      </c>
      <c r="D239" s="110">
        <v>2.6257069750965223</v>
      </c>
      <c r="E239" s="110">
        <v>2.6004495800007037</v>
      </c>
      <c r="F239" s="110">
        <v>2.6049531875621206</v>
      </c>
      <c r="G239" s="110">
        <v>2.6351188051844341</v>
      </c>
      <c r="H239" s="110">
        <v>2.7077847183046448</v>
      </c>
      <c r="I239" s="110">
        <v>2.6714293301054464</v>
      </c>
      <c r="J239" s="110">
        <v>2.721838170862743</v>
      </c>
      <c r="K239" s="110">
        <v>2.731162305594125</v>
      </c>
      <c r="L239" s="110">
        <v>3.0364549551198206</v>
      </c>
      <c r="M239" s="110">
        <v>2.9624633856053744</v>
      </c>
      <c r="N239" s="110">
        <v>2.9384158957165449</v>
      </c>
      <c r="O239" s="110">
        <v>3.1334670621282306</v>
      </c>
      <c r="P239" s="110">
        <v>3.1632502849492767</v>
      </c>
      <c r="Q239" s="110">
        <v>3.202468005731665</v>
      </c>
      <c r="R239" s="110">
        <v>3.2718488237895764</v>
      </c>
      <c r="S239" s="110">
        <v>3.1520523424177673</v>
      </c>
      <c r="T239" s="110">
        <v>3.1171188959121467</v>
      </c>
      <c r="U239" s="110">
        <v>3.0695036707565193</v>
      </c>
      <c r="V239" s="110">
        <v>3.1837786610748759</v>
      </c>
      <c r="W239" s="110">
        <v>3.2350820716578652</v>
      </c>
      <c r="X239" s="110">
        <v>2.0149904023777454</v>
      </c>
      <c r="Y239" s="110">
        <v>2.2147372678591966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103.85986566882232</v>
      </c>
      <c r="C241" s="118">
        <f t="shared" si="98"/>
        <v>105.64069123389189</v>
      </c>
      <c r="D241" s="118">
        <f t="shared" si="98"/>
        <v>105.14246320048733</v>
      </c>
      <c r="E241" s="118">
        <f t="shared" si="98"/>
        <v>104.84886692748695</v>
      </c>
      <c r="F241" s="118">
        <f t="shared" si="98"/>
        <v>103.72326641443813</v>
      </c>
      <c r="G241" s="118">
        <f t="shared" si="98"/>
        <v>105.80496466993296</v>
      </c>
      <c r="H241" s="118">
        <f t="shared" si="98"/>
        <v>110.37250032506422</v>
      </c>
      <c r="I241" s="118">
        <f t="shared" si="98"/>
        <v>104.68441313547035</v>
      </c>
      <c r="J241" s="118">
        <f t="shared" si="98"/>
        <v>108.35301508264851</v>
      </c>
      <c r="K241" s="118">
        <f t="shared" si="98"/>
        <v>110.42834165365586</v>
      </c>
      <c r="L241" s="118">
        <f t="shared" si="98"/>
        <v>114.64000016738679</v>
      </c>
      <c r="M241" s="118">
        <f t="shared" si="98"/>
        <v>112.22043069387581</v>
      </c>
      <c r="N241" s="118">
        <f t="shared" si="98"/>
        <v>110.07074106953358</v>
      </c>
      <c r="O241" s="118">
        <f t="shared" si="98"/>
        <v>108.65280354593624</v>
      </c>
      <c r="P241" s="118">
        <f t="shared" si="98"/>
        <v>105.38569097333588</v>
      </c>
      <c r="Q241" s="118">
        <f t="shared" si="98"/>
        <v>111.34323027716187</v>
      </c>
      <c r="R241" s="118">
        <f t="shared" ref="R241:V241" si="99">R242+R244+R246+R255</f>
        <v>115.94461177820357</v>
      </c>
      <c r="S241" s="118">
        <f t="shared" si="99"/>
        <v>110.16862841706501</v>
      </c>
      <c r="T241" s="118">
        <f t="shared" si="99"/>
        <v>111.22855709448291</v>
      </c>
      <c r="U241" s="118">
        <f t="shared" si="99"/>
        <v>110.53505308381401</v>
      </c>
      <c r="V241" s="118">
        <f t="shared" si="99"/>
        <v>109.11777031257618</v>
      </c>
      <c r="W241" s="118">
        <f t="shared" ref="W241:Y241" si="100">W242+W244+W246+W255</f>
        <v>111.33611693683875</v>
      </c>
      <c r="X241" s="118">
        <f t="shared" si="100"/>
        <v>106.93173424954765</v>
      </c>
      <c r="Y241" s="118">
        <f t="shared" si="100"/>
        <v>108.96151492442738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92.715455410018421</v>
      </c>
      <c r="C242" s="123">
        <f t="shared" si="101"/>
        <v>95.048906629661161</v>
      </c>
      <c r="D242" s="123">
        <f t="shared" si="101"/>
        <v>94.469875883840004</v>
      </c>
      <c r="E242" s="123">
        <f t="shared" si="101"/>
        <v>94.393221034328946</v>
      </c>
      <c r="F242" s="123">
        <f t="shared" si="101"/>
        <v>93.033696914790283</v>
      </c>
      <c r="G242" s="123">
        <f t="shared" si="101"/>
        <v>94.920818028959815</v>
      </c>
      <c r="H242" s="123">
        <f t="shared" si="101"/>
        <v>99.245051343872362</v>
      </c>
      <c r="I242" s="123">
        <f t="shared" si="101"/>
        <v>93.94775394778307</v>
      </c>
      <c r="J242" s="123">
        <f t="shared" si="101"/>
        <v>97.391888714621217</v>
      </c>
      <c r="K242" s="123">
        <f t="shared" si="101"/>
        <v>99.829999478292905</v>
      </c>
      <c r="L242" s="123">
        <f t="shared" si="101"/>
        <v>102.35879126993126</v>
      </c>
      <c r="M242" s="123">
        <f t="shared" si="101"/>
        <v>99.517051033980366</v>
      </c>
      <c r="N242" s="123">
        <f t="shared" si="101"/>
        <v>97.319907013605345</v>
      </c>
      <c r="O242" s="123">
        <f t="shared" si="101"/>
        <v>94.963554990612948</v>
      </c>
      <c r="P242" s="123">
        <f t="shared" si="101"/>
        <v>92.025499611647305</v>
      </c>
      <c r="Q242" s="123">
        <f t="shared" si="101"/>
        <v>97.293331742935393</v>
      </c>
      <c r="R242" s="123">
        <f t="shared" si="101"/>
        <v>101.73409534392674</v>
      </c>
      <c r="S242" s="123">
        <f t="shared" si="101"/>
        <v>96.495094049037874</v>
      </c>
      <c r="T242" s="123">
        <f t="shared" si="101"/>
        <v>97.332193314667407</v>
      </c>
      <c r="U242" s="123">
        <f t="shared" si="101"/>
        <v>96.64799950913013</v>
      </c>
      <c r="V242" s="123">
        <f t="shared" si="101"/>
        <v>95.21295502046425</v>
      </c>
      <c r="W242" s="123">
        <f t="shared" si="101"/>
        <v>97.496694933658148</v>
      </c>
      <c r="X242" s="123">
        <f t="shared" si="101"/>
        <v>97.423237201063088</v>
      </c>
      <c r="Y242" s="123">
        <f t="shared" si="101"/>
        <v>99.426486493152026</v>
      </c>
      <c r="DA242" s="130" t="s">
        <v>3050</v>
      </c>
    </row>
    <row r="243" spans="1:105" ht="12" customHeight="1" x14ac:dyDescent="0.25">
      <c r="A243" s="97" t="s">
        <v>53</v>
      </c>
      <c r="B243" s="99">
        <v>92.715455410018421</v>
      </c>
      <c r="C243" s="99">
        <v>95.048906629661161</v>
      </c>
      <c r="D243" s="99">
        <v>94.469875883840004</v>
      </c>
      <c r="E243" s="99">
        <v>94.393221034328946</v>
      </c>
      <c r="F243" s="99">
        <v>93.033696914790283</v>
      </c>
      <c r="G243" s="99">
        <v>94.920818028959815</v>
      </c>
      <c r="H243" s="99">
        <v>99.245051343872362</v>
      </c>
      <c r="I243" s="99">
        <v>93.94775394778307</v>
      </c>
      <c r="J243" s="99">
        <v>97.391888714621217</v>
      </c>
      <c r="K243" s="99">
        <v>99.829999478292905</v>
      </c>
      <c r="L243" s="99">
        <v>102.35879126993126</v>
      </c>
      <c r="M243" s="99">
        <v>99.517051033980366</v>
      </c>
      <c r="N243" s="99">
        <v>97.319907013605345</v>
      </c>
      <c r="O243" s="99">
        <v>94.963554990612948</v>
      </c>
      <c r="P243" s="99">
        <v>92.025499611647305</v>
      </c>
      <c r="Q243" s="99">
        <v>97.293331742935393</v>
      </c>
      <c r="R243" s="99">
        <v>101.73409534392674</v>
      </c>
      <c r="S243" s="99">
        <v>96.495094049037874</v>
      </c>
      <c r="T243" s="99">
        <v>97.332193314667407</v>
      </c>
      <c r="U243" s="99">
        <v>96.64799950913013</v>
      </c>
      <c r="V243" s="99">
        <v>95.21295502046425</v>
      </c>
      <c r="W243" s="99">
        <v>97.496694933658148</v>
      </c>
      <c r="X243" s="99">
        <v>97.423237201063088</v>
      </c>
      <c r="Y243" s="99">
        <v>99.426486493152026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0.15425013157268297</v>
      </c>
      <c r="C244" s="123">
        <f t="shared" si="102"/>
        <v>0.18163645868838219</v>
      </c>
      <c r="D244" s="123">
        <f t="shared" si="102"/>
        <v>0.19837405990352264</v>
      </c>
      <c r="E244" s="123">
        <f t="shared" si="102"/>
        <v>0.20464089648185402</v>
      </c>
      <c r="F244" s="123">
        <f t="shared" si="102"/>
        <v>0.21500122026417254</v>
      </c>
      <c r="G244" s="123">
        <f t="shared" si="102"/>
        <v>0.22745097289083391</v>
      </c>
      <c r="H244" s="123">
        <f t="shared" si="102"/>
        <v>0.25116087641502916</v>
      </c>
      <c r="I244" s="123">
        <f t="shared" si="102"/>
        <v>0.29401113243487215</v>
      </c>
      <c r="J244" s="123">
        <f t="shared" si="102"/>
        <v>0.33920638898530359</v>
      </c>
      <c r="K244" s="123">
        <f t="shared" si="102"/>
        <v>0.37640931509489001</v>
      </c>
      <c r="L244" s="123">
        <f t="shared" si="102"/>
        <v>0.43001095969413555</v>
      </c>
      <c r="M244" s="123">
        <f t="shared" si="102"/>
        <v>0.47546905119786342</v>
      </c>
      <c r="N244" s="123">
        <f t="shared" si="102"/>
        <v>0.53997110865925546</v>
      </c>
      <c r="O244" s="123">
        <f t="shared" si="102"/>
        <v>0.5921172738038466</v>
      </c>
      <c r="P244" s="123">
        <f t="shared" si="102"/>
        <v>0.66870570320290934</v>
      </c>
      <c r="Q244" s="123">
        <f t="shared" si="102"/>
        <v>0.74778329481572547</v>
      </c>
      <c r="R244" s="123">
        <f t="shared" si="102"/>
        <v>0.85054659211241135</v>
      </c>
      <c r="S244" s="123">
        <f t="shared" si="102"/>
        <v>0.89795596537051692</v>
      </c>
      <c r="T244" s="123">
        <f t="shared" si="102"/>
        <v>1.0913384428716988</v>
      </c>
      <c r="U244" s="123">
        <f t="shared" si="102"/>
        <v>0.955867362086112</v>
      </c>
      <c r="V244" s="123">
        <f t="shared" si="102"/>
        <v>1.0086021323357086</v>
      </c>
      <c r="W244" s="123">
        <f t="shared" si="102"/>
        <v>1.0313129017210056</v>
      </c>
      <c r="X244" s="123">
        <f t="shared" si="102"/>
        <v>1.0275729554092234</v>
      </c>
      <c r="Y244" s="123">
        <f t="shared" si="102"/>
        <v>1.065111106752636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0.15425013157268297</v>
      </c>
      <c r="C245" s="99">
        <f>RES_hhdet_tess!C147</f>
        <v>0.18163645868838219</v>
      </c>
      <c r="D245" s="99">
        <f>RES_hhdet_tess!D147</f>
        <v>0.19837405990352264</v>
      </c>
      <c r="E245" s="99">
        <f>RES_hhdet_tess!E147</f>
        <v>0.20464089648185402</v>
      </c>
      <c r="F245" s="99">
        <f>RES_hhdet_tess!F147</f>
        <v>0.21500122026417254</v>
      </c>
      <c r="G245" s="99">
        <f>RES_hhdet_tess!G147</f>
        <v>0.22745097289083391</v>
      </c>
      <c r="H245" s="99">
        <f>RES_hhdet_tess!H147</f>
        <v>0.25116087641502916</v>
      </c>
      <c r="I245" s="99">
        <f>RES_hhdet_tess!I147</f>
        <v>0.29401113243487215</v>
      </c>
      <c r="J245" s="99">
        <f>RES_hhdet_tess!J147</f>
        <v>0.33920638898530359</v>
      </c>
      <c r="K245" s="99">
        <f>RES_hhdet_tess!K147</f>
        <v>0.37640931509489001</v>
      </c>
      <c r="L245" s="99">
        <f>RES_hhdet_tess!L147</f>
        <v>0.43001095969413555</v>
      </c>
      <c r="M245" s="99">
        <f>RES_hhdet_tess!M147</f>
        <v>0.47546905119786342</v>
      </c>
      <c r="N245" s="99">
        <f>RES_hhdet_tess!N147</f>
        <v>0.53997110865925546</v>
      </c>
      <c r="O245" s="99">
        <f>RES_hhdet_tess!O147</f>
        <v>0.5921172738038466</v>
      </c>
      <c r="P245" s="99">
        <f>RES_hhdet_tess!P147</f>
        <v>0.66870570320290934</v>
      </c>
      <c r="Q245" s="99">
        <f>RES_hhdet_tess!Q147</f>
        <v>0.74778329481572547</v>
      </c>
      <c r="R245" s="99">
        <f>RES_hhdet_tess!R147</f>
        <v>0.85054659211241135</v>
      </c>
      <c r="S245" s="99">
        <f>RES_hhdet_tess!S147</f>
        <v>0.89795596537051692</v>
      </c>
      <c r="T245" s="99">
        <f>RES_hhdet_tess!T147</f>
        <v>1.0913384428716988</v>
      </c>
      <c r="U245" s="99">
        <f>RES_hhdet_tess!U147</f>
        <v>0.955867362086112</v>
      </c>
      <c r="V245" s="99">
        <f>RES_hhdet_tess!V147</f>
        <v>1.0086021323357086</v>
      </c>
      <c r="W245" s="99">
        <f>RES_hhdet_tess!W147</f>
        <v>1.0313129017210056</v>
      </c>
      <c r="X245" s="99">
        <f>RES_hhdet_tess!X147</f>
        <v>1.0275729554092234</v>
      </c>
      <c r="Y245" s="99">
        <f>RES_hhdet_tess!Y147</f>
        <v>1.065111106752636</v>
      </c>
      <c r="DA245" s="63" t="s">
        <v>3053</v>
      </c>
    </row>
    <row r="246" spans="1:105" ht="12" customHeight="1" x14ac:dyDescent="0.25">
      <c r="A246" s="121" t="s">
        <v>55</v>
      </c>
      <c r="B246" s="123">
        <v>8.97765619668988</v>
      </c>
      <c r="C246" s="123">
        <v>8.4371084516009063</v>
      </c>
      <c r="D246" s="123">
        <v>8.4722583142998609</v>
      </c>
      <c r="E246" s="123">
        <v>8.2621425071652617</v>
      </c>
      <c r="F246" s="123">
        <v>8.474917805514453</v>
      </c>
      <c r="G246" s="123">
        <v>8.6256681812888214</v>
      </c>
      <c r="H246" s="123">
        <v>8.7798958348531499</v>
      </c>
      <c r="I246" s="123">
        <v>8.3696563409708968</v>
      </c>
      <c r="J246" s="123">
        <v>8.5071075177020603</v>
      </c>
      <c r="K246" s="123">
        <v>8.0959783651918027</v>
      </c>
      <c r="L246" s="123">
        <v>9.4828327012859432</v>
      </c>
      <c r="M246" s="123">
        <v>9.9110212607658497</v>
      </c>
      <c r="N246" s="123">
        <v>9.9052104574767341</v>
      </c>
      <c r="O246" s="123">
        <v>10.628639883371964</v>
      </c>
      <c r="P246" s="123">
        <v>10.189328910103448</v>
      </c>
      <c r="Q246" s="123">
        <v>10.756186836243495</v>
      </c>
      <c r="R246" s="123">
        <v>10.739118719530371</v>
      </c>
      <c r="S246" s="123">
        <v>10.223660704649808</v>
      </c>
      <c r="T246" s="123">
        <v>10.243360105771771</v>
      </c>
      <c r="U246" s="123">
        <v>10.364716117843408</v>
      </c>
      <c r="V246" s="123">
        <v>10.187356484570637</v>
      </c>
      <c r="W246" s="123">
        <v>10.014668514035881</v>
      </c>
      <c r="X246" s="123">
        <v>6.7181552077429361</v>
      </c>
      <c r="Y246" s="123">
        <v>6.5138295984995436</v>
      </c>
      <c r="DA246" s="130" t="s">
        <v>3054</v>
      </c>
    </row>
    <row r="247" spans="1:105" ht="12" customHeight="1" x14ac:dyDescent="0.25">
      <c r="A247" s="97" t="s">
        <v>124</v>
      </c>
      <c r="B247" s="99">
        <v>8.8736326773076115</v>
      </c>
      <c r="C247" s="99">
        <v>8.6748982989933285</v>
      </c>
      <c r="D247" s="99">
        <v>7.9960426194692786</v>
      </c>
      <c r="E247" s="99">
        <v>8.2777290188362436</v>
      </c>
      <c r="F247" s="99">
        <v>8.511813882204871</v>
      </c>
      <c r="G247" s="99">
        <v>8.4300863515493685</v>
      </c>
      <c r="H247" s="99">
        <v>8.9264917841588129</v>
      </c>
      <c r="I247" s="99">
        <v>8.9831766435675924</v>
      </c>
      <c r="J247" s="99">
        <v>8.4801798337075383</v>
      </c>
      <c r="K247" s="99">
        <v>8.1383414482977638</v>
      </c>
      <c r="L247" s="99">
        <v>9.0659713968527296</v>
      </c>
      <c r="M247" s="99">
        <v>10.316703693346474</v>
      </c>
      <c r="N247" s="99">
        <v>10.368977247283038</v>
      </c>
      <c r="O247" s="99">
        <v>10.273578774390662</v>
      </c>
      <c r="P247" s="99">
        <v>9.0891334843385714</v>
      </c>
      <c r="Q247" s="99">
        <v>10.620062028298653</v>
      </c>
      <c r="R247" s="99">
        <v>10.73328217800375</v>
      </c>
      <c r="S247" s="99">
        <v>10.570499439382225</v>
      </c>
      <c r="T247" s="99">
        <v>10.006751635281521</v>
      </c>
      <c r="U247" s="99">
        <v>10.344474733917954</v>
      </c>
      <c r="V247" s="99">
        <v>9.6956509487473657</v>
      </c>
      <c r="W247" s="99">
        <v>9.5559571085863801</v>
      </c>
      <c r="X247" s="99">
        <v>7.2273999142927901</v>
      </c>
      <c r="Y247" s="99">
        <v>6.3620855779673642</v>
      </c>
      <c r="DA247" s="63" t="s">
        <v>3055</v>
      </c>
    </row>
    <row r="248" spans="1:105" ht="12" customHeight="1" x14ac:dyDescent="0.25">
      <c r="A248" s="97" t="s">
        <v>123</v>
      </c>
      <c r="B248" s="99">
        <v>8.8736326773076115</v>
      </c>
      <c r="C248" s="99">
        <v>8.6748880287391739</v>
      </c>
      <c r="D248" s="99">
        <v>7.9959400337904079</v>
      </c>
      <c r="E248" s="99">
        <v>8.2777626336963746</v>
      </c>
      <c r="F248" s="99">
        <v>8.5118845018404166</v>
      </c>
      <c r="G248" s="99">
        <v>8.4306481439350929</v>
      </c>
      <c r="H248" s="99">
        <v>8.9269902344619272</v>
      </c>
      <c r="I248" s="99">
        <v>8.9822648285476543</v>
      </c>
      <c r="J248" s="99">
        <v>8.4801629995929257</v>
      </c>
      <c r="K248" s="99">
        <v>8.1357428728048067</v>
      </c>
      <c r="L248" s="99">
        <v>9.0655072750005985</v>
      </c>
      <c r="M248" s="99">
        <v>10.317698685359323</v>
      </c>
      <c r="N248" s="99">
        <v>10.369557610943806</v>
      </c>
      <c r="O248" s="99">
        <v>10.278538338852806</v>
      </c>
      <c r="P248" s="99">
        <v>9.0918984265204728</v>
      </c>
      <c r="Q248" s="99">
        <v>10.622846905967755</v>
      </c>
      <c r="R248" s="99">
        <v>10.728417536796949</v>
      </c>
      <c r="S248" s="99">
        <v>10.565424255554381</v>
      </c>
      <c r="T248" s="99">
        <v>10.006742537650888</v>
      </c>
      <c r="U248" s="99">
        <v>10.338713435585067</v>
      </c>
      <c r="V248" s="99">
        <v>9.6998641267526722</v>
      </c>
      <c r="W248" s="99">
        <v>9.5602633688414915</v>
      </c>
      <c r="X248" s="99">
        <v>7.209460356605395</v>
      </c>
      <c r="Y248" s="99">
        <v>6.3469780956022115</v>
      </c>
      <c r="DA248" s="63" t="s">
        <v>3056</v>
      </c>
    </row>
    <row r="249" spans="1:105" ht="12" customHeight="1" x14ac:dyDescent="0.25">
      <c r="A249" s="100" t="s">
        <v>50</v>
      </c>
      <c r="B249" s="102">
        <v>5.0636078479368045</v>
      </c>
      <c r="C249" s="102">
        <v>4.857271373001482</v>
      </c>
      <c r="D249" s="102">
        <v>4.5214966397624226</v>
      </c>
      <c r="E249" s="102">
        <v>4.6169829361870161</v>
      </c>
      <c r="F249" s="102">
        <v>4.7250050233943375</v>
      </c>
      <c r="G249" s="102">
        <v>4.7483968451640015</v>
      </c>
      <c r="H249" s="102">
        <v>5.0353870981999362</v>
      </c>
      <c r="I249" s="102">
        <v>4.9850770358767162</v>
      </c>
      <c r="J249" s="102">
        <v>4.5527502385579561</v>
      </c>
      <c r="K249" s="102">
        <v>3.9803266246497144</v>
      </c>
      <c r="L249" s="102">
        <v>5.1060759513263614</v>
      </c>
      <c r="M249" s="102">
        <v>5.7555585999157737</v>
      </c>
      <c r="N249" s="102">
        <v>5.6608595946501632</v>
      </c>
      <c r="O249" s="102">
        <v>5.9026032429486692</v>
      </c>
      <c r="P249" s="102">
        <v>5.0080489963767443</v>
      </c>
      <c r="Q249" s="102">
        <v>5.999184001716884</v>
      </c>
      <c r="R249" s="102">
        <v>6.0659660479036157</v>
      </c>
      <c r="S249" s="102">
        <v>5.7240624916363032</v>
      </c>
      <c r="T249" s="102">
        <v>5.4525182115402488</v>
      </c>
      <c r="U249" s="102">
        <v>5.7375386472301928</v>
      </c>
      <c r="V249" s="102">
        <v>5.377320937747216</v>
      </c>
      <c r="W249" s="102">
        <v>5.6186496263897725</v>
      </c>
      <c r="X249" s="102">
        <v>3.0075532980301514</v>
      </c>
      <c r="Y249" s="102">
        <v>3.2849207027553802</v>
      </c>
      <c r="DA249" s="131" t="s">
        <v>3057</v>
      </c>
    </row>
    <row r="250" spans="1:105" ht="12" customHeight="1" x14ac:dyDescent="0.25">
      <c r="A250" s="103" t="s">
        <v>52</v>
      </c>
      <c r="B250" s="105">
        <v>3.810024829370807</v>
      </c>
      <c r="C250" s="105">
        <v>3.8176166557376923</v>
      </c>
      <c r="D250" s="105">
        <v>3.4744433940279853</v>
      </c>
      <c r="E250" s="105">
        <v>3.6607796975093581</v>
      </c>
      <c r="F250" s="105">
        <v>3.7868794784460786</v>
      </c>
      <c r="G250" s="105">
        <v>3.6822512987710923</v>
      </c>
      <c r="H250" s="105">
        <v>3.8916031362619901</v>
      </c>
      <c r="I250" s="105">
        <v>3.9971877926709376</v>
      </c>
      <c r="J250" s="105">
        <v>3.9274127610349705</v>
      </c>
      <c r="K250" s="105">
        <v>4.1554162481550918</v>
      </c>
      <c r="L250" s="105">
        <v>3.959431323674238</v>
      </c>
      <c r="M250" s="105">
        <v>4.5621400854435494</v>
      </c>
      <c r="N250" s="105">
        <v>4.7086980162936429</v>
      </c>
      <c r="O250" s="105">
        <v>4.3759350959041381</v>
      </c>
      <c r="P250" s="105">
        <v>4.0838494301437285</v>
      </c>
      <c r="Q250" s="105">
        <v>4.6236629042508701</v>
      </c>
      <c r="R250" s="105">
        <v>4.6624514888933328</v>
      </c>
      <c r="S250" s="105">
        <v>4.841361763918079</v>
      </c>
      <c r="T250" s="105">
        <v>4.5542243261106385</v>
      </c>
      <c r="U250" s="105">
        <v>4.6011747883548741</v>
      </c>
      <c r="V250" s="105">
        <v>4.322543189005458</v>
      </c>
      <c r="W250" s="105">
        <v>3.9416137424517199</v>
      </c>
      <c r="X250" s="105">
        <v>4.2019070585752436</v>
      </c>
      <c r="Y250" s="105">
        <v>3.0620573928468318</v>
      </c>
      <c r="DA250" s="132" t="s">
        <v>3058</v>
      </c>
    </row>
    <row r="251" spans="1:105" ht="12" customHeight="1" x14ac:dyDescent="0.25">
      <c r="A251" s="106" t="s">
        <v>122</v>
      </c>
      <c r="B251" s="102">
        <v>8.9905565012492143</v>
      </c>
      <c r="C251" s="102">
        <v>8.4079282738450232</v>
      </c>
      <c r="D251" s="102">
        <v>8.5274058757413247</v>
      </c>
      <c r="E251" s="102">
        <v>8.2597223648071534</v>
      </c>
      <c r="F251" s="102">
        <v>8.4700577843737292</v>
      </c>
      <c r="G251" s="102">
        <v>8.6484430924530908</v>
      </c>
      <c r="H251" s="102">
        <v>8.7621492519110706</v>
      </c>
      <c r="I251" s="102">
        <v>8.2998462569455462</v>
      </c>
      <c r="J251" s="102">
        <v>8.5123506397483979</v>
      </c>
      <c r="K251" s="102">
        <v>8.0943710831479567</v>
      </c>
      <c r="L251" s="102">
        <v>9.525420656775287</v>
      </c>
      <c r="M251" s="102">
        <v>9.8735474469890345</v>
      </c>
      <c r="N251" s="102">
        <v>9.8629612558367317</v>
      </c>
      <c r="O251" s="102">
        <v>10.656908745676114</v>
      </c>
      <c r="P251" s="102">
        <v>10.277296117968646</v>
      </c>
      <c r="Q251" s="102">
        <v>10.767122729244425</v>
      </c>
      <c r="R251" s="102">
        <v>10.740314738266729</v>
      </c>
      <c r="S251" s="102">
        <v>10.1867672832793</v>
      </c>
      <c r="T251" s="102">
        <v>10.271929172447193</v>
      </c>
      <c r="U251" s="102">
        <v>10.368357470464463</v>
      </c>
      <c r="V251" s="102">
        <v>10.256557307723481</v>
      </c>
      <c r="W251" s="102">
        <v>10.085877393029495</v>
      </c>
      <c r="X251" s="102">
        <v>6.6354873827659189</v>
      </c>
      <c r="Y251" s="102">
        <v>6.5686854299152024</v>
      </c>
      <c r="DA251" s="131" t="s">
        <v>3059</v>
      </c>
    </row>
    <row r="252" spans="1:105" ht="12" customHeight="1" x14ac:dyDescent="0.25">
      <c r="A252" s="107" t="s">
        <v>121</v>
      </c>
      <c r="B252" s="105">
        <v>8.9905565012492126</v>
      </c>
      <c r="C252" s="105">
        <v>8.4090473800542362</v>
      </c>
      <c r="D252" s="105">
        <v>8.5288178862858857</v>
      </c>
      <c r="E252" s="105">
        <v>8.2614140073929878</v>
      </c>
      <c r="F252" s="105">
        <v>8.4715637669539703</v>
      </c>
      <c r="G252" s="105">
        <v>8.6495438095226209</v>
      </c>
      <c r="H252" s="105">
        <v>8.7625558042712726</v>
      </c>
      <c r="I252" s="105">
        <v>8.2972406717250813</v>
      </c>
      <c r="J252" s="105">
        <v>8.5077677558492173</v>
      </c>
      <c r="K252" s="105">
        <v>8.0893609023469324</v>
      </c>
      <c r="L252" s="105">
        <v>9.520495312419186</v>
      </c>
      <c r="M252" s="105">
        <v>9.8723606947965159</v>
      </c>
      <c r="N252" s="105">
        <v>9.8645307557181887</v>
      </c>
      <c r="O252" s="105">
        <v>10.659651275606217</v>
      </c>
      <c r="P252" s="105">
        <v>10.280708961969749</v>
      </c>
      <c r="Q252" s="105">
        <v>10.769127272834528</v>
      </c>
      <c r="R252" s="105">
        <v>10.739045350880355</v>
      </c>
      <c r="S252" s="105">
        <v>10.18462124958339</v>
      </c>
      <c r="T252" s="105">
        <v>10.270345214029049</v>
      </c>
      <c r="U252" s="105">
        <v>10.366439174523377</v>
      </c>
      <c r="V252" s="105">
        <v>10.257597921314556</v>
      </c>
      <c r="W252" s="105">
        <v>10.090282747751814</v>
      </c>
      <c r="X252" s="105">
        <v>6.6162711802212888</v>
      </c>
      <c r="Y252" s="105">
        <v>6.531510576388726</v>
      </c>
      <c r="DA252" s="132" t="s">
        <v>3060</v>
      </c>
    </row>
    <row r="253" spans="1:105" ht="12" customHeight="1" x14ac:dyDescent="0.25">
      <c r="A253" s="108" t="s">
        <v>53</v>
      </c>
      <c r="B253" s="99">
        <v>5.1326408992956338</v>
      </c>
      <c r="C253" s="99">
        <v>4.7063181233070202</v>
      </c>
      <c r="D253" s="99">
        <v>4.825835432839984</v>
      </c>
      <c r="E253" s="99">
        <v>4.6063858596449823</v>
      </c>
      <c r="F253" s="99">
        <v>4.7001251936224122</v>
      </c>
      <c r="G253" s="99">
        <v>4.8739779745019431</v>
      </c>
      <c r="H253" s="99">
        <v>4.9440919664596885</v>
      </c>
      <c r="I253" s="99">
        <v>4.6060280557575544</v>
      </c>
      <c r="J253" s="99">
        <v>4.5720130975112196</v>
      </c>
      <c r="K253" s="99">
        <v>3.9503067547490254</v>
      </c>
      <c r="L253" s="99">
        <v>5.3566851357047263</v>
      </c>
      <c r="M253" s="99">
        <v>5.4994571941175421</v>
      </c>
      <c r="N253" s="99">
        <v>5.3729021020004097</v>
      </c>
      <c r="O253" s="99">
        <v>6.1223435987362169</v>
      </c>
      <c r="P253" s="99">
        <v>5.665311617459353</v>
      </c>
      <c r="Q253" s="99">
        <v>6.0864724987241399</v>
      </c>
      <c r="R253" s="99">
        <v>6.0772330154975593</v>
      </c>
      <c r="S253" s="99">
        <v>5.5131130837908726</v>
      </c>
      <c r="T253" s="99">
        <v>5.6049243252251664</v>
      </c>
      <c r="U253" s="99">
        <v>5.7557132599239376</v>
      </c>
      <c r="V253" s="99">
        <v>5.6901404833501159</v>
      </c>
      <c r="W253" s="99">
        <v>5.9246123460613092</v>
      </c>
      <c r="X253" s="99">
        <v>2.7111639914397259</v>
      </c>
      <c r="Y253" s="99">
        <v>3.3776697313405903</v>
      </c>
      <c r="DA253" s="63" t="s">
        <v>3061</v>
      </c>
    </row>
    <row r="254" spans="1:105" ht="12" customHeight="1" x14ac:dyDescent="0.25">
      <c r="A254" s="108" t="s">
        <v>52</v>
      </c>
      <c r="B254" s="99">
        <v>3.8579156019535796</v>
      </c>
      <c r="C254" s="99">
        <v>3.7027292567472161</v>
      </c>
      <c r="D254" s="99">
        <v>3.7029824534459022</v>
      </c>
      <c r="E254" s="99">
        <v>3.6550281477480051</v>
      </c>
      <c r="F254" s="99">
        <v>3.7714385733315585</v>
      </c>
      <c r="G254" s="99">
        <v>3.7755658350206778</v>
      </c>
      <c r="H254" s="99">
        <v>3.818463837811584</v>
      </c>
      <c r="I254" s="99">
        <v>3.6912126159675269</v>
      </c>
      <c r="J254" s="99">
        <v>3.9357546583379981</v>
      </c>
      <c r="K254" s="99">
        <v>4.1390541475979061</v>
      </c>
      <c r="L254" s="99">
        <v>4.1638101767144597</v>
      </c>
      <c r="M254" s="99">
        <v>4.3729035006789747</v>
      </c>
      <c r="N254" s="99">
        <v>4.4916286537177808</v>
      </c>
      <c r="O254" s="99">
        <v>4.5373076768700003</v>
      </c>
      <c r="P254" s="99">
        <v>4.6153973445103968</v>
      </c>
      <c r="Q254" s="99">
        <v>4.6826547741103877</v>
      </c>
      <c r="R254" s="99">
        <v>4.6618123353827947</v>
      </c>
      <c r="S254" s="99">
        <v>4.6715081657925177</v>
      </c>
      <c r="T254" s="99">
        <v>4.6654208888038839</v>
      </c>
      <c r="U254" s="99">
        <v>4.6107259145994384</v>
      </c>
      <c r="V254" s="99">
        <v>4.567457437964439</v>
      </c>
      <c r="W254" s="99">
        <v>4.1656704016905062</v>
      </c>
      <c r="X254" s="99">
        <v>3.9051071887815634</v>
      </c>
      <c r="Y254" s="99">
        <v>3.1538408450481352</v>
      </c>
      <c r="DA254" s="63" t="s">
        <v>3062</v>
      </c>
    </row>
    <row r="255" spans="1:105" ht="12" customHeight="1" x14ac:dyDescent="0.25">
      <c r="A255" s="121" t="s">
        <v>54</v>
      </c>
      <c r="B255" s="123">
        <v>2.0125039305413441</v>
      </c>
      <c r="C255" s="123">
        <v>1.9730396939414334</v>
      </c>
      <c r="D255" s="123">
        <v>2.0019549424439353</v>
      </c>
      <c r="E255" s="123">
        <v>1.9888624895108955</v>
      </c>
      <c r="F255" s="123">
        <v>1.9996504738692178</v>
      </c>
      <c r="G255" s="123">
        <v>2.0310274867934845</v>
      </c>
      <c r="H255" s="123">
        <v>2.0963922699236877</v>
      </c>
      <c r="I255" s="123">
        <v>2.0729917142815135</v>
      </c>
      <c r="J255" s="123">
        <v>2.1148124613399437</v>
      </c>
      <c r="K255" s="123">
        <v>2.1259544950762681</v>
      </c>
      <c r="L255" s="123">
        <v>2.3683652364754533</v>
      </c>
      <c r="M255" s="123">
        <v>2.3168893479317418</v>
      </c>
      <c r="N255" s="123">
        <v>2.3056524897922475</v>
      </c>
      <c r="O255" s="123">
        <v>2.468491398147477</v>
      </c>
      <c r="P255" s="123">
        <v>2.5021567483822302</v>
      </c>
      <c r="Q255" s="123">
        <v>2.5459284031672529</v>
      </c>
      <c r="R255" s="123">
        <v>2.6208511226340474</v>
      </c>
      <c r="S255" s="123">
        <v>2.551917698006815</v>
      </c>
      <c r="T255" s="123">
        <v>2.5616652311720234</v>
      </c>
      <c r="U255" s="123">
        <v>2.5664700947543477</v>
      </c>
      <c r="V255" s="123">
        <v>2.7088566752055838</v>
      </c>
      <c r="W255" s="123">
        <v>2.7934405874237163</v>
      </c>
      <c r="X255" s="123">
        <v>1.7627688853323973</v>
      </c>
      <c r="Y255" s="123">
        <v>1.9560877260231713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3064</v>
      </c>
    </row>
    <row r="257" spans="1:105" ht="12" customHeight="1" x14ac:dyDescent="0.25">
      <c r="A257" s="109" t="s">
        <v>120</v>
      </c>
      <c r="B257" s="110">
        <v>2.0125039305413441</v>
      </c>
      <c r="C257" s="110">
        <v>1.9730396939414334</v>
      </c>
      <c r="D257" s="110">
        <v>2.0019549424439353</v>
      </c>
      <c r="E257" s="110">
        <v>1.9888624895108955</v>
      </c>
      <c r="F257" s="110">
        <v>1.9996504738692178</v>
      </c>
      <c r="G257" s="110">
        <v>2.0310274867934845</v>
      </c>
      <c r="H257" s="110">
        <v>2.0963922699236877</v>
      </c>
      <c r="I257" s="110">
        <v>2.0729917142815135</v>
      </c>
      <c r="J257" s="110">
        <v>2.1148124613399437</v>
      </c>
      <c r="K257" s="110">
        <v>2.1259544950762681</v>
      </c>
      <c r="L257" s="110">
        <v>2.3683652364754533</v>
      </c>
      <c r="M257" s="110">
        <v>2.3168893479317418</v>
      </c>
      <c r="N257" s="110">
        <v>2.3056524897922475</v>
      </c>
      <c r="O257" s="110">
        <v>2.468491398147477</v>
      </c>
      <c r="P257" s="110">
        <v>2.5021567483822302</v>
      </c>
      <c r="Q257" s="110">
        <v>2.5459284031672529</v>
      </c>
      <c r="R257" s="110">
        <v>2.6208511226340474</v>
      </c>
      <c r="S257" s="110">
        <v>2.551917698006815</v>
      </c>
      <c r="T257" s="110">
        <v>2.5616652311720234</v>
      </c>
      <c r="U257" s="110">
        <v>2.5664700947543477</v>
      </c>
      <c r="V257" s="110">
        <v>2.7088566752055838</v>
      </c>
      <c r="W257" s="110">
        <v>2.7934405874237163</v>
      </c>
      <c r="X257" s="110">
        <v>1.7627688853323973</v>
      </c>
      <c r="Y257" s="110">
        <v>1.9560877260231713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0.34870760959939345</v>
      </c>
      <c r="C259" s="118">
        <f t="shared" si="103"/>
        <v>0.33238806971835128</v>
      </c>
      <c r="D259" s="118">
        <f t="shared" si="103"/>
        <v>0.29492380704184279</v>
      </c>
      <c r="E259" s="118">
        <f t="shared" si="103"/>
        <v>0.30204201822361421</v>
      </c>
      <c r="F259" s="118">
        <f t="shared" si="103"/>
        <v>0.30923461366363325</v>
      </c>
      <c r="G259" s="118">
        <f t="shared" si="103"/>
        <v>0.30742721202553652</v>
      </c>
      <c r="H259" s="118">
        <f t="shared" si="103"/>
        <v>0.32538533026653915</v>
      </c>
      <c r="I259" s="118">
        <f t="shared" si="103"/>
        <v>0.31560657306982359</v>
      </c>
      <c r="J259" s="118">
        <f t="shared" si="103"/>
        <v>0.28439697487388244</v>
      </c>
      <c r="K259" s="118">
        <f t="shared" si="103"/>
        <v>0.25241480841338698</v>
      </c>
      <c r="L259" s="118">
        <f t="shared" si="103"/>
        <v>0.26534034572753934</v>
      </c>
      <c r="M259" s="118">
        <f t="shared" si="103"/>
        <v>0.2943124135676527</v>
      </c>
      <c r="N259" s="118">
        <f t="shared" si="103"/>
        <v>0.27878307878401076</v>
      </c>
      <c r="O259" s="118">
        <f t="shared" si="103"/>
        <v>0.25594979998087553</v>
      </c>
      <c r="P259" s="118">
        <f t="shared" si="103"/>
        <v>0.21736496885254536</v>
      </c>
      <c r="Q259" s="118">
        <f t="shared" si="103"/>
        <v>0.26476818580217104</v>
      </c>
      <c r="R259" s="118">
        <f t="shared" ref="R259:V259" si="104">R260+R262+R264+R273</f>
        <v>0.28509956677338616</v>
      </c>
      <c r="S259" s="118">
        <f t="shared" si="104"/>
        <v>0.30451909504729269</v>
      </c>
      <c r="T259" s="118">
        <f t="shared" si="104"/>
        <v>0.29839947117671067</v>
      </c>
      <c r="U259" s="118">
        <f t="shared" si="104"/>
        <v>0.32854490558115518</v>
      </c>
      <c r="V259" s="118">
        <f t="shared" si="104"/>
        <v>0.32652566549450568</v>
      </c>
      <c r="W259" s="118">
        <f t="shared" ref="W259:Y259" si="105">W260+W262+W264+W273</f>
        <v>0.3528290988817871</v>
      </c>
      <c r="X259" s="118">
        <f t="shared" si="105"/>
        <v>0.29837233616509351</v>
      </c>
      <c r="Y259" s="118">
        <f t="shared" si="105"/>
        <v>0.26965182498010287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0.34870760959939345</v>
      </c>
      <c r="C264" s="123">
        <v>0.33238806971835128</v>
      </c>
      <c r="D264" s="123">
        <v>0.29492380704184279</v>
      </c>
      <c r="E264" s="123">
        <v>0.30204201822361421</v>
      </c>
      <c r="F264" s="123">
        <v>0.30923461366363325</v>
      </c>
      <c r="G264" s="123">
        <v>0.30742721202553652</v>
      </c>
      <c r="H264" s="123">
        <v>0.32538533026653915</v>
      </c>
      <c r="I264" s="123">
        <v>0.31560657306982359</v>
      </c>
      <c r="J264" s="123">
        <v>0.28439697487388244</v>
      </c>
      <c r="K264" s="123">
        <v>0.25241480841338698</v>
      </c>
      <c r="L264" s="123">
        <v>0.26534034572753934</v>
      </c>
      <c r="M264" s="123">
        <v>0.2943124135676527</v>
      </c>
      <c r="N264" s="123">
        <v>0.27878307878401076</v>
      </c>
      <c r="O264" s="123">
        <v>0.25594979998087553</v>
      </c>
      <c r="P264" s="123">
        <v>0.21736496885254536</v>
      </c>
      <c r="Q264" s="123">
        <v>0.26476818580217104</v>
      </c>
      <c r="R264" s="123">
        <v>0.28509956677338616</v>
      </c>
      <c r="S264" s="123">
        <v>0.30451909504729269</v>
      </c>
      <c r="T264" s="123">
        <v>0.29839947117671067</v>
      </c>
      <c r="U264" s="123">
        <v>0.32854490558115518</v>
      </c>
      <c r="V264" s="123">
        <v>0.32652566549450568</v>
      </c>
      <c r="W264" s="123">
        <v>0.3528290988817871</v>
      </c>
      <c r="X264" s="123">
        <v>0.29837233616509351</v>
      </c>
      <c r="Y264" s="123">
        <v>0.26965182498010287</v>
      </c>
      <c r="DA264" s="130" t="s">
        <v>3222</v>
      </c>
    </row>
    <row r="265" spans="1:105" ht="12" customHeight="1" x14ac:dyDescent="0.25">
      <c r="A265" s="97" t="s">
        <v>124</v>
      </c>
      <c r="B265" s="99">
        <v>3.1651650484549427</v>
      </c>
      <c r="C265" s="99">
        <v>3.0803332286366532</v>
      </c>
      <c r="D265" s="99">
        <v>2.8242561666293993</v>
      </c>
      <c r="E265" s="99">
        <v>2.9035242658414937</v>
      </c>
      <c r="F265" s="99">
        <v>2.9605931246903849</v>
      </c>
      <c r="G265" s="99">
        <v>2.9048718567830902</v>
      </c>
      <c r="H265" s="99">
        <v>3.0451321557941995</v>
      </c>
      <c r="I265" s="99">
        <v>3.0502620704223533</v>
      </c>
      <c r="J265" s="99">
        <v>2.8732520927048135</v>
      </c>
      <c r="K265" s="99">
        <v>2.7488708761755616</v>
      </c>
      <c r="L265" s="99">
        <v>3.0482138276250939</v>
      </c>
      <c r="M265" s="99">
        <v>3.4368838304824196</v>
      </c>
      <c r="N265" s="99">
        <v>3.4112227027216933</v>
      </c>
      <c r="O265" s="99">
        <v>3.3247523086343937</v>
      </c>
      <c r="P265" s="99">
        <v>2.8909152075535944</v>
      </c>
      <c r="Q265" s="99">
        <v>3.2960321411695275</v>
      </c>
      <c r="R265" s="99">
        <v>3.2379727532916003</v>
      </c>
      <c r="S265" s="99">
        <v>3.095719274545778</v>
      </c>
      <c r="T265" s="99">
        <v>2.8495421251661472</v>
      </c>
      <c r="U265" s="99">
        <v>2.8679930489546299</v>
      </c>
      <c r="V265" s="99">
        <v>2.6357792717715132</v>
      </c>
      <c r="W265" s="99">
        <v>2.5615939793703477</v>
      </c>
      <c r="X265" s="99">
        <v>1.917530089448761</v>
      </c>
      <c r="Y265" s="99">
        <v>1.6785612602124051</v>
      </c>
      <c r="DA265" s="63" t="s">
        <v>3223</v>
      </c>
    </row>
    <row r="266" spans="1:105" ht="12" customHeight="1" x14ac:dyDescent="0.25">
      <c r="A266" s="97" t="s">
        <v>123</v>
      </c>
      <c r="B266" s="99">
        <v>1.8061548367172882</v>
      </c>
      <c r="C266" s="99">
        <v>1.7184716343799573</v>
      </c>
      <c r="D266" s="99">
        <v>1.5937217011504876</v>
      </c>
      <c r="E266" s="99">
        <v>1.6128505834293434</v>
      </c>
      <c r="F266" s="99">
        <v>1.6374481601696429</v>
      </c>
      <c r="G266" s="99">
        <v>1.6327068544269447</v>
      </c>
      <c r="H266" s="99">
        <v>1.7155242078848325</v>
      </c>
      <c r="I266" s="99">
        <v>1.68994492133158</v>
      </c>
      <c r="J266" s="99">
        <v>1.5415484318791388</v>
      </c>
      <c r="K266" s="99">
        <v>1.3400739501531522</v>
      </c>
      <c r="L266" s="99">
        <v>1.7168735974544787</v>
      </c>
      <c r="M266" s="99">
        <v>1.9143555229831986</v>
      </c>
      <c r="N266" s="99">
        <v>1.8671129429496878</v>
      </c>
      <c r="O266" s="99">
        <v>1.9345580970922724</v>
      </c>
      <c r="P266" s="99">
        <v>1.6216672141116852</v>
      </c>
      <c r="Q266" s="99">
        <v>1.8646672869415555</v>
      </c>
      <c r="R266" s="99">
        <v>1.8221231144626684</v>
      </c>
      <c r="S266" s="99">
        <v>1.6551174957714407</v>
      </c>
      <c r="T266" s="99">
        <v>1.5471921476166948</v>
      </c>
      <c r="U266" s="99">
        <v>1.5782122526330062</v>
      </c>
      <c r="V266" s="99">
        <v>1.4652846695744441</v>
      </c>
      <c r="W266" s="99">
        <v>1.5143779921260054</v>
      </c>
      <c r="X266" s="99">
        <v>0.79346801958042945</v>
      </c>
      <c r="Y266" s="99">
        <v>0.86365200458242775</v>
      </c>
      <c r="DA266" s="63" t="s">
        <v>3224</v>
      </c>
    </row>
    <row r="267" spans="1:105" ht="12" customHeight="1" x14ac:dyDescent="0.25">
      <c r="A267" s="100" t="s">
        <v>50</v>
      </c>
      <c r="B267" s="102">
        <v>1.8061548367172882</v>
      </c>
      <c r="C267" s="102">
        <v>1.7184716343799573</v>
      </c>
      <c r="D267" s="102">
        <v>1.5937217011504876</v>
      </c>
      <c r="E267" s="102">
        <v>1.6128505834293434</v>
      </c>
      <c r="F267" s="102">
        <v>1.6374481601696429</v>
      </c>
      <c r="G267" s="102">
        <v>1.6327068544269447</v>
      </c>
      <c r="H267" s="102">
        <v>1.7155242078848325</v>
      </c>
      <c r="I267" s="102">
        <v>1.68994492133158</v>
      </c>
      <c r="J267" s="102">
        <v>1.5415484318791388</v>
      </c>
      <c r="K267" s="102">
        <v>1.3400739501531522</v>
      </c>
      <c r="L267" s="102">
        <v>1.7168735974544787</v>
      </c>
      <c r="M267" s="102">
        <v>1.9143555229831986</v>
      </c>
      <c r="N267" s="102">
        <v>1.8671129429496878</v>
      </c>
      <c r="O267" s="102">
        <v>1.9345580970922724</v>
      </c>
      <c r="P267" s="102">
        <v>1.6216672141116852</v>
      </c>
      <c r="Q267" s="102">
        <v>1.8646672869415555</v>
      </c>
      <c r="R267" s="102">
        <v>1.8221231144626684</v>
      </c>
      <c r="S267" s="102">
        <v>1.6551174957714407</v>
      </c>
      <c r="T267" s="102">
        <v>1.5471921476166948</v>
      </c>
      <c r="U267" s="102">
        <v>1.5782122526330062</v>
      </c>
      <c r="V267" s="102">
        <v>1.4652846695744441</v>
      </c>
      <c r="W267" s="102">
        <v>1.5143779921260054</v>
      </c>
      <c r="X267" s="102">
        <v>0.79346801958042945</v>
      </c>
      <c r="Y267" s="102">
        <v>0.86365200458242775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1.7123048956474716</v>
      </c>
      <c r="D279" s="117">
        <f t="shared" si="108"/>
        <v>1.9798244346455824</v>
      </c>
      <c r="E279" s="117">
        <f t="shared" si="108"/>
        <v>1.7995064630667605</v>
      </c>
      <c r="F279" s="117">
        <f t="shared" si="108"/>
        <v>2.1397172296790048</v>
      </c>
      <c r="G279" s="117">
        <f t="shared" si="108"/>
        <v>2.2395217093256017</v>
      </c>
      <c r="H279" s="117">
        <f t="shared" si="108"/>
        <v>2.2224586780403843</v>
      </c>
      <c r="I279" s="117">
        <f t="shared" si="108"/>
        <v>1.9333552893911745</v>
      </c>
      <c r="J279" s="117">
        <f t="shared" si="108"/>
        <v>2.2235677057283261</v>
      </c>
      <c r="K279" s="117">
        <f t="shared" si="108"/>
        <v>2.2180906627138337</v>
      </c>
      <c r="L279" s="117">
        <f t="shared" si="108"/>
        <v>2.1059160714773193</v>
      </c>
      <c r="M279" s="117">
        <f t="shared" si="108"/>
        <v>2.9210287874842447</v>
      </c>
      <c r="N279" s="117">
        <f t="shared" si="108"/>
        <v>2.6361271681856295</v>
      </c>
      <c r="O279" s="117">
        <f t="shared" si="108"/>
        <v>2.6630338931385142</v>
      </c>
      <c r="P279" s="117">
        <f t="shared" si="108"/>
        <v>3.3668081040090594</v>
      </c>
      <c r="Q279" s="117">
        <f t="shared" si="108"/>
        <v>2.6536219954349605</v>
      </c>
      <c r="R279" s="117">
        <f t="shared" ref="R279:V279" si="109">R280+R282+R284+R293</f>
        <v>2.9821219178124716</v>
      </c>
      <c r="S279" s="117">
        <f t="shared" si="109"/>
        <v>2.9098018697535442</v>
      </c>
      <c r="T279" s="117">
        <f t="shared" si="109"/>
        <v>3.9996209642166098</v>
      </c>
      <c r="U279" s="117">
        <f t="shared" si="109"/>
        <v>5.1653245156612764</v>
      </c>
      <c r="V279" s="117">
        <f t="shared" si="109"/>
        <v>5.1390561243183335</v>
      </c>
      <c r="W279" s="117">
        <f t="shared" ref="W279:Y279" si="110">W280+W282+W284+W293</f>
        <v>5.6804511997460239</v>
      </c>
      <c r="X279" s="117">
        <f t="shared" si="110"/>
        <v>5.6711822421619988</v>
      </c>
      <c r="Y279" s="117">
        <f t="shared" si="110"/>
        <v>3.119904333086045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1.3200352100054376</v>
      </c>
      <c r="D280" s="122">
        <f t="shared" si="111"/>
        <v>1.5041782653965208</v>
      </c>
      <c r="E280" s="122">
        <f t="shared" si="111"/>
        <v>1.359982546441282</v>
      </c>
      <c r="F280" s="122">
        <f t="shared" si="111"/>
        <v>1.5835677625744942</v>
      </c>
      <c r="G280" s="122">
        <f t="shared" si="111"/>
        <v>1.6433956420434792</v>
      </c>
      <c r="H280" s="122">
        <f t="shared" si="111"/>
        <v>1.6260168875366789</v>
      </c>
      <c r="I280" s="122">
        <f t="shared" si="111"/>
        <v>1.4017782165968873</v>
      </c>
      <c r="J280" s="122">
        <f t="shared" si="111"/>
        <v>1.5948089590309986</v>
      </c>
      <c r="K280" s="122">
        <f t="shared" si="111"/>
        <v>1.602179171637641</v>
      </c>
      <c r="L280" s="122">
        <f t="shared" si="111"/>
        <v>1.4365895033094622</v>
      </c>
      <c r="M280" s="122">
        <f t="shared" si="111"/>
        <v>1.9135678808188017</v>
      </c>
      <c r="N280" s="122">
        <f t="shared" si="111"/>
        <v>1.6780463972463087</v>
      </c>
      <c r="O280" s="122">
        <f t="shared" si="111"/>
        <v>1.5974627942907629</v>
      </c>
      <c r="P280" s="122">
        <f t="shared" si="111"/>
        <v>1.969695821033556</v>
      </c>
      <c r="Q280" s="122">
        <f t="shared" si="111"/>
        <v>1.5062117910007535</v>
      </c>
      <c r="R280" s="122">
        <f t="shared" si="111"/>
        <v>1.7027690476160933</v>
      </c>
      <c r="S280" s="122">
        <f t="shared" si="111"/>
        <v>1.6493361603908014</v>
      </c>
      <c r="T280" s="122">
        <f t="shared" si="111"/>
        <v>2.21258889487346</v>
      </c>
      <c r="U280" s="122">
        <f t="shared" si="111"/>
        <v>2.7889425873250135</v>
      </c>
      <c r="V280" s="122">
        <f t="shared" si="111"/>
        <v>2.7202387813628186</v>
      </c>
      <c r="W280" s="122">
        <f t="shared" si="111"/>
        <v>2.7870894968061011</v>
      </c>
      <c r="X280" s="122">
        <f t="shared" si="111"/>
        <v>3.19415181791714</v>
      </c>
      <c r="Y280" s="122">
        <f t="shared" si="111"/>
        <v>1.5736848639367214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1.3200352100054376</v>
      </c>
      <c r="D281" s="98">
        <v>1.5041782653965208</v>
      </c>
      <c r="E281" s="98">
        <v>1.359982546441282</v>
      </c>
      <c r="F281" s="98">
        <v>1.5835677625744942</v>
      </c>
      <c r="G281" s="98">
        <v>1.6433956420434792</v>
      </c>
      <c r="H281" s="98">
        <v>1.6260168875366789</v>
      </c>
      <c r="I281" s="98">
        <v>1.4017782165968873</v>
      </c>
      <c r="J281" s="98">
        <v>1.5948089590309986</v>
      </c>
      <c r="K281" s="98">
        <v>1.602179171637641</v>
      </c>
      <c r="L281" s="98">
        <v>1.4365895033094622</v>
      </c>
      <c r="M281" s="98">
        <v>1.9135678808188017</v>
      </c>
      <c r="N281" s="98">
        <v>1.6780463972463087</v>
      </c>
      <c r="O281" s="98">
        <v>1.5974627942907629</v>
      </c>
      <c r="P281" s="98">
        <v>1.969695821033556</v>
      </c>
      <c r="Q281" s="98">
        <v>1.5062117910007535</v>
      </c>
      <c r="R281" s="98">
        <v>1.7027690476160933</v>
      </c>
      <c r="S281" s="98">
        <v>1.6493361603908014</v>
      </c>
      <c r="T281" s="98">
        <v>2.21258889487346</v>
      </c>
      <c r="U281" s="98">
        <v>2.7889425873250135</v>
      </c>
      <c r="V281" s="98">
        <v>2.7202387813628186</v>
      </c>
      <c r="W281" s="98">
        <v>2.7870894968061011</v>
      </c>
      <c r="X281" s="98">
        <v>3.19415181791714</v>
      </c>
      <c r="Y281" s="98">
        <v>1.5736848639367214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1.5975522794670104E-3</v>
      </c>
      <c r="D282" s="122">
        <f t="shared" si="112"/>
        <v>1.9849179219104175E-3</v>
      </c>
      <c r="E282" s="122">
        <f t="shared" si="112"/>
        <v>2.1974266067853279E-3</v>
      </c>
      <c r="F282" s="122">
        <f t="shared" si="112"/>
        <v>3.2327197740785094E-3</v>
      </c>
      <c r="G282" s="122">
        <f t="shared" si="112"/>
        <v>3.9365899220737428E-3</v>
      </c>
      <c r="H282" s="122">
        <f t="shared" si="112"/>
        <v>4.7225663941025181E-3</v>
      </c>
      <c r="I282" s="122">
        <f t="shared" si="112"/>
        <v>5.1614536063156876E-3</v>
      </c>
      <c r="J282" s="122">
        <f t="shared" si="112"/>
        <v>6.4227963039260256E-3</v>
      </c>
      <c r="K282" s="122">
        <f t="shared" si="112"/>
        <v>6.8919257755382761E-3</v>
      </c>
      <c r="L282" s="122">
        <f t="shared" si="112"/>
        <v>6.7065489061162919E-3</v>
      </c>
      <c r="M282" s="122">
        <f t="shared" si="112"/>
        <v>1.0384318094412343E-2</v>
      </c>
      <c r="N282" s="122">
        <f t="shared" si="112"/>
        <v>1.0544153441610601E-2</v>
      </c>
      <c r="O282" s="122">
        <f t="shared" si="112"/>
        <v>1.1594878971791196E-2</v>
      </c>
      <c r="P282" s="122">
        <f t="shared" si="112"/>
        <v>1.607698619099732E-2</v>
      </c>
      <c r="Q282" s="122">
        <f t="shared" si="112"/>
        <v>1.276160621812485E-2</v>
      </c>
      <c r="R282" s="122">
        <f t="shared" si="112"/>
        <v>1.5720108321372259E-2</v>
      </c>
      <c r="S282" s="122">
        <f t="shared" si="112"/>
        <v>1.7491186394767239E-2</v>
      </c>
      <c r="T282" s="122">
        <f t="shared" si="112"/>
        <v>3.0407312873988231E-2</v>
      </c>
      <c r="U282" s="122">
        <f t="shared" si="112"/>
        <v>3.1892359131547615E-2</v>
      </c>
      <c r="V282" s="122">
        <f t="shared" si="112"/>
        <v>4.0862757323436354E-2</v>
      </c>
      <c r="W282" s="122">
        <f t="shared" si="112"/>
        <v>3.920169009189442E-2</v>
      </c>
      <c r="X282" s="122">
        <f t="shared" si="112"/>
        <v>5.9343054115200362E-2</v>
      </c>
      <c r="Y282" s="122">
        <f t="shared" si="112"/>
        <v>3.4557658780936709E-2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1.5975522794670104E-3</v>
      </c>
      <c r="D283" s="98">
        <v>1.9849179219104175E-3</v>
      </c>
      <c r="E283" s="98">
        <v>2.1974266067853279E-3</v>
      </c>
      <c r="F283" s="98">
        <v>3.2327197740785094E-3</v>
      </c>
      <c r="G283" s="98">
        <v>3.9365899220737428E-3</v>
      </c>
      <c r="H283" s="98">
        <v>4.7225663941025181E-3</v>
      </c>
      <c r="I283" s="98">
        <v>5.1614536063156876E-3</v>
      </c>
      <c r="J283" s="98">
        <v>6.4227963039260256E-3</v>
      </c>
      <c r="K283" s="98">
        <v>6.8919257755382761E-3</v>
      </c>
      <c r="L283" s="98">
        <v>6.7065489061162919E-3</v>
      </c>
      <c r="M283" s="98">
        <v>1.0384318094412343E-2</v>
      </c>
      <c r="N283" s="98">
        <v>1.0544153441610601E-2</v>
      </c>
      <c r="O283" s="98">
        <v>1.1594878971791196E-2</v>
      </c>
      <c r="P283" s="98">
        <v>1.607698619099732E-2</v>
      </c>
      <c r="Q283" s="98">
        <v>1.276160621812485E-2</v>
      </c>
      <c r="R283" s="98">
        <v>1.5720108321372259E-2</v>
      </c>
      <c r="S283" s="98">
        <v>1.7491186394767239E-2</v>
      </c>
      <c r="T283" s="98">
        <v>3.0407312873988231E-2</v>
      </c>
      <c r="U283" s="98">
        <v>3.1892359131547615E-2</v>
      </c>
      <c r="V283" s="98">
        <v>4.0862757323436354E-2</v>
      </c>
      <c r="W283" s="98">
        <v>3.920169009189442E-2</v>
      </c>
      <c r="X283" s="98">
        <v>5.9343054115200362E-2</v>
      </c>
      <c r="Y283" s="98">
        <v>3.4557658780936709E-2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0.31662176705845074</v>
      </c>
      <c r="D284" s="122">
        <v>0.38360808540475844</v>
      </c>
      <c r="E284" s="122">
        <v>0.35273932541399805</v>
      </c>
      <c r="F284" s="122">
        <v>0.44830075289276394</v>
      </c>
      <c r="G284" s="122">
        <v>0.47923047806389002</v>
      </c>
      <c r="H284" s="122">
        <v>0.47739696280563293</v>
      </c>
      <c r="I284" s="122">
        <v>0.41749053502460576</v>
      </c>
      <c r="J284" s="122">
        <v>0.49382366916615139</v>
      </c>
      <c r="K284" s="122">
        <v>0.47597945719086188</v>
      </c>
      <c r="L284" s="122">
        <v>0.52649938331909651</v>
      </c>
      <c r="M284" s="122">
        <v>0.80353143037941543</v>
      </c>
      <c r="N284" s="122">
        <v>0.76306855090168335</v>
      </c>
      <c r="O284" s="122">
        <v>0.84657875978770458</v>
      </c>
      <c r="P284" s="122">
        <v>1.0939804749021551</v>
      </c>
      <c r="Q284" s="122">
        <v>0.90289884940351395</v>
      </c>
      <c r="R284" s="122">
        <v>0.99885607108063545</v>
      </c>
      <c r="S284" s="122">
        <v>0.9786202497225388</v>
      </c>
      <c r="T284" s="122">
        <v>1.3834217053286242</v>
      </c>
      <c r="U284" s="122">
        <v>1.851302236503614</v>
      </c>
      <c r="V284" s="122">
        <v>1.8498721362805119</v>
      </c>
      <c r="W284" s="122">
        <v>2.1934950705678888</v>
      </c>
      <c r="X284" s="122">
        <v>1.8638461539707893</v>
      </c>
      <c r="Y284" s="122">
        <v>1.1248830537140593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3.5501888649684579E-2</v>
      </c>
      <c r="D285" s="98">
        <v>3.6454046023758957E-2</v>
      </c>
      <c r="E285" s="98">
        <v>4.3762176546521508E-2</v>
      </c>
      <c r="F285" s="98">
        <v>5.697746144311152E-2</v>
      </c>
      <c r="G285" s="98">
        <v>6.1815524833069395E-2</v>
      </c>
      <c r="H285" s="98">
        <v>6.1903441667048385E-2</v>
      </c>
      <c r="I285" s="98">
        <v>4.1868034460956952E-2</v>
      </c>
      <c r="J285" s="98">
        <v>4.0071380042343827E-2</v>
      </c>
      <c r="K285" s="98">
        <v>3.2068986106778372E-2</v>
      </c>
      <c r="L285" s="98">
        <v>4.1869794941117089E-2</v>
      </c>
      <c r="M285" s="98">
        <v>8.8033192388297349E-2</v>
      </c>
      <c r="N285" s="98">
        <v>7.1130360074256382E-2</v>
      </c>
      <c r="O285" s="98">
        <v>6.2516569741403613E-2</v>
      </c>
      <c r="P285" s="98">
        <v>7.3333005320744216E-2</v>
      </c>
      <c r="Q285" s="98">
        <v>0.10020931263873728</v>
      </c>
      <c r="R285" s="98">
        <v>0.12351397388914623</v>
      </c>
      <c r="S285" s="98">
        <v>0.13861144085630703</v>
      </c>
      <c r="T285" s="98">
        <v>0.16238006369018995</v>
      </c>
      <c r="U285" s="98">
        <v>0.25731471168109199</v>
      </c>
      <c r="V285" s="98">
        <v>0.25024446027521624</v>
      </c>
      <c r="W285" s="98">
        <v>0.36675103871791331</v>
      </c>
      <c r="X285" s="98">
        <v>0.43257014497342577</v>
      </c>
      <c r="Y285" s="98">
        <v>0.19456408049711793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2.0906788111116586E-4</v>
      </c>
      <c r="D286" s="98">
        <v>9.6343792376512056E-5</v>
      </c>
      <c r="E286" s="98">
        <v>1.9834216028129746E-4</v>
      </c>
      <c r="F286" s="98">
        <v>2.0315452970708913E-4</v>
      </c>
      <c r="G286" s="98">
        <v>2.0117298251000505E-4</v>
      </c>
      <c r="H286" s="98">
        <v>3.1844397932929996E-4</v>
      </c>
      <c r="I286" s="98">
        <v>5.3010319043426762E-4</v>
      </c>
      <c r="J286" s="98">
        <v>9.891092421525336E-5</v>
      </c>
      <c r="K286" s="98">
        <v>4.6363460490333802E-4</v>
      </c>
      <c r="L286" s="98">
        <v>0</v>
      </c>
      <c r="M286" s="98">
        <v>7.1080234477023121E-4</v>
      </c>
      <c r="N286" s="98">
        <v>3.4974532734219365E-4</v>
      </c>
      <c r="O286" s="98">
        <v>1.137830774304864E-4</v>
      </c>
      <c r="P286" s="98">
        <v>2.9210630382135933E-4</v>
      </c>
      <c r="Q286" s="98">
        <v>8.9205704312521773E-4</v>
      </c>
      <c r="R286" s="98">
        <v>8.8661781023185722E-4</v>
      </c>
      <c r="S286" s="98">
        <v>1.1768490937622959E-3</v>
      </c>
      <c r="T286" s="98">
        <v>6.9869121729639765E-4</v>
      </c>
      <c r="U286" s="98">
        <v>2.1429464409374933E-3</v>
      </c>
      <c r="V286" s="98">
        <v>1.0390848843021125E-3</v>
      </c>
      <c r="W286" s="98">
        <v>1.9339804989840642E-3</v>
      </c>
      <c r="X286" s="98">
        <v>9.9921918110639461E-3</v>
      </c>
      <c r="Y286" s="98">
        <v>1.066702802772587E-3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1.3757027273801953E-4</v>
      </c>
      <c r="D287" s="101">
        <v>6.3820314568020634E-5</v>
      </c>
      <c r="E287" s="101">
        <v>1.2984057967031735E-4</v>
      </c>
      <c r="F287" s="101">
        <v>1.3234194577020134E-4</v>
      </c>
      <c r="G287" s="101">
        <v>1.3238074751409083E-4</v>
      </c>
      <c r="H287" s="101">
        <v>2.0950391758560067E-4</v>
      </c>
      <c r="I287" s="101">
        <v>3.4380319172148282E-4</v>
      </c>
      <c r="J287" s="101">
        <v>6.2366158302010557E-5</v>
      </c>
      <c r="K287" s="101">
        <v>2.7058230966060966E-4</v>
      </c>
      <c r="L287" s="101">
        <v>0</v>
      </c>
      <c r="M287" s="101">
        <v>4.575819010773445E-4</v>
      </c>
      <c r="N287" s="101">
        <v>2.1937480799044239E-4</v>
      </c>
      <c r="O287" s="101">
        <v>7.3534841298873534E-5</v>
      </c>
      <c r="P287" s="101">
        <v>1.7969005166398064E-4</v>
      </c>
      <c r="Q287" s="101">
        <v>5.5361101694077438E-4</v>
      </c>
      <c r="R287" s="101">
        <v>5.4639739399081513E-4</v>
      </c>
      <c r="S287" s="101">
        <v>6.9288811852304328E-4</v>
      </c>
      <c r="T287" s="101">
        <v>4.1062371394498851E-4</v>
      </c>
      <c r="U287" s="101">
        <v>1.27314966642282E-3</v>
      </c>
      <c r="V287" s="101">
        <v>6.1397012994536114E-4</v>
      </c>
      <c r="W287" s="101">
        <v>1.2024702797725703E-3</v>
      </c>
      <c r="X287" s="101">
        <v>4.5109769685035273E-3</v>
      </c>
      <c r="Y287" s="101">
        <v>5.8872040936404346E-4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7.1497608373146318E-5</v>
      </c>
      <c r="D288" s="104">
        <v>3.2523477808491422E-5</v>
      </c>
      <c r="E288" s="104">
        <v>6.8501580610980125E-5</v>
      </c>
      <c r="F288" s="104">
        <v>7.0812583936887788E-5</v>
      </c>
      <c r="G288" s="104">
        <v>6.8792234995914236E-5</v>
      </c>
      <c r="H288" s="104">
        <v>1.0894006174369928E-4</v>
      </c>
      <c r="I288" s="104">
        <v>1.8629999871278479E-4</v>
      </c>
      <c r="J288" s="104">
        <v>3.6544765913242809E-5</v>
      </c>
      <c r="K288" s="104">
        <v>1.9305229524272838E-4</v>
      </c>
      <c r="L288" s="104">
        <v>0</v>
      </c>
      <c r="M288" s="104">
        <v>2.532204436928867E-4</v>
      </c>
      <c r="N288" s="104">
        <v>1.3037051935175129E-4</v>
      </c>
      <c r="O288" s="104">
        <v>4.0248236131612864E-5</v>
      </c>
      <c r="P288" s="104">
        <v>1.1241625215737871E-4</v>
      </c>
      <c r="Q288" s="104">
        <v>3.3844602618444334E-4</v>
      </c>
      <c r="R288" s="104">
        <v>3.4022041624104209E-4</v>
      </c>
      <c r="S288" s="104">
        <v>4.8396097523925266E-4</v>
      </c>
      <c r="T288" s="104">
        <v>2.8806750335140914E-4</v>
      </c>
      <c r="U288" s="104">
        <v>8.6979677451467325E-4</v>
      </c>
      <c r="V288" s="104">
        <v>4.2511475435675125E-4</v>
      </c>
      <c r="W288" s="104">
        <v>7.31510219211494E-4</v>
      </c>
      <c r="X288" s="104">
        <v>5.481214842560418E-3</v>
      </c>
      <c r="Y288" s="104">
        <v>4.7798239340854354E-4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0.15450187941815527</v>
      </c>
      <c r="D289" s="101">
        <v>0.21906494055805423</v>
      </c>
      <c r="E289" s="101">
        <v>0.18676085493001776</v>
      </c>
      <c r="F289" s="101">
        <v>0.27027712101558199</v>
      </c>
      <c r="G289" s="101">
        <v>0.24847053789743873</v>
      </c>
      <c r="H289" s="101">
        <v>0.24935710175413606</v>
      </c>
      <c r="I289" s="101">
        <v>9.0137566695734347E-2</v>
      </c>
      <c r="J289" s="101">
        <v>0.16706947517290738</v>
      </c>
      <c r="K289" s="101">
        <v>0.15616734526882051</v>
      </c>
      <c r="L289" s="101">
        <v>0.24319026084106632</v>
      </c>
      <c r="M289" s="101">
        <v>0.41010236053895549</v>
      </c>
      <c r="N289" s="101">
        <v>0.42585937389714307</v>
      </c>
      <c r="O289" s="101">
        <v>0.43766178444678328</v>
      </c>
      <c r="P289" s="101">
        <v>0.5881968551058353</v>
      </c>
      <c r="Q289" s="101">
        <v>0.38244101951406989</v>
      </c>
      <c r="R289" s="101">
        <v>0.3964624393080835</v>
      </c>
      <c r="S289" s="101">
        <v>0.39838880806911825</v>
      </c>
      <c r="T289" s="101">
        <v>0.60515030184850305</v>
      </c>
      <c r="U289" s="101">
        <v>0.73716930564219818</v>
      </c>
      <c r="V289" s="101">
        <v>0.83873254121781426</v>
      </c>
      <c r="W289" s="101">
        <v>0.98606327242803671</v>
      </c>
      <c r="X289" s="101">
        <v>0</v>
      </c>
      <c r="Y289" s="101">
        <v>0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0.12640893110949974</v>
      </c>
      <c r="D290" s="104">
        <v>0.1279927550305687</v>
      </c>
      <c r="E290" s="104">
        <v>0.12201795177717749</v>
      </c>
      <c r="F290" s="104">
        <v>0.12084301590436333</v>
      </c>
      <c r="G290" s="104">
        <v>0.1687432423508719</v>
      </c>
      <c r="H290" s="104">
        <v>0.16581797540511917</v>
      </c>
      <c r="I290" s="104">
        <v>0.28495483067748018</v>
      </c>
      <c r="J290" s="104">
        <v>0.28658390302668496</v>
      </c>
      <c r="K290" s="104">
        <v>0.28727949121035967</v>
      </c>
      <c r="L290" s="104">
        <v>0.24143932753691305</v>
      </c>
      <c r="M290" s="104">
        <v>0.30468507510739234</v>
      </c>
      <c r="N290" s="104">
        <v>0.26572907160294168</v>
      </c>
      <c r="O290" s="104">
        <v>0.34628662252208714</v>
      </c>
      <c r="P290" s="104">
        <v>0.43215850817175416</v>
      </c>
      <c r="Q290" s="104">
        <v>0.41935646020758155</v>
      </c>
      <c r="R290" s="104">
        <v>0.47799304007317389</v>
      </c>
      <c r="S290" s="104">
        <v>0.44044315170335124</v>
      </c>
      <c r="T290" s="104">
        <v>0.61519264857263478</v>
      </c>
      <c r="U290" s="104">
        <v>0.85467527273938648</v>
      </c>
      <c r="V290" s="104">
        <v>0.75985604990317923</v>
      </c>
      <c r="W290" s="104">
        <v>0.83874677892295457</v>
      </c>
      <c r="X290" s="104">
        <v>1.4212838171862996</v>
      </c>
      <c r="Y290" s="104">
        <v>0.9292522704141688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7.9877900316716863E-2</v>
      </c>
      <c r="D291" s="98">
        <v>8.1577302813154395E-2</v>
      </c>
      <c r="E291" s="98">
        <v>7.6774240196295598E-2</v>
      </c>
      <c r="F291" s="98">
        <v>7.5672604050574063E-2</v>
      </c>
      <c r="G291" s="98">
        <v>0.10698460075527132</v>
      </c>
      <c r="H291" s="98">
        <v>0.10517309854325198</v>
      </c>
      <c r="I291" s="98">
        <v>0.17815074518057547</v>
      </c>
      <c r="J291" s="98">
        <v>0.17416813122856856</v>
      </c>
      <c r="K291" s="98">
        <v>0.16070107175280929</v>
      </c>
      <c r="L291" s="98">
        <v>0.15222300894350113</v>
      </c>
      <c r="M291" s="98">
        <v>0.19007836301729836</v>
      </c>
      <c r="N291" s="98">
        <v>0.16204953196158692</v>
      </c>
      <c r="O291" s="98">
        <v>0.21984107895632446</v>
      </c>
      <c r="P291" s="98">
        <v>0.26292868678790438</v>
      </c>
      <c r="Q291" s="98">
        <v>0.25915233503644253</v>
      </c>
      <c r="R291" s="98">
        <v>0.29444702701406927</v>
      </c>
      <c r="S291" s="98">
        <v>0.25968742166971254</v>
      </c>
      <c r="T291" s="98">
        <v>0.36379376163316168</v>
      </c>
      <c r="U291" s="98">
        <v>0.51114303995071086</v>
      </c>
      <c r="V291" s="98">
        <v>0.4521946914698014</v>
      </c>
      <c r="W291" s="98">
        <v>0.52372475115349826</v>
      </c>
      <c r="X291" s="98">
        <v>0.63139651262187058</v>
      </c>
      <c r="Y291" s="98">
        <v>0.50992219571312003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4.6531030792782875E-2</v>
      </c>
      <c r="D292" s="98">
        <v>4.6415452217414298E-2</v>
      </c>
      <c r="E292" s="98">
        <v>4.524371158088189E-2</v>
      </c>
      <c r="F292" s="98">
        <v>4.5170411853789262E-2</v>
      </c>
      <c r="G292" s="98">
        <v>6.1758641595600572E-2</v>
      </c>
      <c r="H292" s="98">
        <v>6.0644876861867182E-2</v>
      </c>
      <c r="I292" s="98">
        <v>0.10680408549690469</v>
      </c>
      <c r="J292" s="98">
        <v>0.11241577179811642</v>
      </c>
      <c r="K292" s="98">
        <v>0.12657841945755038</v>
      </c>
      <c r="L292" s="98">
        <v>8.9216318593411933E-2</v>
      </c>
      <c r="M292" s="98">
        <v>0.11460671209009399</v>
      </c>
      <c r="N292" s="98">
        <v>0.10367953964135473</v>
      </c>
      <c r="O292" s="98">
        <v>0.12644554356576268</v>
      </c>
      <c r="P292" s="98">
        <v>0.16922982138384982</v>
      </c>
      <c r="Q292" s="98">
        <v>0.16020412517113899</v>
      </c>
      <c r="R292" s="98">
        <v>0.18354601305910459</v>
      </c>
      <c r="S292" s="98">
        <v>0.18075573003363873</v>
      </c>
      <c r="T292" s="98">
        <v>0.2513988869394731</v>
      </c>
      <c r="U292" s="98">
        <v>0.34353223278867562</v>
      </c>
      <c r="V292" s="98">
        <v>0.30766135843337783</v>
      </c>
      <c r="W292" s="98">
        <v>0.31502202776945626</v>
      </c>
      <c r="X292" s="98">
        <v>0.78988730456442902</v>
      </c>
      <c r="Y292" s="98">
        <v>0.41933007470104883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7.4050366304116169E-2</v>
      </c>
      <c r="D293" s="122">
        <v>9.0053165922392833E-2</v>
      </c>
      <c r="E293" s="122">
        <v>8.4587164604695161E-2</v>
      </c>
      <c r="F293" s="122">
        <v>0.10461599443766791</v>
      </c>
      <c r="G293" s="122">
        <v>0.11295899929615852</v>
      </c>
      <c r="H293" s="122">
        <v>0.11432226130396993</v>
      </c>
      <c r="I293" s="122">
        <v>0.10892508416336606</v>
      </c>
      <c r="J293" s="122">
        <v>0.12851228122725022</v>
      </c>
      <c r="K293" s="122">
        <v>0.13304010810979233</v>
      </c>
      <c r="L293" s="122">
        <v>0.13612063594264431</v>
      </c>
      <c r="M293" s="122">
        <v>0.19354515819161508</v>
      </c>
      <c r="N293" s="122">
        <v>0.18446806659602685</v>
      </c>
      <c r="O293" s="122">
        <v>0.20739746008825549</v>
      </c>
      <c r="P293" s="122">
        <v>0.2870548218823511</v>
      </c>
      <c r="Q293" s="122">
        <v>0.23174974881256807</v>
      </c>
      <c r="R293" s="122">
        <v>0.26477669079437038</v>
      </c>
      <c r="S293" s="122">
        <v>0.26435427324543659</v>
      </c>
      <c r="T293" s="122">
        <v>0.37320305114053737</v>
      </c>
      <c r="U293" s="122">
        <v>0.4931873327011011</v>
      </c>
      <c r="V293" s="122">
        <v>0.5280824493515669</v>
      </c>
      <c r="W293" s="122">
        <v>0.66066494228013928</v>
      </c>
      <c r="X293" s="122">
        <v>0.55384121615886894</v>
      </c>
      <c r="Y293" s="122">
        <v>0.38677875665432759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7.4050366304116169E-2</v>
      </c>
      <c r="D295" s="33">
        <v>9.0053165922392833E-2</v>
      </c>
      <c r="E295" s="33">
        <v>8.4587164604695161E-2</v>
      </c>
      <c r="F295" s="33">
        <v>0.10461599443766791</v>
      </c>
      <c r="G295" s="33">
        <v>0.11295899929615852</v>
      </c>
      <c r="H295" s="33">
        <v>0.11432226130396993</v>
      </c>
      <c r="I295" s="33">
        <v>0.10892508416336606</v>
      </c>
      <c r="J295" s="33">
        <v>0.12851228122725022</v>
      </c>
      <c r="K295" s="33">
        <v>0.13304010810979233</v>
      </c>
      <c r="L295" s="33">
        <v>0.13612063594264431</v>
      </c>
      <c r="M295" s="33">
        <v>0.19354515819161508</v>
      </c>
      <c r="N295" s="33">
        <v>0.18446806659602685</v>
      </c>
      <c r="O295" s="33">
        <v>0.20739746008825549</v>
      </c>
      <c r="P295" s="33">
        <v>0.2870548218823511</v>
      </c>
      <c r="Q295" s="33">
        <v>0.23174974881256807</v>
      </c>
      <c r="R295" s="33">
        <v>0.26477669079437038</v>
      </c>
      <c r="S295" s="33">
        <v>0.26435427324543659</v>
      </c>
      <c r="T295" s="33">
        <v>0.37320305114053737</v>
      </c>
      <c r="U295" s="33">
        <v>0.4931873327011011</v>
      </c>
      <c r="V295" s="33">
        <v>0.5280824493515669</v>
      </c>
      <c r="W295" s="33">
        <v>0.66066494228013928</v>
      </c>
      <c r="X295" s="33">
        <v>0.55384121615886894</v>
      </c>
      <c r="Y295" s="33">
        <v>0.38677875665432759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3.1528841764212521</v>
      </c>
      <c r="D297" s="117">
        <f t="shared" si="113"/>
        <v>3.7278195887370638</v>
      </c>
      <c r="E297" s="117">
        <f t="shared" si="113"/>
        <v>3.4841708493458259</v>
      </c>
      <c r="F297" s="117">
        <f t="shared" si="113"/>
        <v>4.213450937567174</v>
      </c>
      <c r="G297" s="117">
        <f t="shared" si="113"/>
        <v>4.5229009674921183</v>
      </c>
      <c r="H297" s="117">
        <f t="shared" si="113"/>
        <v>4.6137731554262391</v>
      </c>
      <c r="I297" s="117">
        <f t="shared" si="113"/>
        <v>4.1241154297048261</v>
      </c>
      <c r="J297" s="117">
        <f t="shared" si="113"/>
        <v>4.8447079350707982</v>
      </c>
      <c r="K297" s="117">
        <f t="shared" si="113"/>
        <v>5.0003977806481261</v>
      </c>
      <c r="L297" s="117">
        <f t="shared" si="113"/>
        <v>4.6966072856075751</v>
      </c>
      <c r="M297" s="117">
        <f t="shared" si="113"/>
        <v>6.5589532865438596</v>
      </c>
      <c r="N297" s="117">
        <f t="shared" si="113"/>
        <v>6.0481810088350851</v>
      </c>
      <c r="O297" s="117">
        <f t="shared" si="113"/>
        <v>6.1594728815962929</v>
      </c>
      <c r="P297" s="117">
        <f t="shared" si="113"/>
        <v>8.0310143784805703</v>
      </c>
      <c r="Q297" s="117">
        <f t="shared" si="113"/>
        <v>6.4295836292211934</v>
      </c>
      <c r="R297" s="117">
        <f t="shared" ref="R297:V297" si="114">R298+R300+R302+R311</f>
        <v>7.2745824916352912</v>
      </c>
      <c r="S297" s="117">
        <f t="shared" si="114"/>
        <v>7.0872721537235108</v>
      </c>
      <c r="T297" s="117">
        <f t="shared" si="114"/>
        <v>9.6387971171596707</v>
      </c>
      <c r="U297" s="117">
        <f t="shared" si="114"/>
        <v>12.249370834714945</v>
      </c>
      <c r="V297" s="117">
        <f t="shared" si="114"/>
        <v>12.125794427916976</v>
      </c>
      <c r="W297" s="117">
        <f t="shared" ref="W297:Y297" si="115">W298+W300+W302+W311</f>
        <v>12.948112463812198</v>
      </c>
      <c r="X297" s="117">
        <f t="shared" si="115"/>
        <v>14.504719280117717</v>
      </c>
      <c r="Y297" s="117">
        <f t="shared" si="115"/>
        <v>7.6099424518800962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2.8472435169653929</v>
      </c>
      <c r="D298" s="122">
        <f t="shared" si="116"/>
        <v>3.3583722879920601</v>
      </c>
      <c r="E298" s="122">
        <f t="shared" si="116"/>
        <v>3.1411810012694663</v>
      </c>
      <c r="F298" s="122">
        <f t="shared" si="116"/>
        <v>3.7804199972332806</v>
      </c>
      <c r="G298" s="122">
        <f t="shared" si="116"/>
        <v>4.0526929490021333</v>
      </c>
      <c r="H298" s="122">
        <f t="shared" si="116"/>
        <v>4.1397483513454629</v>
      </c>
      <c r="I298" s="122">
        <f t="shared" si="116"/>
        <v>3.6826626059082925</v>
      </c>
      <c r="J298" s="122">
        <f t="shared" si="116"/>
        <v>4.3224274579027711</v>
      </c>
      <c r="K298" s="122">
        <f t="shared" si="116"/>
        <v>4.4797757305524994</v>
      </c>
      <c r="L298" s="122">
        <f t="shared" si="116"/>
        <v>4.1438716359711529</v>
      </c>
      <c r="M298" s="122">
        <f t="shared" si="116"/>
        <v>5.7267330971325441</v>
      </c>
      <c r="N298" s="122">
        <f t="shared" si="116"/>
        <v>5.2463190989934301</v>
      </c>
      <c r="O298" s="122">
        <f t="shared" si="116"/>
        <v>5.2520877655011189</v>
      </c>
      <c r="P298" s="122">
        <f t="shared" si="116"/>
        <v>6.8159437143423087</v>
      </c>
      <c r="Q298" s="122">
        <f t="shared" si="116"/>
        <v>5.4143155524754558</v>
      </c>
      <c r="R298" s="122">
        <f t="shared" si="116"/>
        <v>6.1223300328203019</v>
      </c>
      <c r="S298" s="122">
        <f t="shared" si="116"/>
        <v>5.9303683018879259</v>
      </c>
      <c r="T298" s="122">
        <f t="shared" si="116"/>
        <v>7.9558389927173225</v>
      </c>
      <c r="U298" s="122">
        <f t="shared" si="116"/>
        <v>10.028570268002857</v>
      </c>
      <c r="V298" s="122">
        <f t="shared" si="116"/>
        <v>9.8102876207470544</v>
      </c>
      <c r="W298" s="122">
        <f t="shared" si="116"/>
        <v>10.208356075015132</v>
      </c>
      <c r="X298" s="122">
        <f t="shared" si="116"/>
        <v>11.94026013047522</v>
      </c>
      <c r="Y298" s="122">
        <f t="shared" si="116"/>
        <v>6.0189129559631169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2.8472435169653929</v>
      </c>
      <c r="D299" s="98">
        <v>3.3583722879920601</v>
      </c>
      <c r="E299" s="98">
        <v>3.1411810012694663</v>
      </c>
      <c r="F299" s="98">
        <v>3.7804199972332806</v>
      </c>
      <c r="G299" s="98">
        <v>4.0526929490021333</v>
      </c>
      <c r="H299" s="98">
        <v>4.1397483513454629</v>
      </c>
      <c r="I299" s="98">
        <v>3.6826626059082925</v>
      </c>
      <c r="J299" s="98">
        <v>4.3224274579027711</v>
      </c>
      <c r="K299" s="98">
        <v>4.4797757305524994</v>
      </c>
      <c r="L299" s="98">
        <v>4.1438716359711529</v>
      </c>
      <c r="M299" s="98">
        <v>5.7267330971325441</v>
      </c>
      <c r="N299" s="98">
        <v>5.2463190989934301</v>
      </c>
      <c r="O299" s="98">
        <v>5.2520877655011189</v>
      </c>
      <c r="P299" s="98">
        <v>6.8159437143423087</v>
      </c>
      <c r="Q299" s="98">
        <v>5.4143155524754558</v>
      </c>
      <c r="R299" s="98">
        <v>6.1223300328203019</v>
      </c>
      <c r="S299" s="98">
        <v>5.9303683018879259</v>
      </c>
      <c r="T299" s="98">
        <v>7.9558389927173225</v>
      </c>
      <c r="U299" s="98">
        <v>10.028570268002857</v>
      </c>
      <c r="V299" s="98">
        <v>9.8102876207470544</v>
      </c>
      <c r="W299" s="98">
        <v>10.208356075015132</v>
      </c>
      <c r="X299" s="98">
        <v>11.94026013047522</v>
      </c>
      <c r="Y299" s="98">
        <v>6.0189129559631169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4.806166098156899E-3</v>
      </c>
      <c r="D300" s="122">
        <f t="shared" si="117"/>
        <v>6.2689046300811397E-3</v>
      </c>
      <c r="E300" s="122">
        <f t="shared" si="117"/>
        <v>7.2742020460421783E-3</v>
      </c>
      <c r="F300" s="122">
        <f t="shared" si="117"/>
        <v>1.1196872828392575E-2</v>
      </c>
      <c r="G300" s="122">
        <f t="shared" si="117"/>
        <v>1.4246506544734919E-2</v>
      </c>
      <c r="H300" s="122">
        <f t="shared" si="117"/>
        <v>1.7834091005221823E-2</v>
      </c>
      <c r="I300" s="122">
        <f t="shared" si="117"/>
        <v>2.0314813512615756E-2</v>
      </c>
      <c r="J300" s="122">
        <f t="shared" si="117"/>
        <v>2.6323031182257099E-2</v>
      </c>
      <c r="K300" s="122">
        <f t="shared" si="117"/>
        <v>2.939083380490717E-2</v>
      </c>
      <c r="L300" s="122">
        <f t="shared" si="117"/>
        <v>2.9739693653759544E-2</v>
      </c>
      <c r="M300" s="122">
        <f t="shared" si="117"/>
        <v>4.8070174837415873E-2</v>
      </c>
      <c r="N300" s="122">
        <f t="shared" si="117"/>
        <v>5.119018526856433E-2</v>
      </c>
      <c r="O300" s="122">
        <f t="shared" si="117"/>
        <v>5.9263841414897579E-2</v>
      </c>
      <c r="P300" s="122">
        <f t="shared" si="117"/>
        <v>8.6385913177903145E-2</v>
      </c>
      <c r="Q300" s="122">
        <f t="shared" si="117"/>
        <v>7.1138172264802721E-2</v>
      </c>
      <c r="R300" s="122">
        <f t="shared" si="117"/>
        <v>8.8315089304338651E-2</v>
      </c>
      <c r="S300" s="122">
        <f t="shared" si="117"/>
        <v>9.8349646862292903E-2</v>
      </c>
      <c r="T300" s="122">
        <f t="shared" si="117"/>
        <v>0.17113818985748011</v>
      </c>
      <c r="U300" s="122">
        <f t="shared" si="117"/>
        <v>0.17968696638167589</v>
      </c>
      <c r="V300" s="122">
        <f t="shared" si="117"/>
        <v>0.23092574050232453</v>
      </c>
      <c r="W300" s="122">
        <f t="shared" si="117"/>
        <v>0.22373656146421</v>
      </c>
      <c r="X300" s="122">
        <f t="shared" si="117"/>
        <v>0.34237077272081651</v>
      </c>
      <c r="Y300" s="122">
        <f t="shared" si="117"/>
        <v>0.20179139341145608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4.806166098156899E-3</v>
      </c>
      <c r="D301" s="98">
        <v>6.2689046300811397E-3</v>
      </c>
      <c r="E301" s="98">
        <v>7.2742020460421783E-3</v>
      </c>
      <c r="F301" s="98">
        <v>1.1196872828392575E-2</v>
      </c>
      <c r="G301" s="98">
        <v>1.4246506544734919E-2</v>
      </c>
      <c r="H301" s="98">
        <v>1.7834091005221823E-2</v>
      </c>
      <c r="I301" s="98">
        <v>2.0314813512615756E-2</v>
      </c>
      <c r="J301" s="98">
        <v>2.6323031182257099E-2</v>
      </c>
      <c r="K301" s="98">
        <v>2.939083380490717E-2</v>
      </c>
      <c r="L301" s="98">
        <v>2.9739693653759544E-2</v>
      </c>
      <c r="M301" s="98">
        <v>4.8070174837415873E-2</v>
      </c>
      <c r="N301" s="98">
        <v>5.119018526856433E-2</v>
      </c>
      <c r="O301" s="98">
        <v>5.9263841414897579E-2</v>
      </c>
      <c r="P301" s="98">
        <v>8.6385913177903145E-2</v>
      </c>
      <c r="Q301" s="98">
        <v>7.1138172264802721E-2</v>
      </c>
      <c r="R301" s="98">
        <v>8.8315089304338651E-2</v>
      </c>
      <c r="S301" s="98">
        <v>9.8349646862292903E-2</v>
      </c>
      <c r="T301" s="98">
        <v>0.17113818985748011</v>
      </c>
      <c r="U301" s="98">
        <v>0.17968696638167589</v>
      </c>
      <c r="V301" s="98">
        <v>0.23092574050232453</v>
      </c>
      <c r="W301" s="98">
        <v>0.22373656146421</v>
      </c>
      <c r="X301" s="98">
        <v>0.34237077272081651</v>
      </c>
      <c r="Y301" s="98">
        <v>0.20179139341145608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0.24370755351066103</v>
      </c>
      <c r="D302" s="122">
        <v>0.29359382823832614</v>
      </c>
      <c r="E302" s="122">
        <v>0.27024442767902268</v>
      </c>
      <c r="F302" s="122">
        <v>0.34072315250417634</v>
      </c>
      <c r="G302" s="122">
        <v>0.36822784337534797</v>
      </c>
      <c r="H302" s="122">
        <v>0.36723656963781109</v>
      </c>
      <c r="I302" s="122">
        <v>0.33622288331419342</v>
      </c>
      <c r="J302" s="122">
        <v>0.39556960910468375</v>
      </c>
      <c r="K302" s="122">
        <v>0.38707685708648865</v>
      </c>
      <c r="L302" s="122">
        <v>0.41617372353641507</v>
      </c>
      <c r="M302" s="122">
        <v>0.63174240360750045</v>
      </c>
      <c r="N302" s="122">
        <v>0.60473201058674564</v>
      </c>
      <c r="O302" s="122">
        <v>0.68297920014421099</v>
      </c>
      <c r="P302" s="122">
        <v>0.89817083890920779</v>
      </c>
      <c r="Q302" s="122">
        <v>0.75599682857299033</v>
      </c>
      <c r="R302" s="122">
        <v>0.84583588557718725</v>
      </c>
      <c r="S302" s="122">
        <v>0.83685612456225245</v>
      </c>
      <c r="T302" s="122">
        <v>1.1928418645791636</v>
      </c>
      <c r="U302" s="122">
        <v>1.6120133721049275</v>
      </c>
      <c r="V302" s="122">
        <v>1.6183688980440802</v>
      </c>
      <c r="W302" s="122">
        <v>1.926433927082446</v>
      </c>
      <c r="X302" s="122">
        <v>1.7238891779987511</v>
      </c>
      <c r="Y302" s="122">
        <v>1.038874702498743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2.3475693197379764E-2</v>
      </c>
      <c r="D303" s="98">
        <v>2.4175794113852626E-2</v>
      </c>
      <c r="E303" s="98">
        <v>2.9118817593481523E-2</v>
      </c>
      <c r="F303" s="98">
        <v>3.8039676367677216E-2</v>
      </c>
      <c r="G303" s="98">
        <v>4.1423399283014792E-2</v>
      </c>
      <c r="H303" s="98">
        <v>4.1649959369320928E-2</v>
      </c>
      <c r="I303" s="98">
        <v>2.8294553322191055E-2</v>
      </c>
      <c r="J303" s="98">
        <v>2.7219351261725533E-2</v>
      </c>
      <c r="K303" s="98">
        <v>2.1916185991024059E-2</v>
      </c>
      <c r="L303" s="98">
        <v>2.8817277119990284E-2</v>
      </c>
      <c r="M303" s="98">
        <v>6.1460380082027748E-2</v>
      </c>
      <c r="N303" s="98">
        <v>5.081936027154163E-2</v>
      </c>
      <c r="O303" s="98">
        <v>4.6155297376432355E-2</v>
      </c>
      <c r="P303" s="98">
        <v>5.6260475702397554E-2</v>
      </c>
      <c r="Q303" s="98">
        <v>7.9487492539737567E-2</v>
      </c>
      <c r="R303" s="98">
        <v>0.10005838665088509</v>
      </c>
      <c r="S303" s="98">
        <v>0.11446774769045122</v>
      </c>
      <c r="T303" s="98">
        <v>0.13638470084706933</v>
      </c>
      <c r="U303" s="98">
        <v>0.2192097374494108</v>
      </c>
      <c r="V303" s="98">
        <v>0.21555099089537189</v>
      </c>
      <c r="W303" s="98">
        <v>0.31803527038324758</v>
      </c>
      <c r="X303" s="98">
        <v>0.37620940439743705</v>
      </c>
      <c r="Y303" s="98">
        <v>0.16946383772362109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1.624662198671801E-4</v>
      </c>
      <c r="D304" s="98">
        <v>7.4848183940485265E-5</v>
      </c>
      <c r="E304" s="98">
        <v>1.5489591594831605E-4</v>
      </c>
      <c r="F304" s="98">
        <v>1.5916760466720817E-4</v>
      </c>
      <c r="G304" s="98">
        <v>1.5750232160390763E-4</v>
      </c>
      <c r="H304" s="98">
        <v>2.4989877777254724E-4</v>
      </c>
      <c r="I304" s="98">
        <v>4.1864330944485083E-4</v>
      </c>
      <c r="J304" s="98">
        <v>7.8908327334710455E-5</v>
      </c>
      <c r="K304" s="98">
        <v>3.7797027813927359E-4</v>
      </c>
      <c r="L304" s="98">
        <v>0</v>
      </c>
      <c r="M304" s="98">
        <v>5.7268128335918682E-4</v>
      </c>
      <c r="N304" s="98">
        <v>2.871036975632509E-4</v>
      </c>
      <c r="O304" s="98">
        <v>9.4538202483213026E-5</v>
      </c>
      <c r="P304" s="98">
        <v>2.5027297494389477E-4</v>
      </c>
      <c r="Q304" s="98">
        <v>7.7757838245195391E-4</v>
      </c>
      <c r="R304" s="98">
        <v>7.8285569054641557E-4</v>
      </c>
      <c r="S304" s="98">
        <v>1.0561600797203046E-3</v>
      </c>
      <c r="T304" s="98">
        <v>6.3295462258514297E-4</v>
      </c>
      <c r="U304" s="98">
        <v>1.9544094742200945E-3</v>
      </c>
      <c r="V304" s="98">
        <v>9.539651023098472E-4</v>
      </c>
      <c r="W304" s="98">
        <v>1.7742556246292365E-3</v>
      </c>
      <c r="X304" s="98">
        <v>9.4044443541013156E-3</v>
      </c>
      <c r="Y304" s="98">
        <v>9.9075340264182226E-4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9.0968611494033781E-5</v>
      </c>
      <c r="D305" s="101">
        <v>4.2324706131993837E-5</v>
      </c>
      <c r="E305" s="101">
        <v>8.6394335337335916E-5</v>
      </c>
      <c r="F305" s="101">
        <v>8.8355020730320364E-5</v>
      </c>
      <c r="G305" s="101">
        <v>8.8710086607993397E-5</v>
      </c>
      <c r="H305" s="101">
        <v>1.4095871602884795E-4</v>
      </c>
      <c r="I305" s="101">
        <v>2.3234331073206604E-4</v>
      </c>
      <c r="J305" s="101">
        <v>4.2363561421467639E-5</v>
      </c>
      <c r="K305" s="101">
        <v>1.8491798289654518E-4</v>
      </c>
      <c r="L305" s="101">
        <v>0</v>
      </c>
      <c r="M305" s="101">
        <v>3.1946083966630012E-4</v>
      </c>
      <c r="N305" s="101">
        <v>1.5673317821149961E-4</v>
      </c>
      <c r="O305" s="101">
        <v>5.4289966351600168E-5</v>
      </c>
      <c r="P305" s="101">
        <v>1.3785672278651608E-4</v>
      </c>
      <c r="Q305" s="101">
        <v>4.3913235626751057E-4</v>
      </c>
      <c r="R305" s="101">
        <v>4.4263527430537348E-4</v>
      </c>
      <c r="S305" s="101">
        <v>5.7219910448105197E-4</v>
      </c>
      <c r="T305" s="101">
        <v>3.4488711923373377E-4</v>
      </c>
      <c r="U305" s="101">
        <v>1.0846126997054214E-3</v>
      </c>
      <c r="V305" s="101">
        <v>5.28850347953096E-4</v>
      </c>
      <c r="W305" s="101">
        <v>1.0427454054177426E-3</v>
      </c>
      <c r="X305" s="101">
        <v>3.9232295115408967E-3</v>
      </c>
      <c r="Y305" s="101">
        <v>5.1277100923327872E-4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7.1497608373146318E-5</v>
      </c>
      <c r="D306" s="104">
        <v>3.2523477808491422E-5</v>
      </c>
      <c r="E306" s="104">
        <v>6.8501580610980125E-5</v>
      </c>
      <c r="F306" s="104">
        <v>7.0812583936887788E-5</v>
      </c>
      <c r="G306" s="104">
        <v>6.8792234995914236E-5</v>
      </c>
      <c r="H306" s="104">
        <v>1.0894006174369928E-4</v>
      </c>
      <c r="I306" s="104">
        <v>1.8629999871278479E-4</v>
      </c>
      <c r="J306" s="104">
        <v>3.6544765913242809E-5</v>
      </c>
      <c r="K306" s="104">
        <v>1.9305229524272838E-4</v>
      </c>
      <c r="L306" s="104">
        <v>0</v>
      </c>
      <c r="M306" s="104">
        <v>2.532204436928867E-4</v>
      </c>
      <c r="N306" s="104">
        <v>1.3037051935175129E-4</v>
      </c>
      <c r="O306" s="104">
        <v>4.0248236131612864E-5</v>
      </c>
      <c r="P306" s="104">
        <v>1.1241625215737871E-4</v>
      </c>
      <c r="Q306" s="104">
        <v>3.3844602618444334E-4</v>
      </c>
      <c r="R306" s="104">
        <v>3.4022041624104209E-4</v>
      </c>
      <c r="S306" s="104">
        <v>4.8396097523925266E-4</v>
      </c>
      <c r="T306" s="104">
        <v>2.8806750335140914E-4</v>
      </c>
      <c r="U306" s="104">
        <v>8.6979677451467325E-4</v>
      </c>
      <c r="V306" s="104">
        <v>4.2511475435675125E-4</v>
      </c>
      <c r="W306" s="104">
        <v>7.31510219211494E-4</v>
      </c>
      <c r="X306" s="104">
        <v>5.481214842560418E-3</v>
      </c>
      <c r="Y306" s="104">
        <v>4.7798239340854354E-4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0.11439554773636017</v>
      </c>
      <c r="D307" s="101">
        <v>0.16243775388709578</v>
      </c>
      <c r="E307" s="101">
        <v>0.1387069237166948</v>
      </c>
      <c r="F307" s="101">
        <v>0.20106063175214703</v>
      </c>
      <c r="G307" s="101">
        <v>0.18516243337125446</v>
      </c>
      <c r="H307" s="101">
        <v>0.1861697217491502</v>
      </c>
      <c r="I307" s="101">
        <v>6.7431616333028577E-2</v>
      </c>
      <c r="J307" s="101">
        <v>0.12526654825679859</v>
      </c>
      <c r="K307" s="101">
        <v>0.11739803733448113</v>
      </c>
      <c r="L307" s="101">
        <v>0.18336454791203655</v>
      </c>
      <c r="M307" s="101">
        <v>0.31097077194838818</v>
      </c>
      <c r="N307" s="101">
        <v>0.32592417449189659</v>
      </c>
      <c r="O307" s="101">
        <v>0.33966654763609172</v>
      </c>
      <c r="P307" s="101">
        <v>0.46470391257950794</v>
      </c>
      <c r="Q307" s="101">
        <v>0.30729575354053068</v>
      </c>
      <c r="R307" s="101">
        <v>0.32217432864384554</v>
      </c>
      <c r="S307" s="101">
        <v>0.32725634584211705</v>
      </c>
      <c r="T307" s="101">
        <v>0.50240075239904525</v>
      </c>
      <c r="U307" s="101">
        <v>0.61847496966205551</v>
      </c>
      <c r="V307" s="101">
        <v>0.71091792807730336</v>
      </c>
      <c r="W307" s="101">
        <v>0.8435632307347406</v>
      </c>
      <c r="X307" s="101">
        <v>0</v>
      </c>
      <c r="Y307" s="101">
        <v>0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0.10567384635705393</v>
      </c>
      <c r="D308" s="104">
        <v>0.10690543205343722</v>
      </c>
      <c r="E308" s="104">
        <v>0.10226379045289802</v>
      </c>
      <c r="F308" s="104">
        <v>0.10146367677968486</v>
      </c>
      <c r="G308" s="104">
        <v>0.1414845083994748</v>
      </c>
      <c r="H308" s="104">
        <v>0.13916698974156744</v>
      </c>
      <c r="I308" s="104">
        <v>0.24007807034952894</v>
      </c>
      <c r="J308" s="104">
        <v>0.24300480125882495</v>
      </c>
      <c r="K308" s="104">
        <v>0.24738466348284416</v>
      </c>
      <c r="L308" s="104">
        <v>0.20399189850438826</v>
      </c>
      <c r="M308" s="104">
        <v>0.25873857029372532</v>
      </c>
      <c r="N308" s="104">
        <v>0.22770137212574415</v>
      </c>
      <c r="O308" s="104">
        <v>0.29706281692920361</v>
      </c>
      <c r="P308" s="104">
        <v>0.3769561776523585</v>
      </c>
      <c r="Q308" s="104">
        <v>0.36843600411027011</v>
      </c>
      <c r="R308" s="104">
        <v>0.42282031459191022</v>
      </c>
      <c r="S308" s="104">
        <v>0.39407587094996388</v>
      </c>
      <c r="T308" s="104">
        <v>0.55342345671046389</v>
      </c>
      <c r="U308" s="104">
        <v>0.7723742555192411</v>
      </c>
      <c r="V308" s="104">
        <v>0.69094601396909505</v>
      </c>
      <c r="W308" s="104">
        <v>0.76306117033982868</v>
      </c>
      <c r="X308" s="104">
        <v>1.3382753292472127</v>
      </c>
      <c r="Y308" s="104">
        <v>0.86842011137248021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5.9142815564271055E-2</v>
      </c>
      <c r="D309" s="98">
        <v>6.0489979836022917E-2</v>
      </c>
      <c r="E309" s="98">
        <v>5.7020078872016135E-2</v>
      </c>
      <c r="F309" s="98">
        <v>5.6293264925895599E-2</v>
      </c>
      <c r="G309" s="98">
        <v>7.9725866803874237E-2</v>
      </c>
      <c r="H309" s="98">
        <v>7.8522112879700248E-2</v>
      </c>
      <c r="I309" s="98">
        <v>0.13327398485262423</v>
      </c>
      <c r="J309" s="98">
        <v>0.13058902946070852</v>
      </c>
      <c r="K309" s="98">
        <v>0.12080624402529376</v>
      </c>
      <c r="L309" s="98">
        <v>0.11477557991097631</v>
      </c>
      <c r="M309" s="98">
        <v>0.14413185820363134</v>
      </c>
      <c r="N309" s="98">
        <v>0.1240218324843894</v>
      </c>
      <c r="O309" s="98">
        <v>0.17061727336344093</v>
      </c>
      <c r="P309" s="98">
        <v>0.20772635626850869</v>
      </c>
      <c r="Q309" s="98">
        <v>0.20823187893913112</v>
      </c>
      <c r="R309" s="98">
        <v>0.23927430153280563</v>
      </c>
      <c r="S309" s="98">
        <v>0.21332014091632515</v>
      </c>
      <c r="T309" s="98">
        <v>0.30202456977099079</v>
      </c>
      <c r="U309" s="98">
        <v>0.42884202273056549</v>
      </c>
      <c r="V309" s="98">
        <v>0.38328465553571717</v>
      </c>
      <c r="W309" s="98">
        <v>0.44803914257037236</v>
      </c>
      <c r="X309" s="98">
        <v>0.54838802468278369</v>
      </c>
      <c r="Y309" s="98">
        <v>0.44909003667143138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4.6531030792782875E-2</v>
      </c>
      <c r="D310" s="98">
        <v>4.6415452217414298E-2</v>
      </c>
      <c r="E310" s="98">
        <v>4.524371158088189E-2</v>
      </c>
      <c r="F310" s="98">
        <v>4.5170411853789262E-2</v>
      </c>
      <c r="G310" s="98">
        <v>6.1758641595600572E-2</v>
      </c>
      <c r="H310" s="98">
        <v>6.0644876861867182E-2</v>
      </c>
      <c r="I310" s="98">
        <v>0.10680408549690469</v>
      </c>
      <c r="J310" s="98">
        <v>0.11241577179811642</v>
      </c>
      <c r="K310" s="98">
        <v>0.12657841945755038</v>
      </c>
      <c r="L310" s="98">
        <v>8.9216318593411933E-2</v>
      </c>
      <c r="M310" s="98">
        <v>0.11460671209009399</v>
      </c>
      <c r="N310" s="98">
        <v>0.10367953964135473</v>
      </c>
      <c r="O310" s="98">
        <v>0.12644554356576268</v>
      </c>
      <c r="P310" s="98">
        <v>0.16922982138384982</v>
      </c>
      <c r="Q310" s="98">
        <v>0.16020412517113899</v>
      </c>
      <c r="R310" s="98">
        <v>0.18354601305910459</v>
      </c>
      <c r="S310" s="98">
        <v>0.18075573003363873</v>
      </c>
      <c r="T310" s="98">
        <v>0.2513988869394731</v>
      </c>
      <c r="U310" s="98">
        <v>0.34353223278867562</v>
      </c>
      <c r="V310" s="98">
        <v>0.30766135843337783</v>
      </c>
      <c r="W310" s="98">
        <v>0.31502202776945626</v>
      </c>
      <c r="X310" s="98">
        <v>0.78988730456442902</v>
      </c>
      <c r="Y310" s="98">
        <v>0.41933007470104883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5.7126939847041092E-2</v>
      </c>
      <c r="D311" s="122">
        <v>6.9584567876596268E-2</v>
      </c>
      <c r="E311" s="122">
        <v>6.5471218351294547E-2</v>
      </c>
      <c r="F311" s="122">
        <v>8.111091500132396E-2</v>
      </c>
      <c r="G311" s="122">
        <v>8.7733668569901613E-2</v>
      </c>
      <c r="H311" s="122">
        <v>8.8954143437743646E-2</v>
      </c>
      <c r="I311" s="122">
        <v>8.4915126969724308E-2</v>
      </c>
      <c r="J311" s="122">
        <v>0.10038783688108573</v>
      </c>
      <c r="K311" s="122">
        <v>0.10415435920423104</v>
      </c>
      <c r="L311" s="122">
        <v>0.10682223244624699</v>
      </c>
      <c r="M311" s="122">
        <v>0.15240761096639907</v>
      </c>
      <c r="N311" s="122">
        <v>0.14593971398634456</v>
      </c>
      <c r="O311" s="122">
        <v>0.16514207453606591</v>
      </c>
      <c r="P311" s="122">
        <v>0.23051391205115082</v>
      </c>
      <c r="Q311" s="122">
        <v>0.18813307590794479</v>
      </c>
      <c r="R311" s="122">
        <v>0.21810148393346254</v>
      </c>
      <c r="S311" s="122">
        <v>0.22169808041103956</v>
      </c>
      <c r="T311" s="122">
        <v>0.31897807000570438</v>
      </c>
      <c r="U311" s="122">
        <v>0.42910022822548399</v>
      </c>
      <c r="V311" s="122">
        <v>0.46621216862351528</v>
      </c>
      <c r="W311" s="122">
        <v>0.58958590025040924</v>
      </c>
      <c r="X311" s="122">
        <v>0.49819919892292858</v>
      </c>
      <c r="Y311" s="122">
        <v>0.35036340000677901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5.7126939847041092E-2</v>
      </c>
      <c r="D313" s="33">
        <v>6.9584567876596268E-2</v>
      </c>
      <c r="E313" s="33">
        <v>6.5471218351294547E-2</v>
      </c>
      <c r="F313" s="33">
        <v>8.111091500132396E-2</v>
      </c>
      <c r="G313" s="33">
        <v>8.7733668569901613E-2</v>
      </c>
      <c r="H313" s="33">
        <v>8.8954143437743646E-2</v>
      </c>
      <c r="I313" s="33">
        <v>8.4915126969724308E-2</v>
      </c>
      <c r="J313" s="33">
        <v>0.10038783688108573</v>
      </c>
      <c r="K313" s="33">
        <v>0.10415435920423104</v>
      </c>
      <c r="L313" s="33">
        <v>0.10682223244624699</v>
      </c>
      <c r="M313" s="33">
        <v>0.15240761096639907</v>
      </c>
      <c r="N313" s="33">
        <v>0.14593971398634456</v>
      </c>
      <c r="O313" s="33">
        <v>0.16514207453606591</v>
      </c>
      <c r="P313" s="33">
        <v>0.23051391205115082</v>
      </c>
      <c r="Q313" s="33">
        <v>0.18813307590794479</v>
      </c>
      <c r="R313" s="33">
        <v>0.21810148393346254</v>
      </c>
      <c r="S313" s="33">
        <v>0.22169808041103956</v>
      </c>
      <c r="T313" s="33">
        <v>0.31897807000570438</v>
      </c>
      <c r="U313" s="33">
        <v>0.42910022822548399</v>
      </c>
      <c r="V313" s="33">
        <v>0.46621216862351528</v>
      </c>
      <c r="W313" s="33">
        <v>0.58958590025040924</v>
      </c>
      <c r="X313" s="33">
        <v>0.49819919892292858</v>
      </c>
      <c r="Y313" s="33">
        <v>0.35036340000677901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1.8413100286260971</v>
      </c>
      <c r="D315" s="154">
        <f t="shared" si="118"/>
        <v>1.8829041219528124</v>
      </c>
      <c r="E315" s="154">
        <f t="shared" si="118"/>
        <v>1.9361813479724999</v>
      </c>
      <c r="F315" s="154">
        <f t="shared" si="118"/>
        <v>1.9691625038693854</v>
      </c>
      <c r="G315" s="154">
        <f t="shared" si="118"/>
        <v>2.019583444383811</v>
      </c>
      <c r="H315" s="154">
        <f t="shared" si="118"/>
        <v>2.0759770253610998</v>
      </c>
      <c r="I315" s="154">
        <f t="shared" si="118"/>
        <v>2.1331389281292088</v>
      </c>
      <c r="J315" s="154">
        <f t="shared" si="118"/>
        <v>2.1787993783998232</v>
      </c>
      <c r="K315" s="154">
        <f t="shared" si="118"/>
        <v>2.2543703306203633</v>
      </c>
      <c r="L315" s="154">
        <f t="shared" si="118"/>
        <v>2.2301968009166018</v>
      </c>
      <c r="M315" s="154">
        <f t="shared" si="118"/>
        <v>2.2454257604879002</v>
      </c>
      <c r="N315" s="154">
        <f t="shared" si="118"/>
        <v>2.2943434147745894</v>
      </c>
      <c r="O315" s="154">
        <f t="shared" si="118"/>
        <v>2.3129532438421414</v>
      </c>
      <c r="P315" s="154">
        <f t="shared" si="118"/>
        <v>2.3853496042490696</v>
      </c>
      <c r="Q315" s="154">
        <f t="shared" si="118"/>
        <v>2.4229463127310669</v>
      </c>
      <c r="R315" s="154">
        <f t="shared" ref="R315:V315" si="119">IF(R297=0,"",R297/R279)</f>
        <v>2.4393980836878542</v>
      </c>
      <c r="S315" s="154">
        <f t="shared" si="119"/>
        <v>2.4356545465838857</v>
      </c>
      <c r="T315" s="154">
        <f t="shared" si="119"/>
        <v>2.4099276414927946</v>
      </c>
      <c r="U315" s="154">
        <f t="shared" si="119"/>
        <v>2.3714620054509301</v>
      </c>
      <c r="V315" s="154">
        <f t="shared" si="119"/>
        <v>2.3595372641557586</v>
      </c>
      <c r="W315" s="154">
        <f t="shared" ref="W315:Y315" si="120">IF(W297=0,"",W297/W279)</f>
        <v>2.2794161957400698</v>
      </c>
      <c r="X315" s="154">
        <f t="shared" si="120"/>
        <v>2.5576182638398426</v>
      </c>
      <c r="Y315" s="154">
        <f t="shared" si="120"/>
        <v>2.4391589098351432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2.1569451294815569</v>
      </c>
      <c r="D316" s="155">
        <f t="shared" si="121"/>
        <v>2.2326956619777709</v>
      </c>
      <c r="E316" s="155">
        <f t="shared" si="121"/>
        <v>2.3097215545075294</v>
      </c>
      <c r="F316" s="155">
        <f t="shared" si="121"/>
        <v>2.3872802203849122</v>
      </c>
      <c r="G316" s="155">
        <f t="shared" si="121"/>
        <v>2.466048251145911</v>
      </c>
      <c r="H316" s="155">
        <f t="shared" si="121"/>
        <v>2.545944253762912</v>
      </c>
      <c r="I316" s="155">
        <f t="shared" si="121"/>
        <v>2.6271364202311074</v>
      </c>
      <c r="J316" s="155">
        <f t="shared" si="121"/>
        <v>2.7103104941980423</v>
      </c>
      <c r="K316" s="155">
        <f t="shared" si="121"/>
        <v>2.7960516588001645</v>
      </c>
      <c r="L316" s="155">
        <f t="shared" si="121"/>
        <v>2.8845203354367701</v>
      </c>
      <c r="M316" s="155">
        <f t="shared" si="121"/>
        <v>2.9926992162316797</v>
      </c>
      <c r="N316" s="155">
        <f t="shared" si="121"/>
        <v>3.126444601056737</v>
      </c>
      <c r="O316" s="155">
        <f t="shared" si="121"/>
        <v>3.2877684439798966</v>
      </c>
      <c r="P316" s="155">
        <f t="shared" si="121"/>
        <v>3.4604042114308733</v>
      </c>
      <c r="Q316" s="155">
        <f t="shared" si="121"/>
        <v>3.5946575274637107</v>
      </c>
      <c r="R316" s="155">
        <f t="shared" ref="R316:V316" si="122">IF(R298=0,"",R298/R280)</f>
        <v>3.5955140489496635</v>
      </c>
      <c r="S316" s="155">
        <f t="shared" si="122"/>
        <v>3.5956092180036583</v>
      </c>
      <c r="T316" s="155">
        <f t="shared" si="122"/>
        <v>3.5957149613969857</v>
      </c>
      <c r="U316" s="155">
        <f t="shared" si="122"/>
        <v>3.5958324540562381</v>
      </c>
      <c r="V316" s="155">
        <f t="shared" si="122"/>
        <v>3.6064067933889894</v>
      </c>
      <c r="W316" s="155">
        <f t="shared" ref="W316:Y316" si="123">IF(W298=0,"",W298/W280)</f>
        <v>3.6627299147420711</v>
      </c>
      <c r="X316" s="155">
        <f t="shared" si="123"/>
        <v>3.7381629963541592</v>
      </c>
      <c r="Y316" s="155">
        <f t="shared" si="123"/>
        <v>3.824725708364658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2.1569451294815569</v>
      </c>
      <c r="D317" s="156">
        <f t="shared" si="124"/>
        <v>2.2326956619777709</v>
      </c>
      <c r="E317" s="156">
        <f t="shared" si="124"/>
        <v>2.3097215545075294</v>
      </c>
      <c r="F317" s="156">
        <f t="shared" si="124"/>
        <v>2.3872802203849122</v>
      </c>
      <c r="G317" s="156">
        <f t="shared" si="124"/>
        <v>2.466048251145911</v>
      </c>
      <c r="H317" s="156">
        <f t="shared" si="124"/>
        <v>2.545944253762912</v>
      </c>
      <c r="I317" s="156">
        <f t="shared" si="124"/>
        <v>2.6271364202311074</v>
      </c>
      <c r="J317" s="156">
        <f t="shared" si="124"/>
        <v>2.7103104941980423</v>
      </c>
      <c r="K317" s="156">
        <f t="shared" si="124"/>
        <v>2.7960516588001645</v>
      </c>
      <c r="L317" s="156">
        <f t="shared" si="124"/>
        <v>2.8845203354367701</v>
      </c>
      <c r="M317" s="156">
        <f t="shared" si="124"/>
        <v>2.9926992162316797</v>
      </c>
      <c r="N317" s="156">
        <f t="shared" si="124"/>
        <v>3.126444601056737</v>
      </c>
      <c r="O317" s="156">
        <f t="shared" si="124"/>
        <v>3.2877684439798966</v>
      </c>
      <c r="P317" s="156">
        <f t="shared" si="124"/>
        <v>3.4604042114308733</v>
      </c>
      <c r="Q317" s="156">
        <f t="shared" si="124"/>
        <v>3.5946575274637107</v>
      </c>
      <c r="R317" s="156">
        <f t="shared" ref="R317:V317" si="125">IF(R299=0,"",R299/R281)</f>
        <v>3.5955140489496635</v>
      </c>
      <c r="S317" s="156">
        <f t="shared" si="125"/>
        <v>3.5956092180036583</v>
      </c>
      <c r="T317" s="156">
        <f t="shared" si="125"/>
        <v>3.5957149613969857</v>
      </c>
      <c r="U317" s="156">
        <f t="shared" si="125"/>
        <v>3.5958324540562381</v>
      </c>
      <c r="V317" s="156">
        <f t="shared" si="125"/>
        <v>3.6064067933889894</v>
      </c>
      <c r="W317" s="156">
        <f t="shared" ref="W317:Y317" si="126">IF(W299=0,"",W299/W281)</f>
        <v>3.6627299147420711</v>
      </c>
      <c r="X317" s="156">
        <f t="shared" si="126"/>
        <v>3.7381629963541592</v>
      </c>
      <c r="Y317" s="156">
        <f t="shared" si="126"/>
        <v>3.824725708364658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3.0084562238929511</v>
      </c>
      <c r="D318" s="155">
        <f t="shared" si="127"/>
        <v>3.1582689444647301</v>
      </c>
      <c r="E318" s="155">
        <f t="shared" si="127"/>
        <v>3.3103276457928197</v>
      </c>
      <c r="F318" s="155">
        <f t="shared" si="127"/>
        <v>3.4636076155361337</v>
      </c>
      <c r="G318" s="155">
        <f t="shared" si="127"/>
        <v>3.6189968543205664</v>
      </c>
      <c r="H318" s="155">
        <f t="shared" si="127"/>
        <v>3.7763558025341504</v>
      </c>
      <c r="I318" s="155">
        <f t="shared" si="127"/>
        <v>3.9358706019866241</v>
      </c>
      <c r="J318" s="155">
        <f t="shared" si="127"/>
        <v>4.0983755262745563</v>
      </c>
      <c r="K318" s="155">
        <f t="shared" si="127"/>
        <v>4.2645313896480079</v>
      </c>
      <c r="L318" s="155">
        <f t="shared" si="127"/>
        <v>4.4344258231886302</v>
      </c>
      <c r="M318" s="155">
        <f t="shared" si="127"/>
        <v>4.6291123211337073</v>
      </c>
      <c r="N318" s="155">
        <f t="shared" si="127"/>
        <v>4.8548406993539652</v>
      </c>
      <c r="O318" s="155">
        <f t="shared" si="127"/>
        <v>5.1112082807486523</v>
      </c>
      <c r="P318" s="155">
        <f t="shared" si="127"/>
        <v>5.3732653714834271</v>
      </c>
      <c r="Q318" s="155">
        <f t="shared" si="127"/>
        <v>5.5743901707112489</v>
      </c>
      <c r="R318" s="155">
        <f t="shared" ref="R318:V318" si="128">IF(R300=0,"",R300/R282)</f>
        <v>5.6179695138786006</v>
      </c>
      <c r="S318" s="155">
        <f t="shared" si="128"/>
        <v>5.6228116631194176</v>
      </c>
      <c r="T318" s="155">
        <f t="shared" si="128"/>
        <v>5.6281918289425477</v>
      </c>
      <c r="U318" s="155">
        <f t="shared" si="128"/>
        <v>5.6341697909682473</v>
      </c>
      <c r="V318" s="155">
        <f t="shared" si="128"/>
        <v>5.6512520355516926</v>
      </c>
      <c r="W318" s="155">
        <f t="shared" ref="W318:Y318" si="129">IF(W300=0,"",W300/W282)</f>
        <v>5.7073192747491044</v>
      </c>
      <c r="X318" s="155">
        <f t="shared" si="129"/>
        <v>5.7693487102329692</v>
      </c>
      <c r="Y318" s="155">
        <f t="shared" si="129"/>
        <v>5.8392669101406751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3.0084562238929511</v>
      </c>
      <c r="D319" s="156">
        <f t="shared" si="130"/>
        <v>3.1582689444647301</v>
      </c>
      <c r="E319" s="156">
        <f t="shared" si="130"/>
        <v>3.3103276457928197</v>
      </c>
      <c r="F319" s="156">
        <f t="shared" si="130"/>
        <v>3.4636076155361337</v>
      </c>
      <c r="G319" s="156">
        <f t="shared" si="130"/>
        <v>3.6189968543205664</v>
      </c>
      <c r="H319" s="156">
        <f t="shared" si="130"/>
        <v>3.7763558025341504</v>
      </c>
      <c r="I319" s="156">
        <f t="shared" si="130"/>
        <v>3.9358706019866241</v>
      </c>
      <c r="J319" s="156">
        <f t="shared" si="130"/>
        <v>4.0983755262745563</v>
      </c>
      <c r="K319" s="156">
        <f t="shared" si="130"/>
        <v>4.2645313896480079</v>
      </c>
      <c r="L319" s="156">
        <f t="shared" si="130"/>
        <v>4.4344258231886302</v>
      </c>
      <c r="M319" s="156">
        <f t="shared" si="130"/>
        <v>4.6291123211337073</v>
      </c>
      <c r="N319" s="156">
        <f t="shared" si="130"/>
        <v>4.8548406993539652</v>
      </c>
      <c r="O319" s="156">
        <f t="shared" si="130"/>
        <v>5.1112082807486523</v>
      </c>
      <c r="P319" s="156">
        <f t="shared" si="130"/>
        <v>5.3732653714834271</v>
      </c>
      <c r="Q319" s="156">
        <f t="shared" si="130"/>
        <v>5.5743901707112489</v>
      </c>
      <c r="R319" s="156">
        <f t="shared" ref="R319:V319" si="131">IF(R301=0,"",R301/R283)</f>
        <v>5.6179695138786006</v>
      </c>
      <c r="S319" s="156">
        <f t="shared" si="131"/>
        <v>5.6228116631194176</v>
      </c>
      <c r="T319" s="156">
        <f t="shared" si="131"/>
        <v>5.6281918289425477</v>
      </c>
      <c r="U319" s="156">
        <f t="shared" si="131"/>
        <v>5.6341697909682473</v>
      </c>
      <c r="V319" s="156">
        <f t="shared" si="131"/>
        <v>5.6512520355516926</v>
      </c>
      <c r="W319" s="156">
        <f t="shared" ref="W319:Y319" si="132">IF(W301=0,"",W301/W283)</f>
        <v>5.7073192747491044</v>
      </c>
      <c r="X319" s="156">
        <f t="shared" si="132"/>
        <v>5.7693487102329692</v>
      </c>
      <c r="Y319" s="156">
        <f t="shared" si="132"/>
        <v>5.8392669101406751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0.76971193665807192</v>
      </c>
      <c r="D320" s="155">
        <f t="shared" si="133"/>
        <v>0.76534838395949067</v>
      </c>
      <c r="E320" s="155">
        <f t="shared" si="133"/>
        <v>0.76613070391810179</v>
      </c>
      <c r="F320" s="155">
        <f t="shared" si="133"/>
        <v>0.76003252349138761</v>
      </c>
      <c r="G320" s="155">
        <f t="shared" si="133"/>
        <v>0.76837317372426506</v>
      </c>
      <c r="H320" s="155">
        <f t="shared" si="133"/>
        <v>0.76924781313979063</v>
      </c>
      <c r="I320" s="155">
        <f t="shared" si="133"/>
        <v>0.80534252900937586</v>
      </c>
      <c r="J320" s="155">
        <f t="shared" si="133"/>
        <v>0.80103412169899624</v>
      </c>
      <c r="K320" s="155">
        <f t="shared" si="133"/>
        <v>0.81322177089519987</v>
      </c>
      <c r="L320" s="155">
        <f t="shared" si="133"/>
        <v>0.79045434186991981</v>
      </c>
      <c r="M320" s="155">
        <f t="shared" si="133"/>
        <v>0.78620745838056538</v>
      </c>
      <c r="N320" s="155">
        <f t="shared" si="133"/>
        <v>0.79250024112795814</v>
      </c>
      <c r="O320" s="155">
        <f t="shared" si="133"/>
        <v>0.80675210929634089</v>
      </c>
      <c r="P320" s="155">
        <f t="shared" si="133"/>
        <v>0.8210117634773505</v>
      </c>
      <c r="Q320" s="155">
        <f t="shared" si="133"/>
        <v>0.83729958131237825</v>
      </c>
      <c r="R320" s="155">
        <f t="shared" ref="R320:V320" si="134">IF(R302=0,"",R302/R284)</f>
        <v>0.84680456981364716</v>
      </c>
      <c r="S320" s="155">
        <f t="shared" si="134"/>
        <v>0.85513877809039851</v>
      </c>
      <c r="T320" s="155">
        <f t="shared" si="134"/>
        <v>0.86224024097974572</v>
      </c>
      <c r="U320" s="155">
        <f t="shared" si="134"/>
        <v>0.8707456515308869</v>
      </c>
      <c r="V320" s="155">
        <f t="shared" si="134"/>
        <v>0.8748544649675577</v>
      </c>
      <c r="W320" s="155">
        <f t="shared" ref="W320:Y320" si="135">IF(W302=0,"",W302/W284)</f>
        <v>0.87824857823076774</v>
      </c>
      <c r="X320" s="155">
        <f t="shared" si="135"/>
        <v>0.92490958780376265</v>
      </c>
      <c r="Y320" s="155">
        <f t="shared" si="135"/>
        <v>0.92354018408283423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0.66125195279120275</v>
      </c>
      <c r="D321" s="156">
        <f t="shared" si="136"/>
        <v>0.66318548284313983</v>
      </c>
      <c r="E321" s="156">
        <f t="shared" si="136"/>
        <v>0.6653877821302302</v>
      </c>
      <c r="F321" s="156">
        <f t="shared" si="136"/>
        <v>0.66762673176756893</v>
      </c>
      <c r="G321" s="156">
        <f t="shared" si="136"/>
        <v>0.67011320206173441</v>
      </c>
      <c r="H321" s="156">
        <f t="shared" si="136"/>
        <v>0.67282138517173073</v>
      </c>
      <c r="I321" s="156">
        <f t="shared" si="136"/>
        <v>0.67580323954726063</v>
      </c>
      <c r="J321" s="156">
        <f t="shared" si="136"/>
        <v>0.67927162061707314</v>
      </c>
      <c r="K321" s="156">
        <f t="shared" si="136"/>
        <v>0.68340751148324175</v>
      </c>
      <c r="L321" s="156">
        <f t="shared" si="136"/>
        <v>0.68825933254550198</v>
      </c>
      <c r="M321" s="156">
        <f t="shared" si="136"/>
        <v>0.69815007742690871</v>
      </c>
      <c r="N321" s="156">
        <f t="shared" si="136"/>
        <v>0.71445385934344874</v>
      </c>
      <c r="O321" s="156">
        <f t="shared" si="136"/>
        <v>0.73828902589107548</v>
      </c>
      <c r="P321" s="156">
        <f t="shared" si="136"/>
        <v>0.76719173660380124</v>
      </c>
      <c r="Q321" s="156">
        <f t="shared" si="136"/>
        <v>0.7932146269308965</v>
      </c>
      <c r="R321" s="156">
        <f t="shared" ref="R321:V321" si="137">IF(R303=0,"",R303/R285)</f>
        <v>0.8100977039301438</v>
      </c>
      <c r="S321" s="156">
        <f t="shared" si="137"/>
        <v>0.82581745765932402</v>
      </c>
      <c r="T321" s="156">
        <f t="shared" si="137"/>
        <v>0.83991037906772847</v>
      </c>
      <c r="U321" s="156">
        <f t="shared" si="137"/>
        <v>0.85191295910469611</v>
      </c>
      <c r="V321" s="156">
        <f t="shared" si="137"/>
        <v>0.8613616887195471</v>
      </c>
      <c r="W321" s="156">
        <f t="shared" ref="W321:Y321" si="138">IF(W303=0,"",W303/W285)</f>
        <v>0.86716937870178612</v>
      </c>
      <c r="X321" s="156">
        <f t="shared" si="138"/>
        <v>0.86970728047019719</v>
      </c>
      <c r="Y321" s="156">
        <f t="shared" si="138"/>
        <v>0.87099241180918463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0.77709794064824966</v>
      </c>
      <c r="D322" s="156">
        <f t="shared" si="139"/>
        <v>0.77688641991565122</v>
      </c>
      <c r="E322" s="156">
        <f t="shared" si="139"/>
        <v>0.78095305470423404</v>
      </c>
      <c r="F322" s="156">
        <f t="shared" si="139"/>
        <v>0.78348046138423844</v>
      </c>
      <c r="G322" s="156">
        <f t="shared" si="139"/>
        <v>0.78291985155648069</v>
      </c>
      <c r="H322" s="156">
        <f t="shared" si="139"/>
        <v>0.78474957604436046</v>
      </c>
      <c r="I322" s="156">
        <f t="shared" si="139"/>
        <v>0.78973927529448118</v>
      </c>
      <c r="J322" s="156">
        <f t="shared" si="139"/>
        <v>0.79777161077766734</v>
      </c>
      <c r="K322" s="156">
        <f t="shared" si="139"/>
        <v>0.81523310413396699</v>
      </c>
      <c r="L322" s="156" t="str">
        <f t="shared" si="139"/>
        <v/>
      </c>
      <c r="M322" s="156">
        <f t="shared" si="139"/>
        <v>0.80568288438089997</v>
      </c>
      <c r="N322" s="156">
        <f t="shared" si="139"/>
        <v>0.82089359061642675</v>
      </c>
      <c r="O322" s="156">
        <f t="shared" si="139"/>
        <v>0.83086346949061329</v>
      </c>
      <c r="P322" s="156">
        <f t="shared" si="139"/>
        <v>0.8567873122551708</v>
      </c>
      <c r="Q322" s="156">
        <f t="shared" si="139"/>
        <v>0.87166890104672989</v>
      </c>
      <c r="R322" s="156">
        <f t="shared" ref="R322:V322" si="140">IF(R304=0,"",R304/R286)</f>
        <v>0.88296860441106284</v>
      </c>
      <c r="S322" s="156">
        <f t="shared" si="140"/>
        <v>0.89744733230310958</v>
      </c>
      <c r="T322" s="156">
        <f t="shared" si="140"/>
        <v>0.90591466862053316</v>
      </c>
      <c r="U322" s="156">
        <f t="shared" si="140"/>
        <v>0.91201974855007673</v>
      </c>
      <c r="V322" s="156">
        <f t="shared" si="140"/>
        <v>0.91808197455452856</v>
      </c>
      <c r="W322" s="156">
        <f t="shared" ref="W322:Y322" si="141">IF(W304=0,"",W304/W286)</f>
        <v>0.91741133147995424</v>
      </c>
      <c r="X322" s="156">
        <f t="shared" si="141"/>
        <v>0.94117932601015108</v>
      </c>
      <c r="Y322" s="156">
        <f t="shared" si="141"/>
        <v>0.92879984946757788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0.66125195279120275</v>
      </c>
      <c r="D323" s="157">
        <f t="shared" si="142"/>
        <v>0.66318548284313983</v>
      </c>
      <c r="E323" s="157">
        <f t="shared" si="142"/>
        <v>0.6653877821302302</v>
      </c>
      <c r="F323" s="157">
        <f t="shared" si="142"/>
        <v>0.66762673176756893</v>
      </c>
      <c r="G323" s="157">
        <f t="shared" si="142"/>
        <v>0.67011320206173441</v>
      </c>
      <c r="H323" s="157">
        <f t="shared" si="142"/>
        <v>0.67282138517173062</v>
      </c>
      <c r="I323" s="157">
        <f t="shared" si="142"/>
        <v>0.67580323954726063</v>
      </c>
      <c r="J323" s="157">
        <f t="shared" si="142"/>
        <v>0.67927162061707314</v>
      </c>
      <c r="K323" s="157">
        <f t="shared" si="142"/>
        <v>0.68340751148324175</v>
      </c>
      <c r="L323" s="157" t="str">
        <f t="shared" si="142"/>
        <v/>
      </c>
      <c r="M323" s="157">
        <f t="shared" si="142"/>
        <v>0.6981500774269086</v>
      </c>
      <c r="N323" s="157">
        <f t="shared" si="142"/>
        <v>0.71445385934344874</v>
      </c>
      <c r="O323" s="157">
        <f t="shared" si="142"/>
        <v>0.73828902589107548</v>
      </c>
      <c r="P323" s="157">
        <f t="shared" si="142"/>
        <v>0.76719173660380124</v>
      </c>
      <c r="Q323" s="157">
        <f t="shared" si="142"/>
        <v>0.7932146269308965</v>
      </c>
      <c r="R323" s="157">
        <f t="shared" ref="R323:V323" si="143">IF(R305=0,"",R305/R287)</f>
        <v>0.8100977039301438</v>
      </c>
      <c r="S323" s="157">
        <f t="shared" si="143"/>
        <v>0.82581745765932402</v>
      </c>
      <c r="T323" s="157">
        <f t="shared" si="143"/>
        <v>0.83991037906772836</v>
      </c>
      <c r="U323" s="157">
        <f t="shared" si="143"/>
        <v>0.85191295910469611</v>
      </c>
      <c r="V323" s="157">
        <f t="shared" si="143"/>
        <v>0.86136168871954699</v>
      </c>
      <c r="W323" s="157">
        <f t="shared" ref="W323:Y323" si="144">IF(W305=0,"",W305/W287)</f>
        <v>0.86716937870178601</v>
      </c>
      <c r="X323" s="157">
        <f t="shared" si="144"/>
        <v>0.86970728047019707</v>
      </c>
      <c r="Y323" s="157">
        <f t="shared" si="144"/>
        <v>0.87099241180918463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0.74041525039803324</v>
      </c>
      <c r="D325" s="157">
        <f t="shared" si="148"/>
        <v>0.74150502345695191</v>
      </c>
      <c r="E325" s="157">
        <f t="shared" si="148"/>
        <v>0.74269805505372344</v>
      </c>
      <c r="F325" s="157">
        <f t="shared" si="148"/>
        <v>0.74390548114709087</v>
      </c>
      <c r="G325" s="157">
        <f t="shared" si="148"/>
        <v>0.74520880800638034</v>
      </c>
      <c r="H325" s="157">
        <f t="shared" si="148"/>
        <v>0.74659883532297355</v>
      </c>
      <c r="I325" s="157">
        <f t="shared" si="148"/>
        <v>0.74809670157448016</v>
      </c>
      <c r="J325" s="157">
        <f t="shared" si="148"/>
        <v>0.74978716565162395</v>
      </c>
      <c r="K325" s="157">
        <f t="shared" si="148"/>
        <v>0.75174510479381351</v>
      </c>
      <c r="L325" s="157">
        <f t="shared" si="148"/>
        <v>0.75399626316397572</v>
      </c>
      <c r="M325" s="157">
        <f t="shared" si="148"/>
        <v>0.75827598636523619</v>
      </c>
      <c r="N325" s="157">
        <f t="shared" si="148"/>
        <v>0.7653328644836086</v>
      </c>
      <c r="O325" s="157">
        <f t="shared" si="148"/>
        <v>0.77609368628206765</v>
      </c>
      <c r="P325" s="157">
        <f t="shared" si="148"/>
        <v>0.79004827813282497</v>
      </c>
      <c r="Q325" s="157">
        <f t="shared" si="148"/>
        <v>0.80351149029719959</v>
      </c>
      <c r="R325" s="157">
        <f t="shared" ref="R325:V325" si="149">IF(R307=0,"",R307/R289)</f>
        <v>0.81262257581351849</v>
      </c>
      <c r="S325" s="157">
        <f t="shared" si="149"/>
        <v>0.82144964721333202</v>
      </c>
      <c r="T325" s="157">
        <f t="shared" si="149"/>
        <v>0.83020821581746362</v>
      </c>
      <c r="U325" s="157">
        <f t="shared" si="149"/>
        <v>0.83898632909472537</v>
      </c>
      <c r="V325" s="157">
        <f t="shared" si="149"/>
        <v>0.84760980782392448</v>
      </c>
      <c r="W325" s="157">
        <f t="shared" ref="W325:Y325" si="150">IF(W307=0,"",W307/W289)</f>
        <v>0.85548590473062591</v>
      </c>
      <c r="X325" s="157" t="str">
        <f t="shared" si="150"/>
        <v/>
      </c>
      <c r="Y325" s="157" t="str">
        <f t="shared" si="150"/>
        <v/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0.8359681980501491</v>
      </c>
      <c r="D326" s="158">
        <f t="shared" si="151"/>
        <v>0.83524596394463768</v>
      </c>
      <c r="E326" s="158">
        <f t="shared" si="151"/>
        <v>0.83810446711682685</v>
      </c>
      <c r="F326" s="158">
        <f t="shared" si="151"/>
        <v>0.83963211295541051</v>
      </c>
      <c r="G326" s="158">
        <f t="shared" si="151"/>
        <v>0.83846029285891421</v>
      </c>
      <c r="H326" s="158">
        <f t="shared" si="151"/>
        <v>0.83927565393052705</v>
      </c>
      <c r="I326" s="158">
        <f t="shared" si="151"/>
        <v>0.84251272308226277</v>
      </c>
      <c r="J326" s="158">
        <f t="shared" si="151"/>
        <v>0.84793597509277352</v>
      </c>
      <c r="K326" s="158">
        <f t="shared" si="151"/>
        <v>0.86112886945242251</v>
      </c>
      <c r="L326" s="158">
        <f t="shared" si="151"/>
        <v>0.84489921582141769</v>
      </c>
      <c r="M326" s="158">
        <f t="shared" si="151"/>
        <v>0.84920001481046536</v>
      </c>
      <c r="N326" s="158">
        <f t="shared" si="151"/>
        <v>0.85689296527547665</v>
      </c>
      <c r="O326" s="158">
        <f t="shared" si="151"/>
        <v>0.85785241937914047</v>
      </c>
      <c r="P326" s="158">
        <f t="shared" si="151"/>
        <v>0.87226369613101218</v>
      </c>
      <c r="Q326" s="158">
        <f t="shared" si="151"/>
        <v>0.87857476650745814</v>
      </c>
      <c r="R326" s="158">
        <f t="shared" ref="R326:V326" si="152">IF(R308=0,"",R308/R290)</f>
        <v>0.88457420745536897</v>
      </c>
      <c r="S326" s="158">
        <f t="shared" si="152"/>
        <v>0.89472584469966554</v>
      </c>
      <c r="T326" s="158">
        <f t="shared" si="152"/>
        <v>0.89959374188640373</v>
      </c>
      <c r="U326" s="158">
        <f t="shared" si="152"/>
        <v>0.90370492765473842</v>
      </c>
      <c r="V326" s="158">
        <f t="shared" si="152"/>
        <v>0.9093117229995541</v>
      </c>
      <c r="W326" s="158">
        <f t="shared" ref="W326:Y326" si="153">IF(W308=0,"",W308/W290)</f>
        <v>0.90976345842983175</v>
      </c>
      <c r="X326" s="158">
        <f t="shared" si="153"/>
        <v>0.94159612110168267</v>
      </c>
      <c r="Y326" s="158">
        <f t="shared" si="153"/>
        <v>0.93453644292461546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0.74041525039803324</v>
      </c>
      <c r="D327" s="156">
        <f t="shared" si="154"/>
        <v>0.74150502345695191</v>
      </c>
      <c r="E327" s="156">
        <f t="shared" si="154"/>
        <v>0.74269805505372344</v>
      </c>
      <c r="F327" s="156">
        <f t="shared" si="154"/>
        <v>0.74390548114709087</v>
      </c>
      <c r="G327" s="156">
        <f t="shared" si="154"/>
        <v>0.74520880800638034</v>
      </c>
      <c r="H327" s="156">
        <f t="shared" si="154"/>
        <v>0.74659883532297355</v>
      </c>
      <c r="I327" s="156">
        <f t="shared" si="154"/>
        <v>0.74809670157448016</v>
      </c>
      <c r="J327" s="156">
        <f t="shared" si="154"/>
        <v>0.74978716565162407</v>
      </c>
      <c r="K327" s="156">
        <f t="shared" si="154"/>
        <v>0.75174510479381351</v>
      </c>
      <c r="L327" s="156">
        <f t="shared" si="154"/>
        <v>0.75399626316397572</v>
      </c>
      <c r="M327" s="156">
        <f t="shared" si="154"/>
        <v>0.75827598636523619</v>
      </c>
      <c r="N327" s="156">
        <f t="shared" si="154"/>
        <v>0.7653328644836086</v>
      </c>
      <c r="O327" s="156">
        <f t="shared" si="154"/>
        <v>0.77609368628206765</v>
      </c>
      <c r="P327" s="156">
        <f t="shared" si="154"/>
        <v>0.79004827813282497</v>
      </c>
      <c r="Q327" s="156">
        <f t="shared" si="154"/>
        <v>0.80351149029719959</v>
      </c>
      <c r="R327" s="156">
        <f t="shared" ref="R327:V327" si="155">IF(R309=0,"",R309/R291)</f>
        <v>0.81262257581351849</v>
      </c>
      <c r="S327" s="156">
        <f t="shared" si="155"/>
        <v>0.82144964721333202</v>
      </c>
      <c r="T327" s="156">
        <f t="shared" si="155"/>
        <v>0.83020821581746351</v>
      </c>
      <c r="U327" s="156">
        <f t="shared" si="155"/>
        <v>0.83898632909472537</v>
      </c>
      <c r="V327" s="156">
        <f t="shared" si="155"/>
        <v>0.84760980782392448</v>
      </c>
      <c r="W327" s="156">
        <f t="shared" ref="W327:Y327" si="156">IF(W309=0,"",W309/W291)</f>
        <v>0.85548590473062591</v>
      </c>
      <c r="X327" s="156">
        <f t="shared" si="156"/>
        <v>0.86853191888185355</v>
      </c>
      <c r="Y327" s="156">
        <f t="shared" si="156"/>
        <v>0.88070305714656016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0.77146059767520192</v>
      </c>
      <c r="D329" s="155">
        <f t="shared" si="160"/>
        <v>0.77270540312334768</v>
      </c>
      <c r="E329" s="155">
        <f t="shared" si="160"/>
        <v>0.77400890143633505</v>
      </c>
      <c r="F329" s="155">
        <f t="shared" si="160"/>
        <v>0.77532040332180086</v>
      </c>
      <c r="G329" s="155">
        <f t="shared" si="160"/>
        <v>0.77668595788352768</v>
      </c>
      <c r="H329" s="155">
        <f t="shared" si="160"/>
        <v>0.77809992929745042</v>
      </c>
      <c r="I329" s="155">
        <f t="shared" si="160"/>
        <v>0.77957366406408668</v>
      </c>
      <c r="J329" s="155">
        <f t="shared" si="160"/>
        <v>0.78115364479110272</v>
      </c>
      <c r="K329" s="155">
        <f t="shared" si="160"/>
        <v>0.78287939392139461</v>
      </c>
      <c r="L329" s="155">
        <f t="shared" si="160"/>
        <v>0.78476148532877499</v>
      </c>
      <c r="M329" s="155">
        <f t="shared" si="160"/>
        <v>0.78745246014116921</v>
      </c>
      <c r="N329" s="155">
        <f t="shared" si="160"/>
        <v>0.79113809061566798</v>
      </c>
      <c r="O329" s="155">
        <f t="shared" si="160"/>
        <v>0.79625890532020827</v>
      </c>
      <c r="P329" s="155">
        <f t="shared" si="160"/>
        <v>0.80303096997139634</v>
      </c>
      <c r="Q329" s="155">
        <f t="shared" si="160"/>
        <v>0.8117940876824894</v>
      </c>
      <c r="R329" s="155">
        <f t="shared" ref="R329:V329" si="161">IF(R311=0,"",R311/R293)</f>
        <v>0.82371859576885298</v>
      </c>
      <c r="S329" s="155">
        <f t="shared" si="161"/>
        <v>0.83864004802830106</v>
      </c>
      <c r="T329" s="155">
        <f t="shared" si="161"/>
        <v>0.85470381078311863</v>
      </c>
      <c r="U329" s="155">
        <f t="shared" si="161"/>
        <v>0.87005525035563425</v>
      </c>
      <c r="V329" s="155">
        <f t="shared" si="161"/>
        <v>0.88283973306815589</v>
      </c>
      <c r="W329" s="155">
        <f t="shared" ref="W329:Y329" si="162">IF(W311=0,"",W311/W293)</f>
        <v>0.89241287454361296</v>
      </c>
      <c r="X329" s="155">
        <f t="shared" si="162"/>
        <v>0.89953435097907286</v>
      </c>
      <c r="Y329" s="155">
        <f t="shared" si="162"/>
        <v>0.90584964654588374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0.77146059767520192</v>
      </c>
      <c r="D331" s="159">
        <f t="shared" si="166"/>
        <v>0.77270540312334768</v>
      </c>
      <c r="E331" s="159">
        <f t="shared" si="166"/>
        <v>0.77400890143633505</v>
      </c>
      <c r="F331" s="159">
        <f t="shared" si="166"/>
        <v>0.77532040332180086</v>
      </c>
      <c r="G331" s="159">
        <f t="shared" si="166"/>
        <v>0.77668595788352768</v>
      </c>
      <c r="H331" s="159">
        <f t="shared" si="166"/>
        <v>0.77809992929745042</v>
      </c>
      <c r="I331" s="159">
        <f t="shared" si="166"/>
        <v>0.77957366406408668</v>
      </c>
      <c r="J331" s="159">
        <f t="shared" si="166"/>
        <v>0.78115364479110272</v>
      </c>
      <c r="K331" s="159">
        <f t="shared" si="166"/>
        <v>0.78287939392139461</v>
      </c>
      <c r="L331" s="159">
        <f t="shared" si="166"/>
        <v>0.78476148532877499</v>
      </c>
      <c r="M331" s="159">
        <f t="shared" si="166"/>
        <v>0.78745246014116921</v>
      </c>
      <c r="N331" s="159">
        <f t="shared" si="166"/>
        <v>0.79113809061566798</v>
      </c>
      <c r="O331" s="159">
        <f t="shared" si="166"/>
        <v>0.79625890532020827</v>
      </c>
      <c r="P331" s="159">
        <f t="shared" si="166"/>
        <v>0.80303096997139634</v>
      </c>
      <c r="Q331" s="159">
        <f t="shared" si="166"/>
        <v>0.8117940876824894</v>
      </c>
      <c r="R331" s="159">
        <f t="shared" ref="R331:V331" si="167">IF(R313=0,"",R313/R295)</f>
        <v>0.82371859576885298</v>
      </c>
      <c r="S331" s="159">
        <f t="shared" si="167"/>
        <v>0.83864004802830106</v>
      </c>
      <c r="T331" s="159">
        <f t="shared" si="167"/>
        <v>0.85470381078311863</v>
      </c>
      <c r="U331" s="159">
        <f t="shared" si="167"/>
        <v>0.87005525035563425</v>
      </c>
      <c r="V331" s="159">
        <f t="shared" si="167"/>
        <v>0.88283973306815589</v>
      </c>
      <c r="W331" s="159">
        <f t="shared" ref="W331:Y331" si="168">IF(W313=0,"",W313/W295)</f>
        <v>0.89241287454361296</v>
      </c>
      <c r="X331" s="159">
        <f t="shared" si="168"/>
        <v>0.89953435097907286</v>
      </c>
      <c r="Y331" s="159">
        <f t="shared" si="168"/>
        <v>0.90584964654588374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9.4154845854947739E-2</v>
      </c>
      <c r="D333" s="117">
        <f t="shared" si="169"/>
        <v>9.6475484757528984E-2</v>
      </c>
      <c r="E333" s="117">
        <f t="shared" si="169"/>
        <v>0.11595703839878613</v>
      </c>
      <c r="F333" s="117">
        <f t="shared" si="169"/>
        <v>0.15087672196682766</v>
      </c>
      <c r="G333" s="117">
        <f t="shared" si="169"/>
        <v>0.16365836287450058</v>
      </c>
      <c r="H333" s="117">
        <f t="shared" si="169"/>
        <v>0.16409437724203346</v>
      </c>
      <c r="I333" s="117">
        <f t="shared" si="169"/>
        <v>0.11151822130895171</v>
      </c>
      <c r="J333" s="117">
        <f t="shared" si="169"/>
        <v>0.10602817218209719</v>
      </c>
      <c r="K333" s="117">
        <f t="shared" si="169"/>
        <v>8.5436961483992394E-2</v>
      </c>
      <c r="L333" s="117">
        <f t="shared" si="169"/>
        <v>0.11061458865692497</v>
      </c>
      <c r="M333" s="117">
        <f t="shared" si="169"/>
        <v>0.2337811926644898</v>
      </c>
      <c r="N333" s="117">
        <f t="shared" si="169"/>
        <v>0.18849678117314936</v>
      </c>
      <c r="O333" s="117">
        <f t="shared" si="169"/>
        <v>0.16535496966598789</v>
      </c>
      <c r="P333" s="117">
        <f t="shared" si="169"/>
        <v>0.19421104333366038</v>
      </c>
      <c r="Q333" s="117">
        <f t="shared" si="169"/>
        <v>0.26620262572856512</v>
      </c>
      <c r="R333" s="117">
        <f t="shared" ref="R333:V333" si="170">R334+R336+R338+R347</f>
        <v>0.32775147233007834</v>
      </c>
      <c r="S333" s="117">
        <f t="shared" si="170"/>
        <v>0.36802403903219755</v>
      </c>
      <c r="T333" s="117">
        <f t="shared" si="170"/>
        <v>0.43007196356491195</v>
      </c>
      <c r="U333" s="117">
        <f t="shared" si="170"/>
        <v>0.68315572012844816</v>
      </c>
      <c r="V333" s="117">
        <f t="shared" si="170"/>
        <v>0.66273556222122876</v>
      </c>
      <c r="W333" s="117">
        <f t="shared" ref="W333:Y333" si="171">W334+W336+W338+W347</f>
        <v>0.97208563117852376</v>
      </c>
      <c r="X333" s="117">
        <f t="shared" si="171"/>
        <v>1.1547118532896223</v>
      </c>
      <c r="Y333" s="117">
        <f t="shared" si="171"/>
        <v>0.5155684862530483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9.4154845854947739E-2</v>
      </c>
      <c r="D338" s="122">
        <v>9.6475484757528984E-2</v>
      </c>
      <c r="E338" s="122">
        <v>0.11595703839878613</v>
      </c>
      <c r="F338" s="122">
        <v>0.15087672196682766</v>
      </c>
      <c r="G338" s="122">
        <v>0.16365836287450058</v>
      </c>
      <c r="H338" s="122">
        <v>0.16409437724203346</v>
      </c>
      <c r="I338" s="122">
        <v>0.11151822130895171</v>
      </c>
      <c r="J338" s="122">
        <v>0.10602817218209719</v>
      </c>
      <c r="K338" s="122">
        <v>8.5436961483992394E-2</v>
      </c>
      <c r="L338" s="122">
        <v>0.11061458865692497</v>
      </c>
      <c r="M338" s="122">
        <v>0.2337811926644898</v>
      </c>
      <c r="N338" s="122">
        <v>0.18849678117314936</v>
      </c>
      <c r="O338" s="122">
        <v>0.16535496966598789</v>
      </c>
      <c r="P338" s="122">
        <v>0.19421104333366038</v>
      </c>
      <c r="Q338" s="122">
        <v>0.26620262572856512</v>
      </c>
      <c r="R338" s="122">
        <v>0.32775147233007834</v>
      </c>
      <c r="S338" s="122">
        <v>0.36802403903219755</v>
      </c>
      <c r="T338" s="122">
        <v>0.43007196356491195</v>
      </c>
      <c r="U338" s="122">
        <v>0.68315572012844816</v>
      </c>
      <c r="V338" s="122">
        <v>0.66273556222122876</v>
      </c>
      <c r="W338" s="122">
        <v>0.97208563117852376</v>
      </c>
      <c r="X338" s="122">
        <v>1.1547118532896223</v>
      </c>
      <c r="Y338" s="122">
        <v>0.5155684862530483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9.3791402968453133E-2</v>
      </c>
      <c r="D339" s="98">
        <v>9.6306879732024911E-2</v>
      </c>
      <c r="E339" s="98">
        <v>0.11561401636270004</v>
      </c>
      <c r="F339" s="98">
        <v>0.1505270916446822</v>
      </c>
      <c r="G339" s="98">
        <v>0.16330863004316093</v>
      </c>
      <c r="H339" s="98">
        <v>0.16354089495967847</v>
      </c>
      <c r="I339" s="98">
        <v>0.11060993769579593</v>
      </c>
      <c r="J339" s="98">
        <v>0.10586340884957093</v>
      </c>
      <c r="K339" s="98">
        <v>8.4722117981103476E-2</v>
      </c>
      <c r="L339" s="98">
        <v>0.11061458865692497</v>
      </c>
      <c r="M339" s="98">
        <v>0.23257232040142506</v>
      </c>
      <c r="N339" s="98">
        <v>0.18791722127366381</v>
      </c>
      <c r="O339" s="98">
        <v>0.16516070011597778</v>
      </c>
      <c r="P339" s="98">
        <v>0.19373632543311881</v>
      </c>
      <c r="Q339" s="98">
        <v>0.26474005694835101</v>
      </c>
      <c r="R339" s="98">
        <v>0.32630796100969789</v>
      </c>
      <c r="S339" s="98">
        <v>0.36619351814420459</v>
      </c>
      <c r="T339" s="98">
        <v>0.42898714876525312</v>
      </c>
      <c r="U339" s="98">
        <v>0.67979222320069599</v>
      </c>
      <c r="V339" s="98">
        <v>0.66111353246285387</v>
      </c>
      <c r="W339" s="98">
        <v>0.96890886005852472</v>
      </c>
      <c r="X339" s="98">
        <v>1.1427944349570605</v>
      </c>
      <c r="Y339" s="98">
        <v>0.51401316299418542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3.6344288649460993E-4</v>
      </c>
      <c r="D340" s="98">
        <v>1.6860502550406834E-4</v>
      </c>
      <c r="E340" s="98">
        <v>3.4302203608608509E-4</v>
      </c>
      <c r="F340" s="98">
        <v>3.496303221454785E-4</v>
      </c>
      <c r="G340" s="98">
        <v>3.497328313396492E-4</v>
      </c>
      <c r="H340" s="98">
        <v>5.5348228235500504E-4</v>
      </c>
      <c r="I340" s="98">
        <v>9.0828361315578728E-4</v>
      </c>
      <c r="J340" s="98">
        <v>1.647633325262593E-4</v>
      </c>
      <c r="K340" s="98">
        <v>7.1484350288892272E-4</v>
      </c>
      <c r="L340" s="98">
        <v>0</v>
      </c>
      <c r="M340" s="98">
        <v>1.2088722630647251E-3</v>
      </c>
      <c r="N340" s="98">
        <v>5.7955989948555657E-4</v>
      </c>
      <c r="O340" s="98">
        <v>1.9426955001012808E-4</v>
      </c>
      <c r="P340" s="98">
        <v>4.7471790054156194E-4</v>
      </c>
      <c r="Q340" s="98">
        <v>1.4625687802141375E-3</v>
      </c>
      <c r="R340" s="98">
        <v>1.4435113203804303E-3</v>
      </c>
      <c r="S340" s="98">
        <v>1.8305208879929675E-3</v>
      </c>
      <c r="T340" s="98">
        <v>1.084814799658818E-3</v>
      </c>
      <c r="U340" s="98">
        <v>3.3634969277521894E-3</v>
      </c>
      <c r="V340" s="98">
        <v>1.6220297583748554E-3</v>
      </c>
      <c r="W340" s="98">
        <v>3.1767711199989848E-3</v>
      </c>
      <c r="X340" s="98">
        <v>1.1917418332561991E-2</v>
      </c>
      <c r="Y340" s="98">
        <v>1.5553232588629133E-3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3.6344288649460993E-4</v>
      </c>
      <c r="D341" s="101">
        <v>1.6860502550406834E-4</v>
      </c>
      <c r="E341" s="101">
        <v>3.4302203608608509E-4</v>
      </c>
      <c r="F341" s="101">
        <v>3.496303221454785E-4</v>
      </c>
      <c r="G341" s="101">
        <v>3.497328313396492E-4</v>
      </c>
      <c r="H341" s="101">
        <v>5.5348228235500504E-4</v>
      </c>
      <c r="I341" s="101">
        <v>9.0828361315578728E-4</v>
      </c>
      <c r="J341" s="101">
        <v>1.647633325262593E-4</v>
      </c>
      <c r="K341" s="101">
        <v>7.1484350288892272E-4</v>
      </c>
      <c r="L341" s="101">
        <v>0</v>
      </c>
      <c r="M341" s="101">
        <v>1.2088722630647251E-3</v>
      </c>
      <c r="N341" s="101">
        <v>5.7955989948555657E-4</v>
      </c>
      <c r="O341" s="101">
        <v>1.9426955001012808E-4</v>
      </c>
      <c r="P341" s="101">
        <v>4.7471790054156194E-4</v>
      </c>
      <c r="Q341" s="101">
        <v>1.4625687802141375E-3</v>
      </c>
      <c r="R341" s="101">
        <v>1.4435113203804303E-3</v>
      </c>
      <c r="S341" s="101">
        <v>1.8305208879929675E-3</v>
      </c>
      <c r="T341" s="101">
        <v>1.084814799658818E-3</v>
      </c>
      <c r="U341" s="101">
        <v>3.3634969277521894E-3</v>
      </c>
      <c r="V341" s="101">
        <v>1.6220297583748554E-3</v>
      </c>
      <c r="W341" s="101">
        <v>3.1767711199989848E-3</v>
      </c>
      <c r="X341" s="101">
        <v>1.1917418332561991E-2</v>
      </c>
      <c r="Y341" s="101">
        <v>1.5553232588629133E-3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6453.0479379067056</v>
      </c>
      <c r="D351" s="117">
        <f t="shared" si="174"/>
        <v>6226.4354177739651</v>
      </c>
      <c r="E351" s="117">
        <f t="shared" si="174"/>
        <v>5986.3444409228887</v>
      </c>
      <c r="F351" s="117">
        <f t="shared" si="174"/>
        <v>5787.1886932946099</v>
      </c>
      <c r="G351" s="117">
        <f t="shared" si="174"/>
        <v>5698.017387761266</v>
      </c>
      <c r="H351" s="117">
        <f t="shared" si="174"/>
        <v>5766.8885376192929</v>
      </c>
      <c r="I351" s="117">
        <f t="shared" si="174"/>
        <v>5206.0481629125634</v>
      </c>
      <c r="J351" s="117">
        <f t="shared" si="174"/>
        <v>5176.1594110529295</v>
      </c>
      <c r="K351" s="117">
        <f t="shared" si="174"/>
        <v>5011.9281926096528</v>
      </c>
      <c r="L351" s="117">
        <f t="shared" si="174"/>
        <v>5177.9712286006807</v>
      </c>
      <c r="M351" s="117">
        <f t="shared" si="174"/>
        <v>4933.4250360792576</v>
      </c>
      <c r="N351" s="117">
        <f t="shared" si="174"/>
        <v>4635.3430550346038</v>
      </c>
      <c r="O351" s="117">
        <f t="shared" si="174"/>
        <v>4438.3898218975237</v>
      </c>
      <c r="P351" s="117">
        <f t="shared" si="174"/>
        <v>4082.1495256073149</v>
      </c>
      <c r="Q351" s="117">
        <f t="shared" si="174"/>
        <v>4014.7812939909704</v>
      </c>
      <c r="R351" s="117">
        <f t="shared" ref="R351:V351" si="175">R352+R354+R356+R365</f>
        <v>4009.9523533540341</v>
      </c>
      <c r="S351" s="117">
        <f t="shared" si="175"/>
        <v>3754.6872012907702</v>
      </c>
      <c r="T351" s="117">
        <f t="shared" si="175"/>
        <v>3603.9042235871366</v>
      </c>
      <c r="U351" s="117">
        <f t="shared" si="175"/>
        <v>3469.4036452290293</v>
      </c>
      <c r="V351" s="117">
        <f t="shared" si="175"/>
        <v>3359.2189032049359</v>
      </c>
      <c r="W351" s="117">
        <f t="shared" ref="W351:Y351" si="176">W352+W354+W356+W365</f>
        <v>3027.8036322950757</v>
      </c>
      <c r="X351" s="117">
        <f t="shared" si="176"/>
        <v>2259.4583767717468</v>
      </c>
      <c r="Y351" s="117">
        <f t="shared" si="176"/>
        <v>1961.3236429076055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4974.7276384845236</v>
      </c>
      <c r="D352" s="122">
        <f t="shared" si="177"/>
        <v>4730.5552262199935</v>
      </c>
      <c r="E352" s="122">
        <f t="shared" si="177"/>
        <v>4524.1982308673078</v>
      </c>
      <c r="F352" s="122">
        <f t="shared" si="177"/>
        <v>4282.9983904049695</v>
      </c>
      <c r="G352" s="122">
        <f t="shared" si="177"/>
        <v>4181.2932218257847</v>
      </c>
      <c r="H352" s="122">
        <f t="shared" si="177"/>
        <v>4219.2272204488117</v>
      </c>
      <c r="I352" s="122">
        <f t="shared" si="177"/>
        <v>3774.6424308918263</v>
      </c>
      <c r="J352" s="122">
        <f t="shared" si="177"/>
        <v>3712.4956352142744</v>
      </c>
      <c r="K352" s="122">
        <f t="shared" si="177"/>
        <v>3620.2338772383459</v>
      </c>
      <c r="L352" s="122">
        <f t="shared" si="177"/>
        <v>3532.2486096171342</v>
      </c>
      <c r="M352" s="122">
        <f t="shared" si="177"/>
        <v>3231.8899874996605</v>
      </c>
      <c r="N352" s="122">
        <f t="shared" si="177"/>
        <v>2950.6621711482567</v>
      </c>
      <c r="O352" s="122">
        <f t="shared" si="177"/>
        <v>2662.4379904846051</v>
      </c>
      <c r="P352" s="122">
        <f t="shared" si="177"/>
        <v>2388.1945786718366</v>
      </c>
      <c r="Q352" s="122">
        <f t="shared" si="177"/>
        <v>2278.8139884660809</v>
      </c>
      <c r="R352" s="122">
        <f t="shared" si="177"/>
        <v>2289.6524481182987</v>
      </c>
      <c r="S352" s="122">
        <f t="shared" si="177"/>
        <v>2128.2347215516497</v>
      </c>
      <c r="T352" s="122">
        <f t="shared" si="177"/>
        <v>1993.6785347004216</v>
      </c>
      <c r="U352" s="122">
        <f t="shared" si="177"/>
        <v>1873.2545359855562</v>
      </c>
      <c r="V352" s="122">
        <f t="shared" si="177"/>
        <v>1778.1237088157363</v>
      </c>
      <c r="W352" s="122">
        <f t="shared" si="177"/>
        <v>1485.5791213096363</v>
      </c>
      <c r="X352" s="122">
        <f t="shared" si="177"/>
        <v>1272.5835237702149</v>
      </c>
      <c r="Y352" s="122">
        <f t="shared" si="177"/>
        <v>989.29486311265248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4974.7276384845236</v>
      </c>
      <c r="D353" s="98">
        <v>4730.5552262199935</v>
      </c>
      <c r="E353" s="98">
        <v>4524.1982308673078</v>
      </c>
      <c r="F353" s="98">
        <v>4282.9983904049695</v>
      </c>
      <c r="G353" s="98">
        <v>4181.2932218257847</v>
      </c>
      <c r="H353" s="98">
        <v>4219.2272204488117</v>
      </c>
      <c r="I353" s="98">
        <v>3774.6424308918263</v>
      </c>
      <c r="J353" s="98">
        <v>3712.4956352142744</v>
      </c>
      <c r="K353" s="98">
        <v>3620.2338772383459</v>
      </c>
      <c r="L353" s="98">
        <v>3532.2486096171342</v>
      </c>
      <c r="M353" s="98">
        <v>3231.8899874996605</v>
      </c>
      <c r="N353" s="98">
        <v>2950.6621711482567</v>
      </c>
      <c r="O353" s="98">
        <v>2662.4379904846051</v>
      </c>
      <c r="P353" s="98">
        <v>2388.1945786718366</v>
      </c>
      <c r="Q353" s="98">
        <v>2278.8139884660809</v>
      </c>
      <c r="R353" s="98">
        <v>2289.6524481182987</v>
      </c>
      <c r="S353" s="98">
        <v>2128.2347215516497</v>
      </c>
      <c r="T353" s="98">
        <v>1993.6785347004216</v>
      </c>
      <c r="U353" s="98">
        <v>1873.2545359855562</v>
      </c>
      <c r="V353" s="98">
        <v>1778.1237088157363</v>
      </c>
      <c r="W353" s="98">
        <v>1485.5791213096363</v>
      </c>
      <c r="X353" s="98">
        <v>1272.5835237702149</v>
      </c>
      <c r="Y353" s="98">
        <v>989.29486311265248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6.0205874952045795</v>
      </c>
      <c r="D354" s="122">
        <f t="shared" si="178"/>
        <v>6.2424541459757039</v>
      </c>
      <c r="E354" s="122">
        <f t="shared" si="178"/>
        <v>7.3100890837852868</v>
      </c>
      <c r="F354" s="122">
        <f t="shared" si="178"/>
        <v>8.7433792959379204</v>
      </c>
      <c r="G354" s="122">
        <f t="shared" si="178"/>
        <v>10.015869786418207</v>
      </c>
      <c r="H354" s="122">
        <f t="shared" si="178"/>
        <v>12.254227390319565</v>
      </c>
      <c r="I354" s="122">
        <f t="shared" si="178"/>
        <v>13.898519435390471</v>
      </c>
      <c r="J354" s="122">
        <f t="shared" si="178"/>
        <v>14.951385311180879</v>
      </c>
      <c r="K354" s="122">
        <f t="shared" si="178"/>
        <v>15.57277963270063</v>
      </c>
      <c r="L354" s="122">
        <f t="shared" si="178"/>
        <v>16.489886633854649</v>
      </c>
      <c r="M354" s="122">
        <f t="shared" si="178"/>
        <v>17.538428614292123</v>
      </c>
      <c r="N354" s="122">
        <f t="shared" si="178"/>
        <v>18.540747584809687</v>
      </c>
      <c r="O354" s="122">
        <f t="shared" si="178"/>
        <v>19.324798286318661</v>
      </c>
      <c r="P354" s="122">
        <f t="shared" si="178"/>
        <v>19.492842931745084</v>
      </c>
      <c r="Q354" s="122">
        <f t="shared" si="178"/>
        <v>19.307594681513205</v>
      </c>
      <c r="R354" s="122">
        <f t="shared" si="178"/>
        <v>21.138265669737468</v>
      </c>
      <c r="S354" s="122">
        <f t="shared" si="178"/>
        <v>22.569898787434042</v>
      </c>
      <c r="T354" s="122">
        <f t="shared" si="178"/>
        <v>27.398857110442638</v>
      </c>
      <c r="U354" s="122">
        <f t="shared" si="178"/>
        <v>21.421203390118322</v>
      </c>
      <c r="V354" s="122">
        <f t="shared" si="178"/>
        <v>26.710536627223743</v>
      </c>
      <c r="W354" s="122">
        <f t="shared" si="178"/>
        <v>20.895350647084289</v>
      </c>
      <c r="X354" s="122">
        <f t="shared" si="178"/>
        <v>23.642894020752294</v>
      </c>
      <c r="Y354" s="122">
        <f t="shared" si="178"/>
        <v>21.724625493096973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6.0205874952045795</v>
      </c>
      <c r="D355" s="98">
        <f>RES_hhdet_in_fech!D147</f>
        <v>6.2424541459757039</v>
      </c>
      <c r="E355" s="98">
        <f>RES_hhdet_in_fech!E147</f>
        <v>7.3100890837852868</v>
      </c>
      <c r="F355" s="98">
        <f>RES_hhdet_in_fech!F147</f>
        <v>8.7433792959379204</v>
      </c>
      <c r="G355" s="98">
        <f>RES_hhdet_in_fech!G147</f>
        <v>10.015869786418207</v>
      </c>
      <c r="H355" s="98">
        <f>RES_hhdet_in_fech!H147</f>
        <v>12.254227390319565</v>
      </c>
      <c r="I355" s="98">
        <f>RES_hhdet_in_fech!I147</f>
        <v>13.898519435390471</v>
      </c>
      <c r="J355" s="98">
        <f>RES_hhdet_in_fech!J147</f>
        <v>14.951385311180879</v>
      </c>
      <c r="K355" s="98">
        <f>RES_hhdet_in_fech!K147</f>
        <v>15.57277963270063</v>
      </c>
      <c r="L355" s="98">
        <f>RES_hhdet_in_fech!L147</f>
        <v>16.489886633854649</v>
      </c>
      <c r="M355" s="98">
        <f>RES_hhdet_in_fech!M147</f>
        <v>17.538428614292123</v>
      </c>
      <c r="N355" s="98">
        <f>RES_hhdet_in_fech!N147</f>
        <v>18.540747584809687</v>
      </c>
      <c r="O355" s="98">
        <f>RES_hhdet_in_fech!O147</f>
        <v>19.324798286318661</v>
      </c>
      <c r="P355" s="98">
        <f>RES_hhdet_in_fech!P147</f>
        <v>19.492842931745084</v>
      </c>
      <c r="Q355" s="98">
        <f>RES_hhdet_in_fech!Q147</f>
        <v>19.307594681513205</v>
      </c>
      <c r="R355" s="98">
        <f>RES_hhdet_in_fech!R147</f>
        <v>21.138265669737468</v>
      </c>
      <c r="S355" s="98">
        <f>RES_hhdet_in_fech!S147</f>
        <v>22.569898787434042</v>
      </c>
      <c r="T355" s="98">
        <f>RES_hhdet_in_fech!T147</f>
        <v>27.398857110442638</v>
      </c>
      <c r="U355" s="98">
        <f>RES_hhdet_in_fech!U147</f>
        <v>21.421203390118322</v>
      </c>
      <c r="V355" s="98">
        <f>RES_hhdet_in_fech!V147</f>
        <v>26.710536627223743</v>
      </c>
      <c r="W355" s="98">
        <f>RES_hhdet_in_fech!W147</f>
        <v>20.895350647084289</v>
      </c>
      <c r="X355" s="98">
        <f>RES_hhdet_in_fech!X147</f>
        <v>23.642894020752294</v>
      </c>
      <c r="Y355" s="98">
        <f>RES_hhdet_in_fech!Y147</f>
        <v>21.724625493096973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1193.2310923168445</v>
      </c>
      <c r="D356" s="122">
        <v>1206.425644471969</v>
      </c>
      <c r="E356" s="122">
        <v>1173.44346526453</v>
      </c>
      <c r="F356" s="122">
        <v>1212.4971525913593</v>
      </c>
      <c r="G356" s="122">
        <v>1219.3065980929864</v>
      </c>
      <c r="H356" s="122">
        <v>1238.7609722064951</v>
      </c>
      <c r="I356" s="122">
        <v>1124.1988706497257</v>
      </c>
      <c r="J356" s="122">
        <v>1149.5534972782907</v>
      </c>
      <c r="K356" s="122">
        <v>1075.5082741654796</v>
      </c>
      <c r="L356" s="122">
        <v>1294.5428811841632</v>
      </c>
      <c r="M356" s="122">
        <v>1357.1116083811503</v>
      </c>
      <c r="N356" s="122">
        <v>1341.7730944944931</v>
      </c>
      <c r="O356" s="122">
        <v>1410.9645996461741</v>
      </c>
      <c r="P356" s="122">
        <v>1326.4171104161869</v>
      </c>
      <c r="Q356" s="122">
        <v>1366.0353347941807</v>
      </c>
      <c r="R356" s="122">
        <v>1343.1259228428478</v>
      </c>
      <c r="S356" s="122">
        <v>1262.7708314959643</v>
      </c>
      <c r="T356" s="122">
        <v>1246.547953278988</v>
      </c>
      <c r="U356" s="122">
        <v>1243.4678030919451</v>
      </c>
      <c r="V356" s="122">
        <v>1209.1958714558427</v>
      </c>
      <c r="W356" s="122">
        <v>1169.180423974726</v>
      </c>
      <c r="X356" s="122">
        <v>742.5758203103793</v>
      </c>
      <c r="Y356" s="122">
        <v>707.15621160510864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1428.6746193627393</v>
      </c>
      <c r="D357" s="98">
        <v>1312.5713785025284</v>
      </c>
      <c r="E357" s="98">
        <v>1353.6013649894819</v>
      </c>
      <c r="F357" s="98">
        <v>1386.2926288355375</v>
      </c>
      <c r="G357" s="98">
        <v>1366.7577068604505</v>
      </c>
      <c r="H357" s="98">
        <v>1439.8740531755454</v>
      </c>
      <c r="I357" s="98">
        <v>1440.607221245353</v>
      </c>
      <c r="J357" s="98">
        <v>1350.8120286737935</v>
      </c>
      <c r="K357" s="98">
        <v>1286.0769255925256</v>
      </c>
      <c r="L357" s="98">
        <v>1419.6668080617835</v>
      </c>
      <c r="M357" s="98">
        <v>1589.7919681302767</v>
      </c>
      <c r="N357" s="98">
        <v>1557.9022366546171</v>
      </c>
      <c r="O357" s="98">
        <v>1489.8928403535331</v>
      </c>
      <c r="P357" s="98">
        <v>1265.3751511576488</v>
      </c>
      <c r="Q357" s="98">
        <v>1424.7363153893821</v>
      </c>
      <c r="R357" s="98">
        <v>1404.1715702158072</v>
      </c>
      <c r="S357" s="98">
        <v>1351.2582205857925</v>
      </c>
      <c r="T357" s="98">
        <v>1251.4778931192241</v>
      </c>
      <c r="U357" s="98">
        <v>1269.6521412181164</v>
      </c>
      <c r="V357" s="98">
        <v>1170.6931106197767</v>
      </c>
      <c r="W357" s="98">
        <v>1133.1866578877075</v>
      </c>
      <c r="X357" s="98">
        <v>846.36453331778955</v>
      </c>
      <c r="Y357" s="98">
        <v>733.0029984390934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1215.7297286614294</v>
      </c>
      <c r="D358" s="98">
        <v>1120.4783053388353</v>
      </c>
      <c r="E358" s="98">
        <v>1153.3596620357448</v>
      </c>
      <c r="F358" s="98">
        <v>1181.3435902467234</v>
      </c>
      <c r="G358" s="98">
        <v>1169.8208932956793</v>
      </c>
      <c r="H358" s="98">
        <v>1234.5011598665862</v>
      </c>
      <c r="I358" s="98">
        <v>1233.0200209501065</v>
      </c>
      <c r="J358" s="98">
        <v>1150.3340486233967</v>
      </c>
      <c r="K358" s="98">
        <v>1078.4140910051642</v>
      </c>
      <c r="L358" s="98">
        <v>0</v>
      </c>
      <c r="M358" s="98">
        <v>1377.7718782796317</v>
      </c>
      <c r="N358" s="98">
        <v>1355.8460523299038</v>
      </c>
      <c r="O358" s="98">
        <v>1323.2971905165568</v>
      </c>
      <c r="P358" s="98">
        <v>1132.3987711474697</v>
      </c>
      <c r="Q358" s="98">
        <v>1296.8279264432854</v>
      </c>
      <c r="R358" s="98">
        <v>1288.9206416245624</v>
      </c>
      <c r="S358" s="98">
        <v>1244.2504509505</v>
      </c>
      <c r="T358" s="98">
        <v>1160.8255510224435</v>
      </c>
      <c r="U358" s="98">
        <v>1186.7841480049069</v>
      </c>
      <c r="V358" s="98">
        <v>1098.5961094939607</v>
      </c>
      <c r="W358" s="98">
        <v>1071.0568191992697</v>
      </c>
      <c r="X358" s="98">
        <v>785.19723488293039</v>
      </c>
      <c r="Y358" s="98">
        <v>689.20853312473264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799.97113597158352</v>
      </c>
      <c r="D359" s="101">
        <v>742.2302584260799</v>
      </c>
      <c r="E359" s="101">
        <v>755.02297078289541</v>
      </c>
      <c r="F359" s="101">
        <v>769.56841465372088</v>
      </c>
      <c r="G359" s="101">
        <v>769.79404679443815</v>
      </c>
      <c r="H359" s="101">
        <v>812.17685384017852</v>
      </c>
      <c r="I359" s="101">
        <v>799.68622394416911</v>
      </c>
      <c r="J359" s="101">
        <v>725.31842105238275</v>
      </c>
      <c r="K359" s="101">
        <v>629.3744522705781</v>
      </c>
      <c r="L359" s="101">
        <v>0</v>
      </c>
      <c r="M359" s="101">
        <v>886.94625158825284</v>
      </c>
      <c r="N359" s="101">
        <v>850.44300564294826</v>
      </c>
      <c r="O359" s="101">
        <v>855.2102043058992</v>
      </c>
      <c r="P359" s="101">
        <v>696.598433617365</v>
      </c>
      <c r="Q359" s="101">
        <v>804.81201587765077</v>
      </c>
      <c r="R359" s="101">
        <v>794.32521151414744</v>
      </c>
      <c r="S359" s="101">
        <v>732.57171076572661</v>
      </c>
      <c r="T359" s="101">
        <v>682.22197045431665</v>
      </c>
      <c r="U359" s="101">
        <v>705.08241049987612</v>
      </c>
      <c r="V359" s="101">
        <v>649.13387375132277</v>
      </c>
      <c r="W359" s="101">
        <v>665.93949303595195</v>
      </c>
      <c r="X359" s="101">
        <v>354.47744691686501</v>
      </c>
      <c r="Y359" s="101">
        <v>380.37879782799035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415.75859268984584</v>
      </c>
      <c r="D360" s="104">
        <v>378.24804691275523</v>
      </c>
      <c r="E360" s="104">
        <v>398.33669125284945</v>
      </c>
      <c r="F360" s="104">
        <v>411.77517559300247</v>
      </c>
      <c r="G360" s="104">
        <v>400.02684650124127</v>
      </c>
      <c r="H360" s="104">
        <v>422.32430602640756</v>
      </c>
      <c r="I360" s="104">
        <v>433.33379700593741</v>
      </c>
      <c r="J360" s="104">
        <v>425.01562757101385</v>
      </c>
      <c r="K360" s="104">
        <v>449.03963873458622</v>
      </c>
      <c r="L360" s="104">
        <v>0</v>
      </c>
      <c r="M360" s="104">
        <v>490.82562669137866</v>
      </c>
      <c r="N360" s="104">
        <v>505.4030466869558</v>
      </c>
      <c r="O360" s="104">
        <v>468.08698621065759</v>
      </c>
      <c r="P360" s="104">
        <v>435.8003375301048</v>
      </c>
      <c r="Q360" s="104">
        <v>492.01591056563456</v>
      </c>
      <c r="R360" s="104">
        <v>494.59543011041495</v>
      </c>
      <c r="S360" s="104">
        <v>511.67874018477357</v>
      </c>
      <c r="T360" s="104">
        <v>478.60358056812686</v>
      </c>
      <c r="U360" s="104">
        <v>481.70173750503102</v>
      </c>
      <c r="V360" s="104">
        <v>449.46223574263792</v>
      </c>
      <c r="W360" s="104">
        <v>405.11732616331784</v>
      </c>
      <c r="X360" s="104">
        <v>430.71978796606533</v>
      </c>
      <c r="Y360" s="104">
        <v>308.82973529674229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1236.6530334708505</v>
      </c>
      <c r="D361" s="101">
        <v>1251.9534440737939</v>
      </c>
      <c r="E361" s="101">
        <v>1210.0438678752682</v>
      </c>
      <c r="F361" s="101">
        <v>1238.0161155617245</v>
      </c>
      <c r="G361" s="101">
        <v>1260.7820051253107</v>
      </c>
      <c r="H361" s="101">
        <v>1273.6157634609583</v>
      </c>
      <c r="I361" s="101">
        <v>1202.1787851736131</v>
      </c>
      <c r="J361" s="101">
        <v>1228.2035374594896</v>
      </c>
      <c r="K361" s="101">
        <v>1162.7568665021656</v>
      </c>
      <c r="L361" s="101">
        <v>1361.724955985364</v>
      </c>
      <c r="M361" s="101">
        <v>1401.1429063067135</v>
      </c>
      <c r="N361" s="101">
        <v>1383.8347355193557</v>
      </c>
      <c r="O361" s="101">
        <v>1470.6751092505315</v>
      </c>
      <c r="P361" s="101">
        <v>1390.1096169235652</v>
      </c>
      <c r="Q361" s="101">
        <v>1425.5734156886645</v>
      </c>
      <c r="R361" s="101">
        <v>1399.3499754637362</v>
      </c>
      <c r="S361" s="101">
        <v>1307.3537917166607</v>
      </c>
      <c r="T361" s="101">
        <v>1298.0261915341368</v>
      </c>
      <c r="U361" s="101">
        <v>1290.379142778261</v>
      </c>
      <c r="V361" s="101">
        <v>1257.5041194228668</v>
      </c>
      <c r="W361" s="101">
        <v>1211.2289668713634</v>
      </c>
      <c r="X361" s="101">
        <v>0</v>
      </c>
      <c r="Y361" s="101">
        <v>0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1095.4812733259926</v>
      </c>
      <c r="D362" s="104">
        <v>1111.6921142684944</v>
      </c>
      <c r="E362" s="104">
        <v>1072.6143455544777</v>
      </c>
      <c r="F362" s="104">
        <v>1097.1149687492159</v>
      </c>
      <c r="G362" s="104">
        <v>1120.7789312053912</v>
      </c>
      <c r="H362" s="104">
        <v>1133.0570234791633</v>
      </c>
      <c r="I362" s="104">
        <v>1067.6625904571824</v>
      </c>
      <c r="J362" s="104">
        <v>1086.3659687745587</v>
      </c>
      <c r="K362" s="104">
        <v>1015.519903579478</v>
      </c>
      <c r="L362" s="104">
        <v>1215.5581728373588</v>
      </c>
      <c r="M362" s="104">
        <v>1251.2314348513321</v>
      </c>
      <c r="N362" s="104">
        <v>1235.6773701488253</v>
      </c>
      <c r="O362" s="104">
        <v>1330.0242470052422</v>
      </c>
      <c r="P362" s="104">
        <v>1258.3884451771412</v>
      </c>
      <c r="Q362" s="104">
        <v>1303.693031866927</v>
      </c>
      <c r="R362" s="104">
        <v>1285.9262216171671</v>
      </c>
      <c r="S362" s="104">
        <v>1201.0208333669343</v>
      </c>
      <c r="T362" s="104">
        <v>1198.641397704765</v>
      </c>
      <c r="U362" s="104">
        <v>1198.5859667139835</v>
      </c>
      <c r="V362" s="104">
        <v>1172.3435739418912</v>
      </c>
      <c r="W362" s="104">
        <v>1138.7608030438898</v>
      </c>
      <c r="X362" s="104">
        <v>715.59508177309249</v>
      </c>
      <c r="Y362" s="104">
        <v>701.99440759446463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692.23545505470724</v>
      </c>
      <c r="D363" s="98">
        <v>708.54670031141575</v>
      </c>
      <c r="E363" s="98">
        <v>674.8937365706106</v>
      </c>
      <c r="F363" s="98">
        <v>687.0198166340175</v>
      </c>
      <c r="G363" s="98">
        <v>710.58304213809561</v>
      </c>
      <c r="H363" s="98">
        <v>718.6622421022447</v>
      </c>
      <c r="I363" s="98">
        <v>667.4913551707773</v>
      </c>
      <c r="J363" s="98">
        <v>660.22665129995187</v>
      </c>
      <c r="K363" s="98">
        <v>568.0709618495963</v>
      </c>
      <c r="L363" s="98">
        <v>766.38683723502947</v>
      </c>
      <c r="M363" s="98">
        <v>780.58310801242226</v>
      </c>
      <c r="N363" s="98">
        <v>753.55300148470849</v>
      </c>
      <c r="O363" s="98">
        <v>844.36979797293702</v>
      </c>
      <c r="P363" s="98">
        <v>765.61357720163437</v>
      </c>
      <c r="Q363" s="98">
        <v>805.65133827153875</v>
      </c>
      <c r="R363" s="98">
        <v>792.13946892750994</v>
      </c>
      <c r="S363" s="98">
        <v>708.1277172376922</v>
      </c>
      <c r="T363" s="98">
        <v>708.81578954492716</v>
      </c>
      <c r="U363" s="98">
        <v>716.82063844528727</v>
      </c>
      <c r="V363" s="98">
        <v>697.66838177152965</v>
      </c>
      <c r="W363" s="98">
        <v>711.05753629642584</v>
      </c>
      <c r="X363" s="98">
        <v>317.89867274740703</v>
      </c>
      <c r="Y363" s="98">
        <v>385.21566327662134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403.2458182712852</v>
      </c>
      <c r="D364" s="98">
        <v>403.14541395707863</v>
      </c>
      <c r="E364" s="98">
        <v>397.72060898386729</v>
      </c>
      <c r="F364" s="98">
        <v>410.0951521151984</v>
      </c>
      <c r="G364" s="98">
        <v>410.19588906729564</v>
      </c>
      <c r="H364" s="98">
        <v>414.3947813769185</v>
      </c>
      <c r="I364" s="98">
        <v>400.17123528640514</v>
      </c>
      <c r="J364" s="98">
        <v>426.13931747460697</v>
      </c>
      <c r="K364" s="98">
        <v>447.44894172988177</v>
      </c>
      <c r="L364" s="98">
        <v>449.17133560232935</v>
      </c>
      <c r="M364" s="98">
        <v>470.64832683890995</v>
      </c>
      <c r="N364" s="98">
        <v>482.12436866411662</v>
      </c>
      <c r="O364" s="98">
        <v>485.65444903230519</v>
      </c>
      <c r="P364" s="98">
        <v>492.77486797550665</v>
      </c>
      <c r="Q364" s="98">
        <v>498.04169359538804</v>
      </c>
      <c r="R364" s="98">
        <v>493.78675268965685</v>
      </c>
      <c r="S364" s="98">
        <v>492.89311612924223</v>
      </c>
      <c r="T364" s="98">
        <v>489.82560815983788</v>
      </c>
      <c r="U364" s="98">
        <v>481.76532826869618</v>
      </c>
      <c r="V364" s="98">
        <v>474.67519217036136</v>
      </c>
      <c r="W364" s="98">
        <v>427.703266747464</v>
      </c>
      <c r="X364" s="98">
        <v>397.69640902568557</v>
      </c>
      <c r="Y364" s="98">
        <v>316.77874431784335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279.06861961013317</v>
      </c>
      <c r="D365" s="122">
        <v>283.2120929360272</v>
      </c>
      <c r="E365" s="122">
        <v>281.39265570726678</v>
      </c>
      <c r="F365" s="122">
        <v>282.94977100234365</v>
      </c>
      <c r="G365" s="122">
        <v>287.40169805607599</v>
      </c>
      <c r="H365" s="122">
        <v>296.64611757366583</v>
      </c>
      <c r="I365" s="122">
        <v>293.308341935621</v>
      </c>
      <c r="J365" s="122">
        <v>299.15889324918334</v>
      </c>
      <c r="K365" s="122">
        <v>300.61326157312703</v>
      </c>
      <c r="L365" s="122">
        <v>334.68985116552926</v>
      </c>
      <c r="M365" s="122">
        <v>326.8850115841538</v>
      </c>
      <c r="N365" s="122">
        <v>324.36704180704447</v>
      </c>
      <c r="O365" s="122">
        <v>345.66243348042582</v>
      </c>
      <c r="P365" s="122">
        <v>348.04499358754623</v>
      </c>
      <c r="Q365" s="122">
        <v>350.62437604919558</v>
      </c>
      <c r="R365" s="122">
        <v>356.03571672315041</v>
      </c>
      <c r="S365" s="122">
        <v>341.11174945572259</v>
      </c>
      <c r="T365" s="122">
        <v>336.27887849728438</v>
      </c>
      <c r="U365" s="122">
        <v>331.26010276140954</v>
      </c>
      <c r="V365" s="122">
        <v>345.1887863061333</v>
      </c>
      <c r="W365" s="122">
        <v>352.14873636362893</v>
      </c>
      <c r="X365" s="122">
        <v>220.6561386704</v>
      </c>
      <c r="Y365" s="122">
        <v>243.14794269674755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279.06861961013317</v>
      </c>
      <c r="D367" s="33">
        <v>283.2120929360272</v>
      </c>
      <c r="E367" s="33">
        <v>281.39265570726678</v>
      </c>
      <c r="F367" s="33">
        <v>282.94977100234365</v>
      </c>
      <c r="G367" s="33">
        <v>287.40169805607599</v>
      </c>
      <c r="H367" s="33">
        <v>296.64611757366583</v>
      </c>
      <c r="I367" s="33">
        <v>293.308341935621</v>
      </c>
      <c r="J367" s="33">
        <v>299.15889324918334</v>
      </c>
      <c r="K367" s="33">
        <v>300.61326157312703</v>
      </c>
      <c r="L367" s="33">
        <v>334.68985116552926</v>
      </c>
      <c r="M367" s="33">
        <v>326.8850115841538</v>
      </c>
      <c r="N367" s="33">
        <v>324.36704180704447</v>
      </c>
      <c r="O367" s="33">
        <v>345.66243348042582</v>
      </c>
      <c r="P367" s="33">
        <v>348.04499358754623</v>
      </c>
      <c r="Q367" s="33">
        <v>350.62437604919558</v>
      </c>
      <c r="R367" s="33">
        <v>356.03571672315041</v>
      </c>
      <c r="S367" s="33">
        <v>341.11174945572259</v>
      </c>
      <c r="T367" s="33">
        <v>336.27887849728438</v>
      </c>
      <c r="U367" s="33">
        <v>331.26010276140954</v>
      </c>
      <c r="V367" s="33">
        <v>345.1887863061333</v>
      </c>
      <c r="W367" s="33">
        <v>352.14873636362893</v>
      </c>
      <c r="X367" s="33">
        <v>220.6561386704</v>
      </c>
      <c r="Y367" s="33">
        <v>243.14794269674755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11882.061883272574</v>
      </c>
      <c r="D369" s="117">
        <f t="shared" si="179"/>
        <v>11723.780913199582</v>
      </c>
      <c r="E369" s="117">
        <f t="shared" si="179"/>
        <v>11590.648449053762</v>
      </c>
      <c r="F369" s="117">
        <f t="shared" si="179"/>
        <v>11395.914977652612</v>
      </c>
      <c r="G369" s="117">
        <f t="shared" si="179"/>
        <v>11507.621582133739</v>
      </c>
      <c r="H369" s="117">
        <f t="shared" si="179"/>
        <v>11971.928111915922</v>
      </c>
      <c r="I369" s="117">
        <f t="shared" si="179"/>
        <v>11105.223998024341</v>
      </c>
      <c r="J369" s="117">
        <f t="shared" si="179"/>
        <v>11277.812907300515</v>
      </c>
      <c r="K369" s="117">
        <f t="shared" si="179"/>
        <v>11298.742216618944</v>
      </c>
      <c r="L369" s="117">
        <f t="shared" si="179"/>
        <v>11547.894869263446</v>
      </c>
      <c r="M369" s="117">
        <f t="shared" si="179"/>
        <v>11077.639663448314</v>
      </c>
      <c r="N369" s="117">
        <f t="shared" si="179"/>
        <v>10635.068813539769</v>
      </c>
      <c r="O369" s="117">
        <f t="shared" si="179"/>
        <v>10265.788135993822</v>
      </c>
      <c r="P369" s="117">
        <f t="shared" si="179"/>
        <v>9737.3537553929364</v>
      </c>
      <c r="Q369" s="117">
        <f t="shared" si="179"/>
        <v>9727.5995326970842</v>
      </c>
      <c r="R369" s="117">
        <f t="shared" ref="R369:V369" si="180">R370+R372+R374+R383</f>
        <v>9781.8700864514285</v>
      </c>
      <c r="S369" s="117">
        <f t="shared" si="180"/>
        <v>9145.1209528241907</v>
      </c>
      <c r="T369" s="117">
        <f t="shared" si="180"/>
        <v>8685.1484057152684</v>
      </c>
      <c r="U369" s="117">
        <f t="shared" si="180"/>
        <v>8227.5589262335998</v>
      </c>
      <c r="V369" s="117">
        <f t="shared" si="180"/>
        <v>7926.2021805684808</v>
      </c>
      <c r="W369" s="117">
        <f t="shared" ref="W369:Y369" si="181">W370+W372+W374+W383</f>
        <v>6901.6246369740074</v>
      </c>
      <c r="X369" s="117">
        <f t="shared" si="181"/>
        <v>5778.8320108173421</v>
      </c>
      <c r="Y369" s="117">
        <f t="shared" si="181"/>
        <v>4783.9800386684065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10730.214550326482</v>
      </c>
      <c r="D370" s="122">
        <f t="shared" si="182"/>
        <v>10561.890132327651</v>
      </c>
      <c r="E370" s="122">
        <f t="shared" si="182"/>
        <v>10449.638170699054</v>
      </c>
      <c r="F370" s="122">
        <f t="shared" si="182"/>
        <v>10224.717341354199</v>
      </c>
      <c r="G370" s="122">
        <f t="shared" si="182"/>
        <v>10311.270837211727</v>
      </c>
      <c r="H370" s="122">
        <f t="shared" si="182"/>
        <v>10741.917297221717</v>
      </c>
      <c r="I370" s="122">
        <f t="shared" si="182"/>
        <v>9916.500603545599</v>
      </c>
      <c r="J370" s="122">
        <f t="shared" si="182"/>
        <v>10062.015879785673</v>
      </c>
      <c r="K370" s="122">
        <f t="shared" si="182"/>
        <v>10122.360937696827</v>
      </c>
      <c r="L370" s="122">
        <f t="shared" si="182"/>
        <v>10188.842944258882</v>
      </c>
      <c r="M370" s="122">
        <f t="shared" si="182"/>
        <v>9672.0746325372475</v>
      </c>
      <c r="N370" s="122">
        <f t="shared" si="182"/>
        <v>9225.0818145288158</v>
      </c>
      <c r="O370" s="122">
        <f t="shared" si="182"/>
        <v>8753.4796091685312</v>
      </c>
      <c r="P370" s="122">
        <f t="shared" si="182"/>
        <v>8264.1185777524042</v>
      </c>
      <c r="Q370" s="122">
        <f t="shared" si="182"/>
        <v>8191.5558573291992</v>
      </c>
      <c r="R370" s="122">
        <f t="shared" si="182"/>
        <v>8232.4775444213319</v>
      </c>
      <c r="S370" s="122">
        <f t="shared" si="182"/>
        <v>7652.3003828865612</v>
      </c>
      <c r="T370" s="122">
        <f t="shared" si="182"/>
        <v>7168.6997354383248</v>
      </c>
      <c r="U370" s="122">
        <f t="shared" si="182"/>
        <v>6735.9094552049219</v>
      </c>
      <c r="V370" s="122">
        <f t="shared" si="182"/>
        <v>6412.6374229590965</v>
      </c>
      <c r="W370" s="122">
        <f t="shared" si="182"/>
        <v>5441.2750883370454</v>
      </c>
      <c r="X370" s="122">
        <f t="shared" si="182"/>
        <v>4757.1246383277994</v>
      </c>
      <c r="Y370" s="122">
        <f t="shared" si="182"/>
        <v>3783.7814961000568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10730.214550326482</v>
      </c>
      <c r="D371" s="98">
        <v>10561.890132327651</v>
      </c>
      <c r="E371" s="98">
        <v>10449.638170699054</v>
      </c>
      <c r="F371" s="98">
        <v>10224.717341354199</v>
      </c>
      <c r="G371" s="98">
        <v>10311.270837211727</v>
      </c>
      <c r="H371" s="98">
        <v>10741.917297221717</v>
      </c>
      <c r="I371" s="98">
        <v>9916.500603545599</v>
      </c>
      <c r="J371" s="98">
        <v>10062.015879785673</v>
      </c>
      <c r="K371" s="98">
        <v>10122.360937696827</v>
      </c>
      <c r="L371" s="98">
        <v>10188.842944258882</v>
      </c>
      <c r="M371" s="98">
        <v>9672.0746325372475</v>
      </c>
      <c r="N371" s="98">
        <v>9225.0818145288158</v>
      </c>
      <c r="O371" s="98">
        <v>8753.4796091685312</v>
      </c>
      <c r="P371" s="98">
        <v>8264.1185777524042</v>
      </c>
      <c r="Q371" s="98">
        <v>8191.5558573291992</v>
      </c>
      <c r="R371" s="98">
        <v>8232.4775444213319</v>
      </c>
      <c r="S371" s="98">
        <v>7652.3003828865612</v>
      </c>
      <c r="T371" s="98">
        <v>7168.6997354383248</v>
      </c>
      <c r="U371" s="98">
        <v>6735.9094552049219</v>
      </c>
      <c r="V371" s="98">
        <v>6412.6374229590965</v>
      </c>
      <c r="W371" s="98">
        <v>5441.2750883370454</v>
      </c>
      <c r="X371" s="98">
        <v>4757.1246383277994</v>
      </c>
      <c r="Y371" s="98">
        <v>3783.7814961000568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18.112673921440287</v>
      </c>
      <c r="D372" s="122">
        <f t="shared" si="183"/>
        <v>19.715349066480165</v>
      </c>
      <c r="E372" s="122">
        <f t="shared" si="183"/>
        <v>24.198789987262739</v>
      </c>
      <c r="F372" s="122">
        <f t="shared" si="183"/>
        <v>30.283635114931545</v>
      </c>
      <c r="G372" s="122">
        <f t="shared" si="183"/>
        <v>36.247401250331897</v>
      </c>
      <c r="H372" s="122">
        <f t="shared" si="183"/>
        <v>46.276322711006202</v>
      </c>
      <c r="I372" s="122">
        <f t="shared" si="183"/>
        <v>54.702774056893091</v>
      </c>
      <c r="J372" s="122">
        <f t="shared" si="183"/>
        <v>61.276391643244601</v>
      </c>
      <c r="K372" s="122">
        <f t="shared" si="183"/>
        <v>66.410607567723019</v>
      </c>
      <c r="L372" s="122">
        <f t="shared" si="183"/>
        <v>73.123179110618082</v>
      </c>
      <c r="M372" s="122">
        <f t="shared" si="183"/>
        <v>81.187355991743615</v>
      </c>
      <c r="N372" s="122">
        <f t="shared" si="183"/>
        <v>90.012375971182806</v>
      </c>
      <c r="O372" s="122">
        <f t="shared" si="183"/>
        <v>98.773069024829297</v>
      </c>
      <c r="P372" s="122">
        <f t="shared" si="183"/>
        <v>104.74021791691135</v>
      </c>
      <c r="Q372" s="122">
        <f t="shared" si="183"/>
        <v>107.628066012704</v>
      </c>
      <c r="R372" s="122">
        <f t="shared" si="183"/>
        <v>118.75413210885172</v>
      </c>
      <c r="S372" s="122">
        <f t="shared" si="183"/>
        <v>126.90629013740889</v>
      </c>
      <c r="T372" s="122">
        <f t="shared" si="183"/>
        <v>154.20602371135769</v>
      </c>
      <c r="U372" s="122">
        <f t="shared" si="183"/>
        <v>120.69069702679126</v>
      </c>
      <c r="V372" s="122">
        <f t="shared" si="183"/>
        <v>150.94797448527623</v>
      </c>
      <c r="W372" s="122">
        <f t="shared" si="183"/>
        <v>119.25643750074534</v>
      </c>
      <c r="X372" s="122">
        <f t="shared" si="183"/>
        <v>136.40410012480203</v>
      </c>
      <c r="Y372" s="122">
        <f t="shared" si="183"/>
        <v>126.85588677703969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18.112673921440287</v>
      </c>
      <c r="D373" s="98">
        <f>RES_hhdet_in_tesh!D147</f>
        <v>19.715349066480165</v>
      </c>
      <c r="E373" s="98">
        <f>RES_hhdet_in_tesh!E147</f>
        <v>24.198789987262739</v>
      </c>
      <c r="F373" s="98">
        <f>RES_hhdet_in_tesh!F147</f>
        <v>30.283635114931545</v>
      </c>
      <c r="G373" s="98">
        <f>RES_hhdet_in_tesh!G147</f>
        <v>36.247401250331897</v>
      </c>
      <c r="H373" s="98">
        <f>RES_hhdet_in_tesh!H147</f>
        <v>46.276322711006202</v>
      </c>
      <c r="I373" s="98">
        <f>RES_hhdet_in_tesh!I147</f>
        <v>54.702774056893091</v>
      </c>
      <c r="J373" s="98">
        <f>RES_hhdet_in_tesh!J147</f>
        <v>61.276391643244601</v>
      </c>
      <c r="K373" s="98">
        <f>RES_hhdet_in_tesh!K147</f>
        <v>66.410607567723019</v>
      </c>
      <c r="L373" s="98">
        <f>RES_hhdet_in_tesh!L147</f>
        <v>73.123179110618082</v>
      </c>
      <c r="M373" s="98">
        <f>RES_hhdet_in_tesh!M147</f>
        <v>81.187355991743615</v>
      </c>
      <c r="N373" s="98">
        <f>RES_hhdet_in_tesh!N147</f>
        <v>90.012375971182806</v>
      </c>
      <c r="O373" s="98">
        <f>RES_hhdet_in_tesh!O147</f>
        <v>98.773069024829297</v>
      </c>
      <c r="P373" s="98">
        <f>RES_hhdet_in_tesh!P147</f>
        <v>104.74021791691135</v>
      </c>
      <c r="Q373" s="98">
        <f>RES_hhdet_in_tesh!Q147</f>
        <v>107.628066012704</v>
      </c>
      <c r="R373" s="98">
        <f>RES_hhdet_in_tesh!R147</f>
        <v>118.75413210885172</v>
      </c>
      <c r="S373" s="98">
        <f>RES_hhdet_in_tesh!S147</f>
        <v>126.90629013740889</v>
      </c>
      <c r="T373" s="98">
        <f>RES_hhdet_in_tesh!T147</f>
        <v>154.20602371135769</v>
      </c>
      <c r="U373" s="98">
        <f>RES_hhdet_in_tesh!U147</f>
        <v>120.69069702679126</v>
      </c>
      <c r="V373" s="98">
        <f>RES_hhdet_in_tesh!V147</f>
        <v>150.94797448527623</v>
      </c>
      <c r="W373" s="98">
        <f>RES_hhdet_in_tesh!W147</f>
        <v>119.25643750074534</v>
      </c>
      <c r="X373" s="98">
        <f>RES_hhdet_in_tesh!X147</f>
        <v>136.40410012480203</v>
      </c>
      <c r="Y373" s="98">
        <f>RES_hhdet_in_tesh!Y147</f>
        <v>126.85588677703969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918.444214947825</v>
      </c>
      <c r="D374" s="122">
        <v>923.33591736390838</v>
      </c>
      <c r="E374" s="122">
        <v>899.01106805121105</v>
      </c>
      <c r="F374" s="122">
        <v>921.53727061013285</v>
      </c>
      <c r="G374" s="122">
        <v>936.88248051964479</v>
      </c>
      <c r="H374" s="122">
        <v>952.91416887276728</v>
      </c>
      <c r="I374" s="122">
        <v>905.36516159853431</v>
      </c>
      <c r="J374" s="122">
        <v>920.83157603832512</v>
      </c>
      <c r="K374" s="122">
        <v>874.62674332929134</v>
      </c>
      <c r="L374" s="122">
        <v>1023.2770411688175</v>
      </c>
      <c r="M374" s="122">
        <v>1066.9712683641055</v>
      </c>
      <c r="N374" s="122">
        <v>1063.3555009258923</v>
      </c>
      <c r="O374" s="122">
        <v>1138.2986669070183</v>
      </c>
      <c r="P374" s="122">
        <v>1089.0040509293249</v>
      </c>
      <c r="Q374" s="122">
        <v>1143.7808138810822</v>
      </c>
      <c r="R374" s="122">
        <v>1137.3651692984954</v>
      </c>
      <c r="S374" s="122">
        <v>1079.8443058536554</v>
      </c>
      <c r="T374" s="122">
        <v>1074.8238076280834</v>
      </c>
      <c r="U374" s="122">
        <v>1082.7441823609763</v>
      </c>
      <c r="V374" s="122">
        <v>1057.8704071634811</v>
      </c>
      <c r="W374" s="122">
        <v>1026.8310450510496</v>
      </c>
      <c r="X374" s="122">
        <v>686.81549587631378</v>
      </c>
      <c r="Y374" s="122">
        <v>653.08717784110161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944.71388195683983</v>
      </c>
      <c r="D375" s="98">
        <v>870.47828341828483</v>
      </c>
      <c r="E375" s="98">
        <v>900.66981013880343</v>
      </c>
      <c r="F375" s="98">
        <v>925.52601706294149</v>
      </c>
      <c r="G375" s="98">
        <v>915.88238338681003</v>
      </c>
      <c r="H375" s="98">
        <v>968.77805493040478</v>
      </c>
      <c r="I375" s="98">
        <v>973.56702703278688</v>
      </c>
      <c r="J375" s="98">
        <v>917.5682758662839</v>
      </c>
      <c r="K375" s="98">
        <v>878.91463129520628</v>
      </c>
      <c r="L375" s="98">
        <v>977.09892975360651</v>
      </c>
      <c r="M375" s="98">
        <v>1109.9133856428305</v>
      </c>
      <c r="N375" s="98">
        <v>1113.0492654576819</v>
      </c>
      <c r="O375" s="98">
        <v>1099.9715337866976</v>
      </c>
      <c r="P375" s="98">
        <v>970.78535967193409</v>
      </c>
      <c r="Q375" s="98">
        <v>1130.1216848864888</v>
      </c>
      <c r="R375" s="98">
        <v>1137.5161649558102</v>
      </c>
      <c r="S375" s="98">
        <v>1115.8926283654214</v>
      </c>
      <c r="T375" s="98">
        <v>1051.1292716046496</v>
      </c>
      <c r="U375" s="98">
        <v>1081.6331126587388</v>
      </c>
      <c r="V375" s="98">
        <v>1008.3901947357904</v>
      </c>
      <c r="W375" s="98">
        <v>982.66477007363699</v>
      </c>
      <c r="X375" s="98">
        <v>736.08939655824224</v>
      </c>
      <c r="Y375" s="98">
        <v>638.44004947382996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944.74106852765226</v>
      </c>
      <c r="D376" s="98">
        <v>870.48437922784365</v>
      </c>
      <c r="E376" s="98">
        <v>900.71975123945788</v>
      </c>
      <c r="F376" s="98">
        <v>925.55962113981548</v>
      </c>
      <c r="G376" s="98">
        <v>915.87600012672283</v>
      </c>
      <c r="H376" s="98">
        <v>968.77426183157468</v>
      </c>
      <c r="I376" s="98">
        <v>973.76433776872307</v>
      </c>
      <c r="J376" s="98">
        <v>917.70384690268259</v>
      </c>
      <c r="K376" s="98">
        <v>879.15886695195036</v>
      </c>
      <c r="L376" s="98">
        <v>0</v>
      </c>
      <c r="M376" s="98">
        <v>1110.0472209112238</v>
      </c>
      <c r="N376" s="98">
        <v>1113.0053342202027</v>
      </c>
      <c r="O376" s="98">
        <v>1099.4792948797676</v>
      </c>
      <c r="P376" s="98">
        <v>970.22489953249863</v>
      </c>
      <c r="Q376" s="98">
        <v>1130.404573489528</v>
      </c>
      <c r="R376" s="98">
        <v>1138.0764601318515</v>
      </c>
      <c r="S376" s="98">
        <v>1116.6492479224676</v>
      </c>
      <c r="T376" s="98">
        <v>1051.6088943807447</v>
      </c>
      <c r="U376" s="98">
        <v>1082.3705802466523</v>
      </c>
      <c r="V376" s="98">
        <v>1008.6012854421384</v>
      </c>
      <c r="W376" s="98">
        <v>982.59966259228668</v>
      </c>
      <c r="X376" s="98">
        <v>739.01140431215072</v>
      </c>
      <c r="Y376" s="98">
        <v>640.13678181802186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528.98247583780642</v>
      </c>
      <c r="D377" s="101">
        <v>492.23633231508836</v>
      </c>
      <c r="E377" s="101">
        <v>502.38305998660837</v>
      </c>
      <c r="F377" s="101">
        <v>513.78444554681289</v>
      </c>
      <c r="G377" s="101">
        <v>515.84915362548156</v>
      </c>
      <c r="H377" s="101">
        <v>546.44995580516718</v>
      </c>
      <c r="I377" s="101">
        <v>540.43054076278554</v>
      </c>
      <c r="J377" s="101">
        <v>492.68821933166862</v>
      </c>
      <c r="K377" s="101">
        <v>430.11922821736414</v>
      </c>
      <c r="L377" s="101">
        <v>0</v>
      </c>
      <c r="M377" s="101">
        <v>619.22159421984509</v>
      </c>
      <c r="N377" s="101">
        <v>607.60228753324679</v>
      </c>
      <c r="O377" s="101">
        <v>631.39230866910998</v>
      </c>
      <c r="P377" s="101">
        <v>534.42456200239394</v>
      </c>
      <c r="Q377" s="101">
        <v>638.38866292389355</v>
      </c>
      <c r="R377" s="101">
        <v>643.48103002143671</v>
      </c>
      <c r="S377" s="101">
        <v>604.97050773769399</v>
      </c>
      <c r="T377" s="101">
        <v>573.0053138126176</v>
      </c>
      <c r="U377" s="101">
        <v>600.66884274162146</v>
      </c>
      <c r="V377" s="101">
        <v>559.13904969950056</v>
      </c>
      <c r="W377" s="101">
        <v>577.48233642896889</v>
      </c>
      <c r="X377" s="101">
        <v>308.29161634608533</v>
      </c>
      <c r="Y377" s="101">
        <v>331.30704652127952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415.75859268984584</v>
      </c>
      <c r="D378" s="104">
        <v>378.24804691275523</v>
      </c>
      <c r="E378" s="104">
        <v>398.33669125284945</v>
      </c>
      <c r="F378" s="104">
        <v>411.77517559300247</v>
      </c>
      <c r="G378" s="104">
        <v>400.02684650124127</v>
      </c>
      <c r="H378" s="104">
        <v>422.32430602640756</v>
      </c>
      <c r="I378" s="104">
        <v>433.33379700593741</v>
      </c>
      <c r="J378" s="104">
        <v>425.01562757101385</v>
      </c>
      <c r="K378" s="104">
        <v>449.03963873458622</v>
      </c>
      <c r="L378" s="104">
        <v>0</v>
      </c>
      <c r="M378" s="104">
        <v>490.82562669137866</v>
      </c>
      <c r="N378" s="104">
        <v>505.4030466869558</v>
      </c>
      <c r="O378" s="104">
        <v>468.08698621065759</v>
      </c>
      <c r="P378" s="104">
        <v>435.8003375301048</v>
      </c>
      <c r="Q378" s="104">
        <v>492.01591056563456</v>
      </c>
      <c r="R378" s="104">
        <v>494.59543011041495</v>
      </c>
      <c r="S378" s="104">
        <v>511.67874018477357</v>
      </c>
      <c r="T378" s="104">
        <v>478.60358056812686</v>
      </c>
      <c r="U378" s="104">
        <v>481.70173750503102</v>
      </c>
      <c r="V378" s="104">
        <v>449.46223574263792</v>
      </c>
      <c r="W378" s="104">
        <v>405.11732616331784</v>
      </c>
      <c r="X378" s="104">
        <v>430.71978796606533</v>
      </c>
      <c r="Y378" s="104">
        <v>308.82973529674229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915.63676543280712</v>
      </c>
      <c r="D379" s="101">
        <v>928.32976791495037</v>
      </c>
      <c r="E379" s="101">
        <v>898.69722720064658</v>
      </c>
      <c r="F379" s="101">
        <v>920.96697411479704</v>
      </c>
      <c r="G379" s="101">
        <v>939.54585519532691</v>
      </c>
      <c r="H379" s="101">
        <v>950.88004564893129</v>
      </c>
      <c r="I379" s="101">
        <v>899.34598389119537</v>
      </c>
      <c r="J379" s="101">
        <v>920.89124919504911</v>
      </c>
      <c r="K379" s="101">
        <v>874.09678245839666</v>
      </c>
      <c r="L379" s="101">
        <v>1026.7355282700939</v>
      </c>
      <c r="M379" s="101">
        <v>1062.4530193183766</v>
      </c>
      <c r="N379" s="101">
        <v>1059.0942021069452</v>
      </c>
      <c r="O379" s="101">
        <v>1141.3816668615275</v>
      </c>
      <c r="P379" s="101">
        <v>1098.2537092663435</v>
      </c>
      <c r="Q379" s="101">
        <v>1145.4646197680679</v>
      </c>
      <c r="R379" s="101">
        <v>1137.1433815259254</v>
      </c>
      <c r="S379" s="101">
        <v>1073.9253109886629</v>
      </c>
      <c r="T379" s="101">
        <v>1077.632008557893</v>
      </c>
      <c r="U379" s="101">
        <v>1082.6104601399315</v>
      </c>
      <c r="V379" s="101">
        <v>1065.8728250018098</v>
      </c>
      <c r="W379" s="101">
        <v>1036.1893085598892</v>
      </c>
      <c r="X379" s="101">
        <v>0</v>
      </c>
      <c r="Y379" s="101">
        <v>0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915.78750606001267</v>
      </c>
      <c r="D380" s="104">
        <v>928.53635159184091</v>
      </c>
      <c r="E380" s="104">
        <v>898.96287450279976</v>
      </c>
      <c r="F380" s="104">
        <v>921.17295936591324</v>
      </c>
      <c r="G380" s="104">
        <v>939.72863088857343</v>
      </c>
      <c r="H380" s="104">
        <v>950.94717432105131</v>
      </c>
      <c r="I380" s="104">
        <v>899.51931641914359</v>
      </c>
      <c r="J380" s="104">
        <v>921.16878704046098</v>
      </c>
      <c r="K380" s="104">
        <v>874.49350647582912</v>
      </c>
      <c r="L380" s="104">
        <v>1027.0241470155997</v>
      </c>
      <c r="M380" s="104">
        <v>1062.5457530070712</v>
      </c>
      <c r="N380" s="104">
        <v>1058.8432458306297</v>
      </c>
      <c r="O380" s="104">
        <v>1140.9645181263666</v>
      </c>
      <c r="P380" s="104">
        <v>1097.6465563587703</v>
      </c>
      <c r="Q380" s="104">
        <v>1145.3918010698856</v>
      </c>
      <c r="R380" s="104">
        <v>1137.4971683330825</v>
      </c>
      <c r="S380" s="104">
        <v>1074.5843796361266</v>
      </c>
      <c r="T380" s="104">
        <v>1078.2903001411785</v>
      </c>
      <c r="U380" s="104">
        <v>1083.1680443372452</v>
      </c>
      <c r="V380" s="104">
        <v>1066.0257551685561</v>
      </c>
      <c r="W380" s="104">
        <v>1036.002966501542</v>
      </c>
      <c r="X380" s="104">
        <v>673.80155327698526</v>
      </c>
      <c r="Y380" s="104">
        <v>656.03935662630363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512.54168778872759</v>
      </c>
      <c r="D381" s="98">
        <v>525.39093763476205</v>
      </c>
      <c r="E381" s="98">
        <v>501.24226551893247</v>
      </c>
      <c r="F381" s="98">
        <v>511.07780725071495</v>
      </c>
      <c r="G381" s="98">
        <v>529.5327418212778</v>
      </c>
      <c r="H381" s="98">
        <v>536.55239294413275</v>
      </c>
      <c r="I381" s="98">
        <v>499.34808113273834</v>
      </c>
      <c r="J381" s="98">
        <v>495.02946956585401</v>
      </c>
      <c r="K381" s="98">
        <v>427.04456474594724</v>
      </c>
      <c r="L381" s="98">
        <v>577.85281141327039</v>
      </c>
      <c r="M381" s="98">
        <v>591.89742616816113</v>
      </c>
      <c r="N381" s="98">
        <v>576.71887716651293</v>
      </c>
      <c r="O381" s="98">
        <v>655.31006909406142</v>
      </c>
      <c r="P381" s="98">
        <v>604.87168838326397</v>
      </c>
      <c r="Q381" s="98">
        <v>647.35010747449746</v>
      </c>
      <c r="R381" s="98">
        <v>643.71041564342568</v>
      </c>
      <c r="S381" s="98">
        <v>581.6912635068843</v>
      </c>
      <c r="T381" s="98">
        <v>588.46469198134071</v>
      </c>
      <c r="U381" s="98">
        <v>601.4027160685489</v>
      </c>
      <c r="V381" s="98">
        <v>591.3505629981945</v>
      </c>
      <c r="W381" s="98">
        <v>608.29969975407778</v>
      </c>
      <c r="X381" s="98">
        <v>276.10514425129981</v>
      </c>
      <c r="Y381" s="98">
        <v>339.26061230846034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403.2458182712852</v>
      </c>
      <c r="D382" s="98">
        <v>403.14541395707863</v>
      </c>
      <c r="E382" s="98">
        <v>397.72060898386729</v>
      </c>
      <c r="F382" s="98">
        <v>410.0951521151984</v>
      </c>
      <c r="G382" s="98">
        <v>410.19588906729564</v>
      </c>
      <c r="H382" s="98">
        <v>414.3947813769185</v>
      </c>
      <c r="I382" s="98">
        <v>400.17123528640514</v>
      </c>
      <c r="J382" s="98">
        <v>426.13931747460697</v>
      </c>
      <c r="K382" s="98">
        <v>447.44894172988177</v>
      </c>
      <c r="L382" s="98">
        <v>449.17133560232935</v>
      </c>
      <c r="M382" s="98">
        <v>470.64832683890995</v>
      </c>
      <c r="N382" s="98">
        <v>482.12436866411662</v>
      </c>
      <c r="O382" s="98">
        <v>485.65444903230519</v>
      </c>
      <c r="P382" s="98">
        <v>492.77486797550665</v>
      </c>
      <c r="Q382" s="98">
        <v>498.04169359538804</v>
      </c>
      <c r="R382" s="98">
        <v>493.78675268965685</v>
      </c>
      <c r="S382" s="98">
        <v>492.89311612924223</v>
      </c>
      <c r="T382" s="98">
        <v>489.82560815983788</v>
      </c>
      <c r="U382" s="98">
        <v>481.76532826869618</v>
      </c>
      <c r="V382" s="98">
        <v>474.67519217036136</v>
      </c>
      <c r="W382" s="98">
        <v>427.703266747464</v>
      </c>
      <c r="X382" s="98">
        <v>397.69640902568557</v>
      </c>
      <c r="Y382" s="98">
        <v>316.77874431784335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215.29044407682693</v>
      </c>
      <c r="D383" s="122">
        <v>218.8395144415399</v>
      </c>
      <c r="E383" s="122">
        <v>217.80042031623444</v>
      </c>
      <c r="F383" s="122">
        <v>219.37673057334828</v>
      </c>
      <c r="G383" s="122">
        <v>223.22086315203583</v>
      </c>
      <c r="H383" s="122">
        <v>230.82032311043253</v>
      </c>
      <c r="I383" s="122">
        <v>228.65545882331412</v>
      </c>
      <c r="J383" s="122">
        <v>233.68905983327201</v>
      </c>
      <c r="K383" s="122">
        <v>235.34392802510334</v>
      </c>
      <c r="L383" s="122">
        <v>262.65170472512739</v>
      </c>
      <c r="M383" s="122">
        <v>257.40640655521656</v>
      </c>
      <c r="N383" s="122">
        <v>256.61912211387772</v>
      </c>
      <c r="O383" s="122">
        <v>275.23679089344319</v>
      </c>
      <c r="P383" s="122">
        <v>279.49090879429571</v>
      </c>
      <c r="Q383" s="122">
        <v>284.63479547409884</v>
      </c>
      <c r="R383" s="122">
        <v>293.27324062275056</v>
      </c>
      <c r="S383" s="122">
        <v>286.06997394656497</v>
      </c>
      <c r="T383" s="122">
        <v>287.4188389375023</v>
      </c>
      <c r="U383" s="122">
        <v>288.21459164091129</v>
      </c>
      <c r="V383" s="122">
        <v>304.7463759606274</v>
      </c>
      <c r="W383" s="122">
        <v>314.26206608516702</v>
      </c>
      <c r="X383" s="122">
        <v>198.48777648842653</v>
      </c>
      <c r="Y383" s="122">
        <v>220.25547795020756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215.29044407682693</v>
      </c>
      <c r="D385" s="33">
        <v>218.8395144415399</v>
      </c>
      <c r="E385" s="33">
        <v>217.80042031623444</v>
      </c>
      <c r="F385" s="33">
        <v>219.37673057334828</v>
      </c>
      <c r="G385" s="33">
        <v>223.22086315203583</v>
      </c>
      <c r="H385" s="33">
        <v>230.82032311043253</v>
      </c>
      <c r="I385" s="33">
        <v>228.65545882331412</v>
      </c>
      <c r="J385" s="33">
        <v>233.68905983327201</v>
      </c>
      <c r="K385" s="33">
        <v>235.34392802510334</v>
      </c>
      <c r="L385" s="33">
        <v>262.65170472512739</v>
      </c>
      <c r="M385" s="33">
        <v>257.40640655521656</v>
      </c>
      <c r="N385" s="33">
        <v>256.61912211387772</v>
      </c>
      <c r="O385" s="33">
        <v>275.23679089344319</v>
      </c>
      <c r="P385" s="33">
        <v>279.49090879429571</v>
      </c>
      <c r="Q385" s="33">
        <v>284.63479547409884</v>
      </c>
      <c r="R385" s="33">
        <v>293.27324062275056</v>
      </c>
      <c r="S385" s="33">
        <v>286.06997394656497</v>
      </c>
      <c r="T385" s="33">
        <v>287.4188389375023</v>
      </c>
      <c r="U385" s="33">
        <v>288.21459164091129</v>
      </c>
      <c r="V385" s="33">
        <v>304.7463759606274</v>
      </c>
      <c r="W385" s="33">
        <v>314.26206608516702</v>
      </c>
      <c r="X385" s="33">
        <v>198.48777648842653</v>
      </c>
      <c r="Y385" s="33">
        <v>220.25547795020756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30.510319460449686</v>
      </c>
      <c r="D387" s="117">
        <f t="shared" si="184"/>
        <v>26.088557262717412</v>
      </c>
      <c r="E387" s="117">
        <f t="shared" si="184"/>
        <v>33.168489244504045</v>
      </c>
      <c r="F387" s="117">
        <f t="shared" si="184"/>
        <v>35.087609759727364</v>
      </c>
      <c r="G387" s="117">
        <f t="shared" si="184"/>
        <v>35.803623468497179</v>
      </c>
      <c r="H387" s="117">
        <f t="shared" si="184"/>
        <v>36.611864623389884</v>
      </c>
      <c r="I387" s="117">
        <f t="shared" si="184"/>
        <v>25.820380020595444</v>
      </c>
      <c r="J387" s="117">
        <f t="shared" si="184"/>
        <v>21.222612526440589</v>
      </c>
      <c r="K387" s="117">
        <f t="shared" si="184"/>
        <v>16.599370795413325</v>
      </c>
      <c r="L387" s="117">
        <f t="shared" si="184"/>
        <v>23.385748130428112</v>
      </c>
      <c r="M387" s="117">
        <f t="shared" si="184"/>
        <v>33.950216768006072</v>
      </c>
      <c r="N387" s="117">
        <f t="shared" si="184"/>
        <v>28.499664525725635</v>
      </c>
      <c r="O387" s="117">
        <f t="shared" si="184"/>
        <v>23.696613595011161</v>
      </c>
      <c r="P387" s="117">
        <f t="shared" si="184"/>
        <v>20.247189671982941</v>
      </c>
      <c r="Q387" s="117">
        <f t="shared" si="184"/>
        <v>34.630236207696782</v>
      </c>
      <c r="R387" s="117">
        <f t="shared" ref="R387:V387" si="185">R388+R390+R392+R401</f>
        <v>37.894724514981888</v>
      </c>
      <c r="S387" s="117">
        <f t="shared" si="185"/>
        <v>40.832579499855491</v>
      </c>
      <c r="T387" s="117">
        <f t="shared" si="185"/>
        <v>33.320830833261951</v>
      </c>
      <c r="U387" s="117">
        <f t="shared" si="185"/>
        <v>39.454560792864463</v>
      </c>
      <c r="V387" s="117">
        <f t="shared" si="185"/>
        <v>37.249076114052876</v>
      </c>
      <c r="W387" s="117">
        <f t="shared" ref="W387:Y387" si="186">W388+W390+W392+W401</f>
        <v>44.552254052822022</v>
      </c>
      <c r="X387" s="117">
        <f t="shared" si="186"/>
        <v>39.557118745148244</v>
      </c>
      <c r="Y387" s="117">
        <f t="shared" si="186"/>
        <v>27.868566824489097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30.510319460449686</v>
      </c>
      <c r="D392" s="122">
        <v>26.088557262717412</v>
      </c>
      <c r="E392" s="122">
        <v>33.168489244504045</v>
      </c>
      <c r="F392" s="122">
        <v>35.087609759727364</v>
      </c>
      <c r="G392" s="122">
        <v>35.803623468497179</v>
      </c>
      <c r="H392" s="122">
        <v>36.611864623389884</v>
      </c>
      <c r="I392" s="122">
        <v>25.820380020595444</v>
      </c>
      <c r="J392" s="122">
        <v>21.222612526440589</v>
      </c>
      <c r="K392" s="122">
        <v>16.599370795413325</v>
      </c>
      <c r="L392" s="122">
        <v>23.385748130428112</v>
      </c>
      <c r="M392" s="122">
        <v>33.950216768006072</v>
      </c>
      <c r="N392" s="122">
        <v>28.499664525725635</v>
      </c>
      <c r="O392" s="122">
        <v>23.696613595011161</v>
      </c>
      <c r="P392" s="122">
        <v>20.247189671982941</v>
      </c>
      <c r="Q392" s="122">
        <v>34.630236207696782</v>
      </c>
      <c r="R392" s="122">
        <v>37.894724514981888</v>
      </c>
      <c r="S392" s="122">
        <v>40.832579499855491</v>
      </c>
      <c r="T392" s="122">
        <v>33.320830833261951</v>
      </c>
      <c r="U392" s="122">
        <v>39.454560792864463</v>
      </c>
      <c r="V392" s="122">
        <v>37.249076114052876</v>
      </c>
      <c r="W392" s="122">
        <v>44.552254052822022</v>
      </c>
      <c r="X392" s="122">
        <v>39.557118745148244</v>
      </c>
      <c r="Y392" s="122">
        <v>27.868566824489097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324.53772653443991</v>
      </c>
      <c r="D393" s="98">
        <v>298.16371434063439</v>
      </c>
      <c r="E393" s="98">
        <v>307.48408607101078</v>
      </c>
      <c r="F393" s="98">
        <v>314.91023356628074</v>
      </c>
      <c r="G393" s="98">
        <v>310.47268069042002</v>
      </c>
      <c r="H393" s="98">
        <v>327.08178991935694</v>
      </c>
      <c r="I393" s="98">
        <v>327.24833637809445</v>
      </c>
      <c r="J393" s="98">
        <v>306.8504604335389</v>
      </c>
      <c r="K393" s="98">
        <v>292.1452344175982</v>
      </c>
      <c r="L393" s="98">
        <v>322.49151211931479</v>
      </c>
      <c r="M393" s="98">
        <v>361.1371434804737</v>
      </c>
      <c r="N393" s="98">
        <v>353.89307207846292</v>
      </c>
      <c r="O393" s="98">
        <v>338.44405761470858</v>
      </c>
      <c r="P393" s="98">
        <v>287.44261933697152</v>
      </c>
      <c r="Q393" s="98">
        <v>323.64310140385214</v>
      </c>
      <c r="R393" s="98">
        <v>318.97161389022273</v>
      </c>
      <c r="S393" s="98">
        <v>306.95181738826869</v>
      </c>
      <c r="T393" s="98">
        <v>284.285718200963</v>
      </c>
      <c r="U393" s="98">
        <v>288.41418039910729</v>
      </c>
      <c r="V393" s="98">
        <v>265.93464700838848</v>
      </c>
      <c r="W393" s="98">
        <v>257.41468120577173</v>
      </c>
      <c r="X393" s="98">
        <v>192.26016738846914</v>
      </c>
      <c r="Y393" s="98">
        <v>166.50896112542449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181.72144324730496</v>
      </c>
      <c r="D394" s="98">
        <v>168.60502550406835</v>
      </c>
      <c r="E394" s="98">
        <v>171.51101804304255</v>
      </c>
      <c r="F394" s="98">
        <v>174.81516107273924</v>
      </c>
      <c r="G394" s="98">
        <v>174.86641566982459</v>
      </c>
      <c r="H394" s="98">
        <v>184.49409411833503</v>
      </c>
      <c r="I394" s="98">
        <v>181.65672263115746</v>
      </c>
      <c r="J394" s="98">
        <v>164.76333252625929</v>
      </c>
      <c r="K394" s="98">
        <v>142.96870057778455</v>
      </c>
      <c r="L394" s="98">
        <v>0</v>
      </c>
      <c r="M394" s="98">
        <v>201.47871051078752</v>
      </c>
      <c r="N394" s="98">
        <v>193.1866331618522</v>
      </c>
      <c r="O394" s="98">
        <v>194.26955001012809</v>
      </c>
      <c r="P394" s="98">
        <v>158.23930018052064</v>
      </c>
      <c r="Q394" s="98">
        <v>182.82109752676718</v>
      </c>
      <c r="R394" s="98">
        <v>180.43891504755379</v>
      </c>
      <c r="S394" s="98">
        <v>166.41098981754251</v>
      </c>
      <c r="T394" s="98">
        <v>154.97354280840256</v>
      </c>
      <c r="U394" s="98">
        <v>160.1665203691519</v>
      </c>
      <c r="V394" s="98">
        <v>147.45725076135048</v>
      </c>
      <c r="W394" s="98">
        <v>151.2748152380469</v>
      </c>
      <c r="X394" s="98">
        <v>80.523096841635066</v>
      </c>
      <c r="Y394" s="98">
        <v>86.406847714606286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181.72144324730496</v>
      </c>
      <c r="D395" s="101">
        <v>168.60502550406835</v>
      </c>
      <c r="E395" s="101">
        <v>171.51101804304255</v>
      </c>
      <c r="F395" s="101">
        <v>174.81516107273924</v>
      </c>
      <c r="G395" s="101">
        <v>174.86641566982459</v>
      </c>
      <c r="H395" s="101">
        <v>184.49409411833503</v>
      </c>
      <c r="I395" s="101">
        <v>181.65672263115746</v>
      </c>
      <c r="J395" s="101">
        <v>164.76333252625929</v>
      </c>
      <c r="K395" s="101">
        <v>142.96870057778455</v>
      </c>
      <c r="L395" s="101">
        <v>0</v>
      </c>
      <c r="M395" s="101">
        <v>201.47871051078752</v>
      </c>
      <c r="N395" s="101">
        <v>193.1866331618522</v>
      </c>
      <c r="O395" s="101">
        <v>194.26955001012809</v>
      </c>
      <c r="P395" s="101">
        <v>158.23930018052064</v>
      </c>
      <c r="Q395" s="101">
        <v>182.82109752676718</v>
      </c>
      <c r="R395" s="101">
        <v>180.43891504755379</v>
      </c>
      <c r="S395" s="101">
        <v>166.41098981754251</v>
      </c>
      <c r="T395" s="101">
        <v>154.97354280840256</v>
      </c>
      <c r="U395" s="101">
        <v>160.1665203691519</v>
      </c>
      <c r="V395" s="101">
        <v>147.45725076135048</v>
      </c>
      <c r="W395" s="101">
        <v>151.2748152380469</v>
      </c>
      <c r="X395" s="101">
        <v>80.523096841635066</v>
      </c>
      <c r="Y395" s="101">
        <v>86.406847714606286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56.093225102708523</v>
      </c>
      <c r="D405" s="118">
        <f t="shared" si="189"/>
        <v>54.088659570851476</v>
      </c>
      <c r="E405" s="118">
        <f t="shared" si="189"/>
        <v>51.910040993519125</v>
      </c>
      <c r="F405" s="118">
        <f t="shared" si="189"/>
        <v>49.85598715638119</v>
      </c>
      <c r="G405" s="118">
        <f t="shared" si="189"/>
        <v>48.959052961371107</v>
      </c>
      <c r="H405" s="118">
        <f t="shared" si="189"/>
        <v>48.846656081303941</v>
      </c>
      <c r="I405" s="118">
        <f t="shared" si="189"/>
        <v>44.555090076372821</v>
      </c>
      <c r="J405" s="118">
        <f t="shared" si="189"/>
        <v>44.49813070914783</v>
      </c>
      <c r="K405" s="118">
        <f t="shared" si="189"/>
        <v>43.052125532806258</v>
      </c>
      <c r="L405" s="118">
        <f t="shared" si="189"/>
        <v>44.305681825738702</v>
      </c>
      <c r="M405" s="118">
        <f t="shared" si="189"/>
        <v>42.275885676699978</v>
      </c>
      <c r="N405" s="118">
        <f t="shared" si="189"/>
        <v>39.691973988318388</v>
      </c>
      <c r="O405" s="118">
        <f t="shared" si="189"/>
        <v>37.982819501701044</v>
      </c>
      <c r="P405" s="118">
        <f t="shared" si="189"/>
        <v>34.79136864355614</v>
      </c>
      <c r="Q405" s="118">
        <f t="shared" si="189"/>
        <v>35.451219380432619</v>
      </c>
      <c r="R405" s="118">
        <f t="shared" ref="R405:V405" si="190">R406+R408+R410+R419</f>
        <v>35.40999558054915</v>
      </c>
      <c r="S405" s="118">
        <f t="shared" si="190"/>
        <v>32.153478710514612</v>
      </c>
      <c r="T405" s="118">
        <f t="shared" si="190"/>
        <v>31.781594543813867</v>
      </c>
      <c r="U405" s="118">
        <f t="shared" si="190"/>
        <v>30.627150871060401</v>
      </c>
      <c r="V405" s="118">
        <f t="shared" si="190"/>
        <v>28.431193956331942</v>
      </c>
      <c r="W405" s="118">
        <f t="shared" ref="W405:Y405" si="191">W406+W408+W410+W419</f>
        <v>27.534598782961652</v>
      </c>
      <c r="X405" s="118">
        <f t="shared" si="191"/>
        <v>19.945672703200543</v>
      </c>
      <c r="Y405" s="118">
        <f t="shared" si="191"/>
        <v>17.817583952760824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43.242901638926625</v>
      </c>
      <c r="D406" s="123">
        <f t="shared" si="192"/>
        <v>41.094040818559122</v>
      </c>
      <c r="E406" s="123">
        <f t="shared" si="192"/>
        <v>39.231173205082499</v>
      </c>
      <c r="F406" s="123">
        <f t="shared" si="192"/>
        <v>36.897554937208795</v>
      </c>
      <c r="G406" s="123">
        <f t="shared" si="192"/>
        <v>35.92690972373839</v>
      </c>
      <c r="H406" s="123">
        <f t="shared" si="192"/>
        <v>35.737666788895496</v>
      </c>
      <c r="I406" s="123">
        <f t="shared" si="192"/>
        <v>32.304644185311354</v>
      </c>
      <c r="J406" s="123">
        <f t="shared" si="192"/>
        <v>31.915384151451576</v>
      </c>
      <c r="K406" s="123">
        <f t="shared" si="192"/>
        <v>31.097565118910715</v>
      </c>
      <c r="L406" s="123">
        <f t="shared" si="192"/>
        <v>30.223938318289495</v>
      </c>
      <c r="M406" s="123">
        <f t="shared" si="192"/>
        <v>27.694960525799697</v>
      </c>
      <c r="N406" s="123">
        <f t="shared" si="192"/>
        <v>25.266221885848605</v>
      </c>
      <c r="O406" s="123">
        <f t="shared" si="192"/>
        <v>22.784592089708358</v>
      </c>
      <c r="P406" s="123">
        <f t="shared" si="192"/>
        <v>20.354119185958222</v>
      </c>
      <c r="Q406" s="123">
        <f t="shared" si="192"/>
        <v>20.122325157095187</v>
      </c>
      <c r="R406" s="123">
        <f t="shared" si="192"/>
        <v>20.218839508416561</v>
      </c>
      <c r="S406" s="123">
        <f t="shared" si="192"/>
        <v>18.225259826401604</v>
      </c>
      <c r="T406" s="123">
        <f t="shared" si="192"/>
        <v>17.581566797989506</v>
      </c>
      <c r="U406" s="123">
        <f t="shared" si="192"/>
        <v>16.536689056755886</v>
      </c>
      <c r="V406" s="123">
        <f t="shared" si="192"/>
        <v>15.04938543762664</v>
      </c>
      <c r="W406" s="123">
        <f t="shared" si="192"/>
        <v>13.509735119314751</v>
      </c>
      <c r="X406" s="123">
        <f t="shared" si="192"/>
        <v>11.233902210171367</v>
      </c>
      <c r="Y406" s="123">
        <f t="shared" si="192"/>
        <v>8.9872185762332553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43.242901638926625</v>
      </c>
      <c r="D407" s="99">
        <v>41.094040818559122</v>
      </c>
      <c r="E407" s="99">
        <v>39.231173205082499</v>
      </c>
      <c r="F407" s="99">
        <v>36.897554937208795</v>
      </c>
      <c r="G407" s="99">
        <v>35.92690972373839</v>
      </c>
      <c r="H407" s="99">
        <v>35.737666788895496</v>
      </c>
      <c r="I407" s="99">
        <v>32.304644185311354</v>
      </c>
      <c r="J407" s="99">
        <v>31.915384151451576</v>
      </c>
      <c r="K407" s="99">
        <v>31.097565118910715</v>
      </c>
      <c r="L407" s="99">
        <v>30.223938318289495</v>
      </c>
      <c r="M407" s="99">
        <v>27.694960525799697</v>
      </c>
      <c r="N407" s="99">
        <v>25.266221885848605</v>
      </c>
      <c r="O407" s="99">
        <v>22.784592089708358</v>
      </c>
      <c r="P407" s="99">
        <v>20.354119185958222</v>
      </c>
      <c r="Q407" s="99">
        <v>20.122325157095187</v>
      </c>
      <c r="R407" s="99">
        <v>20.218839508416561</v>
      </c>
      <c r="S407" s="99">
        <v>18.225259826401604</v>
      </c>
      <c r="T407" s="99">
        <v>17.581566797989506</v>
      </c>
      <c r="U407" s="99">
        <v>16.536689056755886</v>
      </c>
      <c r="V407" s="99">
        <v>15.04938543762664</v>
      </c>
      <c r="W407" s="99">
        <v>13.509735119314751</v>
      </c>
      <c r="X407" s="99">
        <v>11.233902210171367</v>
      </c>
      <c r="Y407" s="99">
        <v>8.9872185762332553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5.2334055607312462E-2</v>
      </c>
      <c r="D408" s="123">
        <f t="shared" si="193"/>
        <v>5.4227813272500508E-2</v>
      </c>
      <c r="E408" s="123">
        <f t="shared" si="193"/>
        <v>6.3388772188168657E-2</v>
      </c>
      <c r="F408" s="123">
        <f t="shared" si="193"/>
        <v>7.532324052034485E-2</v>
      </c>
      <c r="G408" s="123">
        <f t="shared" si="193"/>
        <v>8.6059319576788737E-2</v>
      </c>
      <c r="H408" s="123">
        <f t="shared" si="193"/>
        <v>0.10379566502322961</v>
      </c>
      <c r="I408" s="123">
        <f t="shared" si="193"/>
        <v>0.1189481476148305</v>
      </c>
      <c r="J408" s="123">
        <f t="shared" si="193"/>
        <v>0.12853327052468486</v>
      </c>
      <c r="K408" s="123">
        <f t="shared" si="193"/>
        <v>0.13376912794368367</v>
      </c>
      <c r="L408" s="123">
        <f t="shared" si="193"/>
        <v>0.14109689650390447</v>
      </c>
      <c r="M408" s="123">
        <f t="shared" si="193"/>
        <v>0.15029165288301052</v>
      </c>
      <c r="N408" s="123">
        <f t="shared" si="193"/>
        <v>0.15876254726409869</v>
      </c>
      <c r="O408" s="123">
        <f t="shared" si="193"/>
        <v>0.16537761545744881</v>
      </c>
      <c r="P408" s="123">
        <f t="shared" si="193"/>
        <v>0.16613371952571615</v>
      </c>
      <c r="Q408" s="123">
        <f t="shared" si="193"/>
        <v>0.17048943009355819</v>
      </c>
      <c r="R408" s="123">
        <f t="shared" si="193"/>
        <v>0.18666204183693275</v>
      </c>
      <c r="S408" s="123">
        <f t="shared" si="193"/>
        <v>0.19327861983036873</v>
      </c>
      <c r="T408" s="123">
        <f t="shared" si="193"/>
        <v>0.24162111799443203</v>
      </c>
      <c r="U408" s="123">
        <f t="shared" si="193"/>
        <v>0.18910178669207989</v>
      </c>
      <c r="V408" s="123">
        <f t="shared" si="193"/>
        <v>0.22606816328693929</v>
      </c>
      <c r="W408" s="123">
        <f t="shared" si="193"/>
        <v>0.1900206110990931</v>
      </c>
      <c r="X408" s="123">
        <f t="shared" si="193"/>
        <v>0.20871082678148459</v>
      </c>
      <c r="Y408" s="123">
        <f t="shared" si="193"/>
        <v>0.19735668815561103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5.2334055607312462E-2</v>
      </c>
      <c r="D409" s="99">
        <f>RES_hhdet_in_fecs!D147</f>
        <v>5.4227813272500508E-2</v>
      </c>
      <c r="E409" s="99">
        <f>RES_hhdet_in_fecs!E147</f>
        <v>6.3388772188168657E-2</v>
      </c>
      <c r="F409" s="99">
        <f>RES_hhdet_in_fecs!F147</f>
        <v>7.532324052034485E-2</v>
      </c>
      <c r="G409" s="99">
        <f>RES_hhdet_in_fecs!G147</f>
        <v>8.6059319576788737E-2</v>
      </c>
      <c r="H409" s="99">
        <f>RES_hhdet_in_fecs!H147</f>
        <v>0.10379566502322961</v>
      </c>
      <c r="I409" s="99">
        <f>RES_hhdet_in_fecs!I147</f>
        <v>0.1189481476148305</v>
      </c>
      <c r="J409" s="99">
        <f>RES_hhdet_in_fecs!J147</f>
        <v>0.12853327052468486</v>
      </c>
      <c r="K409" s="99">
        <f>RES_hhdet_in_fecs!K147</f>
        <v>0.13376912794368367</v>
      </c>
      <c r="L409" s="99">
        <f>RES_hhdet_in_fecs!L147</f>
        <v>0.14109689650390447</v>
      </c>
      <c r="M409" s="99">
        <f>RES_hhdet_in_fecs!M147</f>
        <v>0.15029165288301052</v>
      </c>
      <c r="N409" s="99">
        <f>RES_hhdet_in_fecs!N147</f>
        <v>0.15876254726409869</v>
      </c>
      <c r="O409" s="99">
        <f>RES_hhdet_in_fecs!O147</f>
        <v>0.16537761545744881</v>
      </c>
      <c r="P409" s="99">
        <f>RES_hhdet_in_fecs!P147</f>
        <v>0.16613371952571615</v>
      </c>
      <c r="Q409" s="99">
        <f>RES_hhdet_in_fecs!Q147</f>
        <v>0.17048943009355819</v>
      </c>
      <c r="R409" s="99">
        <f>RES_hhdet_in_fecs!R147</f>
        <v>0.18666204183693275</v>
      </c>
      <c r="S409" s="99">
        <f>RES_hhdet_in_fecs!S147</f>
        <v>0.19327861983036873</v>
      </c>
      <c r="T409" s="99">
        <f>RES_hhdet_in_fecs!T147</f>
        <v>0.24162111799443203</v>
      </c>
      <c r="U409" s="99">
        <f>RES_hhdet_in_fecs!U147</f>
        <v>0.18910178669207989</v>
      </c>
      <c r="V409" s="99">
        <f>RES_hhdet_in_fecs!V147</f>
        <v>0.22606816328693929</v>
      </c>
      <c r="W409" s="99">
        <f>RES_hhdet_in_fecs!W147</f>
        <v>0.1900206110990931</v>
      </c>
      <c r="X409" s="99">
        <f>RES_hhdet_in_fecs!X147</f>
        <v>0.20871082678148459</v>
      </c>
      <c r="Y409" s="99">
        <f>RES_hhdet_in_fecs!Y147</f>
        <v>0.19735668815561103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10.372180852354177</v>
      </c>
      <c r="D410" s="123">
        <v>10.480144995179055</v>
      </c>
      <c r="E410" s="123">
        <v>10.175408212239139</v>
      </c>
      <c r="F410" s="123">
        <v>10.445528160639535</v>
      </c>
      <c r="G410" s="123">
        <v>10.476643409408439</v>
      </c>
      <c r="H410" s="123">
        <v>10.492543905017463</v>
      </c>
      <c r="I410" s="123">
        <v>9.6212674908356153</v>
      </c>
      <c r="J410" s="123">
        <v>9.882420095064635</v>
      </c>
      <c r="K410" s="123">
        <v>9.2385436206408702</v>
      </c>
      <c r="L410" s="123">
        <v>11.076848918494404</v>
      </c>
      <c r="M410" s="123">
        <v>11.629465287677723</v>
      </c>
      <c r="N410" s="123">
        <v>11.48946736683404</v>
      </c>
      <c r="O410" s="123">
        <v>12.074742386809639</v>
      </c>
      <c r="P410" s="123">
        <v>11.304795763634967</v>
      </c>
      <c r="Q410" s="123">
        <v>12.062330370945514</v>
      </c>
      <c r="R410" s="123">
        <v>11.860510749511946</v>
      </c>
      <c r="S410" s="123">
        <v>10.81381027767271</v>
      </c>
      <c r="T410" s="123">
        <v>10.99287860405482</v>
      </c>
      <c r="U410" s="123">
        <v>10.977066926465675</v>
      </c>
      <c r="V410" s="123">
        <v>10.234189358650301</v>
      </c>
      <c r="W410" s="123">
        <v>10.632431223630855</v>
      </c>
      <c r="X410" s="123">
        <v>6.5551879253395633</v>
      </c>
      <c r="Y410" s="123">
        <v>6.4241387256778584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12.418777575118513</v>
      </c>
      <c r="D411" s="99">
        <v>11.402226425027028</v>
      </c>
      <c r="E411" s="99">
        <v>11.737631043270692</v>
      </c>
      <c r="F411" s="99">
        <v>11.942756865400174</v>
      </c>
      <c r="G411" s="99">
        <v>11.743587006117174</v>
      </c>
      <c r="H411" s="99">
        <v>12.196010416545029</v>
      </c>
      <c r="I411" s="99">
        <v>12.329195293373983</v>
      </c>
      <c r="J411" s="99">
        <v>11.612588686326486</v>
      </c>
      <c r="K411" s="99">
        <v>11.047314150888759</v>
      </c>
      <c r="L411" s="99">
        <v>12.147480764111089</v>
      </c>
      <c r="M411" s="99">
        <v>13.623367742063667</v>
      </c>
      <c r="N411" s="99">
        <v>13.340159362417777</v>
      </c>
      <c r="O411" s="99">
        <v>12.750193899784843</v>
      </c>
      <c r="P411" s="99">
        <v>10.784546984415451</v>
      </c>
      <c r="Q411" s="99">
        <v>12.580670272559015</v>
      </c>
      <c r="R411" s="99">
        <v>12.399576033387504</v>
      </c>
      <c r="S411" s="99">
        <v>11.571577097841034</v>
      </c>
      <c r="T411" s="99">
        <v>11.036354051627015</v>
      </c>
      <c r="U411" s="99">
        <v>11.208216644473239</v>
      </c>
      <c r="V411" s="99">
        <v>9.9083161444515913</v>
      </c>
      <c r="W411" s="99">
        <v>10.305106856448367</v>
      </c>
      <c r="X411" s="99">
        <v>7.471396748309771</v>
      </c>
      <c r="Y411" s="99">
        <v>6.6589430609995484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10.567750618009779</v>
      </c>
      <c r="D412" s="99">
        <v>9.7335257731885392</v>
      </c>
      <c r="E412" s="99">
        <v>10.001253340396969</v>
      </c>
      <c r="F412" s="99">
        <v>10.177143684783527</v>
      </c>
      <c r="G412" s="99">
        <v>10.051447577748467</v>
      </c>
      <c r="H412" s="99">
        <v>10.456462474453813</v>
      </c>
      <c r="I412" s="99">
        <v>10.552595054877093</v>
      </c>
      <c r="J412" s="99">
        <v>9.8891302971703823</v>
      </c>
      <c r="K412" s="99">
        <v>9.2635043915357738</v>
      </c>
      <c r="L412" s="99">
        <v>0</v>
      </c>
      <c r="M412" s="99">
        <v>11.806508863264737</v>
      </c>
      <c r="N412" s="99">
        <v>11.609972682127829</v>
      </c>
      <c r="O412" s="99">
        <v>11.324502883122143</v>
      </c>
      <c r="P412" s="99">
        <v>9.6512150893444435</v>
      </c>
      <c r="Q412" s="99">
        <v>11.451216878942606</v>
      </c>
      <c r="R412" s="99">
        <v>11.381849508867413</v>
      </c>
      <c r="S412" s="99">
        <v>10.655209939041439</v>
      </c>
      <c r="T412" s="99">
        <v>10.236922157152495</v>
      </c>
      <c r="U412" s="99">
        <v>10.476675783261216</v>
      </c>
      <c r="V412" s="99">
        <v>9.2981136295984221</v>
      </c>
      <c r="W412" s="99">
        <v>9.7401031810153142</v>
      </c>
      <c r="X412" s="99">
        <v>6.9314341947778813</v>
      </c>
      <c r="Y412" s="99">
        <v>6.2610935958046534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6.9537622279433666</v>
      </c>
      <c r="D413" s="102">
        <v>6.4477083720473534</v>
      </c>
      <c r="E413" s="102">
        <v>6.5471129754014674</v>
      </c>
      <c r="F413" s="102">
        <v>6.6297463294030088</v>
      </c>
      <c r="G413" s="102">
        <v>6.614298437787804</v>
      </c>
      <c r="H413" s="102">
        <v>6.8792943019329185</v>
      </c>
      <c r="I413" s="102">
        <v>6.8439804292423938</v>
      </c>
      <c r="J413" s="102">
        <v>6.235378654842517</v>
      </c>
      <c r="K413" s="102">
        <v>5.4062841455407167</v>
      </c>
      <c r="L413" s="102">
        <v>0</v>
      </c>
      <c r="M413" s="102">
        <v>7.6004881110592715</v>
      </c>
      <c r="N413" s="102">
        <v>7.2822574850989561</v>
      </c>
      <c r="O413" s="102">
        <v>7.3187115439707853</v>
      </c>
      <c r="P413" s="102">
        <v>5.9369733392849939</v>
      </c>
      <c r="Q413" s="102">
        <v>7.1066305349162526</v>
      </c>
      <c r="R413" s="102">
        <v>7.0143108323241039</v>
      </c>
      <c r="S413" s="102">
        <v>6.2734197666142499</v>
      </c>
      <c r="T413" s="102">
        <v>6.0162814294436586</v>
      </c>
      <c r="U413" s="102">
        <v>6.2243162142884918</v>
      </c>
      <c r="V413" s="102">
        <v>5.4940304874567518</v>
      </c>
      <c r="W413" s="102">
        <v>6.0559993253508466</v>
      </c>
      <c r="X413" s="102">
        <v>3.1291973375370499</v>
      </c>
      <c r="Y413" s="102">
        <v>3.4555394203595631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3.6139883900664111</v>
      </c>
      <c r="D414" s="105">
        <v>3.2858174011411849</v>
      </c>
      <c r="E414" s="105">
        <v>3.4541403649955025</v>
      </c>
      <c r="F414" s="105">
        <v>3.5473973553805185</v>
      </c>
      <c r="G414" s="105">
        <v>3.4371491399606637</v>
      </c>
      <c r="H414" s="105">
        <v>3.577168172520893</v>
      </c>
      <c r="I414" s="105">
        <v>3.7086146256347003</v>
      </c>
      <c r="J414" s="105">
        <v>3.653751642327864</v>
      </c>
      <c r="K414" s="105">
        <v>3.8572202459950589</v>
      </c>
      <c r="L414" s="105">
        <v>0</v>
      </c>
      <c r="M414" s="105">
        <v>4.2060207522054638</v>
      </c>
      <c r="N414" s="105">
        <v>4.3277151970288754</v>
      </c>
      <c r="O414" s="105">
        <v>4.0057913391513571</v>
      </c>
      <c r="P414" s="105">
        <v>3.7142417500594509</v>
      </c>
      <c r="Q414" s="105">
        <v>4.3445863440263537</v>
      </c>
      <c r="R414" s="105">
        <v>4.3675386765433082</v>
      </c>
      <c r="S414" s="105">
        <v>4.3817901724271913</v>
      </c>
      <c r="T414" s="105">
        <v>4.2206407277088367</v>
      </c>
      <c r="U414" s="105">
        <v>4.252359568972726</v>
      </c>
      <c r="V414" s="105">
        <v>3.8040831421416708</v>
      </c>
      <c r="W414" s="105">
        <v>3.6841038556644681</v>
      </c>
      <c r="X414" s="105">
        <v>3.8022368572408309</v>
      </c>
      <c r="Y414" s="105">
        <v>2.8055541754450903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10.749626788442841</v>
      </c>
      <c r="D415" s="102">
        <v>10.875642175900389</v>
      </c>
      <c r="E415" s="102">
        <v>10.492785272422102</v>
      </c>
      <c r="F415" s="102">
        <v>10.665371189357232</v>
      </c>
      <c r="G415" s="102">
        <v>10.8330123902844</v>
      </c>
      <c r="H415" s="102">
        <v>10.787770696741664</v>
      </c>
      <c r="I415" s="102">
        <v>10.288645510983603</v>
      </c>
      <c r="J415" s="102">
        <v>10.558554558927833</v>
      </c>
      <c r="K415" s="102">
        <v>9.9880031510823493</v>
      </c>
      <c r="L415" s="102">
        <v>11.65169715521189</v>
      </c>
      <c r="M415" s="102">
        <v>12.006781676126829</v>
      </c>
      <c r="N415" s="102">
        <v>11.849636946872247</v>
      </c>
      <c r="O415" s="102">
        <v>12.58573254307475</v>
      </c>
      <c r="P415" s="102">
        <v>11.84763464296304</v>
      </c>
      <c r="Q415" s="102">
        <v>12.5880620142705</v>
      </c>
      <c r="R415" s="102">
        <v>12.356998807072276</v>
      </c>
      <c r="S415" s="102">
        <v>11.195599008785939</v>
      </c>
      <c r="T415" s="102">
        <v>11.44684752069449</v>
      </c>
      <c r="U415" s="102">
        <v>11.391190166381021</v>
      </c>
      <c r="V415" s="102">
        <v>10.643052611453106</v>
      </c>
      <c r="W415" s="102">
        <v>11.014817236289627</v>
      </c>
      <c r="X415" s="102">
        <v>0</v>
      </c>
      <c r="Y415" s="102">
        <v>0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9.5224889465814258</v>
      </c>
      <c r="D416" s="105">
        <v>9.657200674501814</v>
      </c>
      <c r="E416" s="105">
        <v>9.3010776772787498</v>
      </c>
      <c r="F416" s="105">
        <v>9.451523475363885</v>
      </c>
      <c r="G416" s="105">
        <v>9.6300645148492272</v>
      </c>
      <c r="H416" s="105">
        <v>9.5972111105238689</v>
      </c>
      <c r="I416" s="105">
        <v>9.137411218719885</v>
      </c>
      <c r="J416" s="105">
        <v>9.3392129255669101</v>
      </c>
      <c r="K416" s="105">
        <v>8.7232475585813098</v>
      </c>
      <c r="L416" s="105">
        <v>10.401010602170272</v>
      </c>
      <c r="M416" s="105">
        <v>10.722148752240285</v>
      </c>
      <c r="N416" s="105">
        <v>10.5809804045959</v>
      </c>
      <c r="O416" s="105">
        <v>11.382071637251595</v>
      </c>
      <c r="P416" s="105">
        <v>10.725000644467059</v>
      </c>
      <c r="Q416" s="105">
        <v>11.511836957751777</v>
      </c>
      <c r="R416" s="105">
        <v>11.35540719986105</v>
      </c>
      <c r="S416" s="105">
        <v>10.285010635046415</v>
      </c>
      <c r="T416" s="105">
        <v>10.570407131232166</v>
      </c>
      <c r="U416" s="105">
        <v>10.580859706239693</v>
      </c>
      <c r="V416" s="105">
        <v>9.9222850593038157</v>
      </c>
      <c r="W416" s="105">
        <v>10.355797676948219</v>
      </c>
      <c r="X416" s="105">
        <v>6.3170118271703002</v>
      </c>
      <c r="Y416" s="105">
        <v>6.3772464768437986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6.0172680534983716</v>
      </c>
      <c r="D417" s="99">
        <v>6.155101384942296</v>
      </c>
      <c r="E417" s="99">
        <v>5.8522796136081814</v>
      </c>
      <c r="F417" s="99">
        <v>5.9185993354547861</v>
      </c>
      <c r="G417" s="99">
        <v>6.1055399494243909</v>
      </c>
      <c r="H417" s="99">
        <v>6.0872075382748774</v>
      </c>
      <c r="I417" s="99">
        <v>5.7126128157438707</v>
      </c>
      <c r="J417" s="99">
        <v>5.6758012059045164</v>
      </c>
      <c r="K417" s="99">
        <v>4.8796912926951794</v>
      </c>
      <c r="L417" s="99">
        <v>6.5576438853920873</v>
      </c>
      <c r="M417" s="99">
        <v>6.6890328715164369</v>
      </c>
      <c r="N417" s="99">
        <v>6.4525981742093537</v>
      </c>
      <c r="O417" s="99">
        <v>7.2259415950495418</v>
      </c>
      <c r="P417" s="99">
        <v>6.5251760220544472</v>
      </c>
      <c r="Q417" s="99">
        <v>7.1140418981108473</v>
      </c>
      <c r="R417" s="99">
        <v>6.995009571732238</v>
      </c>
      <c r="S417" s="99">
        <v>6.0640922292275352</v>
      </c>
      <c r="T417" s="99">
        <v>6.2508031934177462</v>
      </c>
      <c r="U417" s="99">
        <v>6.3279387716514517</v>
      </c>
      <c r="V417" s="99">
        <v>5.9048087221770711</v>
      </c>
      <c r="W417" s="99">
        <v>6.4662991234615275</v>
      </c>
      <c r="X417" s="99">
        <v>2.8062932889523129</v>
      </c>
      <c r="Y417" s="99">
        <v>3.4994797748802631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3.5052208930830528</v>
      </c>
      <c r="D418" s="99">
        <v>3.502099289559518</v>
      </c>
      <c r="E418" s="99">
        <v>3.4487980636705702</v>
      </c>
      <c r="F418" s="99">
        <v>3.5329241399090985</v>
      </c>
      <c r="G418" s="99">
        <v>3.5245245654248363</v>
      </c>
      <c r="H418" s="99">
        <v>3.5100035722489906</v>
      </c>
      <c r="I418" s="99">
        <v>3.4247984029760143</v>
      </c>
      <c r="J418" s="99">
        <v>3.6634117196623959</v>
      </c>
      <c r="K418" s="99">
        <v>3.8435562658861304</v>
      </c>
      <c r="L418" s="99">
        <v>3.8433667167781844</v>
      </c>
      <c r="M418" s="99">
        <v>4.0331158807238499</v>
      </c>
      <c r="N418" s="99">
        <v>4.1283822303865447</v>
      </c>
      <c r="O418" s="99">
        <v>4.1561300422020535</v>
      </c>
      <c r="P418" s="99">
        <v>4.1998246224126108</v>
      </c>
      <c r="Q418" s="99">
        <v>4.3977950596409281</v>
      </c>
      <c r="R418" s="99">
        <v>4.3603976281288093</v>
      </c>
      <c r="S418" s="99">
        <v>4.2209184058188809</v>
      </c>
      <c r="T418" s="99">
        <v>4.3196039378144198</v>
      </c>
      <c r="U418" s="99">
        <v>4.2529209345882419</v>
      </c>
      <c r="V418" s="99">
        <v>4.0174763371267428</v>
      </c>
      <c r="W418" s="99">
        <v>3.8894985534866908</v>
      </c>
      <c r="X418" s="99">
        <v>3.5107185382179882</v>
      </c>
      <c r="Y418" s="99">
        <v>2.8777667019635365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2.4258085558204097</v>
      </c>
      <c r="D419" s="123">
        <v>2.4602459438408051</v>
      </c>
      <c r="E419" s="123">
        <v>2.4400708040093191</v>
      </c>
      <c r="F419" s="123">
        <v>2.4375808180125129</v>
      </c>
      <c r="G419" s="123">
        <v>2.4694405086474882</v>
      </c>
      <c r="H419" s="123">
        <v>2.512649722367756</v>
      </c>
      <c r="I419" s="123">
        <v>2.5102302526110223</v>
      </c>
      <c r="J419" s="123">
        <v>2.5717931921069344</v>
      </c>
      <c r="K419" s="123">
        <v>2.5822476653109865</v>
      </c>
      <c r="L419" s="123">
        <v>2.8637976924508997</v>
      </c>
      <c r="M419" s="123">
        <v>2.8011682103395441</v>
      </c>
      <c r="N419" s="123">
        <v>2.7775221883716386</v>
      </c>
      <c r="O419" s="123">
        <v>2.9581074097256019</v>
      </c>
      <c r="P419" s="123">
        <v>2.9663199744372331</v>
      </c>
      <c r="Q419" s="123">
        <v>3.0960744222983547</v>
      </c>
      <c r="R419" s="123">
        <v>3.143983280783718</v>
      </c>
      <c r="S419" s="123">
        <v>2.9211299866099263</v>
      </c>
      <c r="T419" s="123">
        <v>2.965528023775112</v>
      </c>
      <c r="U419" s="123">
        <v>2.9242931011467572</v>
      </c>
      <c r="V419" s="123">
        <v>2.9215509967680613</v>
      </c>
      <c r="W419" s="123">
        <v>3.2024118289169512</v>
      </c>
      <c r="X419" s="123">
        <v>1.9478717409081261</v>
      </c>
      <c r="Y419" s="123">
        <v>2.2088699626940991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2.4258085558204097</v>
      </c>
      <c r="D421" s="110">
        <v>2.4602459438408051</v>
      </c>
      <c r="E421" s="110">
        <v>2.4400708040093191</v>
      </c>
      <c r="F421" s="110">
        <v>2.4375808180125129</v>
      </c>
      <c r="G421" s="110">
        <v>2.4694405086474882</v>
      </c>
      <c r="H421" s="110">
        <v>2.512649722367756</v>
      </c>
      <c r="I421" s="110">
        <v>2.5102302526110223</v>
      </c>
      <c r="J421" s="110">
        <v>2.5717931921069344</v>
      </c>
      <c r="K421" s="110">
        <v>2.5822476653109865</v>
      </c>
      <c r="L421" s="110">
        <v>2.8637976924508997</v>
      </c>
      <c r="M421" s="110">
        <v>2.8011682103395441</v>
      </c>
      <c r="N421" s="110">
        <v>2.7775221883716386</v>
      </c>
      <c r="O421" s="110">
        <v>2.9581074097256019</v>
      </c>
      <c r="P421" s="110">
        <v>2.9663199744372331</v>
      </c>
      <c r="Q421" s="110">
        <v>3.0960744222983547</v>
      </c>
      <c r="R421" s="110">
        <v>3.143983280783718</v>
      </c>
      <c r="S421" s="110">
        <v>2.9211299866099263</v>
      </c>
      <c r="T421" s="110">
        <v>2.965528023775112</v>
      </c>
      <c r="U421" s="110">
        <v>2.9242931011467572</v>
      </c>
      <c r="V421" s="110">
        <v>2.9215509967680613</v>
      </c>
      <c r="W421" s="110">
        <v>3.2024118289169512</v>
      </c>
      <c r="X421" s="110">
        <v>1.9478717409081261</v>
      </c>
      <c r="Y421" s="110">
        <v>2.2088699626940991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103.28501791959835</v>
      </c>
      <c r="D423" s="118">
        <f t="shared" si="194"/>
        <v>101.8437600568587</v>
      </c>
      <c r="E423" s="118">
        <f t="shared" si="194"/>
        <v>100.5072531441396</v>
      </c>
      <c r="F423" s="118">
        <f t="shared" si="194"/>
        <v>98.174540501739486</v>
      </c>
      <c r="G423" s="118">
        <f t="shared" si="194"/>
        <v>98.876892813495246</v>
      </c>
      <c r="H423" s="118">
        <f t="shared" si="194"/>
        <v>101.40453579050202</v>
      </c>
      <c r="I423" s="118">
        <f t="shared" si="194"/>
        <v>95.042197088214252</v>
      </c>
      <c r="J423" s="118">
        <f t="shared" si="194"/>
        <v>96.952499529045355</v>
      </c>
      <c r="K423" s="118">
        <f t="shared" si="194"/>
        <v>97.055434471301837</v>
      </c>
      <c r="L423" s="118">
        <f t="shared" si="194"/>
        <v>98.810389870191287</v>
      </c>
      <c r="M423" s="118">
        <f t="shared" si="194"/>
        <v>94.927362745903565</v>
      </c>
      <c r="N423" s="118">
        <f t="shared" si="194"/>
        <v>91.067019139502563</v>
      </c>
      <c r="O423" s="118">
        <f t="shared" si="194"/>
        <v>87.85248557672999</v>
      </c>
      <c r="P423" s="118">
        <f t="shared" si="194"/>
        <v>82.98957742519012</v>
      </c>
      <c r="Q423" s="118">
        <f t="shared" si="194"/>
        <v>85.896401279639349</v>
      </c>
      <c r="R423" s="118">
        <f t="shared" ref="R423:V423" si="195">R424+R426+R428+R437</f>
        <v>86.37907536258696</v>
      </c>
      <c r="S423" s="118">
        <f t="shared" si="195"/>
        <v>78.314766609753079</v>
      </c>
      <c r="T423" s="118">
        <f t="shared" si="195"/>
        <v>76.591343181853617</v>
      </c>
      <c r="U423" s="118">
        <f t="shared" si="195"/>
        <v>72.631124625933083</v>
      </c>
      <c r="V423" s="118">
        <f t="shared" si="195"/>
        <v>67.084461604405206</v>
      </c>
      <c r="W423" s="118">
        <f t="shared" ref="W423:Y423" si="196">W424+W426+W428+W437</f>
        <v>62.762810409087614</v>
      </c>
      <c r="X423" s="118">
        <f t="shared" si="196"/>
        <v>51.013416790277496</v>
      </c>
      <c r="Y423" s="118">
        <f t="shared" si="196"/>
        <v>43.459918650112215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93.272566074732836</v>
      </c>
      <c r="D424" s="123">
        <f t="shared" si="197"/>
        <v>91.750486668734396</v>
      </c>
      <c r="E424" s="123">
        <f t="shared" si="197"/>
        <v>90.613086360397304</v>
      </c>
      <c r="F424" s="123">
        <f t="shared" si="197"/>
        <v>88.0848030821642</v>
      </c>
      <c r="G424" s="123">
        <f t="shared" si="197"/>
        <v>88.597492893302061</v>
      </c>
      <c r="H424" s="123">
        <f t="shared" si="197"/>
        <v>90.986107404082148</v>
      </c>
      <c r="I424" s="123">
        <f t="shared" si="197"/>
        <v>84.868707281838539</v>
      </c>
      <c r="J424" s="123">
        <f t="shared" si="197"/>
        <v>86.500600592041067</v>
      </c>
      <c r="K424" s="123">
        <f t="shared" si="197"/>
        <v>86.950398535376436</v>
      </c>
      <c r="L424" s="123">
        <f t="shared" si="197"/>
        <v>87.181564696092678</v>
      </c>
      <c r="M424" s="123">
        <f t="shared" si="197"/>
        <v>82.882686659128055</v>
      </c>
      <c r="N424" s="123">
        <f t="shared" si="197"/>
        <v>78.993443004112933</v>
      </c>
      <c r="O424" s="123">
        <f t="shared" si="197"/>
        <v>74.910462881497097</v>
      </c>
      <c r="P424" s="123">
        <f t="shared" si="197"/>
        <v>70.433479751055771</v>
      </c>
      <c r="Q424" s="123">
        <f t="shared" si="197"/>
        <v>72.332867596024613</v>
      </c>
      <c r="R424" s="123">
        <f t="shared" si="197"/>
        <v>72.697121505970244</v>
      </c>
      <c r="S424" s="123">
        <f t="shared" si="197"/>
        <v>65.53091223232137</v>
      </c>
      <c r="T424" s="123">
        <f t="shared" si="197"/>
        <v>63.218302780331349</v>
      </c>
      <c r="U424" s="123">
        <f t="shared" si="197"/>
        <v>59.463163192919453</v>
      </c>
      <c r="V424" s="123">
        <f t="shared" si="197"/>
        <v>54.274205878586045</v>
      </c>
      <c r="W424" s="123">
        <f t="shared" si="197"/>
        <v>49.482510961755686</v>
      </c>
      <c r="X424" s="123">
        <f t="shared" si="197"/>
        <v>41.994157546723798</v>
      </c>
      <c r="Y424" s="123">
        <f t="shared" si="197"/>
        <v>34.373645935211741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93.272566074732836</v>
      </c>
      <c r="D425" s="99">
        <v>91.750486668734396</v>
      </c>
      <c r="E425" s="99">
        <v>90.613086360397304</v>
      </c>
      <c r="F425" s="99">
        <v>88.0848030821642</v>
      </c>
      <c r="G425" s="99">
        <v>88.597492893302061</v>
      </c>
      <c r="H425" s="99">
        <v>90.986107404082148</v>
      </c>
      <c r="I425" s="99">
        <v>84.868707281838539</v>
      </c>
      <c r="J425" s="99">
        <v>86.500600592041067</v>
      </c>
      <c r="K425" s="99">
        <v>86.950398535376436</v>
      </c>
      <c r="L425" s="99">
        <v>87.181564696092678</v>
      </c>
      <c r="M425" s="99">
        <v>82.882686659128055</v>
      </c>
      <c r="N425" s="99">
        <v>78.993443004112933</v>
      </c>
      <c r="O425" s="99">
        <v>74.910462881497097</v>
      </c>
      <c r="P425" s="99">
        <v>70.433479751055771</v>
      </c>
      <c r="Q425" s="99">
        <v>72.332867596024613</v>
      </c>
      <c r="R425" s="99">
        <v>72.697121505970244</v>
      </c>
      <c r="S425" s="99">
        <v>65.53091223232137</v>
      </c>
      <c r="T425" s="99">
        <v>63.218302780331349</v>
      </c>
      <c r="U425" s="99">
        <v>59.463163192919453</v>
      </c>
      <c r="V425" s="99">
        <v>54.274205878586045</v>
      </c>
      <c r="W425" s="99">
        <v>49.482510961755686</v>
      </c>
      <c r="X425" s="99">
        <v>41.994157546723798</v>
      </c>
      <c r="Y425" s="99">
        <v>34.373645935211741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0.15744471531337895</v>
      </c>
      <c r="D426" s="123">
        <f t="shared" si="198"/>
        <v>0.17126601858477067</v>
      </c>
      <c r="E426" s="123">
        <f t="shared" si="198"/>
        <v>0.20983760500735771</v>
      </c>
      <c r="F426" s="123">
        <f t="shared" si="198"/>
        <v>0.26089014949312633</v>
      </c>
      <c r="G426" s="123">
        <f t="shared" si="198"/>
        <v>0.31144840683336678</v>
      </c>
      <c r="H426" s="123">
        <f t="shared" si="198"/>
        <v>0.39196936188836407</v>
      </c>
      <c r="I426" s="123">
        <f t="shared" si="198"/>
        <v>0.46816451735797676</v>
      </c>
      <c r="J426" s="123">
        <f t="shared" si="198"/>
        <v>0.52677761023039527</v>
      </c>
      <c r="K426" s="123">
        <f t="shared" si="198"/>
        <v>0.57046264508167965</v>
      </c>
      <c r="L426" s="123">
        <f t="shared" si="198"/>
        <v>0.62568372142868744</v>
      </c>
      <c r="M426" s="123">
        <f t="shared" si="198"/>
        <v>0.69571694212429414</v>
      </c>
      <c r="N426" s="123">
        <f t="shared" si="198"/>
        <v>0.77076687599085392</v>
      </c>
      <c r="O426" s="123">
        <f t="shared" si="198"/>
        <v>0.84527943757657864</v>
      </c>
      <c r="P426" s="123">
        <f t="shared" si="198"/>
        <v>0.89268056216327063</v>
      </c>
      <c r="Q426" s="123">
        <f t="shared" si="198"/>
        <v>0.95037460332369328</v>
      </c>
      <c r="R426" s="123">
        <f t="shared" si="198"/>
        <v>1.0486616604382202</v>
      </c>
      <c r="S426" s="123">
        <f t="shared" si="198"/>
        <v>1.0867692778138209</v>
      </c>
      <c r="T426" s="123">
        <f t="shared" si="198"/>
        <v>1.3598900019962257</v>
      </c>
      <c r="U426" s="123">
        <f t="shared" si="198"/>
        <v>1.065431573998638</v>
      </c>
      <c r="V426" s="123">
        <f t="shared" si="198"/>
        <v>1.2775681679487483</v>
      </c>
      <c r="W426" s="123">
        <f t="shared" si="198"/>
        <v>1.0845082963254575</v>
      </c>
      <c r="X426" s="123">
        <f t="shared" si="198"/>
        <v>1.2041255393034147</v>
      </c>
      <c r="Y426" s="123">
        <f t="shared" si="198"/>
        <v>1.1524183786420115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0.15744471531337895</v>
      </c>
      <c r="D427" s="99">
        <f>RES_hhdet_in_tess!D147</f>
        <v>0.17126601858477067</v>
      </c>
      <c r="E427" s="99">
        <f>RES_hhdet_in_tess!E147</f>
        <v>0.20983760500735771</v>
      </c>
      <c r="F427" s="99">
        <f>RES_hhdet_in_tess!F147</f>
        <v>0.26089014949312633</v>
      </c>
      <c r="G427" s="99">
        <f>RES_hhdet_in_tess!G147</f>
        <v>0.31144840683336678</v>
      </c>
      <c r="H427" s="99">
        <f>RES_hhdet_in_tess!H147</f>
        <v>0.39196936188836407</v>
      </c>
      <c r="I427" s="99">
        <f>RES_hhdet_in_tess!I147</f>
        <v>0.46816451735797676</v>
      </c>
      <c r="J427" s="99">
        <f>RES_hhdet_in_tess!J147</f>
        <v>0.52677761023039527</v>
      </c>
      <c r="K427" s="99">
        <f>RES_hhdet_in_tess!K147</f>
        <v>0.57046264508167965</v>
      </c>
      <c r="L427" s="99">
        <f>RES_hhdet_in_tess!L147</f>
        <v>0.62568372142868744</v>
      </c>
      <c r="M427" s="99">
        <f>RES_hhdet_in_tess!M147</f>
        <v>0.69571694212429414</v>
      </c>
      <c r="N427" s="99">
        <f>RES_hhdet_in_tess!N147</f>
        <v>0.77076687599085392</v>
      </c>
      <c r="O427" s="99">
        <f>RES_hhdet_in_tess!O147</f>
        <v>0.84527943757657864</v>
      </c>
      <c r="P427" s="99">
        <f>RES_hhdet_in_tess!P147</f>
        <v>0.89268056216327063</v>
      </c>
      <c r="Q427" s="99">
        <f>RES_hhdet_in_tess!Q147</f>
        <v>0.95037460332369328</v>
      </c>
      <c r="R427" s="99">
        <f>RES_hhdet_in_tess!R147</f>
        <v>1.0486616604382202</v>
      </c>
      <c r="S427" s="99">
        <f>RES_hhdet_in_tess!S147</f>
        <v>1.0867692778138209</v>
      </c>
      <c r="T427" s="99">
        <f>RES_hhdet_in_tess!T147</f>
        <v>1.3598900019962257</v>
      </c>
      <c r="U427" s="99">
        <f>RES_hhdet_in_tess!U147</f>
        <v>1.065431573998638</v>
      </c>
      <c r="V427" s="99">
        <f>RES_hhdet_in_tess!V147</f>
        <v>1.2775681679487483</v>
      </c>
      <c r="W427" s="99">
        <f>RES_hhdet_in_tess!W147</f>
        <v>1.0845082963254575</v>
      </c>
      <c r="X427" s="99">
        <f>RES_hhdet_in_tess!X147</f>
        <v>1.2041255393034147</v>
      </c>
      <c r="Y427" s="99">
        <f>RES_hhdet_in_tess!Y147</f>
        <v>1.1524183786420115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7.983591411233304</v>
      </c>
      <c r="D428" s="123">
        <v>8.0209620357214337</v>
      </c>
      <c r="E428" s="123">
        <v>7.7956926562968061</v>
      </c>
      <c r="F428" s="123">
        <v>7.9389411271312182</v>
      </c>
      <c r="G428" s="123">
        <v>8.0499717464645659</v>
      </c>
      <c r="H428" s="123">
        <v>8.0713664532079221</v>
      </c>
      <c r="I428" s="123">
        <v>7.7484158933452463</v>
      </c>
      <c r="J428" s="123">
        <v>7.9161557011106112</v>
      </c>
      <c r="K428" s="123">
        <v>7.5129848036701183</v>
      </c>
      <c r="L428" s="123">
        <v>8.7557433218610274</v>
      </c>
      <c r="M428" s="123">
        <v>9.1431723461501146</v>
      </c>
      <c r="N428" s="123">
        <v>9.1054056586477827</v>
      </c>
      <c r="O428" s="123">
        <v>9.7413238897686103</v>
      </c>
      <c r="P428" s="123">
        <v>9.2813703056532244</v>
      </c>
      <c r="Q428" s="123">
        <v>10.099784169244264</v>
      </c>
      <c r="R428" s="123">
        <v>10.0435347030106</v>
      </c>
      <c r="S428" s="123">
        <v>9.247308507350434</v>
      </c>
      <c r="T428" s="123">
        <v>9.4785022966213184</v>
      </c>
      <c r="U428" s="123">
        <v>9.5582332927835036</v>
      </c>
      <c r="V428" s="123">
        <v>8.9534262557386821</v>
      </c>
      <c r="W428" s="123">
        <v>9.3379176052902224</v>
      </c>
      <c r="X428" s="123">
        <v>6.0629561620020169</v>
      </c>
      <c r="Y428" s="123">
        <v>5.9329502612861926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8.2119409228267148</v>
      </c>
      <c r="D429" s="99">
        <v>7.5617910371683568</v>
      </c>
      <c r="E429" s="99">
        <v>7.8100762873448248</v>
      </c>
      <c r="F429" s="99">
        <v>7.9733037343418145</v>
      </c>
      <c r="G429" s="99">
        <v>7.8695326923597584</v>
      </c>
      <c r="H429" s="99">
        <v>8.2057366220286827</v>
      </c>
      <c r="I429" s="99">
        <v>8.3321101202729775</v>
      </c>
      <c r="J429" s="99">
        <v>7.8881019365204796</v>
      </c>
      <c r="K429" s="99">
        <v>7.5498174724324896</v>
      </c>
      <c r="L429" s="99">
        <v>8.3606170028164239</v>
      </c>
      <c r="M429" s="99">
        <v>9.5111552439370008</v>
      </c>
      <c r="N429" s="99">
        <v>9.5309283407360201</v>
      </c>
      <c r="O429" s="99">
        <v>9.4133282341944842</v>
      </c>
      <c r="P429" s="99">
        <v>8.2738153294589782</v>
      </c>
      <c r="Q429" s="99">
        <v>9.9791716767885195</v>
      </c>
      <c r="R429" s="99">
        <v>10.044868074354458</v>
      </c>
      <c r="S429" s="99">
        <v>9.5560103800479439</v>
      </c>
      <c r="T429" s="99">
        <v>9.2695483150277074</v>
      </c>
      <c r="U429" s="99">
        <v>9.5484250078797022</v>
      </c>
      <c r="V429" s="99">
        <v>8.5346439265519738</v>
      </c>
      <c r="W429" s="99">
        <v>8.9362731101618476</v>
      </c>
      <c r="X429" s="99">
        <v>6.4979281472863644</v>
      </c>
      <c r="Y429" s="99">
        <v>5.799888876800031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8.2121772425396671</v>
      </c>
      <c r="D430" s="99">
        <v>7.5618439910891651</v>
      </c>
      <c r="E430" s="99">
        <v>7.8105093470539373</v>
      </c>
      <c r="F430" s="99">
        <v>7.9735932297278858</v>
      </c>
      <c r="G430" s="99">
        <v>7.8694778454985768</v>
      </c>
      <c r="H430" s="99">
        <v>8.2057044937513925</v>
      </c>
      <c r="I430" s="99">
        <v>8.3337987711147612</v>
      </c>
      <c r="J430" s="99">
        <v>7.8892674063638468</v>
      </c>
      <c r="K430" s="99">
        <v>7.5519154402703439</v>
      </c>
      <c r="L430" s="99">
        <v>0</v>
      </c>
      <c r="M430" s="99">
        <v>9.5123021154237932</v>
      </c>
      <c r="N430" s="99">
        <v>9.5305521619905438</v>
      </c>
      <c r="O430" s="99">
        <v>9.4091157557273171</v>
      </c>
      <c r="P430" s="99">
        <v>8.2690386363959725</v>
      </c>
      <c r="Q430" s="99">
        <v>9.9816696325156666</v>
      </c>
      <c r="R430" s="99">
        <v>10.049815776461399</v>
      </c>
      <c r="S430" s="99">
        <v>9.5624897349223215</v>
      </c>
      <c r="T430" s="99">
        <v>9.2737779436909964</v>
      </c>
      <c r="U430" s="99">
        <v>9.5549352134905732</v>
      </c>
      <c r="V430" s="99">
        <v>8.5364305206940934</v>
      </c>
      <c r="W430" s="99">
        <v>8.9356810280473979</v>
      </c>
      <c r="X430" s="99">
        <v>6.5237225637247604</v>
      </c>
      <c r="Y430" s="99">
        <v>5.815302789285778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4.5981888524732559</v>
      </c>
      <c r="D431" s="102">
        <v>4.2760265899479801</v>
      </c>
      <c r="E431" s="102">
        <v>4.3563689820584353</v>
      </c>
      <c r="F431" s="102">
        <v>4.4261958743473668</v>
      </c>
      <c r="G431" s="102">
        <v>4.4323287055379135</v>
      </c>
      <c r="H431" s="102">
        <v>4.6285363212305004</v>
      </c>
      <c r="I431" s="102">
        <v>4.62518414548006</v>
      </c>
      <c r="J431" s="102">
        <v>4.2355157640359815</v>
      </c>
      <c r="K431" s="102">
        <v>3.6946951942752855</v>
      </c>
      <c r="L431" s="102">
        <v>0</v>
      </c>
      <c r="M431" s="102">
        <v>5.3062813632183294</v>
      </c>
      <c r="N431" s="102">
        <v>5.2028369649616666</v>
      </c>
      <c r="O431" s="102">
        <v>5.40332441657596</v>
      </c>
      <c r="P431" s="102">
        <v>4.5547968863365229</v>
      </c>
      <c r="Q431" s="102">
        <v>5.6370832884893129</v>
      </c>
      <c r="R431" s="102">
        <v>5.6822770999180925</v>
      </c>
      <c r="S431" s="102">
        <v>5.1806995624951293</v>
      </c>
      <c r="T431" s="102">
        <v>5.053137215982157</v>
      </c>
      <c r="U431" s="102">
        <v>5.3025756445178489</v>
      </c>
      <c r="V431" s="102">
        <v>4.732347378552423</v>
      </c>
      <c r="W431" s="102">
        <v>5.2515771723829303</v>
      </c>
      <c r="X431" s="102">
        <v>2.7214857064839291</v>
      </c>
      <c r="Y431" s="102">
        <v>3.0097486138406873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3.6139883900664111</v>
      </c>
      <c r="D432" s="105">
        <v>3.2858174011411849</v>
      </c>
      <c r="E432" s="105">
        <v>3.4541403649955025</v>
      </c>
      <c r="F432" s="105">
        <v>3.5473973553805185</v>
      </c>
      <c r="G432" s="105">
        <v>3.4371491399606637</v>
      </c>
      <c r="H432" s="105">
        <v>3.577168172520893</v>
      </c>
      <c r="I432" s="105">
        <v>3.7086146256347003</v>
      </c>
      <c r="J432" s="105">
        <v>3.653751642327864</v>
      </c>
      <c r="K432" s="105">
        <v>3.8572202459950589</v>
      </c>
      <c r="L432" s="105">
        <v>0</v>
      </c>
      <c r="M432" s="105">
        <v>4.2060207522054638</v>
      </c>
      <c r="N432" s="105">
        <v>4.3277151970288754</v>
      </c>
      <c r="O432" s="105">
        <v>4.0057913391513571</v>
      </c>
      <c r="P432" s="105">
        <v>3.7142417500594509</v>
      </c>
      <c r="Q432" s="105">
        <v>4.3445863440263537</v>
      </c>
      <c r="R432" s="105">
        <v>4.3675386765433082</v>
      </c>
      <c r="S432" s="105">
        <v>4.3817901724271913</v>
      </c>
      <c r="T432" s="105">
        <v>4.2206407277088367</v>
      </c>
      <c r="U432" s="105">
        <v>4.252359568972726</v>
      </c>
      <c r="V432" s="105">
        <v>3.8040831421416708</v>
      </c>
      <c r="W432" s="105">
        <v>3.6841038556644681</v>
      </c>
      <c r="X432" s="105">
        <v>3.8022368572408309</v>
      </c>
      <c r="Y432" s="105">
        <v>2.8055541754450903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7.9591876102503116</v>
      </c>
      <c r="D433" s="102">
        <v>8.064343306750434</v>
      </c>
      <c r="E433" s="102">
        <v>7.7929712139242495</v>
      </c>
      <c r="F433" s="102">
        <v>7.9340280862311117</v>
      </c>
      <c r="G433" s="102">
        <v>8.0728562504821877</v>
      </c>
      <c r="H433" s="102">
        <v>8.054137037918629</v>
      </c>
      <c r="I433" s="102">
        <v>7.6969017704359137</v>
      </c>
      <c r="J433" s="102">
        <v>7.9166686961165347</v>
      </c>
      <c r="K433" s="102">
        <v>7.5084324754913396</v>
      </c>
      <c r="L433" s="102">
        <v>8.7853361145480928</v>
      </c>
      <c r="M433" s="102">
        <v>9.1044542185371125</v>
      </c>
      <c r="N433" s="102">
        <v>9.0689165876405369</v>
      </c>
      <c r="O433" s="102">
        <v>9.7677075639150637</v>
      </c>
      <c r="P433" s="102">
        <v>9.3602033496197556</v>
      </c>
      <c r="Q433" s="102">
        <v>10.114652469040058</v>
      </c>
      <c r="R433" s="102">
        <v>10.04157619992765</v>
      </c>
      <c r="S433" s="102">
        <v>9.1966208561091385</v>
      </c>
      <c r="T433" s="102">
        <v>9.5032668568903294</v>
      </c>
      <c r="U433" s="102">
        <v>9.5570528217119453</v>
      </c>
      <c r="V433" s="102">
        <v>9.0211557786536876</v>
      </c>
      <c r="W433" s="102">
        <v>9.4230208888297202</v>
      </c>
      <c r="X433" s="102">
        <v>0</v>
      </c>
      <c r="Y433" s="102">
        <v>0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7.960497925626135</v>
      </c>
      <c r="D434" s="105">
        <v>8.0661378863810729</v>
      </c>
      <c r="E434" s="105">
        <v>7.7952747503279225</v>
      </c>
      <c r="F434" s="105">
        <v>7.9358026262674422</v>
      </c>
      <c r="G434" s="105">
        <v>8.0744267133707233</v>
      </c>
      <c r="H434" s="105">
        <v>8.0547056306942402</v>
      </c>
      <c r="I434" s="105">
        <v>7.6983852078061092</v>
      </c>
      <c r="J434" s="105">
        <v>7.9190546186396125</v>
      </c>
      <c r="K434" s="105">
        <v>7.5118403080747287</v>
      </c>
      <c r="L434" s="105">
        <v>8.7878057015239133</v>
      </c>
      <c r="M434" s="105">
        <v>9.1052488792024651</v>
      </c>
      <c r="N434" s="105">
        <v>9.0667676744158943</v>
      </c>
      <c r="O434" s="105">
        <v>9.7641376915629756</v>
      </c>
      <c r="P434" s="105">
        <v>9.355028703150321</v>
      </c>
      <c r="Q434" s="105">
        <v>10.114009467228694</v>
      </c>
      <c r="R434" s="105">
        <v>10.044700324150078</v>
      </c>
      <c r="S434" s="105">
        <v>9.2022648281869479</v>
      </c>
      <c r="T434" s="105">
        <v>9.5090721044478688</v>
      </c>
      <c r="U434" s="105">
        <v>9.5619750553522795</v>
      </c>
      <c r="V434" s="105">
        <v>9.0224501233682837</v>
      </c>
      <c r="W434" s="105">
        <v>9.4213263093800315</v>
      </c>
      <c r="X434" s="105">
        <v>5.9480738334170074</v>
      </c>
      <c r="Y434" s="105">
        <v>5.9597692381231395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4.4552770325430835</v>
      </c>
      <c r="D435" s="99">
        <v>4.5640385968215531</v>
      </c>
      <c r="E435" s="99">
        <v>4.3464766866573523</v>
      </c>
      <c r="F435" s="99">
        <v>4.402878486358345</v>
      </c>
      <c r="G435" s="99">
        <v>4.549902147945887</v>
      </c>
      <c r="H435" s="99">
        <v>4.5447020584452478</v>
      </c>
      <c r="I435" s="99">
        <v>4.2735868048300931</v>
      </c>
      <c r="J435" s="99">
        <v>4.255642898977217</v>
      </c>
      <c r="K435" s="99">
        <v>3.6682840421885974</v>
      </c>
      <c r="L435" s="99">
        <v>4.9444389847457293</v>
      </c>
      <c r="M435" s="99">
        <v>5.0721329984786134</v>
      </c>
      <c r="N435" s="99">
        <v>4.9383854440293478</v>
      </c>
      <c r="O435" s="99">
        <v>5.608007649360923</v>
      </c>
      <c r="P435" s="99">
        <v>5.1552040807377137</v>
      </c>
      <c r="Q435" s="99">
        <v>5.7162144075877661</v>
      </c>
      <c r="R435" s="99">
        <v>5.6843026960212679</v>
      </c>
      <c r="S435" s="99">
        <v>4.9813464223680661</v>
      </c>
      <c r="T435" s="99">
        <v>5.1894681666334508</v>
      </c>
      <c r="U435" s="99">
        <v>5.3090541207640367</v>
      </c>
      <c r="V435" s="99">
        <v>5.0049737862415391</v>
      </c>
      <c r="W435" s="99">
        <v>5.5318277558933389</v>
      </c>
      <c r="X435" s="99">
        <v>2.4373552951990201</v>
      </c>
      <c r="Y435" s="99">
        <v>3.082002536159604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3.5052208930830528</v>
      </c>
      <c r="D436" s="99">
        <v>3.502099289559518</v>
      </c>
      <c r="E436" s="99">
        <v>3.4487980636705702</v>
      </c>
      <c r="F436" s="99">
        <v>3.5329241399090985</v>
      </c>
      <c r="G436" s="99">
        <v>3.5245245654248363</v>
      </c>
      <c r="H436" s="99">
        <v>3.5100035722489906</v>
      </c>
      <c r="I436" s="99">
        <v>3.4247984029760143</v>
      </c>
      <c r="J436" s="99">
        <v>3.6634117196623959</v>
      </c>
      <c r="K436" s="99">
        <v>3.8435562658861304</v>
      </c>
      <c r="L436" s="99">
        <v>3.8433667167781844</v>
      </c>
      <c r="M436" s="99">
        <v>4.0331158807238499</v>
      </c>
      <c r="N436" s="99">
        <v>4.1283822303865447</v>
      </c>
      <c r="O436" s="99">
        <v>4.1561300422020535</v>
      </c>
      <c r="P436" s="99">
        <v>4.1998246224126108</v>
      </c>
      <c r="Q436" s="99">
        <v>4.3977950596409281</v>
      </c>
      <c r="R436" s="99">
        <v>4.3603976281288093</v>
      </c>
      <c r="S436" s="99">
        <v>4.2209184058188809</v>
      </c>
      <c r="T436" s="99">
        <v>4.3196039378144198</v>
      </c>
      <c r="U436" s="99">
        <v>4.2529209345882419</v>
      </c>
      <c r="V436" s="99">
        <v>4.0174763371267428</v>
      </c>
      <c r="W436" s="99">
        <v>3.8894985534866908</v>
      </c>
      <c r="X436" s="99">
        <v>3.5107185382179882</v>
      </c>
      <c r="Y436" s="99">
        <v>2.8777667019635365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1.8714157183188318</v>
      </c>
      <c r="D437" s="123">
        <v>1.9010453338180904</v>
      </c>
      <c r="E437" s="123">
        <v>1.8886365224381279</v>
      </c>
      <c r="F437" s="123">
        <v>1.8899061429509469</v>
      </c>
      <c r="G437" s="123">
        <v>1.9179797668952607</v>
      </c>
      <c r="H437" s="123">
        <v>1.9550925713236091</v>
      </c>
      <c r="I437" s="123">
        <v>1.956909395672493</v>
      </c>
      <c r="J437" s="123">
        <v>2.0089656256632766</v>
      </c>
      <c r="K437" s="123">
        <v>2.021588487173601</v>
      </c>
      <c r="L437" s="123">
        <v>2.2473981308088864</v>
      </c>
      <c r="M437" s="123">
        <v>2.2057867985011108</v>
      </c>
      <c r="N437" s="123">
        <v>2.1974036007509898</v>
      </c>
      <c r="O437" s="123">
        <v>2.3554193678877047</v>
      </c>
      <c r="P437" s="123">
        <v>2.382046806317859</v>
      </c>
      <c r="Q437" s="123">
        <v>2.5133749110467836</v>
      </c>
      <c r="R437" s="123">
        <v>2.5897574931679155</v>
      </c>
      <c r="S437" s="123">
        <v>2.4497765922674586</v>
      </c>
      <c r="T437" s="123">
        <v>2.5346481029047192</v>
      </c>
      <c r="U437" s="123">
        <v>2.5442965662314956</v>
      </c>
      <c r="V437" s="123">
        <v>2.5792613021317199</v>
      </c>
      <c r="W437" s="123">
        <v>2.8578735457162452</v>
      </c>
      <c r="X437" s="123">
        <v>1.7521775422482677</v>
      </c>
      <c r="Y437" s="123">
        <v>2.0009040749722691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1.8714157183188318</v>
      </c>
      <c r="D439" s="110">
        <v>1.9010453338180904</v>
      </c>
      <c r="E439" s="110">
        <v>1.8886365224381279</v>
      </c>
      <c r="F439" s="110">
        <v>1.8899061429509469</v>
      </c>
      <c r="G439" s="110">
        <v>1.9179797668952607</v>
      </c>
      <c r="H439" s="110">
        <v>1.9550925713236091</v>
      </c>
      <c r="I439" s="110">
        <v>1.956909395672493</v>
      </c>
      <c r="J439" s="110">
        <v>2.0089656256632766</v>
      </c>
      <c r="K439" s="110">
        <v>2.021588487173601</v>
      </c>
      <c r="L439" s="110">
        <v>2.2473981308088864</v>
      </c>
      <c r="M439" s="110">
        <v>2.2057867985011108</v>
      </c>
      <c r="N439" s="110">
        <v>2.1974036007509898</v>
      </c>
      <c r="O439" s="110">
        <v>2.3554193678877047</v>
      </c>
      <c r="P439" s="110">
        <v>2.382046806317859</v>
      </c>
      <c r="Q439" s="110">
        <v>2.5133749110467836</v>
      </c>
      <c r="R439" s="110">
        <v>2.5897574931679155</v>
      </c>
      <c r="S439" s="110">
        <v>2.4497765922674586</v>
      </c>
      <c r="T439" s="110">
        <v>2.5346481029047192</v>
      </c>
      <c r="U439" s="110">
        <v>2.5442965662314956</v>
      </c>
      <c r="V439" s="110">
        <v>2.5792613021317199</v>
      </c>
      <c r="W439" s="110">
        <v>2.8578735457162452</v>
      </c>
      <c r="X439" s="110">
        <v>1.7521775422482677</v>
      </c>
      <c r="Y439" s="110">
        <v>2.0009040749722691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0.26521145262183166</v>
      </c>
      <c r="D441" s="118">
        <f t="shared" si="199"/>
        <v>0.22662968420899043</v>
      </c>
      <c r="E441" s="118">
        <f t="shared" si="199"/>
        <v>0.28761753577110638</v>
      </c>
      <c r="F441" s="118">
        <f t="shared" si="199"/>
        <v>0.30227585693826781</v>
      </c>
      <c r="G441" s="118">
        <f t="shared" si="199"/>
        <v>0.30763533669942988</v>
      </c>
      <c r="H441" s="118">
        <f t="shared" si="199"/>
        <v>0.31010954140831448</v>
      </c>
      <c r="I441" s="118">
        <f t="shared" si="199"/>
        <v>0.22097939197323724</v>
      </c>
      <c r="J441" s="118">
        <f t="shared" si="199"/>
        <v>0.18244542163338229</v>
      </c>
      <c r="K441" s="118">
        <f t="shared" si="199"/>
        <v>0.14258747687237486</v>
      </c>
      <c r="L441" s="118">
        <f t="shared" si="199"/>
        <v>0.20010182949657251</v>
      </c>
      <c r="M441" s="118">
        <f t="shared" si="199"/>
        <v>0.29092881158361827</v>
      </c>
      <c r="N441" s="118">
        <f t="shared" si="199"/>
        <v>0.24403974627126218</v>
      </c>
      <c r="O441" s="118">
        <f t="shared" si="199"/>
        <v>0.20279070408377603</v>
      </c>
      <c r="P441" s="118">
        <f t="shared" si="199"/>
        <v>0.17256287048161495</v>
      </c>
      <c r="Q441" s="118">
        <f t="shared" si="199"/>
        <v>0.30579102847588902</v>
      </c>
      <c r="R441" s="118">
        <f t="shared" ref="R441:V441" si="200">R442+R444+R446+R455</f>
        <v>0.33463041686250328</v>
      </c>
      <c r="S441" s="118">
        <f t="shared" si="200"/>
        <v>0.34967213119448465</v>
      </c>
      <c r="T441" s="118">
        <f t="shared" si="200"/>
        <v>0.29384497192649611</v>
      </c>
      <c r="U441" s="118">
        <f t="shared" si="200"/>
        <v>0.34829639601497397</v>
      </c>
      <c r="V441" s="118">
        <f t="shared" si="200"/>
        <v>0.3152624875629309</v>
      </c>
      <c r="W441" s="118">
        <f t="shared" ref="W441:Y441" si="201">W442+W444+W446+W455</f>
        <v>0.4051545572957686</v>
      </c>
      <c r="X441" s="118">
        <f t="shared" si="201"/>
        <v>0.34919578589434264</v>
      </c>
      <c r="Y441" s="118">
        <f t="shared" si="201"/>
        <v>0.25317113309373956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0.26521145262183166</v>
      </c>
      <c r="D446" s="123">
        <v>0.22662968420899043</v>
      </c>
      <c r="E446" s="123">
        <v>0.28761753577110638</v>
      </c>
      <c r="F446" s="123">
        <v>0.30227585693826781</v>
      </c>
      <c r="G446" s="123">
        <v>0.30763533669942988</v>
      </c>
      <c r="H446" s="123">
        <v>0.31010954140831448</v>
      </c>
      <c r="I446" s="123">
        <v>0.22097939197323724</v>
      </c>
      <c r="J446" s="123">
        <v>0.18244542163338229</v>
      </c>
      <c r="K446" s="123">
        <v>0.14258747687237486</v>
      </c>
      <c r="L446" s="123">
        <v>0.20010182949657251</v>
      </c>
      <c r="M446" s="123">
        <v>0.29092881158361827</v>
      </c>
      <c r="N446" s="123">
        <v>0.24403974627126218</v>
      </c>
      <c r="O446" s="123">
        <v>0.20279070408377603</v>
      </c>
      <c r="P446" s="123">
        <v>0.17256287048161495</v>
      </c>
      <c r="Q446" s="123">
        <v>0.30579102847588902</v>
      </c>
      <c r="R446" s="123">
        <v>0.33463041686250328</v>
      </c>
      <c r="S446" s="123">
        <v>0.34967213119448465</v>
      </c>
      <c r="T446" s="123">
        <v>0.29384497192649611</v>
      </c>
      <c r="U446" s="123">
        <v>0.34829639601497397</v>
      </c>
      <c r="V446" s="123">
        <v>0.3152624875629309</v>
      </c>
      <c r="W446" s="123">
        <v>0.4051545572957686</v>
      </c>
      <c r="X446" s="123">
        <v>0.34919578589434264</v>
      </c>
      <c r="Y446" s="123">
        <v>0.25317113309373956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2.8210495139639216</v>
      </c>
      <c r="D447" s="99">
        <v>2.5901297547091398</v>
      </c>
      <c r="E447" s="99">
        <v>2.6663202677893714</v>
      </c>
      <c r="F447" s="99">
        <v>2.7129166495443036</v>
      </c>
      <c r="G447" s="99">
        <v>2.6676732243095778</v>
      </c>
      <c r="H447" s="99">
        <v>2.770445726222369</v>
      </c>
      <c r="I447" s="99">
        <v>2.8007000028428344</v>
      </c>
      <c r="J447" s="99">
        <v>2.6379156459859243</v>
      </c>
      <c r="K447" s="99">
        <v>2.5095078825158912</v>
      </c>
      <c r="L447" s="99">
        <v>2.7594217303754753</v>
      </c>
      <c r="M447" s="99">
        <v>3.0946842162871828</v>
      </c>
      <c r="N447" s="99">
        <v>3.0303506007668228</v>
      </c>
      <c r="O447" s="99">
        <v>2.896334046275125</v>
      </c>
      <c r="P447" s="99">
        <v>2.4498176929798139</v>
      </c>
      <c r="Q447" s="99">
        <v>2.8578250591145067</v>
      </c>
      <c r="R447" s="99">
        <v>2.8166876917443049</v>
      </c>
      <c r="S447" s="99">
        <v>2.6285994535455703</v>
      </c>
      <c r="T447" s="99">
        <v>2.5070181863675933</v>
      </c>
      <c r="U447" s="99">
        <v>2.5460584929585406</v>
      </c>
      <c r="V447" s="99">
        <v>2.2507730953736238</v>
      </c>
      <c r="W447" s="99">
        <v>2.3409080735108119</v>
      </c>
      <c r="X447" s="99">
        <v>1.6972024853460481</v>
      </c>
      <c r="Y447" s="99">
        <v>1.5126455057366577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1.5796166276996155</v>
      </c>
      <c r="D448" s="99">
        <v>1.4646614337942772</v>
      </c>
      <c r="E448" s="99">
        <v>1.4872421834921976</v>
      </c>
      <c r="F448" s="99">
        <v>1.5060131761871876</v>
      </c>
      <c r="G448" s="99">
        <v>1.5025040331278778</v>
      </c>
      <c r="H448" s="99">
        <v>1.5627004936270825</v>
      </c>
      <c r="I448" s="99">
        <v>1.5546785943067023</v>
      </c>
      <c r="J448" s="99">
        <v>1.4164286152340264</v>
      </c>
      <c r="K448" s="99">
        <v>1.2280915065010294</v>
      </c>
      <c r="L448" s="99">
        <v>0</v>
      </c>
      <c r="M448" s="99">
        <v>1.7265268793082242</v>
      </c>
      <c r="N448" s="99">
        <v>1.6542376103150795</v>
      </c>
      <c r="O448" s="99">
        <v>1.6625185143284038</v>
      </c>
      <c r="P448" s="99">
        <v>1.3486428637519794</v>
      </c>
      <c r="Q448" s="99">
        <v>1.6143421923115762</v>
      </c>
      <c r="R448" s="99">
        <v>1.5933708486707439</v>
      </c>
      <c r="S448" s="99">
        <v>1.4250700341840934</v>
      </c>
      <c r="T448" s="99">
        <v>1.3666584895124214</v>
      </c>
      <c r="U448" s="99">
        <v>1.4139156712377743</v>
      </c>
      <c r="V448" s="99">
        <v>1.2480239655306757</v>
      </c>
      <c r="W448" s="99">
        <v>1.3756808067466988</v>
      </c>
      <c r="X448" s="99">
        <v>0.71082846719491632</v>
      </c>
      <c r="Y448" s="99">
        <v>0.78496033472887827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1.5796166276996155</v>
      </c>
      <c r="D449" s="102">
        <v>1.4646614337942772</v>
      </c>
      <c r="E449" s="102">
        <v>1.4872421834921976</v>
      </c>
      <c r="F449" s="102">
        <v>1.5060131761871876</v>
      </c>
      <c r="G449" s="102">
        <v>1.5025040331278778</v>
      </c>
      <c r="H449" s="102">
        <v>1.5627004936270825</v>
      </c>
      <c r="I449" s="102">
        <v>1.5546785943067023</v>
      </c>
      <c r="J449" s="102">
        <v>1.4164286152340264</v>
      </c>
      <c r="K449" s="102">
        <v>1.2280915065010294</v>
      </c>
      <c r="L449" s="102">
        <v>0</v>
      </c>
      <c r="M449" s="102">
        <v>1.7265268793082242</v>
      </c>
      <c r="N449" s="102">
        <v>1.6542376103150795</v>
      </c>
      <c r="O449" s="102">
        <v>1.6625185143284038</v>
      </c>
      <c r="P449" s="102">
        <v>1.3486428637519794</v>
      </c>
      <c r="Q449" s="102">
        <v>1.6143421923115762</v>
      </c>
      <c r="R449" s="102">
        <v>1.5933708486707439</v>
      </c>
      <c r="S449" s="102">
        <v>1.4250700341840934</v>
      </c>
      <c r="T449" s="102">
        <v>1.3666584895124214</v>
      </c>
      <c r="U449" s="102">
        <v>1.4139156712377743</v>
      </c>
      <c r="V449" s="102">
        <v>1.2480239655306757</v>
      </c>
      <c r="W449" s="102">
        <v>1.3756808067466988</v>
      </c>
      <c r="X449" s="102">
        <v>0.71082846719491632</v>
      </c>
      <c r="Y449" s="102">
        <v>0.78496033472887827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60303</v>
      </c>
      <c r="C5" s="120">
        <v>53129</v>
      </c>
      <c r="D5" s="120">
        <v>46624</v>
      </c>
      <c r="E5" s="120">
        <v>41395</v>
      </c>
      <c r="F5" s="120">
        <v>38750</v>
      </c>
      <c r="G5" s="120">
        <v>35436</v>
      </c>
      <c r="H5" s="120">
        <v>32781</v>
      </c>
      <c r="I5" s="120">
        <v>29888</v>
      </c>
      <c r="J5" s="120">
        <v>27327</v>
      </c>
      <c r="K5" s="120">
        <v>24889</v>
      </c>
      <c r="L5" s="120">
        <v>22743</v>
      </c>
      <c r="M5" s="120">
        <v>21763</v>
      </c>
      <c r="N5" s="120">
        <v>20978</v>
      </c>
      <c r="O5" s="120">
        <v>26666</v>
      </c>
      <c r="P5" s="120">
        <v>27155</v>
      </c>
      <c r="Q5" s="120">
        <v>27122</v>
      </c>
      <c r="R5" s="120">
        <v>25845</v>
      </c>
      <c r="S5" s="120">
        <v>23238</v>
      </c>
      <c r="T5" s="120">
        <v>21198</v>
      </c>
      <c r="U5" s="120">
        <v>20815</v>
      </c>
      <c r="V5" s="120">
        <v>20865</v>
      </c>
      <c r="W5" s="120">
        <v>20508</v>
      </c>
      <c r="X5" s="120">
        <v>13236</v>
      </c>
      <c r="Y5" s="120">
        <v>4684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60303</v>
      </c>
      <c r="C7" s="52">
        <v>53129</v>
      </c>
      <c r="D7" s="52">
        <v>46624</v>
      </c>
      <c r="E7" s="52">
        <v>41395</v>
      </c>
      <c r="F7" s="52">
        <v>38750</v>
      </c>
      <c r="G7" s="52">
        <v>35436</v>
      </c>
      <c r="H7" s="52">
        <v>32781</v>
      </c>
      <c r="I7" s="52">
        <v>29888</v>
      </c>
      <c r="J7" s="52">
        <v>27327</v>
      </c>
      <c r="K7" s="52">
        <v>24889</v>
      </c>
      <c r="L7" s="52">
        <v>22743</v>
      </c>
      <c r="M7" s="52">
        <v>21763</v>
      </c>
      <c r="N7" s="52">
        <v>20978</v>
      </c>
      <c r="O7" s="52">
        <v>26666</v>
      </c>
      <c r="P7" s="52">
        <v>27155</v>
      </c>
      <c r="Q7" s="52">
        <v>27122</v>
      </c>
      <c r="R7" s="52">
        <v>25845</v>
      </c>
      <c r="S7" s="52">
        <v>23238</v>
      </c>
      <c r="T7" s="52">
        <v>21198</v>
      </c>
      <c r="U7" s="52">
        <v>20815</v>
      </c>
      <c r="V7" s="52">
        <v>20865</v>
      </c>
      <c r="W7" s="52">
        <v>20508</v>
      </c>
      <c r="X7" s="52">
        <v>13236</v>
      </c>
      <c r="Y7" s="52">
        <v>4684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1241</v>
      </c>
      <c r="C9" s="52">
        <v>1305</v>
      </c>
      <c r="D9" s="52">
        <v>1300</v>
      </c>
      <c r="E9" s="52">
        <v>1146</v>
      </c>
      <c r="F9" s="52">
        <v>994</v>
      </c>
      <c r="G9" s="52">
        <v>832</v>
      </c>
      <c r="H9" s="52">
        <v>696</v>
      </c>
      <c r="I9" s="52">
        <v>693</v>
      </c>
      <c r="J9" s="52">
        <v>797</v>
      </c>
      <c r="K9" s="52">
        <v>916</v>
      </c>
      <c r="L9" s="52">
        <v>1114</v>
      </c>
      <c r="M9" s="52">
        <v>1445</v>
      </c>
      <c r="N9" s="52">
        <v>1835</v>
      </c>
      <c r="O9" s="52">
        <v>2332</v>
      </c>
      <c r="P9" s="52">
        <v>2933</v>
      </c>
      <c r="Q9" s="52">
        <v>3361</v>
      </c>
      <c r="R9" s="52">
        <v>3262</v>
      </c>
      <c r="S9" s="52">
        <v>3008</v>
      </c>
      <c r="T9" s="52">
        <v>2655</v>
      </c>
      <c r="U9" s="52">
        <v>2207</v>
      </c>
      <c r="V9" s="52">
        <v>1820</v>
      </c>
      <c r="W9" s="52">
        <v>1345</v>
      </c>
      <c r="X9" s="52">
        <v>1058</v>
      </c>
      <c r="Y9" s="52">
        <v>672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6631</v>
      </c>
      <c r="C11" s="52">
        <v>5806</v>
      </c>
      <c r="D11" s="52">
        <v>5025</v>
      </c>
      <c r="E11" s="52">
        <v>4440</v>
      </c>
      <c r="F11" s="52">
        <v>4160</v>
      </c>
      <c r="G11" s="52">
        <v>3834</v>
      </c>
      <c r="H11" s="52">
        <v>3560</v>
      </c>
      <c r="I11" s="52">
        <v>3183</v>
      </c>
      <c r="J11" s="52">
        <v>2836</v>
      </c>
      <c r="K11" s="52">
        <v>2466</v>
      </c>
      <c r="L11" s="52">
        <v>2146</v>
      </c>
      <c r="M11" s="52">
        <v>1975</v>
      </c>
      <c r="N11" s="52">
        <v>1766</v>
      </c>
      <c r="O11" s="52">
        <v>1998</v>
      </c>
      <c r="P11" s="52">
        <v>2023</v>
      </c>
      <c r="Q11" s="52">
        <v>2106</v>
      </c>
      <c r="R11" s="52">
        <v>2098</v>
      </c>
      <c r="S11" s="52">
        <v>1990</v>
      </c>
      <c r="T11" s="52">
        <v>1898</v>
      </c>
      <c r="U11" s="52">
        <v>2089</v>
      </c>
      <c r="V11" s="52">
        <v>2407</v>
      </c>
      <c r="W11" s="52">
        <v>2810</v>
      </c>
      <c r="X11" s="52">
        <v>1879</v>
      </c>
      <c r="Y11" s="52">
        <v>648</v>
      </c>
      <c r="DA11" s="63" t="s">
        <v>1130</v>
      </c>
    </row>
    <row r="12" spans="1:105" ht="12" customHeight="1" x14ac:dyDescent="0.25">
      <c r="A12" s="97" t="s">
        <v>123</v>
      </c>
      <c r="B12" s="52">
        <v>22</v>
      </c>
      <c r="C12" s="52">
        <v>20</v>
      </c>
      <c r="D12" s="52">
        <v>17</v>
      </c>
      <c r="E12" s="52">
        <v>17</v>
      </c>
      <c r="F12" s="52">
        <v>16</v>
      </c>
      <c r="G12" s="52">
        <v>16</v>
      </c>
      <c r="H12" s="52">
        <v>17</v>
      </c>
      <c r="I12" s="52">
        <v>19</v>
      </c>
      <c r="J12" s="52">
        <v>17</v>
      </c>
      <c r="K12" s="52">
        <v>17</v>
      </c>
      <c r="L12" s="52">
        <v>14</v>
      </c>
      <c r="M12" s="52">
        <v>14</v>
      </c>
      <c r="N12" s="52">
        <v>12</v>
      </c>
      <c r="O12" s="52">
        <v>10</v>
      </c>
      <c r="P12" s="52">
        <v>8</v>
      </c>
      <c r="Q12" s="52">
        <v>7</v>
      </c>
      <c r="R12" s="52">
        <v>6</v>
      </c>
      <c r="S12" s="52">
        <v>4</v>
      </c>
      <c r="T12" s="52">
        <v>3</v>
      </c>
      <c r="U12" s="52">
        <v>5</v>
      </c>
      <c r="V12" s="52">
        <v>6</v>
      </c>
      <c r="W12" s="52">
        <v>9</v>
      </c>
      <c r="X12" s="52">
        <v>8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37669</v>
      </c>
      <c r="C13" s="52">
        <v>32841</v>
      </c>
      <c r="D13" s="52">
        <v>28561</v>
      </c>
      <c r="E13" s="52">
        <v>24828</v>
      </c>
      <c r="F13" s="52">
        <v>22958</v>
      </c>
      <c r="G13" s="52">
        <v>20132</v>
      </c>
      <c r="H13" s="52">
        <v>17679</v>
      </c>
      <c r="I13" s="52">
        <v>15045</v>
      </c>
      <c r="J13" s="52">
        <v>13250</v>
      </c>
      <c r="K13" s="52">
        <v>11478</v>
      </c>
      <c r="L13" s="52">
        <v>10111</v>
      </c>
      <c r="M13" s="52">
        <v>9519</v>
      </c>
      <c r="N13" s="52">
        <v>9276</v>
      </c>
      <c r="O13" s="52">
        <v>12290</v>
      </c>
      <c r="P13" s="52">
        <v>12842</v>
      </c>
      <c r="Q13" s="52">
        <v>12960</v>
      </c>
      <c r="R13" s="52">
        <v>12359</v>
      </c>
      <c r="S13" s="52">
        <v>11092</v>
      </c>
      <c r="T13" s="52">
        <v>9958</v>
      </c>
      <c r="U13" s="52">
        <v>9263</v>
      </c>
      <c r="V13" s="52">
        <v>8958</v>
      </c>
      <c r="W13" s="52">
        <v>8580</v>
      </c>
      <c r="X13" s="52">
        <v>5480</v>
      </c>
      <c r="Y13" s="52">
        <v>1914</v>
      </c>
      <c r="DA13" s="63" t="s">
        <v>1132</v>
      </c>
    </row>
    <row r="14" spans="1:105" ht="12" customHeight="1" x14ac:dyDescent="0.25">
      <c r="A14" s="97" t="s">
        <v>121</v>
      </c>
      <c r="B14" s="52">
        <v>15981</v>
      </c>
      <c r="C14" s="52">
        <v>14462</v>
      </c>
      <c r="D14" s="52">
        <v>13021</v>
      </c>
      <c r="E14" s="52">
        <v>12110</v>
      </c>
      <c r="F14" s="52">
        <v>11616</v>
      </c>
      <c r="G14" s="52">
        <v>11454</v>
      </c>
      <c r="H14" s="52">
        <v>11525</v>
      </c>
      <c r="I14" s="52">
        <v>11641</v>
      </c>
      <c r="J14" s="52">
        <v>11224</v>
      </c>
      <c r="K14" s="52">
        <v>10928</v>
      </c>
      <c r="L14" s="52">
        <v>10472</v>
      </c>
      <c r="M14" s="52">
        <v>10255</v>
      </c>
      <c r="N14" s="52">
        <v>9924</v>
      </c>
      <c r="O14" s="52">
        <v>12368</v>
      </c>
      <c r="P14" s="52">
        <v>12282</v>
      </c>
      <c r="Q14" s="52">
        <v>12049</v>
      </c>
      <c r="R14" s="52">
        <v>11382</v>
      </c>
      <c r="S14" s="52">
        <v>10152</v>
      </c>
      <c r="T14" s="52">
        <v>9339</v>
      </c>
      <c r="U14" s="52">
        <v>9458</v>
      </c>
      <c r="V14" s="52">
        <v>9494</v>
      </c>
      <c r="W14" s="52">
        <v>9109</v>
      </c>
      <c r="X14" s="52">
        <v>5869</v>
      </c>
      <c r="Y14" s="52">
        <v>2122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1134</v>
      </c>
    </row>
    <row r="17" spans="1:105" ht="12" customHeight="1" x14ac:dyDescent="0.25">
      <c r="A17" s="109" t="s">
        <v>120</v>
      </c>
      <c r="B17" s="36">
        <v>60303</v>
      </c>
      <c r="C17" s="36">
        <v>53129</v>
      </c>
      <c r="D17" s="36">
        <v>46624</v>
      </c>
      <c r="E17" s="36">
        <v>41395</v>
      </c>
      <c r="F17" s="36">
        <v>38750</v>
      </c>
      <c r="G17" s="36">
        <v>35436</v>
      </c>
      <c r="H17" s="36">
        <v>32781</v>
      </c>
      <c r="I17" s="36">
        <v>29888</v>
      </c>
      <c r="J17" s="36">
        <v>27327</v>
      </c>
      <c r="K17" s="36">
        <v>24889</v>
      </c>
      <c r="L17" s="36">
        <v>22743</v>
      </c>
      <c r="M17" s="36">
        <v>21763</v>
      </c>
      <c r="N17" s="36">
        <v>20978</v>
      </c>
      <c r="O17" s="36">
        <v>26666</v>
      </c>
      <c r="P17" s="36">
        <v>27155</v>
      </c>
      <c r="Q17" s="36">
        <v>27122</v>
      </c>
      <c r="R17" s="36">
        <v>25845</v>
      </c>
      <c r="S17" s="36">
        <v>23238</v>
      </c>
      <c r="T17" s="36">
        <v>21198</v>
      </c>
      <c r="U17" s="36">
        <v>20815</v>
      </c>
      <c r="V17" s="36">
        <v>20865</v>
      </c>
      <c r="W17" s="36">
        <v>20508</v>
      </c>
      <c r="X17" s="36">
        <v>13236</v>
      </c>
      <c r="Y17" s="36">
        <v>4684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7174</v>
      </c>
      <c r="D21" s="52">
        <v>6505</v>
      </c>
      <c r="E21" s="52">
        <v>5229</v>
      </c>
      <c r="F21" s="52">
        <v>2645</v>
      </c>
      <c r="G21" s="52">
        <v>3314</v>
      </c>
      <c r="H21" s="52">
        <v>3400</v>
      </c>
      <c r="I21" s="52">
        <v>4711</v>
      </c>
      <c r="J21" s="52">
        <v>4712</v>
      </c>
      <c r="K21" s="52">
        <v>4718</v>
      </c>
      <c r="L21" s="52">
        <v>4731</v>
      </c>
      <c r="M21" s="52">
        <v>4752</v>
      </c>
      <c r="N21" s="52">
        <v>4789</v>
      </c>
      <c r="O21" s="52">
        <v>3905</v>
      </c>
      <c r="P21" s="52">
        <v>218</v>
      </c>
      <c r="Q21" s="52">
        <v>336</v>
      </c>
      <c r="R21" s="52">
        <v>1277</v>
      </c>
      <c r="S21" s="52">
        <v>2607</v>
      </c>
      <c r="T21" s="52">
        <v>2040</v>
      </c>
      <c r="U21" s="52">
        <v>383</v>
      </c>
      <c r="V21" s="52">
        <v>586</v>
      </c>
      <c r="W21" s="52">
        <v>1076</v>
      </c>
      <c r="X21" s="52">
        <v>7272</v>
      </c>
      <c r="Y21" s="52">
        <v>8558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194</v>
      </c>
      <c r="D23" s="52">
        <v>195</v>
      </c>
      <c r="E23" s="52">
        <v>197</v>
      </c>
      <c r="F23" s="52">
        <v>207</v>
      </c>
      <c r="G23" s="52">
        <v>220</v>
      </c>
      <c r="H23" s="52">
        <v>240</v>
      </c>
      <c r="I23" s="52">
        <v>152</v>
      </c>
      <c r="J23" s="52">
        <v>110</v>
      </c>
      <c r="K23" s="52">
        <v>156</v>
      </c>
      <c r="L23" s="52">
        <v>108</v>
      </c>
      <c r="M23" s="52">
        <v>72</v>
      </c>
      <c r="N23" s="52">
        <v>97</v>
      </c>
      <c r="O23" s="52">
        <v>346</v>
      </c>
      <c r="P23" s="52">
        <v>124</v>
      </c>
      <c r="Q23" s="52">
        <v>201</v>
      </c>
      <c r="R23" s="52">
        <v>279</v>
      </c>
      <c r="S23" s="52">
        <v>363</v>
      </c>
      <c r="T23" s="52">
        <v>447</v>
      </c>
      <c r="U23" s="52">
        <v>527</v>
      </c>
      <c r="V23" s="52">
        <v>588</v>
      </c>
      <c r="W23" s="52">
        <v>607</v>
      </c>
      <c r="X23" s="52">
        <v>459</v>
      </c>
      <c r="Y23" s="52">
        <v>405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1036</v>
      </c>
      <c r="D25" s="52">
        <v>1036</v>
      </c>
      <c r="E25" s="52">
        <v>1039</v>
      </c>
      <c r="F25" s="52">
        <v>1049</v>
      </c>
      <c r="G25" s="52">
        <v>1068</v>
      </c>
      <c r="H25" s="52">
        <v>1110</v>
      </c>
      <c r="I25" s="52">
        <v>555</v>
      </c>
      <c r="J25" s="52">
        <v>496</v>
      </c>
      <c r="K25" s="52">
        <v>499</v>
      </c>
      <c r="L25" s="52">
        <v>516</v>
      </c>
      <c r="M25" s="52">
        <v>549</v>
      </c>
      <c r="N25" s="52">
        <v>576</v>
      </c>
      <c r="O25" s="52">
        <v>504</v>
      </c>
      <c r="P25" s="52">
        <v>132</v>
      </c>
      <c r="Q25" s="52">
        <v>179</v>
      </c>
      <c r="R25" s="52">
        <v>224</v>
      </c>
      <c r="S25" s="52">
        <v>306</v>
      </c>
      <c r="T25" s="52">
        <v>332</v>
      </c>
      <c r="U25" s="52">
        <v>373</v>
      </c>
      <c r="V25" s="52">
        <v>371</v>
      </c>
      <c r="W25" s="52">
        <v>388</v>
      </c>
      <c r="X25" s="52">
        <v>944</v>
      </c>
      <c r="Y25" s="52">
        <v>1238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3</v>
      </c>
      <c r="D26" s="52">
        <v>4</v>
      </c>
      <c r="E26" s="52">
        <v>3</v>
      </c>
      <c r="F26" s="52">
        <v>4</v>
      </c>
      <c r="G26" s="52">
        <v>3</v>
      </c>
      <c r="H26" s="52">
        <v>4</v>
      </c>
      <c r="I26" s="52">
        <v>1</v>
      </c>
      <c r="J26" s="52">
        <v>2</v>
      </c>
      <c r="K26" s="52">
        <v>3</v>
      </c>
      <c r="L26" s="52">
        <v>3</v>
      </c>
      <c r="M26" s="52">
        <v>3</v>
      </c>
      <c r="N26" s="52">
        <v>3</v>
      </c>
      <c r="O26" s="52">
        <v>3</v>
      </c>
      <c r="P26" s="52">
        <v>2</v>
      </c>
      <c r="Q26" s="52">
        <v>1</v>
      </c>
      <c r="R26" s="52">
        <v>1</v>
      </c>
      <c r="S26" s="52">
        <v>2</v>
      </c>
      <c r="T26" s="52">
        <v>1</v>
      </c>
      <c r="U26" s="52">
        <v>2</v>
      </c>
      <c r="V26" s="52">
        <v>1</v>
      </c>
      <c r="W26" s="52">
        <v>0</v>
      </c>
      <c r="X26" s="52">
        <v>1</v>
      </c>
      <c r="Y26" s="52">
        <v>8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5886</v>
      </c>
      <c r="D27" s="52">
        <v>5888</v>
      </c>
      <c r="E27" s="52">
        <v>5903</v>
      </c>
      <c r="F27" s="52">
        <v>5951</v>
      </c>
      <c r="G27" s="52">
        <v>6060</v>
      </c>
      <c r="H27" s="52">
        <v>6270</v>
      </c>
      <c r="I27" s="52">
        <v>3095</v>
      </c>
      <c r="J27" s="52">
        <v>2479</v>
      </c>
      <c r="K27" s="52">
        <v>2479</v>
      </c>
      <c r="L27" s="52">
        <v>2558</v>
      </c>
      <c r="M27" s="52">
        <v>2604</v>
      </c>
      <c r="N27" s="52">
        <v>2712</v>
      </c>
      <c r="O27" s="52">
        <v>2225</v>
      </c>
      <c r="P27" s="52">
        <v>623</v>
      </c>
      <c r="Q27" s="52">
        <v>882</v>
      </c>
      <c r="R27" s="52">
        <v>1303</v>
      </c>
      <c r="S27" s="52">
        <v>1849</v>
      </c>
      <c r="T27" s="52">
        <v>2000</v>
      </c>
      <c r="U27" s="52">
        <v>2287</v>
      </c>
      <c r="V27" s="52">
        <v>2480</v>
      </c>
      <c r="W27" s="52">
        <v>2379</v>
      </c>
      <c r="X27" s="52">
        <v>3100</v>
      </c>
      <c r="Y27" s="52">
        <v>3566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2497</v>
      </c>
      <c r="D28" s="52">
        <v>2499</v>
      </c>
      <c r="E28" s="52">
        <v>2512</v>
      </c>
      <c r="F28" s="52">
        <v>2552</v>
      </c>
      <c r="G28" s="52">
        <v>2632</v>
      </c>
      <c r="H28" s="52">
        <v>2782</v>
      </c>
      <c r="I28" s="52">
        <v>1531</v>
      </c>
      <c r="J28" s="52">
        <v>1747</v>
      </c>
      <c r="K28" s="52">
        <v>1788</v>
      </c>
      <c r="L28" s="52">
        <v>1787</v>
      </c>
      <c r="M28" s="52">
        <v>1890</v>
      </c>
      <c r="N28" s="52">
        <v>2050</v>
      </c>
      <c r="O28" s="52">
        <v>2131</v>
      </c>
      <c r="P28" s="52">
        <v>1025</v>
      </c>
      <c r="Q28" s="52">
        <v>1444</v>
      </c>
      <c r="R28" s="52">
        <v>1598</v>
      </c>
      <c r="S28" s="52">
        <v>1941</v>
      </c>
      <c r="T28" s="52">
        <v>1780</v>
      </c>
      <c r="U28" s="52">
        <v>1881</v>
      </c>
      <c r="V28" s="52">
        <v>2052</v>
      </c>
      <c r="W28" s="52">
        <v>2178</v>
      </c>
      <c r="X28" s="52">
        <v>3316</v>
      </c>
      <c r="Y28" s="52">
        <v>3840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9422</v>
      </c>
      <c r="D31" s="36">
        <v>9427</v>
      </c>
      <c r="E31" s="36">
        <v>9459</v>
      </c>
      <c r="F31" s="36">
        <v>9554</v>
      </c>
      <c r="G31" s="36">
        <v>9764</v>
      </c>
      <c r="H31" s="36">
        <v>10166</v>
      </c>
      <c r="I31" s="36">
        <v>5180</v>
      </c>
      <c r="J31" s="36">
        <v>4724</v>
      </c>
      <c r="K31" s="36">
        <v>4769</v>
      </c>
      <c r="L31" s="36">
        <v>4866</v>
      </c>
      <c r="M31" s="36">
        <v>5044</v>
      </c>
      <c r="N31" s="36">
        <v>5348</v>
      </c>
      <c r="O31" s="36">
        <v>4867</v>
      </c>
      <c r="P31" s="36">
        <v>1788</v>
      </c>
      <c r="Q31" s="36">
        <v>2500</v>
      </c>
      <c r="R31" s="36">
        <v>3132</v>
      </c>
      <c r="S31" s="36">
        <v>4088</v>
      </c>
      <c r="T31" s="36">
        <v>4125</v>
      </c>
      <c r="U31" s="36">
        <v>4555</v>
      </c>
      <c r="V31" s="36">
        <v>4902</v>
      </c>
      <c r="W31" s="36">
        <v>4957</v>
      </c>
      <c r="X31" s="36">
        <v>7354</v>
      </c>
      <c r="Y31" s="36">
        <v>8585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745</v>
      </c>
      <c r="I35" s="52">
        <v>1818</v>
      </c>
      <c r="J35" s="52">
        <v>2151</v>
      </c>
      <c r="K35" s="52">
        <v>2280</v>
      </c>
      <c r="L35" s="52">
        <v>2585</v>
      </c>
      <c r="M35" s="52">
        <v>3772</v>
      </c>
      <c r="N35" s="52">
        <v>4004</v>
      </c>
      <c r="O35" s="52">
        <v>9593</v>
      </c>
      <c r="P35" s="52">
        <v>707</v>
      </c>
      <c r="Q35" s="52">
        <v>303</v>
      </c>
      <c r="R35" s="52">
        <v>0</v>
      </c>
      <c r="S35" s="52">
        <v>0</v>
      </c>
      <c r="T35" s="52">
        <v>0</v>
      </c>
      <c r="U35" s="52">
        <v>0</v>
      </c>
      <c r="V35" s="52">
        <v>636</v>
      </c>
      <c r="W35" s="52">
        <v>719</v>
      </c>
      <c r="X35" s="52">
        <v>0</v>
      </c>
      <c r="Y35" s="52">
        <v>6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258</v>
      </c>
      <c r="D37" s="52">
        <v>190</v>
      </c>
      <c r="E37" s="52">
        <v>43</v>
      </c>
      <c r="F37" s="52">
        <v>55</v>
      </c>
      <c r="G37" s="52">
        <v>58</v>
      </c>
      <c r="H37" s="52">
        <v>104</v>
      </c>
      <c r="I37" s="52">
        <v>149</v>
      </c>
      <c r="J37" s="52">
        <v>214</v>
      </c>
      <c r="K37" s="52">
        <v>275</v>
      </c>
      <c r="L37" s="52">
        <v>306</v>
      </c>
      <c r="M37" s="52">
        <v>403</v>
      </c>
      <c r="N37" s="52">
        <v>487</v>
      </c>
      <c r="O37" s="52">
        <v>843</v>
      </c>
      <c r="P37" s="52">
        <v>725</v>
      </c>
      <c r="Q37" s="52">
        <v>629</v>
      </c>
      <c r="R37" s="52">
        <v>180</v>
      </c>
      <c r="S37" s="52">
        <v>109</v>
      </c>
      <c r="T37" s="52">
        <v>94</v>
      </c>
      <c r="U37" s="52">
        <v>79</v>
      </c>
      <c r="V37" s="52">
        <v>201</v>
      </c>
      <c r="W37" s="52">
        <v>132</v>
      </c>
      <c r="X37" s="52">
        <v>172</v>
      </c>
      <c r="Y37" s="52">
        <v>19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211</v>
      </c>
      <c r="D39" s="52">
        <v>255</v>
      </c>
      <c r="E39" s="52">
        <v>454</v>
      </c>
      <c r="F39" s="52">
        <v>769</v>
      </c>
      <c r="G39" s="52">
        <v>742</v>
      </c>
      <c r="H39" s="52">
        <v>836</v>
      </c>
      <c r="I39" s="52">
        <v>178</v>
      </c>
      <c r="J39" s="52">
        <v>149</v>
      </c>
      <c r="K39" s="52">
        <v>129</v>
      </c>
      <c r="L39" s="52">
        <v>196</v>
      </c>
      <c r="M39" s="52">
        <v>378</v>
      </c>
      <c r="N39" s="52">
        <v>367</v>
      </c>
      <c r="O39" s="52">
        <v>736</v>
      </c>
      <c r="P39" s="52">
        <v>157</v>
      </c>
      <c r="Q39" s="52">
        <v>262</v>
      </c>
      <c r="R39" s="52">
        <v>216</v>
      </c>
      <c r="S39" s="52">
        <v>198</v>
      </c>
      <c r="T39" s="52">
        <v>240</v>
      </c>
      <c r="U39" s="52">
        <v>564</v>
      </c>
      <c r="V39" s="52">
        <v>689</v>
      </c>
      <c r="W39" s="52">
        <v>791</v>
      </c>
      <c r="X39" s="52">
        <v>13</v>
      </c>
      <c r="Y39" s="52">
        <v>7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1</v>
      </c>
      <c r="D40" s="52">
        <v>1</v>
      </c>
      <c r="E40" s="52">
        <v>3</v>
      </c>
      <c r="F40" s="52">
        <v>3</v>
      </c>
      <c r="G40" s="52">
        <v>3</v>
      </c>
      <c r="H40" s="52">
        <v>5</v>
      </c>
      <c r="I40" s="52">
        <v>3</v>
      </c>
      <c r="J40" s="52">
        <v>0</v>
      </c>
      <c r="K40" s="52">
        <v>3</v>
      </c>
      <c r="L40" s="52">
        <v>0</v>
      </c>
      <c r="M40" s="52">
        <v>3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4</v>
      </c>
      <c r="V40" s="52">
        <v>2</v>
      </c>
      <c r="W40" s="52">
        <v>3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1058</v>
      </c>
      <c r="D41" s="52">
        <v>1608</v>
      </c>
      <c r="E41" s="52">
        <v>2170</v>
      </c>
      <c r="F41" s="52">
        <v>4081</v>
      </c>
      <c r="G41" s="52">
        <v>3234</v>
      </c>
      <c r="H41" s="52">
        <v>3817</v>
      </c>
      <c r="I41" s="52">
        <v>461</v>
      </c>
      <c r="J41" s="52">
        <v>684</v>
      </c>
      <c r="K41" s="52">
        <v>707</v>
      </c>
      <c r="L41" s="52">
        <v>1191</v>
      </c>
      <c r="M41" s="52">
        <v>2012</v>
      </c>
      <c r="N41" s="52">
        <v>2469</v>
      </c>
      <c r="O41" s="52">
        <v>5239</v>
      </c>
      <c r="P41" s="52">
        <v>1175</v>
      </c>
      <c r="Q41" s="52">
        <v>1000</v>
      </c>
      <c r="R41" s="52">
        <v>702</v>
      </c>
      <c r="S41" s="52">
        <v>582</v>
      </c>
      <c r="T41" s="52">
        <v>866</v>
      </c>
      <c r="U41" s="52">
        <v>1592</v>
      </c>
      <c r="V41" s="52">
        <v>2175</v>
      </c>
      <c r="W41" s="52">
        <v>2001</v>
      </c>
      <c r="X41" s="52">
        <v>0</v>
      </c>
      <c r="Y41" s="52">
        <v>0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978</v>
      </c>
      <c r="D42" s="52">
        <v>1058</v>
      </c>
      <c r="E42" s="52">
        <v>1601</v>
      </c>
      <c r="F42" s="52">
        <v>2058</v>
      </c>
      <c r="G42" s="52">
        <v>2470</v>
      </c>
      <c r="H42" s="52">
        <v>2853</v>
      </c>
      <c r="I42" s="52">
        <v>1647</v>
      </c>
      <c r="J42" s="52">
        <v>1330</v>
      </c>
      <c r="K42" s="52">
        <v>1492</v>
      </c>
      <c r="L42" s="52">
        <v>1331</v>
      </c>
      <c r="M42" s="52">
        <v>1673</v>
      </c>
      <c r="N42" s="52">
        <v>1719</v>
      </c>
      <c r="O42" s="52">
        <v>4575</v>
      </c>
      <c r="P42" s="52">
        <v>939</v>
      </c>
      <c r="Q42" s="52">
        <v>1211</v>
      </c>
      <c r="R42" s="52">
        <v>931</v>
      </c>
      <c r="S42" s="52">
        <v>711</v>
      </c>
      <c r="T42" s="52">
        <v>967</v>
      </c>
      <c r="U42" s="52">
        <v>2000</v>
      </c>
      <c r="V42" s="52">
        <v>2088</v>
      </c>
      <c r="W42" s="52">
        <v>1793</v>
      </c>
      <c r="X42" s="52">
        <v>76</v>
      </c>
      <c r="Y42" s="52">
        <v>93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2248</v>
      </c>
      <c r="D45" s="36">
        <v>2922</v>
      </c>
      <c r="E45" s="36">
        <v>4230</v>
      </c>
      <c r="F45" s="36">
        <v>6909</v>
      </c>
      <c r="G45" s="36">
        <v>6450</v>
      </c>
      <c r="H45" s="36">
        <v>7511</v>
      </c>
      <c r="I45" s="36">
        <v>2287</v>
      </c>
      <c r="J45" s="36">
        <v>2163</v>
      </c>
      <c r="K45" s="36">
        <v>2331</v>
      </c>
      <c r="L45" s="36">
        <v>2720</v>
      </c>
      <c r="M45" s="36">
        <v>4064</v>
      </c>
      <c r="N45" s="36">
        <v>4563</v>
      </c>
      <c r="O45" s="36">
        <v>10555</v>
      </c>
      <c r="P45" s="36">
        <v>2277</v>
      </c>
      <c r="Q45" s="36">
        <v>2467</v>
      </c>
      <c r="R45" s="36">
        <v>1855</v>
      </c>
      <c r="S45" s="36">
        <v>1481</v>
      </c>
      <c r="T45" s="36">
        <v>2085</v>
      </c>
      <c r="U45" s="36">
        <v>4172</v>
      </c>
      <c r="V45" s="36">
        <v>4952</v>
      </c>
      <c r="W45" s="36">
        <v>4600</v>
      </c>
      <c r="X45" s="36">
        <v>82</v>
      </c>
      <c r="Y45" s="36">
        <v>33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209</v>
      </c>
      <c r="I49" s="52">
        <v>561</v>
      </c>
      <c r="J49" s="52">
        <v>690</v>
      </c>
      <c r="K49" s="52">
        <v>707</v>
      </c>
      <c r="L49" s="52">
        <v>734</v>
      </c>
      <c r="M49" s="52">
        <v>1048</v>
      </c>
      <c r="N49" s="52">
        <v>1043</v>
      </c>
      <c r="O49" s="52">
        <v>2671</v>
      </c>
      <c r="P49" s="52">
        <v>335</v>
      </c>
      <c r="Q49" s="52">
        <v>132</v>
      </c>
      <c r="R49" s="52">
        <v>0</v>
      </c>
      <c r="S49" s="52">
        <v>0</v>
      </c>
      <c r="T49" s="52">
        <v>0</v>
      </c>
      <c r="U49" s="52">
        <v>0</v>
      </c>
      <c r="V49" s="52">
        <v>179</v>
      </c>
      <c r="W49" s="52">
        <v>242</v>
      </c>
      <c r="X49" s="52">
        <v>0</v>
      </c>
      <c r="Y49" s="52">
        <v>1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18</v>
      </c>
      <c r="I51" s="52">
        <v>55</v>
      </c>
      <c r="J51" s="52">
        <v>75</v>
      </c>
      <c r="K51" s="52">
        <v>81</v>
      </c>
      <c r="L51" s="52">
        <v>90</v>
      </c>
      <c r="M51" s="52">
        <v>143</v>
      </c>
      <c r="N51" s="52">
        <v>155</v>
      </c>
      <c r="O51" s="52">
        <v>403</v>
      </c>
      <c r="P51" s="52">
        <v>40</v>
      </c>
      <c r="Q51" s="52">
        <v>20</v>
      </c>
      <c r="R51" s="52">
        <v>0</v>
      </c>
      <c r="S51" s="52">
        <v>0</v>
      </c>
      <c r="T51" s="52">
        <v>0</v>
      </c>
      <c r="U51" s="52">
        <v>0</v>
      </c>
      <c r="V51" s="52">
        <v>47</v>
      </c>
      <c r="W51" s="52">
        <v>30</v>
      </c>
      <c r="X51" s="52">
        <v>0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23</v>
      </c>
      <c r="I53" s="52">
        <v>44</v>
      </c>
      <c r="J53" s="52">
        <v>48</v>
      </c>
      <c r="K53" s="52">
        <v>39</v>
      </c>
      <c r="L53" s="52">
        <v>53</v>
      </c>
      <c r="M53" s="52">
        <v>98</v>
      </c>
      <c r="N53" s="52">
        <v>84</v>
      </c>
      <c r="O53" s="52">
        <v>187</v>
      </c>
      <c r="P53" s="52">
        <v>24</v>
      </c>
      <c r="Q53" s="52">
        <v>14</v>
      </c>
      <c r="R53" s="52">
        <v>0</v>
      </c>
      <c r="S53" s="52">
        <v>0</v>
      </c>
      <c r="T53" s="52">
        <v>0</v>
      </c>
      <c r="U53" s="52">
        <v>0</v>
      </c>
      <c r="V53" s="52">
        <v>25</v>
      </c>
      <c r="W53" s="52">
        <v>42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0</v>
      </c>
      <c r="K54" s="52">
        <v>1</v>
      </c>
      <c r="L54" s="52">
        <v>0</v>
      </c>
      <c r="M54" s="52">
        <v>1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106</v>
      </c>
      <c r="I55" s="52">
        <v>113</v>
      </c>
      <c r="J55" s="52">
        <v>218</v>
      </c>
      <c r="K55" s="52">
        <v>215</v>
      </c>
      <c r="L55" s="52">
        <v>322</v>
      </c>
      <c r="M55" s="52">
        <v>518</v>
      </c>
      <c r="N55" s="52">
        <v>565</v>
      </c>
      <c r="O55" s="52">
        <v>1325</v>
      </c>
      <c r="P55" s="52">
        <v>172</v>
      </c>
      <c r="Q55" s="52">
        <v>54</v>
      </c>
      <c r="R55" s="52">
        <v>0</v>
      </c>
      <c r="S55" s="52">
        <v>0</v>
      </c>
      <c r="T55" s="52">
        <v>0</v>
      </c>
      <c r="U55" s="52">
        <v>0</v>
      </c>
      <c r="V55" s="52">
        <v>78</v>
      </c>
      <c r="W55" s="52">
        <v>105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80</v>
      </c>
      <c r="I56" s="52">
        <v>403</v>
      </c>
      <c r="J56" s="52">
        <v>424</v>
      </c>
      <c r="K56" s="52">
        <v>452</v>
      </c>
      <c r="L56" s="52">
        <v>359</v>
      </c>
      <c r="M56" s="52">
        <v>431</v>
      </c>
      <c r="N56" s="52">
        <v>394</v>
      </c>
      <c r="O56" s="52">
        <v>1159</v>
      </c>
      <c r="P56" s="52">
        <v>139</v>
      </c>
      <c r="Q56" s="52">
        <v>64</v>
      </c>
      <c r="R56" s="52">
        <v>0</v>
      </c>
      <c r="S56" s="52">
        <v>0</v>
      </c>
      <c r="T56" s="52">
        <v>0</v>
      </c>
      <c r="U56" s="52">
        <v>0</v>
      </c>
      <c r="V56" s="52">
        <v>76</v>
      </c>
      <c r="W56" s="52">
        <v>95</v>
      </c>
      <c r="X56" s="52">
        <v>0</v>
      </c>
      <c r="Y56" s="52">
        <v>1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209</v>
      </c>
      <c r="I59" s="36">
        <v>561</v>
      </c>
      <c r="J59" s="36">
        <v>690</v>
      </c>
      <c r="K59" s="36">
        <v>707</v>
      </c>
      <c r="L59" s="36">
        <v>734</v>
      </c>
      <c r="M59" s="36">
        <v>1048</v>
      </c>
      <c r="N59" s="36">
        <v>1043</v>
      </c>
      <c r="O59" s="36">
        <v>2671</v>
      </c>
      <c r="P59" s="36">
        <v>335</v>
      </c>
      <c r="Q59" s="36">
        <v>132</v>
      </c>
      <c r="R59" s="36">
        <v>0</v>
      </c>
      <c r="S59" s="36">
        <v>0</v>
      </c>
      <c r="T59" s="36">
        <v>0</v>
      </c>
      <c r="U59" s="36">
        <v>0</v>
      </c>
      <c r="V59" s="36">
        <v>179</v>
      </c>
      <c r="W59" s="36">
        <v>242</v>
      </c>
      <c r="X59" s="36">
        <v>0</v>
      </c>
      <c r="Y59" s="36">
        <v>1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536</v>
      </c>
      <c r="I63" s="52">
        <v>1257</v>
      </c>
      <c r="J63" s="52">
        <v>1461</v>
      </c>
      <c r="K63" s="52">
        <v>1573</v>
      </c>
      <c r="L63" s="52">
        <v>1851</v>
      </c>
      <c r="M63" s="52">
        <v>2724</v>
      </c>
      <c r="N63" s="52">
        <v>2961</v>
      </c>
      <c r="O63" s="52">
        <v>6922</v>
      </c>
      <c r="P63" s="52">
        <v>372</v>
      </c>
      <c r="Q63" s="52">
        <v>171</v>
      </c>
      <c r="R63" s="52">
        <v>0</v>
      </c>
      <c r="S63" s="52">
        <v>0</v>
      </c>
      <c r="T63" s="52">
        <v>0</v>
      </c>
      <c r="U63" s="52">
        <v>0</v>
      </c>
      <c r="V63" s="52">
        <v>457</v>
      </c>
      <c r="W63" s="52">
        <v>477</v>
      </c>
      <c r="X63" s="52">
        <v>0</v>
      </c>
      <c r="Y63" s="52">
        <v>5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258</v>
      </c>
      <c r="D65" s="52">
        <v>190</v>
      </c>
      <c r="E65" s="52">
        <v>43</v>
      </c>
      <c r="F65" s="52">
        <v>55</v>
      </c>
      <c r="G65" s="52">
        <v>58</v>
      </c>
      <c r="H65" s="52">
        <v>86</v>
      </c>
      <c r="I65" s="52">
        <v>94</v>
      </c>
      <c r="J65" s="52">
        <v>139</v>
      </c>
      <c r="K65" s="52">
        <v>194</v>
      </c>
      <c r="L65" s="52">
        <v>216</v>
      </c>
      <c r="M65" s="52">
        <v>260</v>
      </c>
      <c r="N65" s="52">
        <v>332</v>
      </c>
      <c r="O65" s="52">
        <v>440</v>
      </c>
      <c r="P65" s="52">
        <v>685</v>
      </c>
      <c r="Q65" s="52">
        <v>609</v>
      </c>
      <c r="R65" s="52">
        <v>180</v>
      </c>
      <c r="S65" s="52">
        <v>109</v>
      </c>
      <c r="T65" s="52">
        <v>94</v>
      </c>
      <c r="U65" s="52">
        <v>79</v>
      </c>
      <c r="V65" s="52">
        <v>154</v>
      </c>
      <c r="W65" s="52">
        <v>102</v>
      </c>
      <c r="X65" s="52">
        <v>172</v>
      </c>
      <c r="Y65" s="52">
        <v>19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211</v>
      </c>
      <c r="D67" s="52">
        <f t="shared" si="0"/>
        <v>255</v>
      </c>
      <c r="E67" s="52">
        <f t="shared" si="0"/>
        <v>454</v>
      </c>
      <c r="F67" s="52">
        <f t="shared" si="0"/>
        <v>769</v>
      </c>
      <c r="G67" s="52">
        <f t="shared" si="0"/>
        <v>742</v>
      </c>
      <c r="H67" s="52">
        <f t="shared" si="0"/>
        <v>813</v>
      </c>
      <c r="I67" s="52">
        <f t="shared" si="0"/>
        <v>134</v>
      </c>
      <c r="J67" s="52">
        <f t="shared" si="0"/>
        <v>101</v>
      </c>
      <c r="K67" s="52">
        <f t="shared" si="0"/>
        <v>90</v>
      </c>
      <c r="L67" s="52">
        <f t="shared" si="0"/>
        <v>143</v>
      </c>
      <c r="M67" s="52">
        <f t="shared" si="0"/>
        <v>280</v>
      </c>
      <c r="N67" s="52">
        <f t="shared" si="0"/>
        <v>283</v>
      </c>
      <c r="O67" s="52">
        <f t="shared" si="0"/>
        <v>549</v>
      </c>
      <c r="P67" s="52">
        <f t="shared" si="0"/>
        <v>133</v>
      </c>
      <c r="Q67" s="52">
        <f t="shared" si="0"/>
        <v>248</v>
      </c>
      <c r="R67" s="52">
        <f t="shared" ref="R67:V67" si="1">R39-R53</f>
        <v>216</v>
      </c>
      <c r="S67" s="52">
        <f t="shared" si="1"/>
        <v>198</v>
      </c>
      <c r="T67" s="52">
        <f t="shared" si="1"/>
        <v>240</v>
      </c>
      <c r="U67" s="52">
        <f t="shared" si="1"/>
        <v>564</v>
      </c>
      <c r="V67" s="52">
        <f t="shared" si="1"/>
        <v>664</v>
      </c>
      <c r="W67" s="52">
        <f t="shared" ref="W67:Y67" si="2">W39-W53</f>
        <v>749</v>
      </c>
      <c r="X67" s="52">
        <f t="shared" si="2"/>
        <v>13</v>
      </c>
      <c r="Y67" s="52">
        <f t="shared" si="2"/>
        <v>7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</v>
      </c>
      <c r="D68" s="52">
        <f t="shared" si="3"/>
        <v>1</v>
      </c>
      <c r="E68" s="52">
        <f t="shared" si="3"/>
        <v>3</v>
      </c>
      <c r="F68" s="52">
        <f t="shared" si="3"/>
        <v>3</v>
      </c>
      <c r="G68" s="52">
        <f t="shared" si="3"/>
        <v>3</v>
      </c>
      <c r="H68" s="52">
        <f t="shared" si="3"/>
        <v>5</v>
      </c>
      <c r="I68" s="52">
        <f t="shared" si="3"/>
        <v>2</v>
      </c>
      <c r="J68" s="52">
        <f t="shared" si="3"/>
        <v>0</v>
      </c>
      <c r="K68" s="52">
        <f t="shared" si="3"/>
        <v>2</v>
      </c>
      <c r="L68" s="52">
        <f t="shared" si="3"/>
        <v>0</v>
      </c>
      <c r="M68" s="52">
        <f t="shared" si="3"/>
        <v>2</v>
      </c>
      <c r="N68" s="52">
        <f t="shared" si="3"/>
        <v>1</v>
      </c>
      <c r="O68" s="52">
        <f t="shared" si="3"/>
        <v>1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4</v>
      </c>
      <c r="V68" s="52">
        <f t="shared" si="4"/>
        <v>2</v>
      </c>
      <c r="W68" s="52">
        <f t="shared" ref="W68:Y68" si="5">W40-W54</f>
        <v>3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1058</v>
      </c>
      <c r="D69" s="52">
        <f t="shared" si="6"/>
        <v>1608</v>
      </c>
      <c r="E69" s="52">
        <f t="shared" si="6"/>
        <v>2170</v>
      </c>
      <c r="F69" s="52">
        <f t="shared" si="6"/>
        <v>4081</v>
      </c>
      <c r="G69" s="52">
        <f t="shared" si="6"/>
        <v>3234</v>
      </c>
      <c r="H69" s="52">
        <f t="shared" si="6"/>
        <v>3711</v>
      </c>
      <c r="I69" s="52">
        <f t="shared" si="6"/>
        <v>348</v>
      </c>
      <c r="J69" s="52">
        <f t="shared" si="6"/>
        <v>466</v>
      </c>
      <c r="K69" s="52">
        <f t="shared" si="6"/>
        <v>492</v>
      </c>
      <c r="L69" s="52">
        <f t="shared" si="6"/>
        <v>869</v>
      </c>
      <c r="M69" s="52">
        <f t="shared" si="6"/>
        <v>1494</v>
      </c>
      <c r="N69" s="52">
        <f t="shared" si="6"/>
        <v>1904</v>
      </c>
      <c r="O69" s="52">
        <f t="shared" si="6"/>
        <v>3914</v>
      </c>
      <c r="P69" s="52">
        <f t="shared" si="6"/>
        <v>1003</v>
      </c>
      <c r="Q69" s="52">
        <f t="shared" si="6"/>
        <v>946</v>
      </c>
      <c r="R69" s="52">
        <f t="shared" ref="R69:V69" si="7">R41-R55</f>
        <v>702</v>
      </c>
      <c r="S69" s="52">
        <f t="shared" si="7"/>
        <v>582</v>
      </c>
      <c r="T69" s="52">
        <f t="shared" si="7"/>
        <v>866</v>
      </c>
      <c r="U69" s="52">
        <f t="shared" si="7"/>
        <v>1592</v>
      </c>
      <c r="V69" s="52">
        <f t="shared" si="7"/>
        <v>2097</v>
      </c>
      <c r="W69" s="52">
        <f t="shared" ref="W69:Y69" si="8">W41-W55</f>
        <v>1896</v>
      </c>
      <c r="X69" s="52">
        <f t="shared" si="8"/>
        <v>0</v>
      </c>
      <c r="Y69" s="52">
        <f t="shared" si="8"/>
        <v>0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978</v>
      </c>
      <c r="D70" s="52">
        <f t="shared" si="9"/>
        <v>1058</v>
      </c>
      <c r="E70" s="52">
        <f t="shared" si="9"/>
        <v>1601</v>
      </c>
      <c r="F70" s="52">
        <f t="shared" si="9"/>
        <v>2058</v>
      </c>
      <c r="G70" s="52">
        <f t="shared" si="9"/>
        <v>2470</v>
      </c>
      <c r="H70" s="52">
        <f t="shared" si="9"/>
        <v>2773</v>
      </c>
      <c r="I70" s="52">
        <f t="shared" si="9"/>
        <v>1244</v>
      </c>
      <c r="J70" s="52">
        <f t="shared" si="9"/>
        <v>906</v>
      </c>
      <c r="K70" s="52">
        <f t="shared" si="9"/>
        <v>1040</v>
      </c>
      <c r="L70" s="52">
        <f t="shared" si="9"/>
        <v>972</v>
      </c>
      <c r="M70" s="52">
        <f t="shared" si="9"/>
        <v>1242</v>
      </c>
      <c r="N70" s="52">
        <f t="shared" si="9"/>
        <v>1325</v>
      </c>
      <c r="O70" s="52">
        <f t="shared" si="9"/>
        <v>3416</v>
      </c>
      <c r="P70" s="52">
        <f t="shared" si="9"/>
        <v>800</v>
      </c>
      <c r="Q70" s="52">
        <f t="shared" si="9"/>
        <v>1147</v>
      </c>
      <c r="R70" s="52">
        <f t="shared" ref="R70:V70" si="10">R42-R56</f>
        <v>931</v>
      </c>
      <c r="S70" s="52">
        <f t="shared" si="10"/>
        <v>711</v>
      </c>
      <c r="T70" s="52">
        <f t="shared" si="10"/>
        <v>967</v>
      </c>
      <c r="U70" s="52">
        <f t="shared" si="10"/>
        <v>2000</v>
      </c>
      <c r="V70" s="52">
        <f t="shared" si="10"/>
        <v>2012</v>
      </c>
      <c r="W70" s="52">
        <f t="shared" ref="W70:Y70" si="11">W42-W56</f>
        <v>1698</v>
      </c>
      <c r="X70" s="52">
        <f t="shared" si="11"/>
        <v>76</v>
      </c>
      <c r="Y70" s="52">
        <f t="shared" si="11"/>
        <v>92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2248</v>
      </c>
      <c r="D73" s="36">
        <v>2922</v>
      </c>
      <c r="E73" s="36">
        <v>4230</v>
      </c>
      <c r="F73" s="36">
        <v>6909</v>
      </c>
      <c r="G73" s="36">
        <v>6450</v>
      </c>
      <c r="H73" s="36">
        <v>7302</v>
      </c>
      <c r="I73" s="36">
        <v>1726</v>
      </c>
      <c r="J73" s="36">
        <v>1473</v>
      </c>
      <c r="K73" s="36">
        <v>1624</v>
      </c>
      <c r="L73" s="36">
        <v>1986</v>
      </c>
      <c r="M73" s="36">
        <v>3016</v>
      </c>
      <c r="N73" s="36">
        <v>3520</v>
      </c>
      <c r="O73" s="36">
        <v>7884</v>
      </c>
      <c r="P73" s="36">
        <v>1942</v>
      </c>
      <c r="Q73" s="36">
        <v>2335</v>
      </c>
      <c r="R73" s="36">
        <v>1855</v>
      </c>
      <c r="S73" s="36">
        <v>1481</v>
      </c>
      <c r="T73" s="36">
        <v>2085</v>
      </c>
      <c r="U73" s="36">
        <v>4172</v>
      </c>
      <c r="V73" s="36">
        <v>4773</v>
      </c>
      <c r="W73" s="36">
        <v>4358</v>
      </c>
      <c r="X73" s="36">
        <v>82</v>
      </c>
      <c r="Y73" s="36">
        <v>32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137</v>
      </c>
      <c r="K79" s="138">
        <f>RES_hhdet_numvin!K163</f>
        <v>270</v>
      </c>
      <c r="L79" s="138">
        <f>RES_hhdet_numvin!L163</f>
        <v>380</v>
      </c>
      <c r="M79" s="138">
        <f>RES_hhdet_numvin!M163</f>
        <v>648</v>
      </c>
      <c r="N79" s="138">
        <f>RES_hhdet_numvin!N163</f>
        <v>772</v>
      </c>
      <c r="O79" s="138">
        <f>RES_hhdet_numvin!O163</f>
        <v>1922</v>
      </c>
      <c r="P79" s="138">
        <f>RES_hhdet_numvin!P163</f>
        <v>144</v>
      </c>
      <c r="Q79" s="138">
        <f>RES_hhdet_numvin!Q163</f>
        <v>62</v>
      </c>
      <c r="R79" s="138">
        <f>RES_hhdet_numvin!R163</f>
        <v>0</v>
      </c>
      <c r="S79" s="138">
        <f>RES_hhdet_numvin!S163</f>
        <v>0</v>
      </c>
      <c r="T79" s="138">
        <f>RES_hhdet_numvin!T163</f>
        <v>0</v>
      </c>
      <c r="U79" s="138">
        <f>RES_hhdet_numvin!U163</f>
        <v>0</v>
      </c>
      <c r="V79" s="138">
        <f>RES_hhdet_numvin!V163</f>
        <v>159</v>
      </c>
      <c r="W79" s="138">
        <f>RES_hhdet_numvin!W163</f>
        <v>184</v>
      </c>
      <c r="X79" s="138">
        <f>RES_hhdet_numvin!X163</f>
        <v>0</v>
      </c>
      <c r="Y79" s="138">
        <f>RES_hhdet_numvin!Y163</f>
        <v>6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56</v>
      </c>
      <c r="S81" s="138">
        <f>RES_hhdet_numvin!S165</f>
        <v>60</v>
      </c>
      <c r="T81" s="138">
        <f>RES_hhdet_numvin!T165</f>
        <v>68</v>
      </c>
      <c r="U81" s="138">
        <f>RES_hhdet_numvin!U165</f>
        <v>67</v>
      </c>
      <c r="V81" s="138">
        <f>RES_hhdet_numvin!V165</f>
        <v>159</v>
      </c>
      <c r="W81" s="138">
        <f>RES_hhdet_numvin!W165</f>
        <v>98</v>
      </c>
      <c r="X81" s="138">
        <f>RES_hhdet_numvin!X165</f>
        <v>145</v>
      </c>
      <c r="Y81" s="138">
        <f>RES_hhdet_numvin!Y165</f>
        <v>19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29</v>
      </c>
      <c r="S83" s="138">
        <f>RES_hhdet_numvin!S167</f>
        <v>42</v>
      </c>
      <c r="T83" s="138">
        <f>RES_hhdet_numvin!T167</f>
        <v>53</v>
      </c>
      <c r="U83" s="138">
        <f>RES_hhdet_numvin!U167</f>
        <v>135</v>
      </c>
      <c r="V83" s="138">
        <f>RES_hhdet_numvin!V167</f>
        <v>174</v>
      </c>
      <c r="W83" s="138">
        <f>RES_hhdet_numvin!W167</f>
        <v>205</v>
      </c>
      <c r="X83" s="138">
        <f>RES_hhdet_numvin!X167</f>
        <v>3</v>
      </c>
      <c r="Y83" s="138">
        <f>RES_hhdet_numvin!Y167</f>
        <v>7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92</v>
      </c>
      <c r="S87" s="138">
        <f>RES_hhdet_numvin!S171</f>
        <v>127</v>
      </c>
      <c r="T87" s="138">
        <f>RES_hhdet_numvin!T171</f>
        <v>203</v>
      </c>
      <c r="U87" s="138">
        <f>RES_hhdet_numvin!U171</f>
        <v>395</v>
      </c>
      <c r="V87" s="138">
        <f>RES_hhdet_numvin!V171</f>
        <v>563</v>
      </c>
      <c r="W87" s="138">
        <f>RES_hhdet_numvin!W171</f>
        <v>534</v>
      </c>
      <c r="X87" s="138">
        <f>RES_hhdet_numvin!X171</f>
        <v>0</v>
      </c>
      <c r="Y87" s="138">
        <f>RES_hhdet_numvin!Y171</f>
        <v>0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122</v>
      </c>
      <c r="S88" s="138">
        <f>RES_hhdet_numvin!S172</f>
        <v>150</v>
      </c>
      <c r="T88" s="138">
        <f>RES_hhdet_numvin!T172</f>
        <v>223</v>
      </c>
      <c r="U88" s="138">
        <f>RES_hhdet_numvin!U172</f>
        <v>489</v>
      </c>
      <c r="V88" s="138">
        <f>RES_hhdet_numvin!V172</f>
        <v>538</v>
      </c>
      <c r="W88" s="138">
        <f>RES_hhdet_numvin!W172</f>
        <v>481</v>
      </c>
      <c r="X88" s="138">
        <f>RES_hhdet_numvin!X172</f>
        <v>26</v>
      </c>
      <c r="Y88" s="138">
        <f>RES_hhdet_numvin!Y172</f>
        <v>93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X92" s="138">
        <f>RES_hhdet_numvin!X176</f>
        <v>0</v>
      </c>
      <c r="Y92" s="138">
        <f>RES_hhdet_numvin!Y176</f>
        <v>0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247</v>
      </c>
      <c r="S93" s="39">
        <f>RES_hhdet_numvin!S177</f>
        <v>323</v>
      </c>
      <c r="T93" s="39">
        <f>RES_hhdet_numvin!T177</f>
        <v>492</v>
      </c>
      <c r="U93" s="39">
        <f>RES_hhdet_numvin!U177</f>
        <v>1030</v>
      </c>
      <c r="V93" s="39">
        <f>RES_hhdet_numvin!V177</f>
        <v>1294</v>
      </c>
      <c r="W93" s="39">
        <f>RES_hhdet_numvin!W177</f>
        <v>1236</v>
      </c>
      <c r="X93" s="39">
        <f>RES_hhdet_numvin!X177</f>
        <v>29</v>
      </c>
      <c r="Y93" s="39">
        <f>RES_hhdet_numvin!Y177</f>
        <v>33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82.406724772659985</v>
      </c>
      <c r="C97" s="117">
        <f t="shared" si="12"/>
        <v>68.631308626962962</v>
      </c>
      <c r="D97" s="117">
        <f t="shared" si="12"/>
        <v>60.136681577988568</v>
      </c>
      <c r="E97" s="117">
        <f t="shared" si="12"/>
        <v>50.760340957924306</v>
      </c>
      <c r="F97" s="117">
        <f t="shared" si="12"/>
        <v>52.579934013621838</v>
      </c>
      <c r="G97" s="117">
        <f t="shared" si="12"/>
        <v>53.129446507247501</v>
      </c>
      <c r="H97" s="117">
        <f t="shared" si="12"/>
        <v>48.479833752577157</v>
      </c>
      <c r="I97" s="117">
        <f t="shared" si="12"/>
        <v>33.043768881221474</v>
      </c>
      <c r="J97" s="117">
        <f t="shared" si="12"/>
        <v>21.343418025136739</v>
      </c>
      <c r="K97" s="117">
        <f t="shared" si="12"/>
        <v>16.189449936068403</v>
      </c>
      <c r="L97" s="117">
        <f t="shared" si="12"/>
        <v>28.35119035824901</v>
      </c>
      <c r="M97" s="117">
        <f t="shared" si="12"/>
        <v>21.146587124484434</v>
      </c>
      <c r="N97" s="117">
        <f t="shared" si="12"/>
        <v>22.25115776833961</v>
      </c>
      <c r="O97" s="117">
        <f t="shared" si="12"/>
        <v>44.615194139980851</v>
      </c>
      <c r="P97" s="117">
        <f t="shared" si="12"/>
        <v>28.174483783971848</v>
      </c>
      <c r="Q97" s="117">
        <f t="shared" si="12"/>
        <v>49.950995925532666</v>
      </c>
      <c r="R97" s="117">
        <f t="shared" ref="R97:V97" si="13">R98+R100+R102+R111</f>
        <v>41.391471198913834</v>
      </c>
      <c r="S97" s="117">
        <f t="shared" si="13"/>
        <v>29.205083641184871</v>
      </c>
      <c r="T97" s="117">
        <f t="shared" si="13"/>
        <v>22.068547302622154</v>
      </c>
      <c r="U97" s="117">
        <f t="shared" si="13"/>
        <v>37.512937614356517</v>
      </c>
      <c r="V97" s="117">
        <f t="shared" si="13"/>
        <v>5.8191646853585954</v>
      </c>
      <c r="W97" s="117">
        <f t="shared" ref="W97:Y97" si="14">W98+W100+W102+W111</f>
        <v>49.549581433261793</v>
      </c>
      <c r="X97" s="117">
        <f t="shared" si="14"/>
        <v>6.2365703135630683</v>
      </c>
      <c r="Y97" s="117">
        <f t="shared" si="14"/>
        <v>5.8242682369402008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73.959890699615585</v>
      </c>
      <c r="C98" s="122">
        <f t="shared" si="15"/>
        <v>61.579691918731129</v>
      </c>
      <c r="D98" s="122">
        <f t="shared" si="15"/>
        <v>53.920174001314194</v>
      </c>
      <c r="E98" s="122">
        <f t="shared" si="15"/>
        <v>45.370188755123706</v>
      </c>
      <c r="F98" s="122">
        <f t="shared" si="15"/>
        <v>47.44898350710298</v>
      </c>
      <c r="G98" s="122">
        <f t="shared" si="15"/>
        <v>48.389303192062329</v>
      </c>
      <c r="H98" s="122">
        <f t="shared" si="15"/>
        <v>44.045786908932243</v>
      </c>
      <c r="I98" s="122">
        <f t="shared" si="15"/>
        <v>29.18396321626804</v>
      </c>
      <c r="J98" s="122">
        <f t="shared" si="15"/>
        <v>17.766244908811363</v>
      </c>
      <c r="K98" s="122">
        <f t="shared" si="15"/>
        <v>13.07331624700203</v>
      </c>
      <c r="L98" s="122">
        <f t="shared" si="15"/>
        <v>25.037382707426932</v>
      </c>
      <c r="M98" s="122">
        <f t="shared" si="15"/>
        <v>17.879267187573284</v>
      </c>
      <c r="N98" s="122">
        <f t="shared" si="15"/>
        <v>19.122155449920193</v>
      </c>
      <c r="O98" s="122">
        <f t="shared" si="15"/>
        <v>40.391697258728982</v>
      </c>
      <c r="P98" s="122">
        <f t="shared" si="15"/>
        <v>24.00635215073136</v>
      </c>
      <c r="Q98" s="122">
        <f t="shared" si="15"/>
        <v>45.584939019290829</v>
      </c>
      <c r="R98" s="122">
        <f t="shared" si="15"/>
        <v>37.218625853469042</v>
      </c>
      <c r="S98" s="122">
        <f t="shared" si="15"/>
        <v>25.62813013608444</v>
      </c>
      <c r="T98" s="122">
        <f t="shared" si="15"/>
        <v>18.810038124618785</v>
      </c>
      <c r="U98" s="122">
        <f t="shared" si="15"/>
        <v>34.334982798862136</v>
      </c>
      <c r="V98" s="122">
        <f t="shared" si="15"/>
        <v>2.6988977697205301</v>
      </c>
      <c r="W98" s="122">
        <f t="shared" si="15"/>
        <v>46.555704562145792</v>
      </c>
      <c r="X98" s="122">
        <f t="shared" si="15"/>
        <v>4.9663915442917803</v>
      </c>
      <c r="Y98" s="122">
        <f t="shared" si="15"/>
        <v>5.3695589611445493</v>
      </c>
      <c r="DA98" s="130" t="s">
        <v>1723</v>
      </c>
    </row>
    <row r="99" spans="1:105" ht="12" customHeight="1" x14ac:dyDescent="0.25">
      <c r="A99" s="97" t="s">
        <v>53</v>
      </c>
      <c r="B99" s="98">
        <v>73.959890699615585</v>
      </c>
      <c r="C99" s="98">
        <v>61.579691918731129</v>
      </c>
      <c r="D99" s="98">
        <v>53.920174001314194</v>
      </c>
      <c r="E99" s="98">
        <v>45.370188755123706</v>
      </c>
      <c r="F99" s="98">
        <v>47.44898350710298</v>
      </c>
      <c r="G99" s="98">
        <v>48.389303192062329</v>
      </c>
      <c r="H99" s="98">
        <v>44.045786908932243</v>
      </c>
      <c r="I99" s="98">
        <v>29.18396321626804</v>
      </c>
      <c r="J99" s="98">
        <v>17.766244908811363</v>
      </c>
      <c r="K99" s="98">
        <v>13.07331624700203</v>
      </c>
      <c r="L99" s="98">
        <v>25.037382707426932</v>
      </c>
      <c r="M99" s="98">
        <v>17.879267187573284</v>
      </c>
      <c r="N99" s="98">
        <v>19.122155449920193</v>
      </c>
      <c r="O99" s="98">
        <v>40.391697258728982</v>
      </c>
      <c r="P99" s="98">
        <v>24.00635215073136</v>
      </c>
      <c r="Q99" s="98">
        <v>45.584939019290829</v>
      </c>
      <c r="R99" s="98">
        <v>37.218625853469042</v>
      </c>
      <c r="S99" s="98">
        <v>25.62813013608444</v>
      </c>
      <c r="T99" s="98">
        <v>18.810038124618785</v>
      </c>
      <c r="U99" s="98">
        <v>34.334982798862136</v>
      </c>
      <c r="V99" s="98">
        <v>2.6988977697205301</v>
      </c>
      <c r="W99" s="98">
        <v>46.555704562145792</v>
      </c>
      <c r="X99" s="98">
        <v>4.9663915442917803</v>
      </c>
      <c r="Y99" s="98">
        <v>5.3695589611445493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1.9285805647713948E-2</v>
      </c>
      <c r="C100" s="122">
        <f t="shared" si="16"/>
        <v>2.0522577564309419E-2</v>
      </c>
      <c r="D100" s="122">
        <f t="shared" si="16"/>
        <v>2.0183170781932297E-2</v>
      </c>
      <c r="E100" s="122">
        <f t="shared" si="16"/>
        <v>1.8110387259674492E-2</v>
      </c>
      <c r="F100" s="122">
        <f t="shared" si="16"/>
        <v>1.5874178394067493E-2</v>
      </c>
      <c r="G100" s="122">
        <f t="shared" si="16"/>
        <v>1.3127578887470875E-2</v>
      </c>
      <c r="H100" s="122">
        <f t="shared" si="16"/>
        <v>1.0369036318617105E-2</v>
      </c>
      <c r="I100" s="122">
        <f t="shared" si="16"/>
        <v>9.7422770842577264E-3</v>
      </c>
      <c r="J100" s="122">
        <f t="shared" si="16"/>
        <v>1.0841974482316798E-2</v>
      </c>
      <c r="K100" s="122">
        <f t="shared" si="16"/>
        <v>1.1880150673679635E-2</v>
      </c>
      <c r="L100" s="122">
        <f t="shared" si="16"/>
        <v>1.4341014531856499E-2</v>
      </c>
      <c r="M100" s="122">
        <f t="shared" si="16"/>
        <v>1.8032108213033863E-2</v>
      </c>
      <c r="N100" s="122">
        <f t="shared" si="16"/>
        <v>2.265954915426311E-2</v>
      </c>
      <c r="O100" s="122">
        <f t="shared" si="16"/>
        <v>2.7487576472985716E-2</v>
      </c>
      <c r="P100" s="122">
        <f t="shared" si="16"/>
        <v>3.4779295567223568E-2</v>
      </c>
      <c r="Q100" s="122">
        <f t="shared" si="16"/>
        <v>3.9324650575305646E-2</v>
      </c>
      <c r="R100" s="122">
        <f t="shared" si="16"/>
        <v>3.9633926874259609E-2</v>
      </c>
      <c r="S100" s="122">
        <f t="shared" si="16"/>
        <v>3.6622944171173462E-2</v>
      </c>
      <c r="T100" s="122">
        <f t="shared" si="16"/>
        <v>3.8192341324361757E-2</v>
      </c>
      <c r="U100" s="122">
        <f t="shared" si="16"/>
        <v>2.7569975127651105E-2</v>
      </c>
      <c r="V100" s="122">
        <f t="shared" si="16"/>
        <v>2.2219708435420822E-2</v>
      </c>
      <c r="W100" s="122">
        <f t="shared" si="16"/>
        <v>1.637175402956698E-2</v>
      </c>
      <c r="X100" s="122">
        <f t="shared" si="16"/>
        <v>1.1604632810584483E-2</v>
      </c>
      <c r="Y100" s="122">
        <f t="shared" si="16"/>
        <v>7.1978820542797257E-3</v>
      </c>
      <c r="DA100" s="130" t="s">
        <v>1725</v>
      </c>
    </row>
    <row r="101" spans="1:105" ht="12" customHeight="1" x14ac:dyDescent="0.25">
      <c r="A101" s="97" t="s">
        <v>53</v>
      </c>
      <c r="B101" s="98">
        <v>1.9285805647713948E-2</v>
      </c>
      <c r="C101" s="98">
        <v>2.0522577564309419E-2</v>
      </c>
      <c r="D101" s="98">
        <v>2.0183170781932297E-2</v>
      </c>
      <c r="E101" s="98">
        <v>1.8110387259674492E-2</v>
      </c>
      <c r="F101" s="98">
        <v>1.5874178394067493E-2</v>
      </c>
      <c r="G101" s="98">
        <v>1.3127578887470875E-2</v>
      </c>
      <c r="H101" s="98">
        <v>1.0369036318617105E-2</v>
      </c>
      <c r="I101" s="98">
        <v>9.7422770842577264E-3</v>
      </c>
      <c r="J101" s="98">
        <v>1.0841974482316798E-2</v>
      </c>
      <c r="K101" s="98">
        <v>1.1880150673679635E-2</v>
      </c>
      <c r="L101" s="98">
        <v>1.4341014531856499E-2</v>
      </c>
      <c r="M101" s="98">
        <v>1.8032108213033863E-2</v>
      </c>
      <c r="N101" s="98">
        <v>2.265954915426311E-2</v>
      </c>
      <c r="O101" s="98">
        <v>2.7487576472985716E-2</v>
      </c>
      <c r="P101" s="98">
        <v>3.4779295567223568E-2</v>
      </c>
      <c r="Q101" s="98">
        <v>3.9324650575305646E-2</v>
      </c>
      <c r="R101" s="98">
        <v>3.9633926874259609E-2</v>
      </c>
      <c r="S101" s="98">
        <v>3.6622944171173462E-2</v>
      </c>
      <c r="T101" s="98">
        <v>3.8192341324361757E-2</v>
      </c>
      <c r="U101" s="98">
        <v>2.7569975127651105E-2</v>
      </c>
      <c r="V101" s="98">
        <v>2.2219708435420822E-2</v>
      </c>
      <c r="W101" s="98">
        <v>1.637175402956698E-2</v>
      </c>
      <c r="X101" s="98">
        <v>1.1604632810584483E-2</v>
      </c>
      <c r="Y101" s="98">
        <v>7.1978820542797257E-3</v>
      </c>
      <c r="DA101" s="63" t="s">
        <v>1726</v>
      </c>
    </row>
    <row r="102" spans="1:105" ht="12" customHeight="1" x14ac:dyDescent="0.25">
      <c r="A102" s="121" t="s">
        <v>55</v>
      </c>
      <c r="B102" s="122">
        <v>6.9290605570090005</v>
      </c>
      <c r="C102" s="122">
        <v>5.7353524967409664</v>
      </c>
      <c r="D102" s="122">
        <v>5.0419323957815987</v>
      </c>
      <c r="E102" s="122">
        <v>4.3543163053781946</v>
      </c>
      <c r="F102" s="122">
        <v>4.1594368244282407</v>
      </c>
      <c r="G102" s="122">
        <v>3.8421595390567491</v>
      </c>
      <c r="H102" s="122">
        <v>3.5827587079337535</v>
      </c>
      <c r="I102" s="122">
        <v>3.0929186875036505</v>
      </c>
      <c r="J102" s="122">
        <v>2.8593756380200541</v>
      </c>
      <c r="K102" s="122">
        <v>2.4565715056538453</v>
      </c>
      <c r="L102" s="122">
        <v>2.6400597574044169</v>
      </c>
      <c r="M102" s="122">
        <v>2.6326583791582934</v>
      </c>
      <c r="N102" s="122">
        <v>2.5161981995246028</v>
      </c>
      <c r="O102" s="122">
        <v>3.3973065914981797</v>
      </c>
      <c r="P102" s="122">
        <v>3.3091097181537124</v>
      </c>
      <c r="Q102" s="122">
        <v>3.4909953535901606</v>
      </c>
      <c r="R102" s="122">
        <v>3.3156888430083411</v>
      </c>
      <c r="S102" s="122">
        <v>2.8266110912159834</v>
      </c>
      <c r="T102" s="122">
        <v>2.571652337736297</v>
      </c>
      <c r="U102" s="122">
        <v>2.5234190746148055</v>
      </c>
      <c r="V102" s="122">
        <v>2.449299597149845</v>
      </c>
      <c r="W102" s="122">
        <v>2.3361951999747528</v>
      </c>
      <c r="X102" s="122">
        <v>0.99884418800543173</v>
      </c>
      <c r="Y102" s="122">
        <v>0.34592720832975105</v>
      </c>
      <c r="DA102" s="130" t="s">
        <v>1727</v>
      </c>
    </row>
    <row r="103" spans="1:105" ht="12" customHeight="1" x14ac:dyDescent="0.25">
      <c r="A103" s="97" t="s">
        <v>124</v>
      </c>
      <c r="B103" s="98">
        <v>0.8653070313937048</v>
      </c>
      <c r="C103" s="98">
        <v>0.74104962815613062</v>
      </c>
      <c r="D103" s="98">
        <v>0.59097990211743934</v>
      </c>
      <c r="E103" s="98">
        <v>0.53902017251815693</v>
      </c>
      <c r="F103" s="98">
        <v>0.51569985293336851</v>
      </c>
      <c r="G103" s="98">
        <v>0.46660812335765828</v>
      </c>
      <c r="H103" s="98">
        <v>0.45320075497035106</v>
      </c>
      <c r="I103" s="98">
        <v>0.40587849329467202</v>
      </c>
      <c r="J103" s="98">
        <v>0.34159584470591514</v>
      </c>
      <c r="K103" s="98">
        <v>0.28506278537391577</v>
      </c>
      <c r="L103" s="98">
        <v>0.27586910811816701</v>
      </c>
      <c r="M103" s="98">
        <v>0.28676654422576647</v>
      </c>
      <c r="N103" s="98">
        <v>0.2541226710622736</v>
      </c>
      <c r="O103" s="98">
        <v>0.27599347507297545</v>
      </c>
      <c r="P103" s="98">
        <v>0.24595203022487458</v>
      </c>
      <c r="Q103" s="98">
        <v>0.29536494951373099</v>
      </c>
      <c r="R103" s="98">
        <v>0.29389525124286658</v>
      </c>
      <c r="S103" s="98">
        <v>0.2712258122835714</v>
      </c>
      <c r="T103" s="98">
        <v>0.24041702614086563</v>
      </c>
      <c r="U103" s="98">
        <v>0.26427973045858949</v>
      </c>
      <c r="V103" s="98">
        <v>0.27689948332854925</v>
      </c>
      <c r="W103" s="98">
        <v>0.31135497512407273</v>
      </c>
      <c r="X103" s="98">
        <v>0.15775646707020174</v>
      </c>
      <c r="Y103" s="98">
        <v>4.7890729705005831E-2</v>
      </c>
      <c r="DA103" s="63" t="s">
        <v>1728</v>
      </c>
    </row>
    <row r="104" spans="1:105" ht="12" customHeight="1" x14ac:dyDescent="0.25">
      <c r="A104" s="97" t="s">
        <v>123</v>
      </c>
      <c r="B104" s="98">
        <v>2.4232346699761169E-3</v>
      </c>
      <c r="C104" s="98">
        <v>2.145046243396685E-3</v>
      </c>
      <c r="D104" s="98">
        <v>1.6847658319279323E-3</v>
      </c>
      <c r="E104" s="98">
        <v>1.7331106642796655E-3</v>
      </c>
      <c r="F104" s="98">
        <v>1.6683902289222189E-3</v>
      </c>
      <c r="G104" s="98">
        <v>1.6510361801152166E-3</v>
      </c>
      <c r="H104" s="98">
        <v>1.8446483252410255E-3</v>
      </c>
      <c r="I104" s="98">
        <v>2.0641855011743855E-3</v>
      </c>
      <c r="J104" s="98">
        <v>1.7337743770974691E-3</v>
      </c>
      <c r="K104" s="98">
        <v>1.6307195735601066E-3</v>
      </c>
      <c r="L104" s="98">
        <v>1.541117820919773E-3</v>
      </c>
      <c r="M104" s="98">
        <v>1.7407976937063507E-3</v>
      </c>
      <c r="N104" s="98">
        <v>1.4886437681438437E-3</v>
      </c>
      <c r="O104" s="98">
        <v>1.233136575422831E-3</v>
      </c>
      <c r="P104" s="98">
        <v>8.6532309494083447E-4</v>
      </c>
      <c r="Q104" s="98">
        <v>8.8953223324298889E-4</v>
      </c>
      <c r="R104" s="98">
        <v>7.7366291495004221E-4</v>
      </c>
      <c r="S104" s="98">
        <v>5.0120836527061774E-4</v>
      </c>
      <c r="T104" s="98">
        <v>3.5929933167852177E-4</v>
      </c>
      <c r="U104" s="98">
        <v>5.6604100079806299E-4</v>
      </c>
      <c r="V104" s="98">
        <v>6.2725568466732236E-4</v>
      </c>
      <c r="W104" s="98">
        <v>9.3093239199893893E-4</v>
      </c>
      <c r="X104" s="98">
        <v>6.1633749518866655E-4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1.6382210528385352E-3</v>
      </c>
      <c r="C105" s="101">
        <v>1.4286373418621525E-3</v>
      </c>
      <c r="D105" s="101">
        <v>1.1295112080180276E-3</v>
      </c>
      <c r="E105" s="101">
        <v>1.1468997110002375E-3</v>
      </c>
      <c r="F105" s="101">
        <v>1.0964657017718056E-3</v>
      </c>
      <c r="G105" s="101">
        <v>1.0937319532425503E-3</v>
      </c>
      <c r="H105" s="101">
        <v>1.2174148902617315E-3</v>
      </c>
      <c r="I105" s="101">
        <v>1.3429936368653049E-3</v>
      </c>
      <c r="J105" s="101">
        <v>1.0984443300451094E-3</v>
      </c>
      <c r="K105" s="101">
        <v>9.5767059528971508E-4</v>
      </c>
      <c r="L105" s="101">
        <v>1.0121336240645549E-3</v>
      </c>
      <c r="M105" s="101">
        <v>1.1310085268742677E-3</v>
      </c>
      <c r="N105" s="101">
        <v>9.4804534278108022E-4</v>
      </c>
      <c r="O105" s="101">
        <v>8.1402883621019273E-4</v>
      </c>
      <c r="P105" s="101">
        <v>5.510733872452823E-4</v>
      </c>
      <c r="Q105" s="101">
        <v>5.7732761810278985E-4</v>
      </c>
      <c r="R105" s="101">
        <v>5.0183520664739978E-4</v>
      </c>
      <c r="S105" s="101">
        <v>3.1282154251078073E-4</v>
      </c>
      <c r="T105" s="101">
        <v>2.2476850078919118E-4</v>
      </c>
      <c r="U105" s="101">
        <v>3.4045660269309535E-4</v>
      </c>
      <c r="V105" s="101">
        <v>3.7174208341121846E-4</v>
      </c>
      <c r="W105" s="101">
        <v>5.8087546948221104E-4</v>
      </c>
      <c r="X105" s="101">
        <v>2.8031152404199707E-4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7.8501361713758169E-4</v>
      </c>
      <c r="C106" s="104">
        <v>7.1640890153453233E-4</v>
      </c>
      <c r="D106" s="104">
        <v>5.5525462390990479E-4</v>
      </c>
      <c r="E106" s="104">
        <v>5.8621095327942804E-4</v>
      </c>
      <c r="F106" s="104">
        <v>5.719245271504134E-4</v>
      </c>
      <c r="G106" s="104">
        <v>5.5730422687266627E-4</v>
      </c>
      <c r="H106" s="104">
        <v>6.2723343497929395E-4</v>
      </c>
      <c r="I106" s="104">
        <v>7.2119186430908084E-4</v>
      </c>
      <c r="J106" s="104">
        <v>6.3533004705235976E-4</v>
      </c>
      <c r="K106" s="104">
        <v>6.7304897827039165E-4</v>
      </c>
      <c r="L106" s="104">
        <v>5.2898419685521814E-4</v>
      </c>
      <c r="M106" s="104">
        <v>6.0978916683208299E-4</v>
      </c>
      <c r="N106" s="104">
        <v>5.4059842536276356E-4</v>
      </c>
      <c r="O106" s="104">
        <v>4.1910773921263836E-4</v>
      </c>
      <c r="P106" s="104">
        <v>3.1424970769555218E-4</v>
      </c>
      <c r="Q106" s="104">
        <v>3.1220461514019904E-4</v>
      </c>
      <c r="R106" s="104">
        <v>2.7182770830264238E-4</v>
      </c>
      <c r="S106" s="104">
        <v>1.8838682275983701E-4</v>
      </c>
      <c r="T106" s="104">
        <v>1.3453083088933062E-4</v>
      </c>
      <c r="U106" s="104">
        <v>2.2558439810496758E-4</v>
      </c>
      <c r="V106" s="104">
        <v>2.5551360125610395E-4</v>
      </c>
      <c r="W106" s="104">
        <v>3.500569225167279E-4</v>
      </c>
      <c r="X106" s="104">
        <v>3.3602597114666953E-4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4.4146847946489665</v>
      </c>
      <c r="C107" s="101">
        <v>3.6026033112890237</v>
      </c>
      <c r="D107" s="101">
        <v>3.1776519499625291</v>
      </c>
      <c r="E107" s="101">
        <v>2.6720948084706588</v>
      </c>
      <c r="F107" s="101">
        <v>2.5225039399814428</v>
      </c>
      <c r="G107" s="101">
        <v>2.2468493816771944</v>
      </c>
      <c r="H107" s="101">
        <v>1.9824998423932199</v>
      </c>
      <c r="I107" s="101">
        <v>1.593164988674848</v>
      </c>
      <c r="J107" s="101">
        <v>1.4409345627679557</v>
      </c>
      <c r="K107" s="101">
        <v>1.1880323334314113</v>
      </c>
      <c r="L107" s="101">
        <v>1.23121548453514</v>
      </c>
      <c r="M107" s="101">
        <v>1.1979120041915994</v>
      </c>
      <c r="N107" s="101">
        <v>1.158210664930547</v>
      </c>
      <c r="O107" s="101">
        <v>1.6350719481392748</v>
      </c>
      <c r="P107" s="101">
        <v>1.6475854327411801</v>
      </c>
      <c r="Q107" s="101">
        <v>1.738006967829723</v>
      </c>
      <c r="R107" s="101">
        <v>1.650090311391107</v>
      </c>
      <c r="S107" s="101">
        <v>1.4025863639870906</v>
      </c>
      <c r="T107" s="101">
        <v>1.2632914334881837</v>
      </c>
      <c r="U107" s="101">
        <v>1.1719231036935565</v>
      </c>
      <c r="V107" s="101">
        <v>1.1008614010154627</v>
      </c>
      <c r="W107" s="101">
        <v>1.0164492264943825</v>
      </c>
      <c r="X107" s="101">
        <v>0.4257034194010455</v>
      </c>
      <c r="Y107" s="101">
        <v>0.14693994018591214</v>
      </c>
      <c r="DA107" s="131" t="s">
        <v>1732</v>
      </c>
    </row>
    <row r="108" spans="1:105" ht="12" customHeight="1" x14ac:dyDescent="0.25">
      <c r="A108" s="107" t="s">
        <v>121</v>
      </c>
      <c r="B108" s="104">
        <v>1.6466454962963528</v>
      </c>
      <c r="C108" s="104">
        <v>1.3895545110524152</v>
      </c>
      <c r="D108" s="104">
        <v>1.271615777869703</v>
      </c>
      <c r="E108" s="104">
        <v>1.1414682137250993</v>
      </c>
      <c r="F108" s="104">
        <v>1.1195646412845077</v>
      </c>
      <c r="G108" s="104">
        <v>1.1270509978417813</v>
      </c>
      <c r="H108" s="104">
        <v>1.1452134622449415</v>
      </c>
      <c r="I108" s="104">
        <v>1.091811020032956</v>
      </c>
      <c r="J108" s="104">
        <v>1.0751114561690858</v>
      </c>
      <c r="K108" s="104">
        <v>0.98184566727495781</v>
      </c>
      <c r="L108" s="104">
        <v>1.1314340469301902</v>
      </c>
      <c r="M108" s="104">
        <v>1.146239033047221</v>
      </c>
      <c r="N108" s="104">
        <v>1.1023762197636384</v>
      </c>
      <c r="O108" s="104">
        <v>1.4850080317105063</v>
      </c>
      <c r="P108" s="104">
        <v>1.4147069320927168</v>
      </c>
      <c r="Q108" s="104">
        <v>1.4567339040134635</v>
      </c>
      <c r="R108" s="104">
        <v>1.3709296174594177</v>
      </c>
      <c r="S108" s="104">
        <v>1.1522977065800508</v>
      </c>
      <c r="T108" s="104">
        <v>1.0675845787755691</v>
      </c>
      <c r="U108" s="104">
        <v>1.0866501994618618</v>
      </c>
      <c r="V108" s="104">
        <v>1.0709114571211655</v>
      </c>
      <c r="W108" s="104">
        <v>1.0074600659642985</v>
      </c>
      <c r="X108" s="104">
        <v>0.41476796403899585</v>
      </c>
      <c r="Y108" s="104">
        <v>0.15109653843883308</v>
      </c>
      <c r="DA108" s="132" t="s">
        <v>1733</v>
      </c>
    </row>
    <row r="109" spans="1:105" ht="12" customHeight="1" x14ac:dyDescent="0.25">
      <c r="A109" s="108" t="s">
        <v>53</v>
      </c>
      <c r="B109" s="98">
        <v>1.0692367241160923</v>
      </c>
      <c r="C109" s="98">
        <v>0.88711015339132115</v>
      </c>
      <c r="D109" s="98">
        <v>0.81832943855287421</v>
      </c>
      <c r="E109" s="98">
        <v>0.72452497575843555</v>
      </c>
      <c r="F109" s="98">
        <v>0.7060415013772583</v>
      </c>
      <c r="G109" s="98">
        <v>0.71794890790766508</v>
      </c>
      <c r="H109" s="98">
        <v>0.72801616332511654</v>
      </c>
      <c r="I109" s="98">
        <v>0.6836695284426455</v>
      </c>
      <c r="J109" s="98">
        <v>0.65477747262438613</v>
      </c>
      <c r="K109" s="98">
        <v>0.55080231518396183</v>
      </c>
      <c r="L109" s="98">
        <v>0.71537041213196062</v>
      </c>
      <c r="M109" s="98">
        <v>0.71787148729892736</v>
      </c>
      <c r="N109" s="98">
        <v>0.67619850710855833</v>
      </c>
      <c r="O109" s="98">
        <v>0.94854561284865047</v>
      </c>
      <c r="P109" s="98">
        <v>0.87102036946215444</v>
      </c>
      <c r="Q109" s="98">
        <v>0.91416195845577963</v>
      </c>
      <c r="R109" s="98">
        <v>0.85907605289315347</v>
      </c>
      <c r="S109" s="98">
        <v>0.69299422726187121</v>
      </c>
      <c r="T109" s="98">
        <v>0.64409584505140483</v>
      </c>
      <c r="U109" s="98">
        <v>0.66093593155480834</v>
      </c>
      <c r="V109" s="98">
        <v>0.64599603747828649</v>
      </c>
      <c r="W109" s="98">
        <v>0.63471004845682188</v>
      </c>
      <c r="X109" s="98">
        <v>0.18777696819962569</v>
      </c>
      <c r="Y109" s="98">
        <v>8.454137369871878E-2</v>
      </c>
      <c r="DA109" s="63" t="s">
        <v>1734</v>
      </c>
    </row>
    <row r="110" spans="1:105" ht="12" customHeight="1" x14ac:dyDescent="0.25">
      <c r="A110" s="108" t="s">
        <v>52</v>
      </c>
      <c r="B110" s="98">
        <v>0.57740877218026043</v>
      </c>
      <c r="C110" s="98">
        <v>0.50244435766109408</v>
      </c>
      <c r="D110" s="98">
        <v>0.45328633931682888</v>
      </c>
      <c r="E110" s="98">
        <v>0.41694323796666377</v>
      </c>
      <c r="F110" s="98">
        <v>0.41352313990724943</v>
      </c>
      <c r="G110" s="98">
        <v>0.40910208993411629</v>
      </c>
      <c r="H110" s="98">
        <v>0.41719729891982493</v>
      </c>
      <c r="I110" s="98">
        <v>0.40814149159031049</v>
      </c>
      <c r="J110" s="98">
        <v>0.42033398354469953</v>
      </c>
      <c r="K110" s="98">
        <v>0.43104335209099603</v>
      </c>
      <c r="L110" s="98">
        <v>0.41606363479822966</v>
      </c>
      <c r="M110" s="98">
        <v>0.4283675457482935</v>
      </c>
      <c r="N110" s="98">
        <v>0.42617771265508003</v>
      </c>
      <c r="O110" s="98">
        <v>0.53646241886185586</v>
      </c>
      <c r="P110" s="98">
        <v>0.54368656263056236</v>
      </c>
      <c r="Q110" s="98">
        <v>0.54257194555768395</v>
      </c>
      <c r="R110" s="98">
        <v>0.5118535645662643</v>
      </c>
      <c r="S110" s="98">
        <v>0.45930347931817955</v>
      </c>
      <c r="T110" s="98">
        <v>0.42348873372416423</v>
      </c>
      <c r="U110" s="98">
        <v>0.42571426790705347</v>
      </c>
      <c r="V110" s="98">
        <v>0.42491541964287899</v>
      </c>
      <c r="W110" s="98">
        <v>0.37275001750747672</v>
      </c>
      <c r="X110" s="98">
        <v>0.22699099583937019</v>
      </c>
      <c r="Y110" s="98">
        <v>6.6555164740114303E-2</v>
      </c>
      <c r="DA110" s="63" t="s">
        <v>1735</v>
      </c>
    </row>
    <row r="111" spans="1:105" ht="12" customHeight="1" x14ac:dyDescent="0.25">
      <c r="A111" s="121" t="s">
        <v>54</v>
      </c>
      <c r="B111" s="122">
        <v>1.4984877103876872</v>
      </c>
      <c r="C111" s="122">
        <v>1.2957416339265531</v>
      </c>
      <c r="D111" s="122">
        <v>1.1543920101108369</v>
      </c>
      <c r="E111" s="122">
        <v>1.0177255101627287</v>
      </c>
      <c r="F111" s="122">
        <v>0.95563950369655126</v>
      </c>
      <c r="G111" s="122">
        <v>0.88485619724095255</v>
      </c>
      <c r="H111" s="122">
        <v>0.84091909939254084</v>
      </c>
      <c r="I111" s="122">
        <v>0.75714470036552628</v>
      </c>
      <c r="J111" s="122">
        <v>0.70695550382300276</v>
      </c>
      <c r="K111" s="122">
        <v>0.64768203273884806</v>
      </c>
      <c r="L111" s="122">
        <v>0.65940687888580862</v>
      </c>
      <c r="M111" s="122">
        <v>0.61662944953982057</v>
      </c>
      <c r="N111" s="122">
        <v>0.59014456974055152</v>
      </c>
      <c r="O111" s="122">
        <v>0.79870271328070352</v>
      </c>
      <c r="P111" s="122">
        <v>0.82424261951955369</v>
      </c>
      <c r="Q111" s="122">
        <v>0.83573690207638052</v>
      </c>
      <c r="R111" s="122">
        <v>0.81752257556219121</v>
      </c>
      <c r="S111" s="122">
        <v>0.71371946971327282</v>
      </c>
      <c r="T111" s="122">
        <v>0.64866449894271261</v>
      </c>
      <c r="U111" s="122">
        <v>0.62696576575192586</v>
      </c>
      <c r="V111" s="122">
        <v>0.64874761005279968</v>
      </c>
      <c r="W111" s="122">
        <v>0.64130991711168628</v>
      </c>
      <c r="X111" s="122">
        <v>0.25972994845527181</v>
      </c>
      <c r="Y111" s="122">
        <v>0.10158418541162019</v>
      </c>
      <c r="DA111" s="130" t="s">
        <v>1736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1737</v>
      </c>
    </row>
    <row r="113" spans="1:105" ht="12" customHeight="1" x14ac:dyDescent="0.25">
      <c r="A113" s="109" t="s">
        <v>120</v>
      </c>
      <c r="B113" s="33">
        <v>1.4984877103876872</v>
      </c>
      <c r="C113" s="33">
        <v>1.2957416339265531</v>
      </c>
      <c r="D113" s="33">
        <v>1.1543920101108369</v>
      </c>
      <c r="E113" s="33">
        <v>1.0177255101627287</v>
      </c>
      <c r="F113" s="33">
        <v>0.95563950369655126</v>
      </c>
      <c r="G113" s="33">
        <v>0.88485619724095255</v>
      </c>
      <c r="H113" s="33">
        <v>0.84091909939254084</v>
      </c>
      <c r="I113" s="33">
        <v>0.75714470036552628</v>
      </c>
      <c r="J113" s="33">
        <v>0.70695550382300276</v>
      </c>
      <c r="K113" s="33">
        <v>0.64768203273884806</v>
      </c>
      <c r="L113" s="33">
        <v>0.65940687888580862</v>
      </c>
      <c r="M113" s="33">
        <v>0.61662944953982057</v>
      </c>
      <c r="N113" s="33">
        <v>0.59014456974055152</v>
      </c>
      <c r="O113" s="33">
        <v>0.79870271328070352</v>
      </c>
      <c r="P113" s="33">
        <v>0.82424261951955369</v>
      </c>
      <c r="Q113" s="33">
        <v>0.83573690207638052</v>
      </c>
      <c r="R113" s="33">
        <v>0.81752257556219121</v>
      </c>
      <c r="S113" s="33">
        <v>0.71371946971327282</v>
      </c>
      <c r="T113" s="33">
        <v>0.64866449894271261</v>
      </c>
      <c r="U113" s="33">
        <v>0.62696576575192586</v>
      </c>
      <c r="V113" s="33">
        <v>0.64874761005279968</v>
      </c>
      <c r="W113" s="33">
        <v>0.64130991711168628</v>
      </c>
      <c r="X113" s="33">
        <v>0.25972994845527181</v>
      </c>
      <c r="Y113" s="33">
        <v>0.10158418541162019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61.702940337336713</v>
      </c>
      <c r="C115" s="117">
        <f t="shared" si="17"/>
        <v>51.408614595332857</v>
      </c>
      <c r="D115" s="117">
        <f t="shared" si="17"/>
        <v>45.067451012079793</v>
      </c>
      <c r="E115" s="117">
        <f t="shared" si="17"/>
        <v>38.05988613742192</v>
      </c>
      <c r="F115" s="117">
        <f t="shared" si="17"/>
        <v>39.448419419574385</v>
      </c>
      <c r="G115" s="117">
        <f t="shared" si="17"/>
        <v>39.888806366470597</v>
      </c>
      <c r="H115" s="117">
        <f t="shared" si="17"/>
        <v>36.492079886905394</v>
      </c>
      <c r="I115" s="117">
        <f t="shared" si="17"/>
        <v>25.025323685179462</v>
      </c>
      <c r="J115" s="117">
        <f t="shared" si="17"/>
        <v>16.306518834364145</v>
      </c>
      <c r="K115" s="117">
        <f t="shared" si="17"/>
        <v>12.502551039446031</v>
      </c>
      <c r="L115" s="117">
        <f t="shared" si="17"/>
        <v>22.087089346752599</v>
      </c>
      <c r="M115" s="117">
        <f t="shared" si="17"/>
        <v>16.772173891362417</v>
      </c>
      <c r="N115" s="117">
        <f t="shared" si="17"/>
        <v>18.014227272631892</v>
      </c>
      <c r="O115" s="117">
        <f t="shared" si="17"/>
        <v>36.826314195060846</v>
      </c>
      <c r="P115" s="117">
        <f t="shared" si="17"/>
        <v>23.306901453354914</v>
      </c>
      <c r="Q115" s="117">
        <f t="shared" si="17"/>
        <v>41.331641703713395</v>
      </c>
      <c r="R115" s="117">
        <f t="shared" ref="R115:V115" si="18">R116+R118+R120+R129</f>
        <v>34.287133234003811</v>
      </c>
      <c r="S115" s="117">
        <f t="shared" si="18"/>
        <v>24.241228953192159</v>
      </c>
      <c r="T115" s="117">
        <f t="shared" si="18"/>
        <v>18.382316919656702</v>
      </c>
      <c r="U115" s="117">
        <f t="shared" si="18"/>
        <v>31.149361762676463</v>
      </c>
      <c r="V115" s="117">
        <f t="shared" si="18"/>
        <v>4.9907660890177024</v>
      </c>
      <c r="W115" s="117">
        <f t="shared" ref="W115:Y115" si="19">W116+W118+W120+W129</f>
        <v>41.452083436392201</v>
      </c>
      <c r="X115" s="117">
        <f t="shared" si="19"/>
        <v>5.3122864271126327</v>
      </c>
      <c r="Y115" s="117">
        <f t="shared" si="19"/>
        <v>4.9153433899651597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55.452555595793164</v>
      </c>
      <c r="C116" s="122">
        <f t="shared" si="20"/>
        <v>46.170312819472585</v>
      </c>
      <c r="D116" s="122">
        <f t="shared" si="20"/>
        <v>40.427472488926455</v>
      </c>
      <c r="E116" s="122">
        <f t="shared" si="20"/>
        <v>34.016990703154242</v>
      </c>
      <c r="F116" s="122">
        <f t="shared" si="20"/>
        <v>35.575598760385631</v>
      </c>
      <c r="G116" s="122">
        <f t="shared" si="20"/>
        <v>36.280617779678174</v>
      </c>
      <c r="H116" s="122">
        <f t="shared" si="20"/>
        <v>33.080579254312575</v>
      </c>
      <c r="I116" s="122">
        <f t="shared" si="20"/>
        <v>22.027632785348072</v>
      </c>
      <c r="J116" s="122">
        <f t="shared" si="20"/>
        <v>13.505777696582806</v>
      </c>
      <c r="K116" s="122">
        <f t="shared" si="20"/>
        <v>10.03147214073751</v>
      </c>
      <c r="L116" s="122">
        <f t="shared" si="20"/>
        <v>19.456366200753859</v>
      </c>
      <c r="M116" s="122">
        <f t="shared" si="20"/>
        <v>14.151719916271091</v>
      </c>
      <c r="N116" s="122">
        <f t="shared" si="20"/>
        <v>15.463498716811454</v>
      </c>
      <c r="O116" s="122">
        <f t="shared" si="20"/>
        <v>33.356082487702309</v>
      </c>
      <c r="P116" s="122">
        <f t="shared" si="20"/>
        <v>19.830080177709185</v>
      </c>
      <c r="Q116" s="122">
        <f t="shared" si="20"/>
        <v>37.664295107590839</v>
      </c>
      <c r="R116" s="122">
        <f t="shared" si="20"/>
        <v>30.755646224859074</v>
      </c>
      <c r="S116" s="122">
        <f t="shared" si="20"/>
        <v>21.180189734366866</v>
      </c>
      <c r="T116" s="122">
        <f t="shared" si="20"/>
        <v>15.545987424468247</v>
      </c>
      <c r="U116" s="122">
        <f t="shared" si="20"/>
        <v>28.379869323783332</v>
      </c>
      <c r="V116" s="122">
        <f t="shared" si="20"/>
        <v>2.2386956701651148</v>
      </c>
      <c r="W116" s="122">
        <f t="shared" si="20"/>
        <v>38.788679876405361</v>
      </c>
      <c r="X116" s="122">
        <f t="shared" si="20"/>
        <v>4.1434438931051529</v>
      </c>
      <c r="Y116" s="122">
        <f t="shared" si="20"/>
        <v>4.4832000324409949</v>
      </c>
      <c r="DA116" s="130" t="s">
        <v>1891</v>
      </c>
    </row>
    <row r="117" spans="1:105" ht="12" customHeight="1" x14ac:dyDescent="0.25">
      <c r="A117" s="97" t="s">
        <v>53</v>
      </c>
      <c r="B117" s="98">
        <v>55.452555595793164</v>
      </c>
      <c r="C117" s="98">
        <v>46.170312819472585</v>
      </c>
      <c r="D117" s="98">
        <v>40.427472488926455</v>
      </c>
      <c r="E117" s="98">
        <v>34.016990703154242</v>
      </c>
      <c r="F117" s="98">
        <v>35.575598760385631</v>
      </c>
      <c r="G117" s="98">
        <v>36.280617779678174</v>
      </c>
      <c r="H117" s="98">
        <v>33.080579254312575</v>
      </c>
      <c r="I117" s="98">
        <v>22.027632785348072</v>
      </c>
      <c r="J117" s="98">
        <v>13.505777696582806</v>
      </c>
      <c r="K117" s="98">
        <v>10.03147214073751</v>
      </c>
      <c r="L117" s="98">
        <v>19.456366200753859</v>
      </c>
      <c r="M117" s="98">
        <v>14.151719916271091</v>
      </c>
      <c r="N117" s="98">
        <v>15.463498716811454</v>
      </c>
      <c r="O117" s="98">
        <v>33.356082487702309</v>
      </c>
      <c r="P117" s="98">
        <v>19.830080177709185</v>
      </c>
      <c r="Q117" s="98">
        <v>37.664295107590839</v>
      </c>
      <c r="R117" s="98">
        <v>30.755646224859074</v>
      </c>
      <c r="S117" s="98">
        <v>21.180189734366866</v>
      </c>
      <c r="T117" s="98">
        <v>15.545987424468247</v>
      </c>
      <c r="U117" s="98">
        <v>28.379869323783332</v>
      </c>
      <c r="V117" s="98">
        <v>2.2386956701651148</v>
      </c>
      <c r="W117" s="98">
        <v>38.788679876405361</v>
      </c>
      <c r="X117" s="98">
        <v>4.1434438931051529</v>
      </c>
      <c r="Y117" s="98">
        <v>4.4832000324409949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4.3557415245037263E-2</v>
      </c>
      <c r="C118" s="122">
        <f t="shared" si="21"/>
        <v>4.8753356788105759E-2</v>
      </c>
      <c r="D118" s="122">
        <f t="shared" si="21"/>
        <v>5.0142986059704422E-2</v>
      </c>
      <c r="E118" s="122">
        <f t="shared" si="21"/>
        <v>4.6186640771905117E-2</v>
      </c>
      <c r="F118" s="122">
        <f t="shared" si="21"/>
        <v>4.2069270955066934E-2</v>
      </c>
      <c r="G118" s="122">
        <f t="shared" si="21"/>
        <v>3.6812294300730367E-2</v>
      </c>
      <c r="H118" s="122">
        <f t="shared" si="21"/>
        <v>3.2296629174441302E-2</v>
      </c>
      <c r="I118" s="122">
        <f t="shared" si="21"/>
        <v>3.3289554746725458E-2</v>
      </c>
      <c r="J118" s="122">
        <f t="shared" si="21"/>
        <v>3.9344347624702597E-2</v>
      </c>
      <c r="K118" s="122">
        <f t="shared" si="21"/>
        <v>4.6456381252942366E-2</v>
      </c>
      <c r="L118" s="122">
        <f t="shared" si="21"/>
        <v>5.8980627229787079E-2</v>
      </c>
      <c r="M118" s="122">
        <f t="shared" si="21"/>
        <v>7.6973818819195974E-2</v>
      </c>
      <c r="N118" s="122">
        <f t="shared" si="21"/>
        <v>0.10049495050717142</v>
      </c>
      <c r="O118" s="122">
        <f t="shared" si="21"/>
        <v>0.129518271663837</v>
      </c>
      <c r="P118" s="122">
        <f t="shared" si="21"/>
        <v>0.16974786016223001</v>
      </c>
      <c r="Q118" s="122">
        <f t="shared" si="21"/>
        <v>0.19796829843264924</v>
      </c>
      <c r="R118" s="122">
        <f t="shared" si="21"/>
        <v>0.20293129058321779</v>
      </c>
      <c r="S118" s="122">
        <f t="shared" si="21"/>
        <v>0.19052265699251389</v>
      </c>
      <c r="T118" s="122">
        <f t="shared" si="21"/>
        <v>0.20184363487790186</v>
      </c>
      <c r="U118" s="122">
        <f t="shared" si="21"/>
        <v>0.14805580881161981</v>
      </c>
      <c r="V118" s="122">
        <f t="shared" si="21"/>
        <v>0.12162258273574732</v>
      </c>
      <c r="W118" s="122">
        <f t="shared" si="21"/>
        <v>9.1297982884246037E-2</v>
      </c>
      <c r="X118" s="122">
        <f t="shared" si="21"/>
        <v>6.5567643085871874E-2</v>
      </c>
      <c r="Y118" s="122">
        <f t="shared" si="21"/>
        <v>4.0865797456418954E-2</v>
      </c>
      <c r="DA118" s="130" t="s">
        <v>1893</v>
      </c>
    </row>
    <row r="119" spans="1:105" ht="12" customHeight="1" x14ac:dyDescent="0.25">
      <c r="A119" s="97" t="s">
        <v>53</v>
      </c>
      <c r="B119" s="98">
        <v>4.3557415245037263E-2</v>
      </c>
      <c r="C119" s="98">
        <v>4.8753356788105759E-2</v>
      </c>
      <c r="D119" s="98">
        <v>5.0142986059704422E-2</v>
      </c>
      <c r="E119" s="98">
        <v>4.6186640771905117E-2</v>
      </c>
      <c r="F119" s="98">
        <v>4.2069270955066934E-2</v>
      </c>
      <c r="G119" s="98">
        <v>3.6812294300730367E-2</v>
      </c>
      <c r="H119" s="98">
        <v>3.2296629174441302E-2</v>
      </c>
      <c r="I119" s="98">
        <v>3.3289554746725458E-2</v>
      </c>
      <c r="J119" s="98">
        <v>3.9344347624702597E-2</v>
      </c>
      <c r="K119" s="98">
        <v>4.6456381252942366E-2</v>
      </c>
      <c r="L119" s="98">
        <v>5.8980627229787079E-2</v>
      </c>
      <c r="M119" s="98">
        <v>7.6973818819195974E-2</v>
      </c>
      <c r="N119" s="98">
        <v>0.10049495050717142</v>
      </c>
      <c r="O119" s="98">
        <v>0.129518271663837</v>
      </c>
      <c r="P119" s="98">
        <v>0.16974786016223001</v>
      </c>
      <c r="Q119" s="98">
        <v>0.19796829843264924</v>
      </c>
      <c r="R119" s="98">
        <v>0.20293129058321779</v>
      </c>
      <c r="S119" s="98">
        <v>0.19052265699251389</v>
      </c>
      <c r="T119" s="98">
        <v>0.20184363487790186</v>
      </c>
      <c r="U119" s="98">
        <v>0.14805580881161981</v>
      </c>
      <c r="V119" s="98">
        <v>0.12162258273574732</v>
      </c>
      <c r="W119" s="98">
        <v>9.1297982884246037E-2</v>
      </c>
      <c r="X119" s="98">
        <v>6.5567643085871874E-2</v>
      </c>
      <c r="Y119" s="98">
        <v>4.0865797456418954E-2</v>
      </c>
      <c r="DA119" s="63" t="s">
        <v>1894</v>
      </c>
    </row>
    <row r="120" spans="1:105" ht="12" customHeight="1" x14ac:dyDescent="0.25">
      <c r="A120" s="121" t="s">
        <v>55</v>
      </c>
      <c r="B120" s="122">
        <v>5.0702411777512602</v>
      </c>
      <c r="C120" s="122">
        <v>4.206043173727565</v>
      </c>
      <c r="D120" s="122">
        <v>3.7125205309610183</v>
      </c>
      <c r="E120" s="122">
        <v>3.2214853713985656</v>
      </c>
      <c r="F120" s="122">
        <v>3.0998100030473377</v>
      </c>
      <c r="G120" s="122">
        <v>2.891234030526467</v>
      </c>
      <c r="H120" s="122">
        <v>2.7286003050621366</v>
      </c>
      <c r="I120" s="122">
        <v>2.3767784428223053</v>
      </c>
      <c r="J120" s="122">
        <v>2.2122978272964633</v>
      </c>
      <c r="K120" s="122">
        <v>1.9209703227335844</v>
      </c>
      <c r="L120" s="122">
        <v>2.058115027748868</v>
      </c>
      <c r="M120" s="122">
        <v>2.061800394805136</v>
      </c>
      <c r="N120" s="122">
        <v>1.9873483135071661</v>
      </c>
      <c r="O120" s="122">
        <v>2.7096331032815844</v>
      </c>
      <c r="P120" s="122">
        <v>2.654487376935859</v>
      </c>
      <c r="Q120" s="122">
        <v>2.8055893963271878</v>
      </c>
      <c r="R120" s="122">
        <v>2.6768233966444908</v>
      </c>
      <c r="S120" s="122">
        <v>2.2989177609238993</v>
      </c>
      <c r="T120" s="122">
        <v>2.1106075672927394</v>
      </c>
      <c r="U120" s="122">
        <v>2.105599422428408</v>
      </c>
      <c r="V120" s="122">
        <v>2.0837123989355404</v>
      </c>
      <c r="W120" s="122">
        <v>2.0179450911804384</v>
      </c>
      <c r="X120" s="122">
        <v>0.87737771038843393</v>
      </c>
      <c r="Y120" s="122">
        <v>0.30256933489846216</v>
      </c>
      <c r="DA120" s="130" t="s">
        <v>1895</v>
      </c>
    </row>
    <row r="121" spans="1:105" ht="12" customHeight="1" x14ac:dyDescent="0.25">
      <c r="A121" s="97" t="s">
        <v>124</v>
      </c>
      <c r="B121" s="98">
        <v>0.55107051991129752</v>
      </c>
      <c r="C121" s="98">
        <v>0.4725710060397158</v>
      </c>
      <c r="D121" s="98">
        <v>0.37771181955182986</v>
      </c>
      <c r="E121" s="98">
        <v>0.3461810347819681</v>
      </c>
      <c r="F121" s="98">
        <v>0.33422623769652055</v>
      </c>
      <c r="G121" s="98">
        <v>0.30575602939539609</v>
      </c>
      <c r="H121" s="98">
        <v>0.30127574939966822</v>
      </c>
      <c r="I121" s="98">
        <v>0.27161484093628141</v>
      </c>
      <c r="J121" s="98">
        <v>0.22888899838397533</v>
      </c>
      <c r="K121" s="98">
        <v>0.19135918491822612</v>
      </c>
      <c r="L121" s="98">
        <v>0.18580718870902549</v>
      </c>
      <c r="M121" s="98">
        <v>0.19481546100812072</v>
      </c>
      <c r="N121" s="98">
        <v>0.17517752820296228</v>
      </c>
      <c r="O121" s="98">
        <v>0.19624102042329183</v>
      </c>
      <c r="P121" s="98">
        <v>0.17638604216245513</v>
      </c>
      <c r="Q121" s="98">
        <v>0.21517874364601525</v>
      </c>
      <c r="R121" s="98">
        <v>0.21736784247738428</v>
      </c>
      <c r="S121" s="98">
        <v>0.20389037308379798</v>
      </c>
      <c r="T121" s="98">
        <v>0.18475778635766305</v>
      </c>
      <c r="U121" s="98">
        <v>0.21115183439238383</v>
      </c>
      <c r="V121" s="98">
        <v>0.22882687310488362</v>
      </c>
      <c r="W121" s="98">
        <v>0.26400612797158951</v>
      </c>
      <c r="X121" s="98">
        <v>0.13442401777799548</v>
      </c>
      <c r="Y121" s="98">
        <v>4.0932071405604856E-2</v>
      </c>
      <c r="DA121" s="63" t="s">
        <v>1896</v>
      </c>
    </row>
    <row r="122" spans="1:105" ht="12" customHeight="1" x14ac:dyDescent="0.25">
      <c r="A122" s="97" t="s">
        <v>123</v>
      </c>
      <c r="B122" s="98">
        <v>1.8283141966594096E-3</v>
      </c>
      <c r="C122" s="98">
        <v>1.6279180347412835E-3</v>
      </c>
      <c r="D122" s="98">
        <v>1.2778399797503462E-3</v>
      </c>
      <c r="E122" s="98">
        <v>1.325541421632509E-3</v>
      </c>
      <c r="F122" s="98">
        <v>1.2855322031192894E-3</v>
      </c>
      <c r="G122" s="98">
        <v>1.2759682771947894E-3</v>
      </c>
      <c r="H122" s="98">
        <v>1.4388175136908954E-3</v>
      </c>
      <c r="I122" s="98">
        <v>1.6206234616486666E-3</v>
      </c>
      <c r="J122" s="98">
        <v>1.3718197412291497E-3</v>
      </c>
      <c r="K122" s="98">
        <v>1.3177388499751386E-3</v>
      </c>
      <c r="L122" s="98">
        <v>1.2111613241724912E-3</v>
      </c>
      <c r="M122" s="98">
        <v>1.3790941898177258E-3</v>
      </c>
      <c r="N122" s="98">
        <v>1.1905130668364986E-3</v>
      </c>
      <c r="O122" s="98">
        <v>9.8443301173253904E-4</v>
      </c>
      <c r="P122" s="98">
        <v>6.9961600490034588E-4</v>
      </c>
      <c r="Q122" s="98">
        <v>7.1728884623526823E-4</v>
      </c>
      <c r="R122" s="98">
        <v>6.2548235830194011E-4</v>
      </c>
      <c r="S122" s="98">
        <v>4.1112125134867014E-4</v>
      </c>
      <c r="T122" s="98">
        <v>2.9559707464727955E-4</v>
      </c>
      <c r="U122" s="98">
        <v>5.0688194968139487E-4</v>
      </c>
      <c r="V122" s="98">
        <v>5.7337708528291563E-4</v>
      </c>
      <c r="W122" s="98">
        <v>8.4905234049250636E-4</v>
      </c>
      <c r="X122" s="98">
        <v>5.7653962450877503E-4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1.0433005795218279E-3</v>
      </c>
      <c r="C123" s="101">
        <v>9.115091332067512E-4</v>
      </c>
      <c r="D123" s="101">
        <v>7.2258535584044151E-4</v>
      </c>
      <c r="E123" s="101">
        <v>7.3933046835308099E-4</v>
      </c>
      <c r="F123" s="101">
        <v>7.1360767596887603E-4</v>
      </c>
      <c r="G123" s="101">
        <v>7.1866405032212314E-4</v>
      </c>
      <c r="H123" s="101">
        <v>8.1158407871160143E-4</v>
      </c>
      <c r="I123" s="101">
        <v>8.994315973395859E-4</v>
      </c>
      <c r="J123" s="101">
        <v>7.3648969417678995E-4</v>
      </c>
      <c r="K123" s="101">
        <v>6.4468987170474695E-4</v>
      </c>
      <c r="L123" s="101">
        <v>6.8217712731727311E-4</v>
      </c>
      <c r="M123" s="101">
        <v>7.6930502298564265E-4</v>
      </c>
      <c r="N123" s="101">
        <v>6.4991464147373505E-4</v>
      </c>
      <c r="O123" s="101">
        <v>5.6532527251990073E-4</v>
      </c>
      <c r="P123" s="101">
        <v>3.8536629720479376E-4</v>
      </c>
      <c r="Q123" s="101">
        <v>4.0508423109506924E-4</v>
      </c>
      <c r="R123" s="101">
        <v>3.5365464999929778E-4</v>
      </c>
      <c r="S123" s="101">
        <v>2.2273442858883316E-4</v>
      </c>
      <c r="T123" s="101">
        <v>1.6106624375794893E-4</v>
      </c>
      <c r="U123" s="101">
        <v>2.8129755157642729E-4</v>
      </c>
      <c r="V123" s="101">
        <v>3.1786348402681173E-4</v>
      </c>
      <c r="W123" s="101">
        <v>4.9899541797577846E-4</v>
      </c>
      <c r="X123" s="101">
        <v>2.4051365336210555E-4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7.8501361713758169E-4</v>
      </c>
      <c r="C124" s="104">
        <v>7.1640890153453233E-4</v>
      </c>
      <c r="D124" s="104">
        <v>5.5525462390990479E-4</v>
      </c>
      <c r="E124" s="104">
        <v>5.8621095327942804E-4</v>
      </c>
      <c r="F124" s="104">
        <v>5.719245271504134E-4</v>
      </c>
      <c r="G124" s="104">
        <v>5.5730422687266627E-4</v>
      </c>
      <c r="H124" s="104">
        <v>6.2723343497929395E-4</v>
      </c>
      <c r="I124" s="104">
        <v>7.2119186430908084E-4</v>
      </c>
      <c r="J124" s="104">
        <v>6.3533004705235976E-4</v>
      </c>
      <c r="K124" s="104">
        <v>6.7304897827039165E-4</v>
      </c>
      <c r="L124" s="104">
        <v>5.2898419685521814E-4</v>
      </c>
      <c r="M124" s="104">
        <v>6.0978916683208299E-4</v>
      </c>
      <c r="N124" s="104">
        <v>5.4059842536276356E-4</v>
      </c>
      <c r="O124" s="104">
        <v>4.1910773921263836E-4</v>
      </c>
      <c r="P124" s="104">
        <v>3.1424970769555218E-4</v>
      </c>
      <c r="Q124" s="104">
        <v>3.1220461514019904E-4</v>
      </c>
      <c r="R124" s="104">
        <v>2.7182770830264238E-4</v>
      </c>
      <c r="S124" s="104">
        <v>1.8838682275983701E-4</v>
      </c>
      <c r="T124" s="104">
        <v>1.3453083088933062E-4</v>
      </c>
      <c r="U124" s="104">
        <v>2.2558439810496758E-4</v>
      </c>
      <c r="V124" s="104">
        <v>2.5551360125610395E-4</v>
      </c>
      <c r="W124" s="104">
        <v>3.500569225167279E-4</v>
      </c>
      <c r="X124" s="104">
        <v>3.3602597114666953E-4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3.1717384667791171</v>
      </c>
      <c r="C125" s="101">
        <v>2.5907728624556774</v>
      </c>
      <c r="D125" s="101">
        <v>2.2895084686830178</v>
      </c>
      <c r="E125" s="101">
        <v>1.9315672549314817</v>
      </c>
      <c r="F125" s="101">
        <v>1.8354251835886022</v>
      </c>
      <c r="G125" s="101">
        <v>1.6469792153810028</v>
      </c>
      <c r="H125" s="101">
        <v>1.4685073869447625</v>
      </c>
      <c r="I125" s="101">
        <v>1.1861078328051569</v>
      </c>
      <c r="J125" s="101">
        <v>1.0734173866769587</v>
      </c>
      <c r="K125" s="101">
        <v>0.88586295102232759</v>
      </c>
      <c r="L125" s="101">
        <v>0.91977283809475652</v>
      </c>
      <c r="M125" s="101">
        <v>0.89851408445749636</v>
      </c>
      <c r="N125" s="101">
        <v>0.87500727046040094</v>
      </c>
      <c r="O125" s="101">
        <v>1.2520782398118389</v>
      </c>
      <c r="P125" s="101">
        <v>1.266350340150638</v>
      </c>
      <c r="Q125" s="101">
        <v>1.3418912903860769</v>
      </c>
      <c r="R125" s="101">
        <v>1.2797138295769046</v>
      </c>
      <c r="S125" s="101">
        <v>1.0932625689274056</v>
      </c>
      <c r="T125" s="101">
        <v>0.99329628189131336</v>
      </c>
      <c r="U125" s="101">
        <v>0.93679401254478589</v>
      </c>
      <c r="V125" s="101">
        <v>0.90003691258558793</v>
      </c>
      <c r="W125" s="101">
        <v>0.85019728898604419</v>
      </c>
      <c r="X125" s="101">
        <v>0.35779513990926848</v>
      </c>
      <c r="Y125" s="101">
        <v>0.12380349705664516</v>
      </c>
      <c r="DA125" s="131" t="s">
        <v>1900</v>
      </c>
    </row>
    <row r="126" spans="1:105" ht="12" customHeight="1" x14ac:dyDescent="0.25">
      <c r="A126" s="107" t="s">
        <v>121</v>
      </c>
      <c r="B126" s="104">
        <v>1.3456038768641867</v>
      </c>
      <c r="C126" s="104">
        <v>1.1410713871974305</v>
      </c>
      <c r="D126" s="104">
        <v>1.0440224027464202</v>
      </c>
      <c r="E126" s="104">
        <v>0.94241154026348317</v>
      </c>
      <c r="F126" s="104">
        <v>0.92887304955909578</v>
      </c>
      <c r="G126" s="104">
        <v>0.93722281747287339</v>
      </c>
      <c r="H126" s="104">
        <v>0.95737835120401482</v>
      </c>
      <c r="I126" s="104">
        <v>0.91743514561921846</v>
      </c>
      <c r="J126" s="104">
        <v>0.90861962249429995</v>
      </c>
      <c r="K126" s="104">
        <v>0.84243044794305555</v>
      </c>
      <c r="L126" s="104">
        <v>0.95132383962091338</v>
      </c>
      <c r="M126" s="104">
        <v>0.96709175514970103</v>
      </c>
      <c r="N126" s="104">
        <v>0.93597300177696652</v>
      </c>
      <c r="O126" s="104">
        <v>1.2603294100347209</v>
      </c>
      <c r="P126" s="104">
        <v>1.2110513786178658</v>
      </c>
      <c r="Q126" s="104">
        <v>1.2478020734488604</v>
      </c>
      <c r="R126" s="104">
        <v>1.1791162422318999</v>
      </c>
      <c r="S126" s="104">
        <v>1.0013536976613469</v>
      </c>
      <c r="T126" s="104">
        <v>0.93225790196911573</v>
      </c>
      <c r="U126" s="104">
        <v>0.95714669354155679</v>
      </c>
      <c r="V126" s="104">
        <v>0.95427523615978593</v>
      </c>
      <c r="W126" s="104">
        <v>0.90289262188231212</v>
      </c>
      <c r="X126" s="104">
        <v>0.38458201307666118</v>
      </c>
      <c r="Y126" s="104">
        <v>0.13783376643621215</v>
      </c>
      <c r="DA126" s="132" t="s">
        <v>1901</v>
      </c>
    </row>
    <row r="127" spans="1:105" ht="12" customHeight="1" x14ac:dyDescent="0.25">
      <c r="A127" s="108" t="s">
        <v>53</v>
      </c>
      <c r="B127" s="98">
        <v>0.76819510468392627</v>
      </c>
      <c r="C127" s="98">
        <v>0.63862702953633643</v>
      </c>
      <c r="D127" s="98">
        <v>0.59073606342959128</v>
      </c>
      <c r="E127" s="98">
        <v>0.5254683022968194</v>
      </c>
      <c r="F127" s="98">
        <v>0.51534990965184635</v>
      </c>
      <c r="G127" s="98">
        <v>0.52812072753875705</v>
      </c>
      <c r="H127" s="98">
        <v>0.54018105228418989</v>
      </c>
      <c r="I127" s="98">
        <v>0.50929365402890803</v>
      </c>
      <c r="J127" s="98">
        <v>0.48828563894960036</v>
      </c>
      <c r="K127" s="98">
        <v>0.41138709585205946</v>
      </c>
      <c r="L127" s="98">
        <v>0.53526020482268377</v>
      </c>
      <c r="M127" s="98">
        <v>0.53872420940140753</v>
      </c>
      <c r="N127" s="98">
        <v>0.50979528912188654</v>
      </c>
      <c r="O127" s="98">
        <v>0.72386699117286513</v>
      </c>
      <c r="P127" s="98">
        <v>0.66736481598730335</v>
      </c>
      <c r="Q127" s="98">
        <v>0.70523012789117645</v>
      </c>
      <c r="R127" s="98">
        <v>0.66726267766563574</v>
      </c>
      <c r="S127" s="98">
        <v>0.54205021834316736</v>
      </c>
      <c r="T127" s="98">
        <v>0.50876916824495144</v>
      </c>
      <c r="U127" s="98">
        <v>0.53143242563450332</v>
      </c>
      <c r="V127" s="98">
        <v>0.52935981651690689</v>
      </c>
      <c r="W127" s="98">
        <v>0.5301426043748354</v>
      </c>
      <c r="X127" s="98">
        <v>0.15759101723729096</v>
      </c>
      <c r="Y127" s="98">
        <v>7.1278601696097843E-2</v>
      </c>
      <c r="DA127" s="63" t="s">
        <v>1902</v>
      </c>
    </row>
    <row r="128" spans="1:105" ht="12" customHeight="1" x14ac:dyDescent="0.25">
      <c r="A128" s="108" t="s">
        <v>52</v>
      </c>
      <c r="B128" s="98">
        <v>0.57740877218026043</v>
      </c>
      <c r="C128" s="98">
        <v>0.50244435766109408</v>
      </c>
      <c r="D128" s="98">
        <v>0.45328633931682888</v>
      </c>
      <c r="E128" s="98">
        <v>0.41694323796666377</v>
      </c>
      <c r="F128" s="98">
        <v>0.41352313990724943</v>
      </c>
      <c r="G128" s="98">
        <v>0.40910208993411629</v>
      </c>
      <c r="H128" s="98">
        <v>0.41719729891982493</v>
      </c>
      <c r="I128" s="98">
        <v>0.40814149159031049</v>
      </c>
      <c r="J128" s="98">
        <v>0.42033398354469953</v>
      </c>
      <c r="K128" s="98">
        <v>0.43104335209099603</v>
      </c>
      <c r="L128" s="98">
        <v>0.41606363479822966</v>
      </c>
      <c r="M128" s="98">
        <v>0.4283675457482935</v>
      </c>
      <c r="N128" s="98">
        <v>0.42617771265508003</v>
      </c>
      <c r="O128" s="98">
        <v>0.53646241886185586</v>
      </c>
      <c r="P128" s="98">
        <v>0.54368656263056236</v>
      </c>
      <c r="Q128" s="98">
        <v>0.54257194555768395</v>
      </c>
      <c r="R128" s="98">
        <v>0.5118535645662643</v>
      </c>
      <c r="S128" s="98">
        <v>0.45930347931817955</v>
      </c>
      <c r="T128" s="98">
        <v>0.42348873372416423</v>
      </c>
      <c r="U128" s="98">
        <v>0.42571426790705347</v>
      </c>
      <c r="V128" s="98">
        <v>0.42491541964287899</v>
      </c>
      <c r="W128" s="98">
        <v>0.37275001750747672</v>
      </c>
      <c r="X128" s="98">
        <v>0.22699099583937019</v>
      </c>
      <c r="Y128" s="98">
        <v>6.6555164740114303E-2</v>
      </c>
      <c r="DA128" s="63" t="s">
        <v>1903</v>
      </c>
    </row>
    <row r="129" spans="1:105" ht="12" customHeight="1" x14ac:dyDescent="0.25">
      <c r="A129" s="121" t="s">
        <v>54</v>
      </c>
      <c r="B129" s="122">
        <v>1.1365861485472497</v>
      </c>
      <c r="C129" s="122">
        <v>0.98350524534460337</v>
      </c>
      <c r="D129" s="122">
        <v>0.87731500613261881</v>
      </c>
      <c r="E129" s="122">
        <v>0.77522342209720774</v>
      </c>
      <c r="F129" s="122">
        <v>0.73094138518634966</v>
      </c>
      <c r="G129" s="122">
        <v>0.68014226196522287</v>
      </c>
      <c r="H129" s="122">
        <v>0.65060369835624166</v>
      </c>
      <c r="I129" s="122">
        <v>0.58762290226235703</v>
      </c>
      <c r="J129" s="122">
        <v>0.54909896286017412</v>
      </c>
      <c r="K129" s="122">
        <v>0.5036521947219943</v>
      </c>
      <c r="L129" s="122">
        <v>0.51362749102008332</v>
      </c>
      <c r="M129" s="122">
        <v>0.48167976146699731</v>
      </c>
      <c r="N129" s="122">
        <v>0.46288529180609972</v>
      </c>
      <c r="O129" s="122">
        <v>0.63108033241311734</v>
      </c>
      <c r="P129" s="122">
        <v>0.65258603854764441</v>
      </c>
      <c r="Q129" s="122">
        <v>0.66378890136272373</v>
      </c>
      <c r="R129" s="122">
        <v>0.65173232191702446</v>
      </c>
      <c r="S129" s="122">
        <v>0.5715988009088806</v>
      </c>
      <c r="T129" s="122">
        <v>0.52387829301781119</v>
      </c>
      <c r="U129" s="122">
        <v>0.51583720765310426</v>
      </c>
      <c r="V129" s="122">
        <v>0.54673543718129969</v>
      </c>
      <c r="W129" s="122">
        <v>0.55416048592215161</v>
      </c>
      <c r="X129" s="122">
        <v>0.22589718053317337</v>
      </c>
      <c r="Y129" s="122">
        <v>8.8708225169283991E-2</v>
      </c>
      <c r="DA129" s="130" t="s">
        <v>1904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1905</v>
      </c>
    </row>
    <row r="131" spans="1:105" ht="12" customHeight="1" x14ac:dyDescent="0.25">
      <c r="A131" s="109" t="s">
        <v>120</v>
      </c>
      <c r="B131" s="33">
        <v>1.1365861485472497</v>
      </c>
      <c r="C131" s="33">
        <v>0.98350524534460337</v>
      </c>
      <c r="D131" s="33">
        <v>0.87731500613261881</v>
      </c>
      <c r="E131" s="33">
        <v>0.77522342209720774</v>
      </c>
      <c r="F131" s="33">
        <v>0.73094138518634966</v>
      </c>
      <c r="G131" s="33">
        <v>0.68014226196522287</v>
      </c>
      <c r="H131" s="33">
        <v>0.65060369835624166</v>
      </c>
      <c r="I131" s="33">
        <v>0.58762290226235703</v>
      </c>
      <c r="J131" s="33">
        <v>0.54909896286017412</v>
      </c>
      <c r="K131" s="33">
        <v>0.5036521947219943</v>
      </c>
      <c r="L131" s="33">
        <v>0.51362749102008332</v>
      </c>
      <c r="M131" s="33">
        <v>0.48167976146699731</v>
      </c>
      <c r="N131" s="33">
        <v>0.46288529180609972</v>
      </c>
      <c r="O131" s="33">
        <v>0.63108033241311734</v>
      </c>
      <c r="P131" s="33">
        <v>0.65258603854764441</v>
      </c>
      <c r="Q131" s="33">
        <v>0.66378890136272373</v>
      </c>
      <c r="R131" s="33">
        <v>0.65173232191702446</v>
      </c>
      <c r="S131" s="33">
        <v>0.5715988009088806</v>
      </c>
      <c r="T131" s="33">
        <v>0.52387829301781119</v>
      </c>
      <c r="U131" s="33">
        <v>0.51583720765310426</v>
      </c>
      <c r="V131" s="33">
        <v>0.54673543718129969</v>
      </c>
      <c r="W131" s="33">
        <v>0.55416048592215161</v>
      </c>
      <c r="X131" s="33">
        <v>0.22589718053317337</v>
      </c>
      <c r="Y131" s="33">
        <v>8.8708225169283991E-2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0.74876098410123748</v>
      </c>
      <c r="C133" s="154">
        <f t="shared" si="22"/>
        <v>0.74905485009411754</v>
      </c>
      <c r="D133" s="154">
        <f t="shared" si="22"/>
        <v>0.74941699191755096</v>
      </c>
      <c r="E133" s="154">
        <f t="shared" si="22"/>
        <v>0.74979571490605423</v>
      </c>
      <c r="F133" s="154">
        <f t="shared" si="22"/>
        <v>0.75025616063638489</v>
      </c>
      <c r="G133" s="154">
        <f t="shared" si="22"/>
        <v>0.75078527989237154</v>
      </c>
      <c r="H133" s="154">
        <f t="shared" si="22"/>
        <v>0.75272700135786863</v>
      </c>
      <c r="I133" s="154">
        <f t="shared" si="22"/>
        <v>0.75733866119010307</v>
      </c>
      <c r="J133" s="154">
        <f t="shared" si="22"/>
        <v>0.76400690906955493</v>
      </c>
      <c r="K133" s="154">
        <f t="shared" si="22"/>
        <v>0.77226533877421333</v>
      </c>
      <c r="L133" s="154">
        <f t="shared" si="22"/>
        <v>0.7790533331284335</v>
      </c>
      <c r="M133" s="154">
        <f t="shared" si="22"/>
        <v>0.79313857090172568</v>
      </c>
      <c r="N133" s="154">
        <f t="shared" si="22"/>
        <v>0.80958606559626767</v>
      </c>
      <c r="O133" s="154">
        <f t="shared" si="22"/>
        <v>0.82542091108060012</v>
      </c>
      <c r="P133" s="154">
        <f t="shared" si="22"/>
        <v>0.82723437391296417</v>
      </c>
      <c r="Q133" s="154">
        <f t="shared" si="22"/>
        <v>0.82744379642261645</v>
      </c>
      <c r="R133" s="154">
        <f t="shared" ref="R133:V133" si="23">IF(R115=0,"",R115/R97)</f>
        <v>0.8283622746635676</v>
      </c>
      <c r="S133" s="154">
        <f t="shared" si="23"/>
        <v>0.83003456696173583</v>
      </c>
      <c r="T133" s="154">
        <f t="shared" si="23"/>
        <v>0.83296452039108804</v>
      </c>
      <c r="U133" s="154">
        <f t="shared" si="23"/>
        <v>0.83036316917914044</v>
      </c>
      <c r="V133" s="154">
        <f t="shared" si="23"/>
        <v>0.85764303965735855</v>
      </c>
      <c r="W133" s="154">
        <f t="shared" ref="W133:Y133" si="24">IF(W115=0,"",W115/W97)</f>
        <v>0.83657787285698682</v>
      </c>
      <c r="X133" s="154">
        <f t="shared" si="24"/>
        <v>0.85179612511698355</v>
      </c>
      <c r="Y133" s="154">
        <f t="shared" si="24"/>
        <v>0.84394179491764831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0.74976524534103162</v>
      </c>
      <c r="C134" s="155">
        <f t="shared" si="25"/>
        <v>0.74976524534103162</v>
      </c>
      <c r="D134" s="155">
        <f t="shared" si="25"/>
        <v>0.74976524534103173</v>
      </c>
      <c r="E134" s="155">
        <f t="shared" si="25"/>
        <v>0.74976524534103173</v>
      </c>
      <c r="F134" s="155">
        <f t="shared" si="25"/>
        <v>0.74976524534103162</v>
      </c>
      <c r="G134" s="155">
        <f t="shared" si="25"/>
        <v>0.74976524534103162</v>
      </c>
      <c r="H134" s="155">
        <f t="shared" si="25"/>
        <v>0.7510497955845129</v>
      </c>
      <c r="I134" s="155">
        <f t="shared" si="25"/>
        <v>0.75478551772122537</v>
      </c>
      <c r="J134" s="155">
        <f t="shared" si="25"/>
        <v>0.76019315088268702</v>
      </c>
      <c r="K134" s="155">
        <f t="shared" si="25"/>
        <v>0.76732421607546786</v>
      </c>
      <c r="L134" s="155">
        <f t="shared" si="25"/>
        <v>0.77709265493563129</v>
      </c>
      <c r="M134" s="155">
        <f t="shared" si="25"/>
        <v>0.79151565709063465</v>
      </c>
      <c r="N134" s="155">
        <f t="shared" si="25"/>
        <v>0.80866922964356469</v>
      </c>
      <c r="O134" s="155">
        <f t="shared" si="25"/>
        <v>0.82581532224407284</v>
      </c>
      <c r="P134" s="155">
        <f t="shared" si="25"/>
        <v>0.82603471169629816</v>
      </c>
      <c r="Q134" s="155">
        <f t="shared" si="25"/>
        <v>0.82624427975327341</v>
      </c>
      <c r="R134" s="155">
        <f t="shared" ref="R134:V134" si="26">IF(R116=0,"",R116/R98)</f>
        <v>0.82635093369500179</v>
      </c>
      <c r="S134" s="155">
        <f t="shared" si="26"/>
        <v>0.82644303825136001</v>
      </c>
      <c r="T134" s="155">
        <f t="shared" si="26"/>
        <v>0.82647293543342093</v>
      </c>
      <c r="U134" s="155">
        <f t="shared" si="26"/>
        <v>0.82655842555784953</v>
      </c>
      <c r="V134" s="155">
        <f t="shared" si="26"/>
        <v>0.82948516808657446</v>
      </c>
      <c r="W134" s="155">
        <f t="shared" ref="W134:Y134" si="27">IF(W116=0,"",W116/W98)</f>
        <v>0.8331670681651383</v>
      </c>
      <c r="X134" s="155">
        <f t="shared" si="27"/>
        <v>0.83429666311096662</v>
      </c>
      <c r="Y134" s="155">
        <f t="shared" si="27"/>
        <v>0.83492891406585423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0.74976524534103162</v>
      </c>
      <c r="C135" s="156">
        <f t="shared" si="28"/>
        <v>0.74976524534103162</v>
      </c>
      <c r="D135" s="156">
        <f t="shared" si="28"/>
        <v>0.74976524534103173</v>
      </c>
      <c r="E135" s="156">
        <f t="shared" si="28"/>
        <v>0.74976524534103173</v>
      </c>
      <c r="F135" s="156">
        <f t="shared" si="28"/>
        <v>0.74976524534103162</v>
      </c>
      <c r="G135" s="156">
        <f t="shared" si="28"/>
        <v>0.74976524534103162</v>
      </c>
      <c r="H135" s="156">
        <f t="shared" si="28"/>
        <v>0.7510497955845129</v>
      </c>
      <c r="I135" s="156">
        <f t="shared" si="28"/>
        <v>0.75478551772122537</v>
      </c>
      <c r="J135" s="156">
        <f t="shared" si="28"/>
        <v>0.76019315088268702</v>
      </c>
      <c r="K135" s="156">
        <f t="shared" si="28"/>
        <v>0.76732421607546786</v>
      </c>
      <c r="L135" s="156">
        <f t="shared" si="28"/>
        <v>0.77709265493563129</v>
      </c>
      <c r="M135" s="156">
        <f t="shared" si="28"/>
        <v>0.79151565709063465</v>
      </c>
      <c r="N135" s="156">
        <f t="shared" si="28"/>
        <v>0.80866922964356469</v>
      </c>
      <c r="O135" s="156">
        <f t="shared" si="28"/>
        <v>0.82581532224407284</v>
      </c>
      <c r="P135" s="156">
        <f t="shared" si="28"/>
        <v>0.82603471169629816</v>
      </c>
      <c r="Q135" s="156">
        <f t="shared" si="28"/>
        <v>0.82624427975327341</v>
      </c>
      <c r="R135" s="156">
        <f t="shared" ref="R135:V135" si="29">IF(R117=0,"",R117/R99)</f>
        <v>0.82635093369500179</v>
      </c>
      <c r="S135" s="156">
        <f t="shared" si="29"/>
        <v>0.82644303825136001</v>
      </c>
      <c r="T135" s="156">
        <f t="shared" si="29"/>
        <v>0.82647293543342093</v>
      </c>
      <c r="U135" s="156">
        <f t="shared" si="29"/>
        <v>0.82655842555784953</v>
      </c>
      <c r="V135" s="156">
        <f t="shared" si="29"/>
        <v>0.82948516808657446</v>
      </c>
      <c r="W135" s="156">
        <f t="shared" ref="W135:Y135" si="30">IF(W117=0,"",W117/W99)</f>
        <v>0.8331670681651383</v>
      </c>
      <c r="X135" s="156">
        <f t="shared" si="30"/>
        <v>0.83429666311096662</v>
      </c>
      <c r="Y135" s="156">
        <f t="shared" si="30"/>
        <v>0.83492891406585423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2.258521943064399</v>
      </c>
      <c r="C136" s="155">
        <f t="shared" si="31"/>
        <v>2.3755961762275013</v>
      </c>
      <c r="D136" s="155">
        <f t="shared" si="31"/>
        <v>2.4843958663121333</v>
      </c>
      <c r="E136" s="155">
        <f t="shared" si="31"/>
        <v>2.5502845471861684</v>
      </c>
      <c r="F136" s="155">
        <f t="shared" si="31"/>
        <v>2.6501699748308916</v>
      </c>
      <c r="G136" s="155">
        <f t="shared" si="31"/>
        <v>2.8041952454663579</v>
      </c>
      <c r="H136" s="155">
        <f t="shared" si="31"/>
        <v>3.1147184928318037</v>
      </c>
      <c r="I136" s="155">
        <f t="shared" si="31"/>
        <v>3.4170199080579549</v>
      </c>
      <c r="J136" s="155">
        <f t="shared" si="31"/>
        <v>3.628891369267933</v>
      </c>
      <c r="K136" s="155">
        <f t="shared" si="31"/>
        <v>3.9104202066953624</v>
      </c>
      <c r="L136" s="155">
        <f t="shared" si="31"/>
        <v>4.112723482621826</v>
      </c>
      <c r="M136" s="155">
        <f t="shared" si="31"/>
        <v>4.2687087893338065</v>
      </c>
      <c r="N136" s="155">
        <f t="shared" si="31"/>
        <v>4.4349933806279882</v>
      </c>
      <c r="O136" s="155">
        <f t="shared" si="31"/>
        <v>4.7118839957071215</v>
      </c>
      <c r="P136" s="155">
        <f t="shared" si="31"/>
        <v>4.8807158797719428</v>
      </c>
      <c r="Q136" s="155">
        <f t="shared" si="31"/>
        <v>5.0342036238451824</v>
      </c>
      <c r="R136" s="155">
        <f t="shared" ref="R136:V136" si="32">IF(R118=0,"",R118/R100)</f>
        <v>5.1201409142986591</v>
      </c>
      <c r="S136" s="155">
        <f t="shared" si="32"/>
        <v>5.2022758220098941</v>
      </c>
      <c r="T136" s="155">
        <f t="shared" si="32"/>
        <v>5.2849243560030663</v>
      </c>
      <c r="U136" s="155">
        <f t="shared" si="32"/>
        <v>5.3701828937498144</v>
      </c>
      <c r="V136" s="155">
        <f t="shared" si="32"/>
        <v>5.4736354029680543</v>
      </c>
      <c r="W136" s="155">
        <f t="shared" ref="W136:Y136" si="33">IF(W118=0,"",W118/W100)</f>
        <v>5.5765547612897288</v>
      </c>
      <c r="X136" s="155">
        <f t="shared" si="33"/>
        <v>5.6501264758733427</v>
      </c>
      <c r="Y136" s="155">
        <f t="shared" si="33"/>
        <v>5.677475283457988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2.258521943064399</v>
      </c>
      <c r="C137" s="156">
        <f t="shared" si="34"/>
        <v>2.3755961762275013</v>
      </c>
      <c r="D137" s="156">
        <f t="shared" si="34"/>
        <v>2.4843958663121333</v>
      </c>
      <c r="E137" s="156">
        <f t="shared" si="34"/>
        <v>2.5502845471861684</v>
      </c>
      <c r="F137" s="156">
        <f t="shared" si="34"/>
        <v>2.6501699748308916</v>
      </c>
      <c r="G137" s="156">
        <f t="shared" si="34"/>
        <v>2.8041952454663579</v>
      </c>
      <c r="H137" s="156">
        <f t="shared" si="34"/>
        <v>3.1147184928318037</v>
      </c>
      <c r="I137" s="156">
        <f t="shared" si="34"/>
        <v>3.4170199080579549</v>
      </c>
      <c r="J137" s="156">
        <f t="shared" si="34"/>
        <v>3.628891369267933</v>
      </c>
      <c r="K137" s="156">
        <f t="shared" si="34"/>
        <v>3.9104202066953624</v>
      </c>
      <c r="L137" s="156">
        <f t="shared" si="34"/>
        <v>4.112723482621826</v>
      </c>
      <c r="M137" s="156">
        <f t="shared" si="34"/>
        <v>4.2687087893338065</v>
      </c>
      <c r="N137" s="156">
        <f t="shared" si="34"/>
        <v>4.4349933806279882</v>
      </c>
      <c r="O137" s="156">
        <f t="shared" si="34"/>
        <v>4.7118839957071215</v>
      </c>
      <c r="P137" s="156">
        <f t="shared" si="34"/>
        <v>4.8807158797719428</v>
      </c>
      <c r="Q137" s="156">
        <f t="shared" si="34"/>
        <v>5.0342036238451824</v>
      </c>
      <c r="R137" s="156">
        <f t="shared" ref="R137:V137" si="35">IF(R119=0,"",R119/R101)</f>
        <v>5.1201409142986591</v>
      </c>
      <c r="S137" s="156">
        <f t="shared" si="35"/>
        <v>5.2022758220098941</v>
      </c>
      <c r="T137" s="156">
        <f t="shared" si="35"/>
        <v>5.2849243560030663</v>
      </c>
      <c r="U137" s="156">
        <f t="shared" si="35"/>
        <v>5.3701828937498144</v>
      </c>
      <c r="V137" s="156">
        <f t="shared" si="35"/>
        <v>5.4736354029680543</v>
      </c>
      <c r="W137" s="156">
        <f t="shared" ref="W137:Y137" si="36">IF(W119=0,"",W119/W101)</f>
        <v>5.5765547612897288</v>
      </c>
      <c r="X137" s="156">
        <f t="shared" si="36"/>
        <v>5.6501264758733427</v>
      </c>
      <c r="Y137" s="156">
        <f t="shared" si="36"/>
        <v>5.677475283457988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0.73173572896870187</v>
      </c>
      <c r="C138" s="155">
        <f t="shared" si="37"/>
        <v>0.73335390913070997</v>
      </c>
      <c r="D138" s="155">
        <f t="shared" si="37"/>
        <v>0.73632889922664357</v>
      </c>
      <c r="E138" s="155">
        <f t="shared" si="37"/>
        <v>0.73983724320155086</v>
      </c>
      <c r="F138" s="155">
        <f t="shared" si="37"/>
        <v>0.7452475260213719</v>
      </c>
      <c r="G138" s="155">
        <f t="shared" si="37"/>
        <v>0.75250233654697884</v>
      </c>
      <c r="H138" s="155">
        <f t="shared" si="37"/>
        <v>0.76159198190485267</v>
      </c>
      <c r="I138" s="155">
        <f t="shared" si="37"/>
        <v>0.76845810800821446</v>
      </c>
      <c r="J138" s="155">
        <f t="shared" si="37"/>
        <v>0.77369961395780329</v>
      </c>
      <c r="K138" s="155">
        <f t="shared" si="37"/>
        <v>0.78197207706449223</v>
      </c>
      <c r="L138" s="155">
        <f t="shared" si="37"/>
        <v>0.77957137976767255</v>
      </c>
      <c r="M138" s="155">
        <f t="shared" si="37"/>
        <v>0.78316290906848662</v>
      </c>
      <c r="N138" s="155">
        <f t="shared" si="37"/>
        <v>0.78982184864556582</v>
      </c>
      <c r="O138" s="155">
        <f t="shared" si="37"/>
        <v>0.79758274100503312</v>
      </c>
      <c r="P138" s="155">
        <f t="shared" si="37"/>
        <v>0.80217569165911673</v>
      </c>
      <c r="Q138" s="155">
        <f t="shared" si="37"/>
        <v>0.80366460340369772</v>
      </c>
      <c r="R138" s="155">
        <f t="shared" ref="R138:V138" si="38">IF(R120=0,"",R120/R102)</f>
        <v>0.80732044633470357</v>
      </c>
      <c r="S138" s="155">
        <f t="shared" si="38"/>
        <v>0.81331236832263509</v>
      </c>
      <c r="T138" s="155">
        <f t="shared" si="38"/>
        <v>0.82072041244525562</v>
      </c>
      <c r="U138" s="155">
        <f t="shared" si="38"/>
        <v>0.83442320128685843</v>
      </c>
      <c r="V138" s="155">
        <f t="shared" si="38"/>
        <v>0.85073806461254298</v>
      </c>
      <c r="W138" s="155">
        <f t="shared" ref="W138:Y138" si="39">IF(W120=0,"",W120/W102)</f>
        <v>0.86377417914489607</v>
      </c>
      <c r="X138" s="155">
        <f t="shared" si="39"/>
        <v>0.87839296751623364</v>
      </c>
      <c r="Y138" s="155">
        <f t="shared" si="39"/>
        <v>0.87466185837004617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0.63684969602490926</v>
      </c>
      <c r="C139" s="156">
        <f t="shared" si="40"/>
        <v>0.63770493646364879</v>
      </c>
      <c r="D139" s="156">
        <f t="shared" si="40"/>
        <v>0.63912802820961434</v>
      </c>
      <c r="E139" s="156">
        <f t="shared" si="40"/>
        <v>0.64224133424302776</v>
      </c>
      <c r="F139" s="156">
        <f t="shared" si="40"/>
        <v>0.64810225520794273</v>
      </c>
      <c r="G139" s="156">
        <f t="shared" si="40"/>
        <v>0.65527369561252158</v>
      </c>
      <c r="H139" s="156">
        <f t="shared" si="40"/>
        <v>0.6647732734235583</v>
      </c>
      <c r="I139" s="156">
        <f t="shared" si="40"/>
        <v>0.66920234854396732</v>
      </c>
      <c r="J139" s="156">
        <f t="shared" si="40"/>
        <v>0.67005791180226215</v>
      </c>
      <c r="K139" s="156">
        <f t="shared" si="40"/>
        <v>0.67128785213833153</v>
      </c>
      <c r="L139" s="156">
        <f t="shared" si="40"/>
        <v>0.67353387255464647</v>
      </c>
      <c r="M139" s="156">
        <f t="shared" si="40"/>
        <v>0.67935212433548664</v>
      </c>
      <c r="N139" s="156">
        <f t="shared" si="40"/>
        <v>0.68934238519803082</v>
      </c>
      <c r="O139" s="156">
        <f t="shared" si="40"/>
        <v>0.71103499954628901</v>
      </c>
      <c r="P139" s="156">
        <f t="shared" si="40"/>
        <v>0.71715627637301838</v>
      </c>
      <c r="Q139" s="156">
        <f t="shared" si="40"/>
        <v>0.72851820773003384</v>
      </c>
      <c r="R139" s="156">
        <f t="shared" ref="R139:V139" si="41">IF(R121=0,"",R121/R103)</f>
        <v>0.73960991733669679</v>
      </c>
      <c r="S139" s="156">
        <f t="shared" si="41"/>
        <v>0.75173661152363691</v>
      </c>
      <c r="T139" s="156">
        <f t="shared" si="41"/>
        <v>0.76848877686977701</v>
      </c>
      <c r="U139" s="156">
        <f t="shared" si="41"/>
        <v>0.79897097679789564</v>
      </c>
      <c r="V139" s="156">
        <f t="shared" si="41"/>
        <v>0.82638967163898214</v>
      </c>
      <c r="W139" s="156">
        <f t="shared" ref="W139:Y139" si="42">IF(W121=0,"",W121/W103)</f>
        <v>0.8479264796279069</v>
      </c>
      <c r="X139" s="156">
        <f t="shared" si="42"/>
        <v>0.85209830236738693</v>
      </c>
      <c r="Y139" s="156">
        <f t="shared" si="42"/>
        <v>0.85469717537685352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0.75449324793517802</v>
      </c>
      <c r="C140" s="156">
        <f t="shared" si="43"/>
        <v>0.75891978541379701</v>
      </c>
      <c r="D140" s="156">
        <f t="shared" si="43"/>
        <v>0.75846741163314801</v>
      </c>
      <c r="E140" s="156">
        <f t="shared" si="43"/>
        <v>0.76483368832275067</v>
      </c>
      <c r="F140" s="156">
        <f t="shared" si="43"/>
        <v>0.77052249577710841</v>
      </c>
      <c r="G140" s="156">
        <f t="shared" si="43"/>
        <v>0.77282878023045298</v>
      </c>
      <c r="H140" s="156">
        <f t="shared" si="43"/>
        <v>0.7799955655519849</v>
      </c>
      <c r="I140" s="156">
        <f t="shared" si="43"/>
        <v>0.78511522376580922</v>
      </c>
      <c r="J140" s="156">
        <f t="shared" si="43"/>
        <v>0.79123313814668794</v>
      </c>
      <c r="K140" s="156">
        <f t="shared" si="43"/>
        <v>0.80807201393818806</v>
      </c>
      <c r="L140" s="156">
        <f t="shared" si="43"/>
        <v>0.78589794221550402</v>
      </c>
      <c r="M140" s="156">
        <f t="shared" si="43"/>
        <v>0.79221967883096267</v>
      </c>
      <c r="N140" s="156">
        <f t="shared" si="43"/>
        <v>0.79972999068872097</v>
      </c>
      <c r="O140" s="156">
        <f t="shared" si="43"/>
        <v>0.79831628657595055</v>
      </c>
      <c r="P140" s="156">
        <f t="shared" si="43"/>
        <v>0.80850263790565002</v>
      </c>
      <c r="Q140" s="156">
        <f t="shared" si="43"/>
        <v>0.80636633438254524</v>
      </c>
      <c r="R140" s="156">
        <f t="shared" ref="R140:V140" si="44">IF(R122=0,"",R122/R104)</f>
        <v>0.80846883857982188</v>
      </c>
      <c r="S140" s="156">
        <f t="shared" si="44"/>
        <v>0.82026015492916449</v>
      </c>
      <c r="T140" s="156">
        <f t="shared" si="44"/>
        <v>0.82270421507981273</v>
      </c>
      <c r="U140" s="156">
        <f t="shared" si="44"/>
        <v>0.89548627920369794</v>
      </c>
      <c r="V140" s="156">
        <f t="shared" si="44"/>
        <v>0.91410424695794934</v>
      </c>
      <c r="W140" s="156">
        <f t="shared" ref="W140:Y140" si="45">IF(W122=0,"",W122/W104)</f>
        <v>0.91204511497272522</v>
      </c>
      <c r="X140" s="156">
        <f t="shared" si="45"/>
        <v>0.93542844465805375</v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0.63684969602490926</v>
      </c>
      <c r="C141" s="157">
        <f t="shared" si="46"/>
        <v>0.63802695512539787</v>
      </c>
      <c r="D141" s="157">
        <f t="shared" si="46"/>
        <v>0.63973278946773282</v>
      </c>
      <c r="E141" s="157">
        <f t="shared" si="46"/>
        <v>0.64463393029220839</v>
      </c>
      <c r="F141" s="157">
        <f t="shared" si="46"/>
        <v>0.65082535168746269</v>
      </c>
      <c r="G141" s="157">
        <f t="shared" si="46"/>
        <v>0.65707511624902615</v>
      </c>
      <c r="H141" s="157">
        <f t="shared" si="46"/>
        <v>0.66664543468588533</v>
      </c>
      <c r="I141" s="157">
        <f t="shared" si="46"/>
        <v>0.66972141389959106</v>
      </c>
      <c r="J141" s="157">
        <f t="shared" si="46"/>
        <v>0.6704843149825761</v>
      </c>
      <c r="K141" s="157">
        <f t="shared" si="46"/>
        <v>0.67318540934183635</v>
      </c>
      <c r="L141" s="157">
        <f t="shared" si="46"/>
        <v>0.67399907591031982</v>
      </c>
      <c r="M141" s="157">
        <f t="shared" si="46"/>
        <v>0.68019383117450627</v>
      </c>
      <c r="N141" s="157">
        <f t="shared" si="46"/>
        <v>0.68553117888561943</v>
      </c>
      <c r="O141" s="157">
        <f t="shared" si="46"/>
        <v>0.69447818968163244</v>
      </c>
      <c r="P141" s="157">
        <f t="shared" si="46"/>
        <v>0.69930122942639494</v>
      </c>
      <c r="Q141" s="157">
        <f t="shared" si="46"/>
        <v>0.70165399747591206</v>
      </c>
      <c r="R141" s="157">
        <f t="shared" ref="R141:V141" si="47">IF(R123=0,"",R123/R105)</f>
        <v>0.70472267651755882</v>
      </c>
      <c r="S141" s="157">
        <f t="shared" si="47"/>
        <v>0.71201755096887898</v>
      </c>
      <c r="T141" s="157">
        <f t="shared" si="47"/>
        <v>0.71658725841220894</v>
      </c>
      <c r="U141" s="157">
        <f t="shared" si="47"/>
        <v>0.82623614684307656</v>
      </c>
      <c r="V141" s="157">
        <f t="shared" si="47"/>
        <v>0.85506456818124998</v>
      </c>
      <c r="W141" s="157">
        <f t="shared" ref="W141:Y141" si="48">IF(W123=0,"",W123/W105)</f>
        <v>0.85904026627356123</v>
      </c>
      <c r="X141" s="157">
        <f t="shared" si="48"/>
        <v>0.8580227094982763</v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0.71845185201525075</v>
      </c>
      <c r="C143" s="157">
        <f t="shared" si="52"/>
        <v>0.71913908876320054</v>
      </c>
      <c r="D143" s="157">
        <f t="shared" si="52"/>
        <v>0.72050322210713347</v>
      </c>
      <c r="E143" s="157">
        <f t="shared" si="52"/>
        <v>0.72286628783092877</v>
      </c>
      <c r="F143" s="157">
        <f t="shared" si="52"/>
        <v>0.72762034361861283</v>
      </c>
      <c r="G143" s="157">
        <f t="shared" si="52"/>
        <v>0.73301718789516301</v>
      </c>
      <c r="H143" s="157">
        <f t="shared" si="52"/>
        <v>0.7407351847110466</v>
      </c>
      <c r="I143" s="157">
        <f t="shared" si="52"/>
        <v>0.74449780232223761</v>
      </c>
      <c r="J143" s="157">
        <f t="shared" si="52"/>
        <v>0.74494526983583709</v>
      </c>
      <c r="K143" s="157">
        <f t="shared" si="52"/>
        <v>0.74565559041956087</v>
      </c>
      <c r="L143" s="157">
        <f t="shared" si="52"/>
        <v>0.74704456664791519</v>
      </c>
      <c r="M143" s="157">
        <f t="shared" si="52"/>
        <v>0.75006685074823243</v>
      </c>
      <c r="N143" s="157">
        <f t="shared" si="52"/>
        <v>0.75548196623873376</v>
      </c>
      <c r="O143" s="157">
        <f t="shared" si="52"/>
        <v>0.76576339116863579</v>
      </c>
      <c r="P143" s="157">
        <f t="shared" si="52"/>
        <v>0.76860981833502862</v>
      </c>
      <c r="Q143" s="157">
        <f t="shared" si="52"/>
        <v>0.77208625467233771</v>
      </c>
      <c r="R143" s="157">
        <f t="shared" ref="R143:V143" si="53">IF(R125=0,"",R125/R107)</f>
        <v>0.77554169050180244</v>
      </c>
      <c r="S143" s="157">
        <f t="shared" si="53"/>
        <v>0.7794618548975627</v>
      </c>
      <c r="T143" s="157">
        <f t="shared" si="53"/>
        <v>0.78627643278529702</v>
      </c>
      <c r="U143" s="157">
        <f t="shared" si="53"/>
        <v>0.79936474465968554</v>
      </c>
      <c r="V143" s="157">
        <f t="shared" si="53"/>
        <v>0.81757513866447751</v>
      </c>
      <c r="W143" s="157">
        <f t="shared" ref="W143:Y143" si="54">IF(W125=0,"",W125/W107)</f>
        <v>0.83643852228436211</v>
      </c>
      <c r="X143" s="157">
        <f t="shared" si="54"/>
        <v>0.84047983549833272</v>
      </c>
      <c r="Y143" s="157">
        <f t="shared" si="54"/>
        <v>0.84254489895671547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0.81717885233386833</v>
      </c>
      <c r="C144" s="158">
        <f t="shared" si="55"/>
        <v>0.8211778509741301</v>
      </c>
      <c r="D144" s="158">
        <f t="shared" si="55"/>
        <v>0.82102032777183476</v>
      </c>
      <c r="E144" s="158">
        <f t="shared" si="55"/>
        <v>0.82561347651371819</v>
      </c>
      <c r="F144" s="158">
        <f t="shared" si="55"/>
        <v>0.82967344207421001</v>
      </c>
      <c r="G144" s="158">
        <f t="shared" si="55"/>
        <v>0.8315709043047611</v>
      </c>
      <c r="H144" s="158">
        <f t="shared" si="55"/>
        <v>0.8359824458640952</v>
      </c>
      <c r="I144" s="158">
        <f t="shared" si="55"/>
        <v>0.84028749370154365</v>
      </c>
      <c r="J144" s="158">
        <f t="shared" si="55"/>
        <v>0.84513993156761491</v>
      </c>
      <c r="K144" s="158">
        <f t="shared" si="55"/>
        <v>0.85800699236282296</v>
      </c>
      <c r="L144" s="158">
        <f t="shared" si="55"/>
        <v>0.84081245584048636</v>
      </c>
      <c r="M144" s="158">
        <f t="shared" si="55"/>
        <v>0.84370862208272079</v>
      </c>
      <c r="N144" s="158">
        <f t="shared" si="55"/>
        <v>0.84905042851672674</v>
      </c>
      <c r="O144" s="158">
        <f t="shared" si="55"/>
        <v>0.84870208316854057</v>
      </c>
      <c r="P144" s="158">
        <f t="shared" si="55"/>
        <v>0.85604399833286193</v>
      </c>
      <c r="Q144" s="158">
        <f t="shared" si="55"/>
        <v>0.85657515762558101</v>
      </c>
      <c r="R144" s="158">
        <f t="shared" ref="R144:V144" si="56">IF(R126=0,"",R126/R108)</f>
        <v>0.86008517666794382</v>
      </c>
      <c r="S144" s="158">
        <f t="shared" si="56"/>
        <v>0.86900606669894664</v>
      </c>
      <c r="T144" s="158">
        <f t="shared" si="56"/>
        <v>0.87324032259658357</v>
      </c>
      <c r="U144" s="158">
        <f t="shared" si="56"/>
        <v>0.88082318856202424</v>
      </c>
      <c r="V144" s="158">
        <f t="shared" si="56"/>
        <v>0.89108696131151477</v>
      </c>
      <c r="W144" s="158">
        <f t="shared" ref="W144:Y144" si="57">IF(W126=0,"",W126/W108)</f>
        <v>0.89620685959209823</v>
      </c>
      <c r="X144" s="158">
        <f t="shared" si="57"/>
        <v>0.9272220769695303</v>
      </c>
      <c r="Y144" s="158">
        <f t="shared" si="57"/>
        <v>0.91222319095026805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0.71845185201525075</v>
      </c>
      <c r="C145" s="156">
        <f t="shared" si="58"/>
        <v>0.71989597582097098</v>
      </c>
      <c r="D145" s="156">
        <f t="shared" si="58"/>
        <v>0.72188049897635742</v>
      </c>
      <c r="E145" s="156">
        <f t="shared" si="58"/>
        <v>0.72525905921567047</v>
      </c>
      <c r="F145" s="156">
        <f t="shared" si="58"/>
        <v>0.72991447194897974</v>
      </c>
      <c r="G145" s="156">
        <f t="shared" si="58"/>
        <v>0.73559653301496253</v>
      </c>
      <c r="H145" s="156">
        <f t="shared" si="58"/>
        <v>0.74199046600419571</v>
      </c>
      <c r="I145" s="156">
        <f t="shared" si="58"/>
        <v>0.74494128060533238</v>
      </c>
      <c r="J145" s="156">
        <f t="shared" si="58"/>
        <v>0.74572760878978195</v>
      </c>
      <c r="K145" s="156">
        <f t="shared" si="58"/>
        <v>0.74688701283810099</v>
      </c>
      <c r="L145" s="156">
        <f t="shared" si="58"/>
        <v>0.74822804486348693</v>
      </c>
      <c r="M145" s="156">
        <f t="shared" si="58"/>
        <v>0.75044658958167887</v>
      </c>
      <c r="N145" s="156">
        <f t="shared" si="58"/>
        <v>0.75391365665946808</v>
      </c>
      <c r="O145" s="156">
        <f t="shared" si="58"/>
        <v>0.7631335608616272</v>
      </c>
      <c r="P145" s="156">
        <f t="shared" si="58"/>
        <v>0.76618738135756093</v>
      </c>
      <c r="Q145" s="156">
        <f t="shared" si="58"/>
        <v>0.7714498742459871</v>
      </c>
      <c r="R145" s="156">
        <f t="shared" ref="R145:V145" si="59">IF(R127=0,"",R127/R109)</f>
        <v>0.77672131055040095</v>
      </c>
      <c r="S145" s="156">
        <f t="shared" si="59"/>
        <v>0.78218576291016551</v>
      </c>
      <c r="T145" s="156">
        <f t="shared" si="59"/>
        <v>0.78989667788393658</v>
      </c>
      <c r="U145" s="156">
        <f t="shared" si="59"/>
        <v>0.8040604244110976</v>
      </c>
      <c r="V145" s="156">
        <f t="shared" si="59"/>
        <v>0.81944746686576997</v>
      </c>
      <c r="W145" s="156">
        <f t="shared" ref="W145:Y145" si="60">IF(W127=0,"",W127/W109)</f>
        <v>0.83525163287358917</v>
      </c>
      <c r="X145" s="156">
        <f t="shared" si="60"/>
        <v>0.83924572192344671</v>
      </c>
      <c r="Y145" s="156">
        <f t="shared" si="60"/>
        <v>0.84312093094340224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0.75848880218923731</v>
      </c>
      <c r="C147" s="155">
        <f t="shared" si="64"/>
        <v>0.7590288214821318</v>
      </c>
      <c r="D147" s="155">
        <f t="shared" si="64"/>
        <v>0.75998014404862779</v>
      </c>
      <c r="E147" s="155">
        <f t="shared" si="64"/>
        <v>0.76172151956105905</v>
      </c>
      <c r="F147" s="155">
        <f t="shared" si="64"/>
        <v>0.76487146288842511</v>
      </c>
      <c r="G147" s="155">
        <f t="shared" si="64"/>
        <v>0.7686472266182427</v>
      </c>
      <c r="H147" s="155">
        <f t="shared" si="64"/>
        <v>0.77368167618766381</v>
      </c>
      <c r="I147" s="155">
        <f t="shared" si="64"/>
        <v>0.77610383058703403</v>
      </c>
      <c r="J147" s="155">
        <f t="shared" si="64"/>
        <v>0.77670936839845228</v>
      </c>
      <c r="K147" s="155">
        <f t="shared" si="64"/>
        <v>0.77762261304702884</v>
      </c>
      <c r="L147" s="155">
        <f t="shared" si="64"/>
        <v>0.77892346511148491</v>
      </c>
      <c r="M147" s="155">
        <f t="shared" si="64"/>
        <v>0.78114945990086304</v>
      </c>
      <c r="N147" s="155">
        <f t="shared" si="64"/>
        <v>0.78435914780949434</v>
      </c>
      <c r="O147" s="155">
        <f t="shared" si="64"/>
        <v>0.79013169971706931</v>
      </c>
      <c r="P147" s="155">
        <f t="shared" si="64"/>
        <v>0.79174022683761858</v>
      </c>
      <c r="Q147" s="155">
        <f t="shared" si="64"/>
        <v>0.79425582346973844</v>
      </c>
      <c r="R147" s="155">
        <f t="shared" ref="R147:V147" si="65">IF(R129=0,"",R129/R111)</f>
        <v>0.7972040667731326</v>
      </c>
      <c r="S147" s="155">
        <f t="shared" si="65"/>
        <v>0.80087320742211598</v>
      </c>
      <c r="T147" s="155">
        <f t="shared" si="65"/>
        <v>0.80762596669264919</v>
      </c>
      <c r="U147" s="155">
        <f t="shared" si="65"/>
        <v>0.82275179257109188</v>
      </c>
      <c r="V147" s="155">
        <f t="shared" si="65"/>
        <v>0.84275522361739796</v>
      </c>
      <c r="W147" s="155">
        <f t="shared" ref="W147:Y147" si="66">IF(W129=0,"",W129/W111)</f>
        <v>0.86410715184004039</v>
      </c>
      <c r="X147" s="155">
        <f t="shared" si="66"/>
        <v>0.8697386723274817</v>
      </c>
      <c r="Y147" s="155">
        <f t="shared" si="66"/>
        <v>0.87324837827696633</v>
      </c>
      <c r="DA147" s="130" t="s">
        <v>2072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0.75848880218923731</v>
      </c>
      <c r="C149" s="159">
        <f t="shared" si="70"/>
        <v>0.7590288214821318</v>
      </c>
      <c r="D149" s="159">
        <f t="shared" si="70"/>
        <v>0.75998014404862779</v>
      </c>
      <c r="E149" s="159">
        <f t="shared" si="70"/>
        <v>0.76172151956105905</v>
      </c>
      <c r="F149" s="159">
        <f t="shared" si="70"/>
        <v>0.76487146288842511</v>
      </c>
      <c r="G149" s="159">
        <f t="shared" si="70"/>
        <v>0.7686472266182427</v>
      </c>
      <c r="H149" s="159">
        <f t="shared" si="70"/>
        <v>0.77368167618766381</v>
      </c>
      <c r="I149" s="159">
        <f t="shared" si="70"/>
        <v>0.77610383058703403</v>
      </c>
      <c r="J149" s="159">
        <f t="shared" si="70"/>
        <v>0.77670936839845228</v>
      </c>
      <c r="K149" s="159">
        <f t="shared" si="70"/>
        <v>0.77762261304702884</v>
      </c>
      <c r="L149" s="159">
        <f t="shared" si="70"/>
        <v>0.77892346511148491</v>
      </c>
      <c r="M149" s="159">
        <f t="shared" si="70"/>
        <v>0.78114945990086304</v>
      </c>
      <c r="N149" s="159">
        <f t="shared" si="70"/>
        <v>0.78435914780949434</v>
      </c>
      <c r="O149" s="159">
        <f t="shared" si="70"/>
        <v>0.79013169971706931</v>
      </c>
      <c r="P149" s="159">
        <f t="shared" si="70"/>
        <v>0.79174022683761858</v>
      </c>
      <c r="Q149" s="159">
        <f t="shared" si="70"/>
        <v>0.79425582346973844</v>
      </c>
      <c r="R149" s="159">
        <f t="shared" ref="R149:V149" si="71">IF(R131=0,"",R131/R113)</f>
        <v>0.7972040667731326</v>
      </c>
      <c r="S149" s="159">
        <f t="shared" si="71"/>
        <v>0.80087320742211598</v>
      </c>
      <c r="T149" s="159">
        <f t="shared" si="71"/>
        <v>0.80762596669264919</v>
      </c>
      <c r="U149" s="159">
        <f t="shared" si="71"/>
        <v>0.82275179257109188</v>
      </c>
      <c r="V149" s="159">
        <f t="shared" si="71"/>
        <v>0.84275522361739796</v>
      </c>
      <c r="W149" s="159">
        <f t="shared" ref="W149:Y149" si="72">IF(W131=0,"",W131/W113)</f>
        <v>0.86410715184004039</v>
      </c>
      <c r="X149" s="159">
        <f t="shared" si="72"/>
        <v>0.8697386723274817</v>
      </c>
      <c r="Y149" s="159">
        <f t="shared" si="72"/>
        <v>0.87324837827696633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2.2903573476371517</v>
      </c>
      <c r="C151" s="117">
        <f t="shared" si="73"/>
        <v>1.9615316492537949</v>
      </c>
      <c r="D151" s="117">
        <f t="shared" si="73"/>
        <v>1.564276569469657</v>
      </c>
      <c r="E151" s="117">
        <f t="shared" si="73"/>
        <v>1.4270516152437014</v>
      </c>
      <c r="F151" s="117">
        <f t="shared" si="73"/>
        <v>1.3653091037496732</v>
      </c>
      <c r="G151" s="117">
        <f t="shared" si="73"/>
        <v>1.2356078746516941</v>
      </c>
      <c r="H151" s="117">
        <f t="shared" si="73"/>
        <v>1.2005140939441932</v>
      </c>
      <c r="I151" s="117">
        <f t="shared" si="73"/>
        <v>1.0758265554570103</v>
      </c>
      <c r="J151" s="117">
        <f t="shared" si="73"/>
        <v>0.90535403553086369</v>
      </c>
      <c r="K151" s="117">
        <f t="shared" si="73"/>
        <v>0.75562909082772978</v>
      </c>
      <c r="L151" s="117">
        <f t="shared" si="73"/>
        <v>0.73148446762654284</v>
      </c>
      <c r="M151" s="117">
        <f t="shared" si="73"/>
        <v>0.76058813800866132</v>
      </c>
      <c r="N151" s="117">
        <f t="shared" si="73"/>
        <v>0.67386387760559496</v>
      </c>
      <c r="O151" s="117">
        <f t="shared" si="73"/>
        <v>0.73128966179856347</v>
      </c>
      <c r="P151" s="117">
        <f t="shared" si="73"/>
        <v>0.65122935154223405</v>
      </c>
      <c r="Q151" s="117">
        <f t="shared" si="73"/>
        <v>0.78184126044009961</v>
      </c>
      <c r="R151" s="117">
        <f t="shared" ref="R151:V151" si="74">R152+R154+R156+R165</f>
        <v>0.77775906629604674</v>
      </c>
      <c r="S151" s="117">
        <f t="shared" si="74"/>
        <v>0.71736998777701888</v>
      </c>
      <c r="T151" s="117">
        <f t="shared" si="74"/>
        <v>0.63574453052338442</v>
      </c>
      <c r="U151" s="117">
        <f t="shared" si="74"/>
        <v>0.69909234528774034</v>
      </c>
      <c r="V151" s="117">
        <f t="shared" si="74"/>
        <v>0.73251475409607647</v>
      </c>
      <c r="W151" s="117">
        <f t="shared" ref="W151:Y151" si="75">W152+W154+W156+W165</f>
        <v>0.82409421515627557</v>
      </c>
      <c r="X151" s="117">
        <f t="shared" si="75"/>
        <v>0.41751275069419763</v>
      </c>
      <c r="Y151" s="117">
        <f t="shared" si="75"/>
        <v>0.12652112039834754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2.2903573476371517</v>
      </c>
      <c r="C156" s="122">
        <v>1.9615316492537949</v>
      </c>
      <c r="D156" s="122">
        <v>1.564276569469657</v>
      </c>
      <c r="E156" s="122">
        <v>1.4270516152437014</v>
      </c>
      <c r="F156" s="122">
        <v>1.3653091037496732</v>
      </c>
      <c r="G156" s="122">
        <v>1.2356078746516941</v>
      </c>
      <c r="H156" s="122">
        <v>1.2005140939441932</v>
      </c>
      <c r="I156" s="122">
        <v>1.0758265554570103</v>
      </c>
      <c r="J156" s="122">
        <v>0.90535403553086369</v>
      </c>
      <c r="K156" s="122">
        <v>0.75562909082772978</v>
      </c>
      <c r="L156" s="122">
        <v>0.73148446762654284</v>
      </c>
      <c r="M156" s="122">
        <v>0.76058813800866132</v>
      </c>
      <c r="N156" s="122">
        <v>0.67386387760559496</v>
      </c>
      <c r="O156" s="122">
        <v>0.73128966179856347</v>
      </c>
      <c r="P156" s="122">
        <v>0.65122935154223405</v>
      </c>
      <c r="Q156" s="122">
        <v>0.78184126044009961</v>
      </c>
      <c r="R156" s="122">
        <v>0.77775906629604674</v>
      </c>
      <c r="S156" s="122">
        <v>0.71736998777701888</v>
      </c>
      <c r="T156" s="122">
        <v>0.63574453052338442</v>
      </c>
      <c r="U156" s="122">
        <v>0.69909234528774034</v>
      </c>
      <c r="V156" s="122">
        <v>0.73251475409607647</v>
      </c>
      <c r="W156" s="122">
        <v>0.82409421515627557</v>
      </c>
      <c r="X156" s="122">
        <v>0.41751275069419763</v>
      </c>
      <c r="Y156" s="122">
        <v>0.12652112039834754</v>
      </c>
      <c r="DA156" s="130" t="s">
        <v>2231</v>
      </c>
    </row>
    <row r="157" spans="1:105" ht="12" customHeight="1" x14ac:dyDescent="0.25">
      <c r="A157" s="97" t="s">
        <v>124</v>
      </c>
      <c r="B157" s="98">
        <v>2.2860293792737125</v>
      </c>
      <c r="C157" s="98">
        <v>1.9577573739765397</v>
      </c>
      <c r="D157" s="98">
        <v>1.5612925467909213</v>
      </c>
      <c r="E157" s="98">
        <v>1.4240216543866815</v>
      </c>
      <c r="F157" s="98">
        <v>1.3624123830289607</v>
      </c>
      <c r="G157" s="98">
        <v>1.2327183761413956</v>
      </c>
      <c r="H157" s="98">
        <v>1.1972978410941255</v>
      </c>
      <c r="I157" s="98">
        <v>1.07227853978319</v>
      </c>
      <c r="J157" s="98">
        <v>0.90245208752989192</v>
      </c>
      <c r="K157" s="98">
        <v>0.75309904884601531</v>
      </c>
      <c r="L157" s="98">
        <v>0.72881054135942847</v>
      </c>
      <c r="M157" s="98">
        <v>0.75760015960696114</v>
      </c>
      <c r="N157" s="98">
        <v>0.67135926429742565</v>
      </c>
      <c r="O157" s="98">
        <v>0.72913910278582184</v>
      </c>
      <c r="P157" s="98">
        <v>0.64977348685181369</v>
      </c>
      <c r="Q157" s="98">
        <v>0.78031603546380024</v>
      </c>
      <c r="R157" s="98">
        <v>0.77643328251719301</v>
      </c>
      <c r="S157" s="98">
        <v>0.71654355367824873</v>
      </c>
      <c r="T157" s="98">
        <v>0.63515072118438964</v>
      </c>
      <c r="U157" s="98">
        <v>0.69819290293041825</v>
      </c>
      <c r="V157" s="98">
        <v>0.73153265954078117</v>
      </c>
      <c r="W157" s="98">
        <v>0.82255961721501425</v>
      </c>
      <c r="X157" s="98">
        <v>0.4167722038639276</v>
      </c>
      <c r="Y157" s="98">
        <v>0.12652112039834754</v>
      </c>
      <c r="DA157" s="63" t="s">
        <v>2232</v>
      </c>
    </row>
    <row r="158" spans="1:105" ht="12" customHeight="1" x14ac:dyDescent="0.25">
      <c r="A158" s="97" t="s">
        <v>123</v>
      </c>
      <c r="B158" s="98">
        <v>4.3279683634393842E-3</v>
      </c>
      <c r="C158" s="98">
        <v>3.7742752772552388E-3</v>
      </c>
      <c r="D158" s="98">
        <v>2.9840226787355537E-3</v>
      </c>
      <c r="E158" s="98">
        <v>3.0299608570199667E-3</v>
      </c>
      <c r="F158" s="98">
        <v>2.8967207207124422E-3</v>
      </c>
      <c r="G158" s="98">
        <v>2.8894985102984596E-3</v>
      </c>
      <c r="H158" s="98">
        <v>3.2162528500676735E-3</v>
      </c>
      <c r="I158" s="98">
        <v>3.5480156738202529E-3</v>
      </c>
      <c r="J158" s="98">
        <v>2.9019480009717376E-3</v>
      </c>
      <c r="K158" s="98">
        <v>2.5300419817145163E-3</v>
      </c>
      <c r="L158" s="98">
        <v>2.6739262671143255E-3</v>
      </c>
      <c r="M158" s="98">
        <v>2.9879784017001437E-3</v>
      </c>
      <c r="N158" s="98">
        <v>2.504613308169327E-3</v>
      </c>
      <c r="O158" s="98">
        <v>2.1505590127416912E-3</v>
      </c>
      <c r="P158" s="98">
        <v>1.4558646904204039E-3</v>
      </c>
      <c r="Q158" s="98">
        <v>1.5252249762993122E-3</v>
      </c>
      <c r="R158" s="98">
        <v>1.3257837788537316E-3</v>
      </c>
      <c r="S158" s="98">
        <v>8.264340987701904E-4</v>
      </c>
      <c r="T158" s="98">
        <v>5.9380933899474118E-4</v>
      </c>
      <c r="U158" s="98">
        <v>8.9944235732209007E-4</v>
      </c>
      <c r="V158" s="98">
        <v>9.8209455529526266E-4</v>
      </c>
      <c r="W158" s="98">
        <v>1.5345979412613446E-3</v>
      </c>
      <c r="X158" s="98">
        <v>7.4054683027005011E-4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4.3279683634393842E-3</v>
      </c>
      <c r="C159" s="101">
        <v>3.7742752772552388E-3</v>
      </c>
      <c r="D159" s="101">
        <v>2.9840226787355537E-3</v>
      </c>
      <c r="E159" s="101">
        <v>3.0299608570199667E-3</v>
      </c>
      <c r="F159" s="101">
        <v>2.8967207207124422E-3</v>
      </c>
      <c r="G159" s="101">
        <v>2.8894985102984596E-3</v>
      </c>
      <c r="H159" s="101">
        <v>3.2162528500676735E-3</v>
      </c>
      <c r="I159" s="101">
        <v>3.5480156738202529E-3</v>
      </c>
      <c r="J159" s="101">
        <v>2.9019480009717376E-3</v>
      </c>
      <c r="K159" s="101">
        <v>2.5300419817145163E-3</v>
      </c>
      <c r="L159" s="101">
        <v>2.6739262671143255E-3</v>
      </c>
      <c r="M159" s="101">
        <v>2.9879784017001437E-3</v>
      </c>
      <c r="N159" s="101">
        <v>2.504613308169327E-3</v>
      </c>
      <c r="O159" s="101">
        <v>2.1505590127416912E-3</v>
      </c>
      <c r="P159" s="101">
        <v>1.4558646904204039E-3</v>
      </c>
      <c r="Q159" s="101">
        <v>1.5252249762993122E-3</v>
      </c>
      <c r="R159" s="101">
        <v>1.3257837788537316E-3</v>
      </c>
      <c r="S159" s="101">
        <v>8.264340987701904E-4</v>
      </c>
      <c r="T159" s="101">
        <v>5.9380933899474118E-4</v>
      </c>
      <c r="U159" s="101">
        <v>8.9944235732209007E-4</v>
      </c>
      <c r="V159" s="101">
        <v>9.8209455529526266E-4</v>
      </c>
      <c r="W159" s="101">
        <v>1.5345979412613446E-3</v>
      </c>
      <c r="X159" s="101">
        <v>7.4054683027005011E-4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2240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15892.910951462376</v>
      </c>
      <c r="C169" s="117">
        <f t="shared" si="78"/>
        <v>15023.473420007515</v>
      </c>
      <c r="D169" s="117">
        <f t="shared" si="78"/>
        <v>15000.635010981621</v>
      </c>
      <c r="E169" s="117">
        <f t="shared" si="78"/>
        <v>14261.209453814705</v>
      </c>
      <c r="F169" s="117">
        <f t="shared" si="78"/>
        <v>15780.764711701213</v>
      </c>
      <c r="G169" s="117">
        <f t="shared" si="78"/>
        <v>17436.94160964241</v>
      </c>
      <c r="H169" s="117">
        <f t="shared" si="78"/>
        <v>17199.611559820391</v>
      </c>
      <c r="I169" s="117">
        <f t="shared" si="78"/>
        <v>12857.970827375728</v>
      </c>
      <c r="J169" s="117">
        <f t="shared" si="78"/>
        <v>9083.4687902931255</v>
      </c>
      <c r="K169" s="117">
        <f t="shared" si="78"/>
        <v>7564.9203566425149</v>
      </c>
      <c r="L169" s="117">
        <f t="shared" si="78"/>
        <v>14497.838625794138</v>
      </c>
      <c r="M169" s="117">
        <f t="shared" si="78"/>
        <v>11300.593128601477</v>
      </c>
      <c r="N169" s="117">
        <f t="shared" si="78"/>
        <v>12335.826334530921</v>
      </c>
      <c r="O169" s="117">
        <f t="shared" si="78"/>
        <v>19458.288001499186</v>
      </c>
      <c r="P169" s="117">
        <f t="shared" si="78"/>
        <v>12066.626639940809</v>
      </c>
      <c r="Q169" s="117">
        <f t="shared" si="78"/>
        <v>21419.146177049814</v>
      </c>
      <c r="R169" s="117">
        <f t="shared" ref="R169:V169" si="79">R170+R172+R174+R183</f>
        <v>18625.761657704312</v>
      </c>
      <c r="S169" s="117">
        <f t="shared" si="79"/>
        <v>14616.366414793874</v>
      </c>
      <c r="T169" s="117">
        <f t="shared" si="79"/>
        <v>12107.614167822234</v>
      </c>
      <c r="U169" s="117">
        <f t="shared" si="79"/>
        <v>20959.666800622934</v>
      </c>
      <c r="V169" s="117">
        <f t="shared" si="79"/>
        <v>3243.5602823254476</v>
      </c>
      <c r="W169" s="117">
        <f t="shared" ref="W169:Y169" si="80">W170+W172+W174+W183</f>
        <v>28099.357912465122</v>
      </c>
      <c r="X169" s="117">
        <f t="shared" si="80"/>
        <v>5479.8513710137868</v>
      </c>
      <c r="Y169" s="117">
        <f t="shared" si="80"/>
        <v>14461.195473017618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14263.859656012624</v>
      </c>
      <c r="C170" s="122">
        <f t="shared" si="81"/>
        <v>13479.866306816295</v>
      </c>
      <c r="D170" s="122">
        <f t="shared" si="81"/>
        <v>13449.974769116425</v>
      </c>
      <c r="E170" s="122">
        <f t="shared" si="81"/>
        <v>12746.83645904309</v>
      </c>
      <c r="F170" s="122">
        <f t="shared" si="81"/>
        <v>14240.817501615682</v>
      </c>
      <c r="G170" s="122">
        <f t="shared" si="81"/>
        <v>15881.239308152299</v>
      </c>
      <c r="H170" s="122">
        <f t="shared" si="81"/>
        <v>15626.506261275799</v>
      </c>
      <c r="I170" s="122">
        <f t="shared" si="81"/>
        <v>11356.045643910509</v>
      </c>
      <c r="J170" s="122">
        <f t="shared" si="81"/>
        <v>7561.072502999823</v>
      </c>
      <c r="K170" s="122">
        <f t="shared" si="81"/>
        <v>6108.8299229633021</v>
      </c>
      <c r="L170" s="122">
        <f t="shared" si="81"/>
        <v>12803.269616469914</v>
      </c>
      <c r="M170" s="122">
        <f t="shared" si="81"/>
        <v>9554.559453727763</v>
      </c>
      <c r="N170" s="122">
        <f t="shared" si="81"/>
        <v>10601.137757773469</v>
      </c>
      <c r="O170" s="122">
        <f t="shared" si="81"/>
        <v>17616.26937369752</v>
      </c>
      <c r="P170" s="122">
        <f t="shared" si="81"/>
        <v>10281.490536291871</v>
      </c>
      <c r="Q170" s="122">
        <f t="shared" si="81"/>
        <v>19546.967067117188</v>
      </c>
      <c r="R170" s="122">
        <f t="shared" si="81"/>
        <v>16748.021616399496</v>
      </c>
      <c r="S170" s="122">
        <f t="shared" si="81"/>
        <v>12826.196466247613</v>
      </c>
      <c r="T170" s="122">
        <f t="shared" si="81"/>
        <v>10319.87656332279</v>
      </c>
      <c r="U170" s="122">
        <f t="shared" si="81"/>
        <v>19184.042755261431</v>
      </c>
      <c r="V170" s="122">
        <f t="shared" si="81"/>
        <v>1504.3460849197108</v>
      </c>
      <c r="W170" s="122">
        <f t="shared" si="81"/>
        <v>26401.543010423033</v>
      </c>
      <c r="X170" s="122">
        <f t="shared" si="81"/>
        <v>4363.790696593639</v>
      </c>
      <c r="Y170" s="122">
        <f t="shared" si="81"/>
        <v>13332.188453909288</v>
      </c>
      <c r="DA170" s="130" t="s">
        <v>2395</v>
      </c>
    </row>
    <row r="171" spans="1:105" ht="12" customHeight="1" x14ac:dyDescent="0.25">
      <c r="A171" s="97" t="s">
        <v>53</v>
      </c>
      <c r="B171" s="98">
        <v>14263.859656012624</v>
      </c>
      <c r="C171" s="98">
        <v>13479.866306816295</v>
      </c>
      <c r="D171" s="98">
        <v>13449.974769116425</v>
      </c>
      <c r="E171" s="98">
        <v>12746.83645904309</v>
      </c>
      <c r="F171" s="98">
        <v>14240.817501615682</v>
      </c>
      <c r="G171" s="98">
        <v>15881.239308152299</v>
      </c>
      <c r="H171" s="98">
        <v>15626.506261275799</v>
      </c>
      <c r="I171" s="98">
        <v>11356.045643910509</v>
      </c>
      <c r="J171" s="98">
        <v>7561.072502999823</v>
      </c>
      <c r="K171" s="98">
        <v>6108.8299229633021</v>
      </c>
      <c r="L171" s="98">
        <v>12803.269616469914</v>
      </c>
      <c r="M171" s="98">
        <v>9554.559453727763</v>
      </c>
      <c r="N171" s="98">
        <v>10601.137757773469</v>
      </c>
      <c r="O171" s="98">
        <v>17616.26937369752</v>
      </c>
      <c r="P171" s="98">
        <v>10281.490536291871</v>
      </c>
      <c r="Q171" s="98">
        <v>19546.967067117188</v>
      </c>
      <c r="R171" s="98">
        <v>16748.021616399496</v>
      </c>
      <c r="S171" s="98">
        <v>12826.196466247613</v>
      </c>
      <c r="T171" s="98">
        <v>10319.87656332279</v>
      </c>
      <c r="U171" s="98">
        <v>19184.042755261431</v>
      </c>
      <c r="V171" s="98">
        <v>1504.3460849197108</v>
      </c>
      <c r="W171" s="98">
        <v>26401.543010423033</v>
      </c>
      <c r="X171" s="98">
        <v>4363.790696593639</v>
      </c>
      <c r="Y171" s="98">
        <v>13332.188453909288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3.719448778384379</v>
      </c>
      <c r="C172" s="122">
        <f t="shared" si="82"/>
        <v>4.4924161394514961</v>
      </c>
      <c r="D172" s="122">
        <f t="shared" si="82"/>
        <v>5.0345374955789426</v>
      </c>
      <c r="E172" s="122">
        <f t="shared" si="82"/>
        <v>5.0881460038655471</v>
      </c>
      <c r="F172" s="122">
        <f t="shared" si="82"/>
        <v>4.764301799303353</v>
      </c>
      <c r="G172" s="122">
        <f t="shared" si="82"/>
        <v>4.3084361231878958</v>
      </c>
      <c r="H172" s="122">
        <f t="shared" si="82"/>
        <v>3.6787130467501585</v>
      </c>
      <c r="I172" s="122">
        <f t="shared" si="82"/>
        <v>3.790908809218327</v>
      </c>
      <c r="J172" s="122">
        <f t="shared" si="82"/>
        <v>4.6141970662474607</v>
      </c>
      <c r="K172" s="122">
        <f t="shared" si="82"/>
        <v>5.5512938380366492</v>
      </c>
      <c r="L172" s="122">
        <f t="shared" si="82"/>
        <v>7.3335091678974225</v>
      </c>
      <c r="M172" s="122">
        <f t="shared" si="82"/>
        <v>9.636236663951836</v>
      </c>
      <c r="N172" s="122">
        <f t="shared" si="82"/>
        <v>12.562234563069881</v>
      </c>
      <c r="O172" s="122">
        <f t="shared" si="82"/>
        <v>11.988318997255828</v>
      </c>
      <c r="P172" s="122">
        <f t="shared" si="82"/>
        <v>14.895349197083783</v>
      </c>
      <c r="Q172" s="122">
        <f t="shared" si="82"/>
        <v>16.862535439525281</v>
      </c>
      <c r="R172" s="122">
        <f t="shared" si="82"/>
        <v>17.834883712425583</v>
      </c>
      <c r="S172" s="122">
        <f t="shared" si="82"/>
        <v>18.328808017503547</v>
      </c>
      <c r="T172" s="122">
        <f t="shared" si="82"/>
        <v>20.95371872829169</v>
      </c>
      <c r="U172" s="122">
        <f t="shared" si="82"/>
        <v>15.404218627652288</v>
      </c>
      <c r="V172" s="122">
        <f t="shared" si="82"/>
        <v>12.385104677878944</v>
      </c>
      <c r="W172" s="122">
        <f t="shared" si="82"/>
        <v>9.2843524168063176</v>
      </c>
      <c r="X172" s="122">
        <f t="shared" si="82"/>
        <v>10.196575973639886</v>
      </c>
      <c r="Y172" s="122">
        <f t="shared" si="82"/>
        <v>17.871769490024167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3.719448778384379</v>
      </c>
      <c r="C173" s="98">
        <f>RES_hhdet_fech!C165</f>
        <v>4.4924161394514961</v>
      </c>
      <c r="D173" s="98">
        <f>RES_hhdet_fech!D165</f>
        <v>5.0345374955789426</v>
      </c>
      <c r="E173" s="98">
        <f>RES_hhdet_fech!E165</f>
        <v>5.0881460038655471</v>
      </c>
      <c r="F173" s="98">
        <f>RES_hhdet_fech!F165</f>
        <v>4.764301799303353</v>
      </c>
      <c r="G173" s="98">
        <f>RES_hhdet_fech!G165</f>
        <v>4.3084361231878958</v>
      </c>
      <c r="H173" s="98">
        <f>RES_hhdet_fech!H165</f>
        <v>3.6787130467501585</v>
      </c>
      <c r="I173" s="98">
        <f>RES_hhdet_fech!I165</f>
        <v>3.790908809218327</v>
      </c>
      <c r="J173" s="98">
        <f>RES_hhdet_fech!J165</f>
        <v>4.6141970662474607</v>
      </c>
      <c r="K173" s="98">
        <f>RES_hhdet_fech!K165</f>
        <v>5.5512938380366492</v>
      </c>
      <c r="L173" s="98">
        <f>RES_hhdet_fech!L165</f>
        <v>7.3335091678974225</v>
      </c>
      <c r="M173" s="98">
        <f>RES_hhdet_fech!M165</f>
        <v>9.636236663951836</v>
      </c>
      <c r="N173" s="98">
        <f>RES_hhdet_fech!N165</f>
        <v>12.562234563069881</v>
      </c>
      <c r="O173" s="98">
        <f>RES_hhdet_fech!O165</f>
        <v>11.988318997255828</v>
      </c>
      <c r="P173" s="98">
        <f>RES_hhdet_fech!P165</f>
        <v>14.895349197083783</v>
      </c>
      <c r="Q173" s="98">
        <f>RES_hhdet_fech!Q165</f>
        <v>16.862535439525281</v>
      </c>
      <c r="R173" s="98">
        <f>RES_hhdet_fech!R165</f>
        <v>17.834883712425583</v>
      </c>
      <c r="S173" s="98">
        <f>RES_hhdet_fech!S165</f>
        <v>18.328808017503547</v>
      </c>
      <c r="T173" s="98">
        <f>RES_hhdet_fech!T165</f>
        <v>20.95371872829169</v>
      </c>
      <c r="U173" s="98">
        <f>RES_hhdet_fech!U165</f>
        <v>15.404218627652288</v>
      </c>
      <c r="V173" s="98">
        <f>RES_hhdet_fech!V165</f>
        <v>12.385104677878944</v>
      </c>
      <c r="W173" s="98">
        <f>RES_hhdet_fech!W165</f>
        <v>9.2843524168063176</v>
      </c>
      <c r="X173" s="98">
        <f>RES_hhdet_fech!X165</f>
        <v>10.196575973639886</v>
      </c>
      <c r="Y173" s="98">
        <f>RES_hhdet_fech!Y165</f>
        <v>17.871769490024167</v>
      </c>
      <c r="DA173" s="63" t="s">
        <v>2398</v>
      </c>
    </row>
    <row r="174" spans="1:105" ht="12" customHeight="1" x14ac:dyDescent="0.25">
      <c r="A174" s="121" t="s">
        <v>55</v>
      </c>
      <c r="B174" s="122">
        <v>1336.3344158336181</v>
      </c>
      <c r="C174" s="122">
        <v>1255.4753437312474</v>
      </c>
      <c r="D174" s="122">
        <v>1257.6714516759607</v>
      </c>
      <c r="E174" s="122">
        <v>1223.3530289056264</v>
      </c>
      <c r="F174" s="122">
        <v>1248.3677488542048</v>
      </c>
      <c r="G174" s="122">
        <v>1260.9864386282309</v>
      </c>
      <c r="H174" s="122">
        <v>1271.0864150962311</v>
      </c>
      <c r="I174" s="122">
        <v>1203.5145990252761</v>
      </c>
      <c r="J174" s="122">
        <v>1216.9114308256753</v>
      </c>
      <c r="K174" s="122">
        <v>1147.8937125137297</v>
      </c>
      <c r="L174" s="122">
        <v>1350.0371533488706</v>
      </c>
      <c r="M174" s="122">
        <v>1406.8748311175368</v>
      </c>
      <c r="N174" s="122">
        <v>1394.9559090700318</v>
      </c>
      <c r="O174" s="122">
        <v>1481.6873794016287</v>
      </c>
      <c r="P174" s="122">
        <v>1417.2324073698278</v>
      </c>
      <c r="Q174" s="122">
        <v>1496.9499285544418</v>
      </c>
      <c r="R174" s="122">
        <v>1492.0279065268719</v>
      </c>
      <c r="S174" s="122">
        <v>1414.6435575713006</v>
      </c>
      <c r="T174" s="122">
        <v>1410.902759122235</v>
      </c>
      <c r="U174" s="122">
        <v>1409.9141886990242</v>
      </c>
      <c r="V174" s="122">
        <v>1365.2218698707261</v>
      </c>
      <c r="W174" s="122">
        <v>1324.8464099720293</v>
      </c>
      <c r="X174" s="122">
        <v>877.64867833961705</v>
      </c>
      <c r="Y174" s="122">
        <v>858.90978498612401</v>
      </c>
      <c r="DA174" s="130" t="s">
        <v>2399</v>
      </c>
    </row>
    <row r="175" spans="1:105" ht="12" customHeight="1" x14ac:dyDescent="0.25">
      <c r="A175" s="97" t="s">
        <v>124</v>
      </c>
      <c r="B175" s="98">
        <v>1517.6475305547863</v>
      </c>
      <c r="C175" s="98">
        <v>1484.3966888487425</v>
      </c>
      <c r="D175" s="98">
        <v>1367.7803505723023</v>
      </c>
      <c r="E175" s="98">
        <v>1411.8929293662534</v>
      </c>
      <c r="F175" s="98">
        <v>1441.7281946190085</v>
      </c>
      <c r="G175" s="98">
        <v>1415.4023147234132</v>
      </c>
      <c r="H175" s="98">
        <v>1480.5406686250515</v>
      </c>
      <c r="I175" s="98">
        <v>1482.9930496440575</v>
      </c>
      <c r="J175" s="98">
        <v>1400.8320429935802</v>
      </c>
      <c r="K175" s="98">
        <v>1344.3958612727658</v>
      </c>
      <c r="L175" s="98">
        <v>1495.0408795033934</v>
      </c>
      <c r="M175" s="98">
        <v>1688.655650301602</v>
      </c>
      <c r="N175" s="98">
        <v>1673.5258575618584</v>
      </c>
      <c r="O175" s="98">
        <v>1606.5085661154678</v>
      </c>
      <c r="P175" s="98">
        <v>1413.9506235864021</v>
      </c>
      <c r="Q175" s="98">
        <v>1631.0989377230253</v>
      </c>
      <c r="R175" s="98">
        <v>1629.1714832957762</v>
      </c>
      <c r="S175" s="98">
        <v>1585.1036165115252</v>
      </c>
      <c r="T175" s="98">
        <v>1473.1559610212155</v>
      </c>
      <c r="U175" s="98">
        <v>1471.3131954204864</v>
      </c>
      <c r="V175" s="98">
        <v>1337.906518949326</v>
      </c>
      <c r="W175" s="98">
        <v>1288.6328685740091</v>
      </c>
      <c r="X175" s="98">
        <v>976.4277339150857</v>
      </c>
      <c r="Y175" s="98">
        <v>859.5203494895336</v>
      </c>
      <c r="DA175" s="63" t="s">
        <v>2400</v>
      </c>
    </row>
    <row r="176" spans="1:105" ht="12" customHeight="1" x14ac:dyDescent="0.25">
      <c r="A176" s="97" t="s">
        <v>123</v>
      </c>
      <c r="B176" s="98">
        <v>1281.0099641737381</v>
      </c>
      <c r="C176" s="98">
        <v>1247.3443905351724</v>
      </c>
      <c r="D176" s="98">
        <v>1152.5780367836385</v>
      </c>
      <c r="E176" s="98">
        <v>1185.6515897395595</v>
      </c>
      <c r="F176" s="98">
        <v>1212.7111476478378</v>
      </c>
      <c r="G176" s="98">
        <v>1200.0969234212482</v>
      </c>
      <c r="H176" s="98">
        <v>1261.9564719148898</v>
      </c>
      <c r="I176" s="98">
        <v>1263.498809403058</v>
      </c>
      <c r="J176" s="98">
        <v>1186.1056473907979</v>
      </c>
      <c r="K176" s="98">
        <v>1115.6040376767082</v>
      </c>
      <c r="L176" s="98">
        <v>1280.2285898069256</v>
      </c>
      <c r="M176" s="98">
        <v>1446.1055127003472</v>
      </c>
      <c r="N176" s="98">
        <v>1442.7439186260751</v>
      </c>
      <c r="O176" s="98">
        <v>1434.1378372167526</v>
      </c>
      <c r="P176" s="98">
        <v>1257.963449270238</v>
      </c>
      <c r="Q176" s="98">
        <v>1477.8942675165656</v>
      </c>
      <c r="R176" s="98">
        <v>1499.6166168114985</v>
      </c>
      <c r="S176" s="98">
        <v>1457.263322024321</v>
      </c>
      <c r="T176" s="98">
        <v>1392.883742473736</v>
      </c>
      <c r="U176" s="98">
        <v>1316.6113678562947</v>
      </c>
      <c r="V176" s="98">
        <v>1215.8306021134931</v>
      </c>
      <c r="W176" s="98">
        <v>1202.9715243275177</v>
      </c>
      <c r="X176" s="98">
        <v>896.00063363052391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866.02322020509826</v>
      </c>
      <c r="C177" s="101">
        <v>830.7526142928416</v>
      </c>
      <c r="D177" s="101">
        <v>772.7185499558625</v>
      </c>
      <c r="E177" s="101">
        <v>784.6143317019272</v>
      </c>
      <c r="F177" s="101">
        <v>796.99350697538114</v>
      </c>
      <c r="G177" s="101">
        <v>795.00641351317881</v>
      </c>
      <c r="H177" s="101">
        <v>832.85501022023163</v>
      </c>
      <c r="I177" s="101">
        <v>822.05347351281557</v>
      </c>
      <c r="J177" s="101">
        <v>751.46515049556604</v>
      </c>
      <c r="K177" s="101">
        <v>655.15935430702268</v>
      </c>
      <c r="L177" s="101">
        <v>840.79386056219823</v>
      </c>
      <c r="M177" s="101">
        <v>939.54494053912379</v>
      </c>
      <c r="N177" s="101">
        <v>918.8139447119969</v>
      </c>
      <c r="O177" s="101">
        <v>946.71553651245415</v>
      </c>
      <c r="P177" s="101">
        <v>801.12293670782924</v>
      </c>
      <c r="Q177" s="101">
        <v>959.18859979077786</v>
      </c>
      <c r="R177" s="101">
        <v>972.72390888487655</v>
      </c>
      <c r="S177" s="101">
        <v>909.52863485009493</v>
      </c>
      <c r="T177" s="101">
        <v>871.35255472609788</v>
      </c>
      <c r="U177" s="101">
        <v>791.90205786413981</v>
      </c>
      <c r="V177" s="101">
        <v>720.5600716787452</v>
      </c>
      <c r="W177" s="101">
        <v>750.6201900086794</v>
      </c>
      <c r="X177" s="101">
        <v>407.50287807605321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414.98674396863976</v>
      </c>
      <c r="C178" s="104">
        <v>416.59177624233052</v>
      </c>
      <c r="D178" s="104">
        <v>379.85948682777604</v>
      </c>
      <c r="E178" s="104">
        <v>401.03725803763223</v>
      </c>
      <c r="F178" s="104">
        <v>415.71764067245675</v>
      </c>
      <c r="G178" s="104">
        <v>405.09050990806929</v>
      </c>
      <c r="H178" s="104">
        <v>429.10146169465816</v>
      </c>
      <c r="I178" s="104">
        <v>441.44533589024269</v>
      </c>
      <c r="J178" s="104">
        <v>434.64049689523199</v>
      </c>
      <c r="K178" s="104">
        <v>460.44468336968561</v>
      </c>
      <c r="L178" s="104">
        <v>439.43472924472769</v>
      </c>
      <c r="M178" s="104">
        <v>506.56057216122326</v>
      </c>
      <c r="N178" s="104">
        <v>523.92997391407835</v>
      </c>
      <c r="O178" s="104">
        <v>487.42230070429849</v>
      </c>
      <c r="P178" s="104">
        <v>456.840512562409</v>
      </c>
      <c r="Q178" s="104">
        <v>518.70566772578775</v>
      </c>
      <c r="R178" s="104">
        <v>526.89270792662182</v>
      </c>
      <c r="S178" s="104">
        <v>547.73468717422611</v>
      </c>
      <c r="T178" s="104">
        <v>521.53118774763834</v>
      </c>
      <c r="U178" s="104">
        <v>524.70930999215466</v>
      </c>
      <c r="V178" s="104">
        <v>495.2705304347482</v>
      </c>
      <c r="W178" s="104">
        <v>452.35133431883838</v>
      </c>
      <c r="X178" s="104">
        <v>488.49775555447081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1362.9983318316779</v>
      </c>
      <c r="C179" s="101">
        <v>1275.7917392981744</v>
      </c>
      <c r="D179" s="101">
        <v>1293.935512694381</v>
      </c>
      <c r="E179" s="101">
        <v>1251.6699944624522</v>
      </c>
      <c r="F179" s="101">
        <v>1277.8430534882909</v>
      </c>
      <c r="G179" s="101">
        <v>1297.9762720497602</v>
      </c>
      <c r="H179" s="101">
        <v>1304.172926468304</v>
      </c>
      <c r="I179" s="101">
        <v>1231.5393033093042</v>
      </c>
      <c r="J179" s="101">
        <v>1264.7599218861378</v>
      </c>
      <c r="K179" s="101">
        <v>1203.7651191677394</v>
      </c>
      <c r="L179" s="101">
        <v>1416.1839664863692</v>
      </c>
      <c r="M179" s="101">
        <v>1463.5693464385229</v>
      </c>
      <c r="N179" s="101">
        <v>1452.1334662723439</v>
      </c>
      <c r="O179" s="101">
        <v>1547.264992421462</v>
      </c>
      <c r="P179" s="101">
        <v>1492.0899067730822</v>
      </c>
      <c r="Q179" s="101">
        <v>1559.646684865716</v>
      </c>
      <c r="R179" s="101">
        <v>1552.759148918082</v>
      </c>
      <c r="S179" s="101">
        <v>1470.6166077506189</v>
      </c>
      <c r="T179" s="101">
        <v>1475.4046366205641</v>
      </c>
      <c r="U179" s="101">
        <v>1471.3878544700488</v>
      </c>
      <c r="V179" s="101">
        <v>1429.2272933478268</v>
      </c>
      <c r="W179" s="101">
        <v>1377.7744177307306</v>
      </c>
      <c r="X179" s="101">
        <v>903.45451964127005</v>
      </c>
      <c r="Y179" s="101">
        <v>892.8482258945445</v>
      </c>
      <c r="DA179" s="131" t="s">
        <v>2404</v>
      </c>
    </row>
    <row r="180" spans="1:105" ht="12" customHeight="1" x14ac:dyDescent="0.25">
      <c r="A180" s="107" t="s">
        <v>121</v>
      </c>
      <c r="B180" s="104">
        <v>1198.3284601668597</v>
      </c>
      <c r="C180" s="104">
        <v>1117.4470310841923</v>
      </c>
      <c r="D180" s="104">
        <v>1135.7723290549609</v>
      </c>
      <c r="E180" s="104">
        <v>1096.2242217690259</v>
      </c>
      <c r="F180" s="104">
        <v>1120.9139788342652</v>
      </c>
      <c r="G180" s="104">
        <v>1144.3690505412883</v>
      </c>
      <c r="H180" s="104">
        <v>1155.6470773022706</v>
      </c>
      <c r="I180" s="104">
        <v>1090.7793284926793</v>
      </c>
      <c r="J180" s="104">
        <v>1114.0009119072049</v>
      </c>
      <c r="K180" s="104">
        <v>1044.918110396025</v>
      </c>
      <c r="L180" s="104">
        <v>1256.5486980326693</v>
      </c>
      <c r="M180" s="104">
        <v>1299.9278356254686</v>
      </c>
      <c r="N180" s="104">
        <v>1291.8818456117608</v>
      </c>
      <c r="O180" s="104">
        <v>1396.3974295596045</v>
      </c>
      <c r="P180" s="104">
        <v>1339.6060592931358</v>
      </c>
      <c r="Q180" s="104">
        <v>1406.0764630821295</v>
      </c>
      <c r="R180" s="104">
        <v>1400.8005140619423</v>
      </c>
      <c r="S180" s="104">
        <v>1320.0573608674144</v>
      </c>
      <c r="T180" s="104">
        <v>1329.4794572395192</v>
      </c>
      <c r="U180" s="104">
        <v>1336.1960054706549</v>
      </c>
      <c r="V180" s="104">
        <v>1311.8496151589588</v>
      </c>
      <c r="W180" s="104">
        <v>1286.2839573130739</v>
      </c>
      <c r="X180" s="104">
        <v>821.90346256151327</v>
      </c>
      <c r="Y180" s="104">
        <v>828.11156552480156</v>
      </c>
      <c r="DA180" s="132" t="s">
        <v>2405</v>
      </c>
    </row>
    <row r="181" spans="1:105" ht="12" customHeight="1" x14ac:dyDescent="0.25">
      <c r="A181" s="108" t="s">
        <v>53</v>
      </c>
      <c r="B181" s="98">
        <v>778.1254678349386</v>
      </c>
      <c r="C181" s="98">
        <v>713.39310496066003</v>
      </c>
      <c r="D181" s="98">
        <v>730.90940560401873</v>
      </c>
      <c r="E181" s="98">
        <v>695.80722279691201</v>
      </c>
      <c r="F181" s="98">
        <v>706.89244671294023</v>
      </c>
      <c r="G181" s="98">
        <v>728.98077518475168</v>
      </c>
      <c r="H181" s="98">
        <v>734.64884854413071</v>
      </c>
      <c r="I181" s="98">
        <v>683.02350449170751</v>
      </c>
      <c r="J181" s="98">
        <v>678.46240258567445</v>
      </c>
      <c r="K181" s="98">
        <v>586.18511398146745</v>
      </c>
      <c r="L181" s="98">
        <v>794.47649857665215</v>
      </c>
      <c r="M181" s="98">
        <v>814.1243683360824</v>
      </c>
      <c r="N181" s="98">
        <v>792.44141854821976</v>
      </c>
      <c r="O181" s="98">
        <v>891.94578569128419</v>
      </c>
      <c r="P181" s="98">
        <v>824.78154183722984</v>
      </c>
      <c r="Q181" s="98">
        <v>882.37227793515785</v>
      </c>
      <c r="R181" s="98">
        <v>877.79428001646238</v>
      </c>
      <c r="S181" s="98">
        <v>793.88523079743516</v>
      </c>
      <c r="T181" s="98">
        <v>802.10243901358149</v>
      </c>
      <c r="U181" s="98">
        <v>812.71779276616837</v>
      </c>
      <c r="V181" s="98">
        <v>791.33493952732999</v>
      </c>
      <c r="W181" s="98">
        <v>810.37192486034019</v>
      </c>
      <c r="X181" s="98">
        <v>372.09850743936738</v>
      </c>
      <c r="Y181" s="98">
        <v>463.34409807544739</v>
      </c>
      <c r="DA181" s="63" t="s">
        <v>2406</v>
      </c>
    </row>
    <row r="182" spans="1:105" ht="12" customHeight="1" x14ac:dyDescent="0.25">
      <c r="A182" s="108" t="s">
        <v>52</v>
      </c>
      <c r="B182" s="98">
        <v>420.20299233192094</v>
      </c>
      <c r="C182" s="98">
        <v>404.05392612353228</v>
      </c>
      <c r="D182" s="98">
        <v>404.86292345094228</v>
      </c>
      <c r="E182" s="98">
        <v>400.4169989721139</v>
      </c>
      <c r="F182" s="98">
        <v>414.02153212132498</v>
      </c>
      <c r="G182" s="98">
        <v>415.38827535653678</v>
      </c>
      <c r="H182" s="98">
        <v>420.9982287581401</v>
      </c>
      <c r="I182" s="98">
        <v>407.7558240009717</v>
      </c>
      <c r="J182" s="98">
        <v>435.53850932153028</v>
      </c>
      <c r="K182" s="98">
        <v>458.73299641455753</v>
      </c>
      <c r="L182" s="98">
        <v>462.07219945601707</v>
      </c>
      <c r="M182" s="98">
        <v>485.80346728938599</v>
      </c>
      <c r="N182" s="98">
        <v>499.44042706354099</v>
      </c>
      <c r="O182" s="98">
        <v>504.4516438683201</v>
      </c>
      <c r="P182" s="98">
        <v>514.82451745590618</v>
      </c>
      <c r="Q182" s="98">
        <v>523.70418514697189</v>
      </c>
      <c r="R182" s="98">
        <v>523.00623404548014</v>
      </c>
      <c r="S182" s="98">
        <v>526.17213006997918</v>
      </c>
      <c r="T182" s="98">
        <v>527.37701822593749</v>
      </c>
      <c r="U182" s="98">
        <v>523.4782127044864</v>
      </c>
      <c r="V182" s="98">
        <v>520.51467563162862</v>
      </c>
      <c r="W182" s="98">
        <v>475.91203245273402</v>
      </c>
      <c r="X182" s="98">
        <v>449.80495512214605</v>
      </c>
      <c r="Y182" s="98">
        <v>364.767467449354</v>
      </c>
      <c r="DA182" s="63" t="s">
        <v>2407</v>
      </c>
    </row>
    <row r="183" spans="1:105" ht="12" customHeight="1" x14ac:dyDescent="0.25">
      <c r="A183" s="121" t="s">
        <v>54</v>
      </c>
      <c r="B183" s="122">
        <v>288.99743083774939</v>
      </c>
      <c r="C183" s="122">
        <v>283.63935332051824</v>
      </c>
      <c r="D183" s="122">
        <v>287.95425269365631</v>
      </c>
      <c r="E183" s="122">
        <v>285.93181986212193</v>
      </c>
      <c r="F183" s="122">
        <v>286.81515943202299</v>
      </c>
      <c r="G183" s="122">
        <v>290.40742673869164</v>
      </c>
      <c r="H183" s="122">
        <v>298.34017040161217</v>
      </c>
      <c r="I183" s="122">
        <v>294.61967563072369</v>
      </c>
      <c r="J183" s="122">
        <v>300.87065940138041</v>
      </c>
      <c r="K183" s="122">
        <v>302.64542732744599</v>
      </c>
      <c r="L183" s="122">
        <v>337.19834680745521</v>
      </c>
      <c r="M183" s="122">
        <v>329.52260709222594</v>
      </c>
      <c r="N183" s="122">
        <v>327.17043312434998</v>
      </c>
      <c r="O183" s="122">
        <v>348.34292940278192</v>
      </c>
      <c r="P183" s="122">
        <v>353.00834708202575</v>
      </c>
      <c r="Q183" s="122">
        <v>358.36664593865879</v>
      </c>
      <c r="R183" s="122">
        <v>367.87725106551687</v>
      </c>
      <c r="S183" s="122">
        <v>357.19758295745601</v>
      </c>
      <c r="T183" s="122">
        <v>355.88112664891719</v>
      </c>
      <c r="U183" s="122">
        <v>350.30563803482573</v>
      </c>
      <c r="V183" s="122">
        <v>361.60722285713206</v>
      </c>
      <c r="W183" s="122">
        <v>363.684139653253</v>
      </c>
      <c r="X183" s="122">
        <v>228.21542010689114</v>
      </c>
      <c r="Y183" s="122">
        <v>252.22546463218251</v>
      </c>
      <c r="DA183" s="130" t="s">
        <v>2408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2409</v>
      </c>
    </row>
    <row r="185" spans="1:105" ht="12" customHeight="1" x14ac:dyDescent="0.25">
      <c r="A185" s="109" t="s">
        <v>120</v>
      </c>
      <c r="B185" s="33">
        <v>288.99743083774939</v>
      </c>
      <c r="C185" s="33">
        <v>283.63935332051824</v>
      </c>
      <c r="D185" s="33">
        <v>287.95425269365631</v>
      </c>
      <c r="E185" s="33">
        <v>285.93181986212193</v>
      </c>
      <c r="F185" s="33">
        <v>286.81515943202299</v>
      </c>
      <c r="G185" s="33">
        <v>290.40742673869164</v>
      </c>
      <c r="H185" s="33">
        <v>298.34017040161217</v>
      </c>
      <c r="I185" s="33">
        <v>294.61967563072369</v>
      </c>
      <c r="J185" s="33">
        <v>300.87065940138041</v>
      </c>
      <c r="K185" s="33">
        <v>302.64542732744599</v>
      </c>
      <c r="L185" s="33">
        <v>337.19834680745521</v>
      </c>
      <c r="M185" s="33">
        <v>329.52260709222594</v>
      </c>
      <c r="N185" s="33">
        <v>327.17043312434998</v>
      </c>
      <c r="O185" s="33">
        <v>348.34292940278192</v>
      </c>
      <c r="P185" s="33">
        <v>353.00834708202575</v>
      </c>
      <c r="Q185" s="33">
        <v>358.36664593865879</v>
      </c>
      <c r="R185" s="33">
        <v>367.87725106551687</v>
      </c>
      <c r="S185" s="33">
        <v>357.19758295745601</v>
      </c>
      <c r="T185" s="33">
        <v>355.88112664891719</v>
      </c>
      <c r="U185" s="33">
        <v>350.30563803482573</v>
      </c>
      <c r="V185" s="33">
        <v>361.60722285713206</v>
      </c>
      <c r="W185" s="33">
        <v>363.684139653253</v>
      </c>
      <c r="X185" s="33">
        <v>228.21542010689114</v>
      </c>
      <c r="Y185" s="33">
        <v>252.22546463218251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11899.991644250304</v>
      </c>
      <c r="C187" s="117">
        <f t="shared" si="83"/>
        <v>11253.405630516689</v>
      </c>
      <c r="D187" s="117">
        <f t="shared" si="83"/>
        <v>11241.730766782945</v>
      </c>
      <c r="E187" s="117">
        <f t="shared" si="83"/>
        <v>10692.993737847977</v>
      </c>
      <c r="F187" s="117">
        <f t="shared" si="83"/>
        <v>11839.615944507099</v>
      </c>
      <c r="G187" s="117">
        <f t="shared" si="83"/>
        <v>13091.399086862313</v>
      </c>
      <c r="H187" s="117">
        <f t="shared" si="83"/>
        <v>12946.61203394374</v>
      </c>
      <c r="I187" s="117">
        <f t="shared" si="83"/>
        <v>9737.8384120261344</v>
      </c>
      <c r="J187" s="117">
        <f t="shared" si="83"/>
        <v>6939.832914101622</v>
      </c>
      <c r="K187" s="117">
        <f t="shared" si="83"/>
        <v>5842.1257820224728</v>
      </c>
      <c r="L187" s="117">
        <f t="shared" si="83"/>
        <v>11294.589504583068</v>
      </c>
      <c r="M187" s="117">
        <f t="shared" si="83"/>
        <v>8962.9362843608396</v>
      </c>
      <c r="N187" s="117">
        <f t="shared" si="83"/>
        <v>9986.9131080517163</v>
      </c>
      <c r="O187" s="117">
        <f t="shared" si="83"/>
        <v>16061.277810266167</v>
      </c>
      <c r="P187" s="117">
        <f t="shared" si="83"/>
        <v>9981.9283337329307</v>
      </c>
      <c r="Q187" s="117">
        <f t="shared" si="83"/>
        <v>17723.139628869063</v>
      </c>
      <c r="R187" s="117">
        <f t="shared" ref="R187:V187" si="84">R188+R190+R192+R201</f>
        <v>15428.878294117403</v>
      </c>
      <c r="S187" s="117">
        <f t="shared" si="84"/>
        <v>12132.089367657494</v>
      </c>
      <c r="T187" s="117">
        <f t="shared" si="84"/>
        <v>10085.213028380385</v>
      </c>
      <c r="U187" s="117">
        <f t="shared" si="84"/>
        <v>17404.135349504075</v>
      </c>
      <c r="V187" s="117">
        <f t="shared" si="84"/>
        <v>2781.8168998454771</v>
      </c>
      <c r="W187" s="117">
        <f t="shared" ref="W187:Y187" si="85">W188+W190+W192+W201</f>
        <v>23507.301071057213</v>
      </c>
      <c r="X187" s="117">
        <f t="shared" si="85"/>
        <v>4667.7161640465329</v>
      </c>
      <c r="Y187" s="117">
        <f t="shared" si="85"/>
        <v>12204.407264153462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10694.546234500349</v>
      </c>
      <c r="C188" s="122">
        <f t="shared" si="86"/>
        <v>10106.735268694425</v>
      </c>
      <c r="D188" s="122">
        <f t="shared" si="86"/>
        <v>10084.323632597261</v>
      </c>
      <c r="E188" s="122">
        <f t="shared" si="86"/>
        <v>9557.13496503645</v>
      </c>
      <c r="F188" s="122">
        <f t="shared" si="86"/>
        <v>10677.270027955738</v>
      </c>
      <c r="G188" s="122">
        <f t="shared" si="86"/>
        <v>11907.201286196443</v>
      </c>
      <c r="H188" s="122">
        <f t="shared" si="86"/>
        <v>11736.2843332313</v>
      </c>
      <c r="I188" s="122">
        <f t="shared" si="86"/>
        <v>8571.3787906048601</v>
      </c>
      <c r="J188" s="122">
        <f t="shared" si="86"/>
        <v>5747.87553010788</v>
      </c>
      <c r="K188" s="122">
        <f t="shared" si="86"/>
        <v>4687.4531317761757</v>
      </c>
      <c r="L188" s="122">
        <f t="shared" si="86"/>
        <v>9949.3267781193063</v>
      </c>
      <c r="M188" s="122">
        <f t="shared" si="86"/>
        <v>7562.5834042288643</v>
      </c>
      <c r="N188" s="122">
        <f t="shared" si="86"/>
        <v>8572.8139039239795</v>
      </c>
      <c r="O188" s="122">
        <f t="shared" si="86"/>
        <v>14547.785169578408</v>
      </c>
      <c r="P188" s="122">
        <f t="shared" si="86"/>
        <v>8492.8680709540731</v>
      </c>
      <c r="Q188" s="122">
        <f t="shared" si="86"/>
        <v>16150.569725731193</v>
      </c>
      <c r="R188" s="122">
        <f t="shared" si="86"/>
        <v>13839.743300255795</v>
      </c>
      <c r="S188" s="122">
        <f t="shared" si="86"/>
        <v>10600.120776774536</v>
      </c>
      <c r="T188" s="122">
        <f t="shared" si="86"/>
        <v>8529.0986765999478</v>
      </c>
      <c r="U188" s="122">
        <f t="shared" si="86"/>
        <v>15856.732175623358</v>
      </c>
      <c r="V188" s="122">
        <f t="shared" si="86"/>
        <v>1247.8327651100064</v>
      </c>
      <c r="W188" s="122">
        <f t="shared" si="86"/>
        <v>21996.89618502996</v>
      </c>
      <c r="X188" s="122">
        <f t="shared" si="86"/>
        <v>3640.6960166827539</v>
      </c>
      <c r="Y188" s="122">
        <f t="shared" si="86"/>
        <v>11131.429627943802</v>
      </c>
      <c r="DA188" s="130" t="s">
        <v>2563</v>
      </c>
    </row>
    <row r="189" spans="1:105" ht="12" customHeight="1" x14ac:dyDescent="0.25">
      <c r="A189" s="97" t="s">
        <v>53</v>
      </c>
      <c r="B189" s="98">
        <v>10694.546234500349</v>
      </c>
      <c r="C189" s="98">
        <v>10106.735268694425</v>
      </c>
      <c r="D189" s="98">
        <v>10084.323632597261</v>
      </c>
      <c r="E189" s="98">
        <v>9557.13496503645</v>
      </c>
      <c r="F189" s="98">
        <v>10677.270027955738</v>
      </c>
      <c r="G189" s="98">
        <v>11907.201286196443</v>
      </c>
      <c r="H189" s="98">
        <v>11736.2843332313</v>
      </c>
      <c r="I189" s="98">
        <v>8571.3787906048601</v>
      </c>
      <c r="J189" s="98">
        <v>5747.87553010788</v>
      </c>
      <c r="K189" s="98">
        <v>4687.4531317761757</v>
      </c>
      <c r="L189" s="98">
        <v>9949.3267781193063</v>
      </c>
      <c r="M189" s="98">
        <v>7562.5834042288643</v>
      </c>
      <c r="N189" s="98">
        <v>8572.8139039239795</v>
      </c>
      <c r="O189" s="98">
        <v>14547.785169578408</v>
      </c>
      <c r="P189" s="98">
        <v>8492.8680709540731</v>
      </c>
      <c r="Q189" s="98">
        <v>16150.569725731193</v>
      </c>
      <c r="R189" s="98">
        <v>13839.743300255795</v>
      </c>
      <c r="S189" s="98">
        <v>10600.120776774536</v>
      </c>
      <c r="T189" s="98">
        <v>8529.0986765999478</v>
      </c>
      <c r="U189" s="98">
        <v>15856.732175623358</v>
      </c>
      <c r="V189" s="98">
        <v>1247.8327651100064</v>
      </c>
      <c r="W189" s="98">
        <v>21996.89618502996</v>
      </c>
      <c r="X189" s="98">
        <v>3640.6960166827539</v>
      </c>
      <c r="Y189" s="98">
        <v>11131.429627943802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8.400456682085192</v>
      </c>
      <c r="C190" s="122">
        <f t="shared" si="87"/>
        <v>10.672166602903687</v>
      </c>
      <c r="D190" s="122">
        <f t="shared" si="87"/>
        <v>12.507784142809765</v>
      </c>
      <c r="E190" s="122">
        <f t="shared" si="87"/>
        <v>12.976220127485361</v>
      </c>
      <c r="F190" s="122">
        <f t="shared" si="87"/>
        <v>12.626209579546542</v>
      </c>
      <c r="G190" s="122">
        <f t="shared" si="87"/>
        <v>12.081696092039003</v>
      </c>
      <c r="H190" s="122">
        <f t="shared" si="87"/>
        <v>11.458155556534344</v>
      </c>
      <c r="I190" s="122">
        <f t="shared" si="87"/>
        <v>12.9536108707313</v>
      </c>
      <c r="J190" s="122">
        <f t="shared" si="87"/>
        <v>16.74441990980683</v>
      </c>
      <c r="K190" s="122">
        <f t="shared" si="87"/>
        <v>21.707891597561964</v>
      </c>
      <c r="L190" s="122">
        <f t="shared" si="87"/>
        <v>30.160695364834179</v>
      </c>
      <c r="M190" s="122">
        <f t="shared" si="87"/>
        <v>41.134288143511881</v>
      </c>
      <c r="N190" s="122">
        <f t="shared" si="87"/>
        <v>55.713427133111047</v>
      </c>
      <c r="O190" s="122">
        <f t="shared" si="87"/>
        <v>56.48756841860137</v>
      </c>
      <c r="P190" s="122">
        <f t="shared" si="87"/>
        <v>72.699967360955071</v>
      </c>
      <c r="Q190" s="122">
        <f t="shared" si="87"/>
        <v>84.889437016875988</v>
      </c>
      <c r="R190" s="122">
        <f t="shared" si="87"/>
        <v>91.317117797748992</v>
      </c>
      <c r="S190" s="122">
        <f t="shared" si="87"/>
        <v>95.351514795719794</v>
      </c>
      <c r="T190" s="122">
        <f t="shared" si="87"/>
        <v>110.73881845598635</v>
      </c>
      <c r="U190" s="122">
        <f t="shared" si="87"/>
        <v>82.723471365800549</v>
      </c>
      <c r="V190" s="122">
        <f t="shared" si="87"/>
        <v>67.791547434303439</v>
      </c>
      <c r="W190" s="122">
        <f t="shared" si="87"/>
        <v>51.77469967543307</v>
      </c>
      <c r="X190" s="122">
        <f t="shared" si="87"/>
        <v>57.611943871916743</v>
      </c>
      <c r="Y190" s="122">
        <f t="shared" si="87"/>
        <v>101.4665295512708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8.400456682085192</v>
      </c>
      <c r="C191" s="98">
        <f>RES_hhdet_tesh!C165</f>
        <v>10.672166602903687</v>
      </c>
      <c r="D191" s="98">
        <f>RES_hhdet_tesh!D165</f>
        <v>12.507784142809765</v>
      </c>
      <c r="E191" s="98">
        <f>RES_hhdet_tesh!E165</f>
        <v>12.976220127485361</v>
      </c>
      <c r="F191" s="98">
        <f>RES_hhdet_tesh!F165</f>
        <v>12.626209579546542</v>
      </c>
      <c r="G191" s="98">
        <f>RES_hhdet_tesh!G165</f>
        <v>12.081696092039003</v>
      </c>
      <c r="H191" s="98">
        <f>RES_hhdet_tesh!H165</f>
        <v>11.458155556534344</v>
      </c>
      <c r="I191" s="98">
        <f>RES_hhdet_tesh!I165</f>
        <v>12.9536108707313</v>
      </c>
      <c r="J191" s="98">
        <f>RES_hhdet_tesh!J165</f>
        <v>16.74441990980683</v>
      </c>
      <c r="K191" s="98">
        <f>RES_hhdet_tesh!K165</f>
        <v>21.707891597561964</v>
      </c>
      <c r="L191" s="98">
        <f>RES_hhdet_tesh!L165</f>
        <v>30.160695364834179</v>
      </c>
      <c r="M191" s="98">
        <f>RES_hhdet_tesh!M165</f>
        <v>41.134288143511881</v>
      </c>
      <c r="N191" s="98">
        <f>RES_hhdet_tesh!N165</f>
        <v>55.713427133111047</v>
      </c>
      <c r="O191" s="98">
        <f>RES_hhdet_tesh!O165</f>
        <v>56.48756841860137</v>
      </c>
      <c r="P191" s="98">
        <f>RES_hhdet_tesh!P165</f>
        <v>72.699967360955071</v>
      </c>
      <c r="Q191" s="98">
        <f>RES_hhdet_tesh!Q165</f>
        <v>84.889437016875988</v>
      </c>
      <c r="R191" s="98">
        <f>RES_hhdet_tesh!R165</f>
        <v>91.317117797748992</v>
      </c>
      <c r="S191" s="98">
        <f>RES_hhdet_tesh!S165</f>
        <v>95.351514795719794</v>
      </c>
      <c r="T191" s="98">
        <f>RES_hhdet_tesh!T165</f>
        <v>110.73881845598635</v>
      </c>
      <c r="U191" s="98">
        <f>RES_hhdet_tesh!U165</f>
        <v>82.723471365800549</v>
      </c>
      <c r="V191" s="98">
        <f>RES_hhdet_tesh!V165</f>
        <v>67.791547434303439</v>
      </c>
      <c r="W191" s="98">
        <f>RES_hhdet_tesh!W165</f>
        <v>51.77469967543307</v>
      </c>
      <c r="X191" s="98">
        <f>RES_hhdet_tesh!X165</f>
        <v>57.611943871916743</v>
      </c>
      <c r="Y191" s="98">
        <f>RES_hhdet_tesh!Y165</f>
        <v>101.4665295512708</v>
      </c>
      <c r="DA191" s="63" t="s">
        <v>2566</v>
      </c>
    </row>
    <row r="192" spans="1:105" ht="12" customHeight="1" x14ac:dyDescent="0.25">
      <c r="A192" s="121" t="s">
        <v>55</v>
      </c>
      <c r="B192" s="122">
        <v>977.84363791597696</v>
      </c>
      <c r="C192" s="122">
        <v>920.70775114253195</v>
      </c>
      <c r="D192" s="122">
        <v>926.05983560133495</v>
      </c>
      <c r="E192" s="122">
        <v>905.0821323678058</v>
      </c>
      <c r="F192" s="122">
        <v>930.34297639846557</v>
      </c>
      <c r="G192" s="122">
        <v>948.89524142179744</v>
      </c>
      <c r="H192" s="122">
        <v>968.0492220454729</v>
      </c>
      <c r="I192" s="122">
        <v>924.85055172722878</v>
      </c>
      <c r="J192" s="122">
        <v>941.52390425066312</v>
      </c>
      <c r="K192" s="122">
        <v>897.6208306236324</v>
      </c>
      <c r="L192" s="122">
        <v>1052.4503263738</v>
      </c>
      <c r="M192" s="122">
        <v>1101.812185433246</v>
      </c>
      <c r="N192" s="122">
        <v>1101.7666548807485</v>
      </c>
      <c r="O192" s="122">
        <v>1181.7682813757153</v>
      </c>
      <c r="P192" s="122">
        <v>1136.8693866236067</v>
      </c>
      <c r="Q192" s="122">
        <v>1203.045670646899</v>
      </c>
      <c r="R192" s="122">
        <v>1204.5446354411076</v>
      </c>
      <c r="S192" s="122">
        <v>1150.5471021406725</v>
      </c>
      <c r="T192" s="122">
        <v>1157.9566943869495</v>
      </c>
      <c r="U192" s="122">
        <v>1176.4651108740036</v>
      </c>
      <c r="V192" s="122">
        <v>1161.4462113405384</v>
      </c>
      <c r="W192" s="122">
        <v>1144.3681202666519</v>
      </c>
      <c r="X192" s="122">
        <v>770.92042700343643</v>
      </c>
      <c r="Y192" s="122">
        <v>751.25562870817998</v>
      </c>
      <c r="DA192" s="130" t="s">
        <v>2567</v>
      </c>
    </row>
    <row r="193" spans="1:105" ht="12" customHeight="1" x14ac:dyDescent="0.25">
      <c r="A193" s="97" t="s">
        <v>124</v>
      </c>
      <c r="B193" s="98">
        <v>966.51336850676967</v>
      </c>
      <c r="C193" s="98">
        <v>946.60709614913776</v>
      </c>
      <c r="D193" s="98">
        <v>874.18675848513067</v>
      </c>
      <c r="E193" s="98">
        <v>906.77599876447948</v>
      </c>
      <c r="F193" s="98">
        <v>934.38729432945536</v>
      </c>
      <c r="G193" s="98">
        <v>927.47590554732835</v>
      </c>
      <c r="H193" s="98">
        <v>984.22386671857896</v>
      </c>
      <c r="I193" s="98">
        <v>992.42243169618371</v>
      </c>
      <c r="J193" s="98">
        <v>938.63859351397491</v>
      </c>
      <c r="K193" s="98">
        <v>902.47661013745733</v>
      </c>
      <c r="L193" s="98">
        <v>1006.9606731994252</v>
      </c>
      <c r="M193" s="98">
        <v>1147.1918033035161</v>
      </c>
      <c r="N193" s="98">
        <v>1153.6323063422715</v>
      </c>
      <c r="O193" s="98">
        <v>1142.2838175790209</v>
      </c>
      <c r="P193" s="98">
        <v>1014.0235641865315</v>
      </c>
      <c r="Q193" s="98">
        <v>1188.2852747403406</v>
      </c>
      <c r="R193" s="98">
        <v>1204.9513860876925</v>
      </c>
      <c r="S193" s="98">
        <v>1191.5804215902365</v>
      </c>
      <c r="T193" s="98">
        <v>1132.1038226236151</v>
      </c>
      <c r="U193" s="98">
        <v>1175.5365409207391</v>
      </c>
      <c r="V193" s="98">
        <v>1105.6321288781871</v>
      </c>
      <c r="W193" s="98">
        <v>1092.6659317827707</v>
      </c>
      <c r="X193" s="98">
        <v>832.01241445347921</v>
      </c>
      <c r="Y193" s="98">
        <v>734.6296148876304</v>
      </c>
      <c r="DA193" s="63" t="s">
        <v>2568</v>
      </c>
    </row>
    <row r="194" spans="1:105" ht="12" customHeight="1" x14ac:dyDescent="0.25">
      <c r="A194" s="97" t="s">
        <v>123</v>
      </c>
      <c r="B194" s="98">
        <v>966.51336850676967</v>
      </c>
      <c r="C194" s="98">
        <v>946.63433720205626</v>
      </c>
      <c r="D194" s="98">
        <v>874.19288026450147</v>
      </c>
      <c r="E194" s="98">
        <v>906.82627844624005</v>
      </c>
      <c r="F194" s="98">
        <v>934.42122014233348</v>
      </c>
      <c r="G194" s="98">
        <v>927.46944148596253</v>
      </c>
      <c r="H194" s="98">
        <v>984.32045201324195</v>
      </c>
      <c r="I194" s="98">
        <v>991.9921504723153</v>
      </c>
      <c r="J194" s="98">
        <v>938.48609355853011</v>
      </c>
      <c r="K194" s="98">
        <v>901.48840148299189</v>
      </c>
      <c r="L194" s="98">
        <v>1006.1290142947195</v>
      </c>
      <c r="M194" s="98">
        <v>1145.6332448271537</v>
      </c>
      <c r="N194" s="98">
        <v>1153.8055806090399</v>
      </c>
      <c r="O194" s="98">
        <v>1144.895592644943</v>
      </c>
      <c r="P194" s="98">
        <v>1017.0667671238778</v>
      </c>
      <c r="Q194" s="98">
        <v>1191.7241831023098</v>
      </c>
      <c r="R194" s="98">
        <v>1212.3933045085939</v>
      </c>
      <c r="S194" s="98">
        <v>1195.3350382962585</v>
      </c>
      <c r="T194" s="98">
        <v>1145.931326049287</v>
      </c>
      <c r="U194" s="98">
        <v>1179.0074149589245</v>
      </c>
      <c r="V194" s="98">
        <v>1111.3959169733848</v>
      </c>
      <c r="W194" s="98">
        <v>1097.1643022142055</v>
      </c>
      <c r="X194" s="98">
        <v>838.14447912963169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551.52662453812991</v>
      </c>
      <c r="C195" s="101">
        <v>530.04256095972585</v>
      </c>
      <c r="D195" s="101">
        <v>494.3333934367256</v>
      </c>
      <c r="E195" s="101">
        <v>505.78902040860777</v>
      </c>
      <c r="F195" s="101">
        <v>518.70357946987679</v>
      </c>
      <c r="G195" s="101">
        <v>522.37893157789324</v>
      </c>
      <c r="H195" s="101">
        <v>555.21899031858379</v>
      </c>
      <c r="I195" s="101">
        <v>550.54681458207278</v>
      </c>
      <c r="J195" s="101">
        <v>503.84559666329807</v>
      </c>
      <c r="K195" s="101">
        <v>441.04371811330628</v>
      </c>
      <c r="L195" s="101">
        <v>566.69428504999189</v>
      </c>
      <c r="M195" s="101">
        <v>639.07267266593033</v>
      </c>
      <c r="N195" s="101">
        <v>629.87560669496156</v>
      </c>
      <c r="O195" s="101">
        <v>657.47329194064446</v>
      </c>
      <c r="P195" s="101">
        <v>560.22625456146886</v>
      </c>
      <c r="Q195" s="101">
        <v>673.01851537652226</v>
      </c>
      <c r="R195" s="101">
        <v>685.50059658197222</v>
      </c>
      <c r="S195" s="101">
        <v>647.60035112203241</v>
      </c>
      <c r="T195" s="101">
        <v>624.40013830164878</v>
      </c>
      <c r="U195" s="101">
        <v>654.29810496676987</v>
      </c>
      <c r="V195" s="101">
        <v>616.12538653863669</v>
      </c>
      <c r="W195" s="101">
        <v>644.81296789536702</v>
      </c>
      <c r="X195" s="101">
        <v>349.64672357516099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414.98674396863976</v>
      </c>
      <c r="C196" s="104">
        <v>416.59177624233052</v>
      </c>
      <c r="D196" s="104">
        <v>379.85948682777604</v>
      </c>
      <c r="E196" s="104">
        <v>401.03725803763223</v>
      </c>
      <c r="F196" s="104">
        <v>415.71764067245675</v>
      </c>
      <c r="G196" s="104">
        <v>405.09050990806929</v>
      </c>
      <c r="H196" s="104">
        <v>429.10146169465816</v>
      </c>
      <c r="I196" s="104">
        <v>441.44533589024269</v>
      </c>
      <c r="J196" s="104">
        <v>434.64049689523199</v>
      </c>
      <c r="K196" s="104">
        <v>460.44468336968561</v>
      </c>
      <c r="L196" s="104">
        <v>439.43472924472769</v>
      </c>
      <c r="M196" s="104">
        <v>506.56057216122326</v>
      </c>
      <c r="N196" s="104">
        <v>523.92997391407835</v>
      </c>
      <c r="O196" s="104">
        <v>487.42230070429849</v>
      </c>
      <c r="P196" s="104">
        <v>456.840512562409</v>
      </c>
      <c r="Q196" s="104">
        <v>518.70566772578775</v>
      </c>
      <c r="R196" s="104">
        <v>526.89270792662182</v>
      </c>
      <c r="S196" s="104">
        <v>547.73468717422611</v>
      </c>
      <c r="T196" s="104">
        <v>521.53118774763834</v>
      </c>
      <c r="U196" s="104">
        <v>524.70930999215466</v>
      </c>
      <c r="V196" s="104">
        <v>495.2705304347482</v>
      </c>
      <c r="W196" s="104">
        <v>452.35133431883838</v>
      </c>
      <c r="X196" s="104">
        <v>488.49775555447081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979.24867579816646</v>
      </c>
      <c r="C197" s="101">
        <v>917.47170885050787</v>
      </c>
      <c r="D197" s="101">
        <v>932.28470609514704</v>
      </c>
      <c r="E197" s="101">
        <v>904.79004248643184</v>
      </c>
      <c r="F197" s="101">
        <v>929.78460166980756</v>
      </c>
      <c r="G197" s="101">
        <v>951.43891689256213</v>
      </c>
      <c r="H197" s="101">
        <v>966.0467735826453</v>
      </c>
      <c r="I197" s="101">
        <v>916.87830478723663</v>
      </c>
      <c r="J197" s="101">
        <v>942.17692128702129</v>
      </c>
      <c r="K197" s="101">
        <v>897.59419065949385</v>
      </c>
      <c r="L197" s="101">
        <v>1057.9525375375351</v>
      </c>
      <c r="M197" s="101">
        <v>1097.7748505347918</v>
      </c>
      <c r="N197" s="101">
        <v>1097.0606463404984</v>
      </c>
      <c r="O197" s="101">
        <v>1184.8388876331721</v>
      </c>
      <c r="P197" s="101">
        <v>1146.8349521843886</v>
      </c>
      <c r="Q197" s="101">
        <v>1204.1817675300983</v>
      </c>
      <c r="R197" s="101">
        <v>1204.2294552940691</v>
      </c>
      <c r="S197" s="101">
        <v>1146.2895489204586</v>
      </c>
      <c r="T197" s="101">
        <v>1160.0758945969044</v>
      </c>
      <c r="U197" s="101">
        <v>1176.1755765838129</v>
      </c>
      <c r="V197" s="101">
        <v>1168.5007025419052</v>
      </c>
      <c r="W197" s="101">
        <v>1152.4235980078897</v>
      </c>
      <c r="X197" s="101">
        <v>759.33530604831969</v>
      </c>
      <c r="Y197" s="101">
        <v>752.26471827000171</v>
      </c>
      <c r="DA197" s="131" t="s">
        <v>2572</v>
      </c>
    </row>
    <row r="198" spans="1:105" ht="12" customHeight="1" x14ac:dyDescent="0.25">
      <c r="A198" s="107" t="s">
        <v>121</v>
      </c>
      <c r="B198" s="104">
        <v>979.248675798166</v>
      </c>
      <c r="C198" s="104">
        <v>917.62275156313899</v>
      </c>
      <c r="D198" s="104">
        <v>932.4921698748841</v>
      </c>
      <c r="E198" s="104">
        <v>905.05749077327073</v>
      </c>
      <c r="F198" s="104">
        <v>929.99255908852308</v>
      </c>
      <c r="G198" s="104">
        <v>951.62400621699987</v>
      </c>
      <c r="H198" s="104">
        <v>966.10067023884551</v>
      </c>
      <c r="I198" s="104">
        <v>916.56822812056623</v>
      </c>
      <c r="J198" s="104">
        <v>941.4866544555158</v>
      </c>
      <c r="K198" s="104">
        <v>896.54704516633751</v>
      </c>
      <c r="L198" s="104">
        <v>1056.5217966760144</v>
      </c>
      <c r="M198" s="104">
        <v>1096.7603230025377</v>
      </c>
      <c r="N198" s="104">
        <v>1096.8728346096455</v>
      </c>
      <c r="O198" s="104">
        <v>1185.1254073984317</v>
      </c>
      <c r="P198" s="104">
        <v>1146.761727188225</v>
      </c>
      <c r="Q198" s="104">
        <v>1204.4101679981945</v>
      </c>
      <c r="R198" s="104">
        <v>1204.8077576135122</v>
      </c>
      <c r="S198" s="104">
        <v>1147.1378549843839</v>
      </c>
      <c r="T198" s="104">
        <v>1160.9550701253686</v>
      </c>
      <c r="U198" s="104">
        <v>1176.9524260825024</v>
      </c>
      <c r="V198" s="104">
        <v>1168.9720872696766</v>
      </c>
      <c r="W198" s="104">
        <v>1152.7765059272465</v>
      </c>
      <c r="X198" s="104">
        <v>762.08703562473488</v>
      </c>
      <c r="Y198" s="104">
        <v>755.42257476585633</v>
      </c>
      <c r="DA198" s="132" t="s">
        <v>2573</v>
      </c>
    </row>
    <row r="199" spans="1:105" ht="12" customHeight="1" x14ac:dyDescent="0.25">
      <c r="A199" s="108" t="s">
        <v>53</v>
      </c>
      <c r="B199" s="98">
        <v>559.04568346624512</v>
      </c>
      <c r="C199" s="98">
        <v>513.56882543960683</v>
      </c>
      <c r="D199" s="98">
        <v>527.62924642394182</v>
      </c>
      <c r="E199" s="98">
        <v>504.64049180115688</v>
      </c>
      <c r="F199" s="98">
        <v>515.9710269671981</v>
      </c>
      <c r="G199" s="98">
        <v>536.23573086046315</v>
      </c>
      <c r="H199" s="98">
        <v>545.10244148070535</v>
      </c>
      <c r="I199" s="98">
        <v>508.81240411959453</v>
      </c>
      <c r="J199" s="98">
        <v>505.94814513398541</v>
      </c>
      <c r="K199" s="98">
        <v>437.81404875177998</v>
      </c>
      <c r="L199" s="98">
        <v>594.44959721999737</v>
      </c>
      <c r="M199" s="98">
        <v>610.95685571315164</v>
      </c>
      <c r="N199" s="98">
        <v>597.43240754610451</v>
      </c>
      <c r="O199" s="98">
        <v>680.67376353011173</v>
      </c>
      <c r="P199" s="98">
        <v>631.93720973231871</v>
      </c>
      <c r="Q199" s="98">
        <v>680.70598285122264</v>
      </c>
      <c r="R199" s="98">
        <v>681.80152356803228</v>
      </c>
      <c r="S199" s="98">
        <v>620.96572491440475</v>
      </c>
      <c r="T199" s="98">
        <v>633.57805189943087</v>
      </c>
      <c r="U199" s="98">
        <v>653.47421337801586</v>
      </c>
      <c r="V199" s="98">
        <v>648.45741163804792</v>
      </c>
      <c r="W199" s="98">
        <v>676.86447347451258</v>
      </c>
      <c r="X199" s="98">
        <v>312.28208050258883</v>
      </c>
      <c r="Y199" s="98">
        <v>390.65510731650227</v>
      </c>
      <c r="DA199" s="63" t="s">
        <v>2574</v>
      </c>
    </row>
    <row r="200" spans="1:105" ht="12" customHeight="1" x14ac:dyDescent="0.25">
      <c r="A200" s="108" t="s">
        <v>52</v>
      </c>
      <c r="B200" s="98">
        <v>420.20299233192094</v>
      </c>
      <c r="C200" s="98">
        <v>404.05392612353228</v>
      </c>
      <c r="D200" s="98">
        <v>404.86292345094228</v>
      </c>
      <c r="E200" s="98">
        <v>400.4169989721139</v>
      </c>
      <c r="F200" s="98">
        <v>414.02153212132498</v>
      </c>
      <c r="G200" s="98">
        <v>415.38827535653678</v>
      </c>
      <c r="H200" s="98">
        <v>420.9982287581401</v>
      </c>
      <c r="I200" s="98">
        <v>407.7558240009717</v>
      </c>
      <c r="J200" s="98">
        <v>435.53850932153028</v>
      </c>
      <c r="K200" s="98">
        <v>458.73299641455753</v>
      </c>
      <c r="L200" s="98">
        <v>462.07219945601707</v>
      </c>
      <c r="M200" s="98">
        <v>485.80346728938599</v>
      </c>
      <c r="N200" s="98">
        <v>499.44042706354099</v>
      </c>
      <c r="O200" s="98">
        <v>504.4516438683201</v>
      </c>
      <c r="P200" s="98">
        <v>514.82451745590618</v>
      </c>
      <c r="Q200" s="98">
        <v>523.70418514697189</v>
      </c>
      <c r="R200" s="98">
        <v>523.00623404548014</v>
      </c>
      <c r="S200" s="98">
        <v>526.17213006997918</v>
      </c>
      <c r="T200" s="98">
        <v>527.37701822593749</v>
      </c>
      <c r="U200" s="98">
        <v>523.4782127044864</v>
      </c>
      <c r="V200" s="98">
        <v>520.51467563162862</v>
      </c>
      <c r="W200" s="98">
        <v>475.91203245273402</v>
      </c>
      <c r="X200" s="98">
        <v>449.80495512214605</v>
      </c>
      <c r="Y200" s="98">
        <v>364.767467449354</v>
      </c>
      <c r="DA200" s="63" t="s">
        <v>2575</v>
      </c>
    </row>
    <row r="201" spans="1:105" ht="12" customHeight="1" x14ac:dyDescent="0.25">
      <c r="A201" s="121" t="s">
        <v>54</v>
      </c>
      <c r="B201" s="122">
        <v>219.20131515189152</v>
      </c>
      <c r="C201" s="122">
        <v>215.2904440768269</v>
      </c>
      <c r="D201" s="122">
        <v>218.8395144415399</v>
      </c>
      <c r="E201" s="122">
        <v>217.80042031623444</v>
      </c>
      <c r="F201" s="122">
        <v>219.37673057334831</v>
      </c>
      <c r="G201" s="122">
        <v>223.22086315203583</v>
      </c>
      <c r="H201" s="122">
        <v>230.82032311043258</v>
      </c>
      <c r="I201" s="122">
        <v>228.65545882331409</v>
      </c>
      <c r="J201" s="122">
        <v>233.68905983327207</v>
      </c>
      <c r="K201" s="122">
        <v>235.34392802510317</v>
      </c>
      <c r="L201" s="122">
        <v>262.65170472512727</v>
      </c>
      <c r="M201" s="122">
        <v>257.40640655521662</v>
      </c>
      <c r="N201" s="122">
        <v>256.61912211387835</v>
      </c>
      <c r="O201" s="122">
        <v>275.23679089344313</v>
      </c>
      <c r="P201" s="122">
        <v>279.49090879429582</v>
      </c>
      <c r="Q201" s="122">
        <v>284.63479547409764</v>
      </c>
      <c r="R201" s="122">
        <v>293.27324062275079</v>
      </c>
      <c r="S201" s="122">
        <v>286.06997394656514</v>
      </c>
      <c r="T201" s="122">
        <v>287.41883893750094</v>
      </c>
      <c r="U201" s="122">
        <v>288.21459164091294</v>
      </c>
      <c r="V201" s="122">
        <v>304.7463759606286</v>
      </c>
      <c r="W201" s="122">
        <v>314.26206608516787</v>
      </c>
      <c r="X201" s="122">
        <v>198.48777648842596</v>
      </c>
      <c r="Y201" s="122">
        <v>220.25547795020768</v>
      </c>
      <c r="DA201" s="130" t="s">
        <v>2576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2577</v>
      </c>
    </row>
    <row r="203" spans="1:105" ht="12" customHeight="1" x14ac:dyDescent="0.25">
      <c r="A203" s="109" t="s">
        <v>120</v>
      </c>
      <c r="B203" s="33">
        <v>219.20131515189152</v>
      </c>
      <c r="C203" s="33">
        <v>215.2904440768269</v>
      </c>
      <c r="D203" s="33">
        <v>218.8395144415399</v>
      </c>
      <c r="E203" s="33">
        <v>217.80042031623444</v>
      </c>
      <c r="F203" s="33">
        <v>219.37673057334831</v>
      </c>
      <c r="G203" s="33">
        <v>223.22086315203583</v>
      </c>
      <c r="H203" s="33">
        <v>230.82032311043258</v>
      </c>
      <c r="I203" s="33">
        <v>228.65545882331409</v>
      </c>
      <c r="J203" s="33">
        <v>233.68905983327207</v>
      </c>
      <c r="K203" s="33">
        <v>235.34392802510317</v>
      </c>
      <c r="L203" s="33">
        <v>262.65170472512727</v>
      </c>
      <c r="M203" s="33">
        <v>257.40640655521662</v>
      </c>
      <c r="N203" s="33">
        <v>256.61912211387835</v>
      </c>
      <c r="O203" s="33">
        <v>275.23679089344313</v>
      </c>
      <c r="P203" s="33">
        <v>279.49090879429582</v>
      </c>
      <c r="Q203" s="33">
        <v>284.63479547409764</v>
      </c>
      <c r="R203" s="33">
        <v>293.27324062275079</v>
      </c>
      <c r="S203" s="33">
        <v>286.06997394656514</v>
      </c>
      <c r="T203" s="33">
        <v>287.41883893750094</v>
      </c>
      <c r="U203" s="33">
        <v>288.21459164091294</v>
      </c>
      <c r="V203" s="33">
        <v>304.7463759606286</v>
      </c>
      <c r="W203" s="33">
        <v>314.26206608516787</v>
      </c>
      <c r="X203" s="33">
        <v>198.48777648842596</v>
      </c>
      <c r="Y203" s="33">
        <v>220.25547795020768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37.980819323037856</v>
      </c>
      <c r="C205" s="117">
        <f t="shared" si="88"/>
        <v>36.920168820301434</v>
      </c>
      <c r="D205" s="117">
        <f t="shared" si="88"/>
        <v>33.550887299881111</v>
      </c>
      <c r="E205" s="117">
        <f t="shared" si="88"/>
        <v>34.474009306527392</v>
      </c>
      <c r="F205" s="117">
        <f t="shared" si="88"/>
        <v>35.233783322572208</v>
      </c>
      <c r="G205" s="117">
        <f t="shared" si="88"/>
        <v>34.86871753729806</v>
      </c>
      <c r="H205" s="117">
        <f t="shared" si="88"/>
        <v>36.622253559811874</v>
      </c>
      <c r="I205" s="117">
        <f t="shared" si="88"/>
        <v>35.995267513952435</v>
      </c>
      <c r="J205" s="117">
        <f t="shared" si="88"/>
        <v>33.130385169644079</v>
      </c>
      <c r="K205" s="117">
        <f t="shared" si="88"/>
        <v>30.359961863784395</v>
      </c>
      <c r="L205" s="117">
        <f t="shared" si="88"/>
        <v>32.16305973822903</v>
      </c>
      <c r="M205" s="117">
        <f t="shared" si="88"/>
        <v>34.948680696993122</v>
      </c>
      <c r="N205" s="117">
        <f t="shared" si="88"/>
        <v>32.122408123062016</v>
      </c>
      <c r="O205" s="117">
        <f t="shared" si="88"/>
        <v>27.424047918644096</v>
      </c>
      <c r="P205" s="117">
        <f t="shared" si="88"/>
        <v>23.981931561120753</v>
      </c>
      <c r="Q205" s="117">
        <f t="shared" si="88"/>
        <v>28.826829158620296</v>
      </c>
      <c r="R205" s="117">
        <f t="shared" ref="R205:V205" si="89">R206+R208+R210+R219</f>
        <v>30.093212083422198</v>
      </c>
      <c r="S205" s="117">
        <f t="shared" si="89"/>
        <v>30.870556320553359</v>
      </c>
      <c r="T205" s="117">
        <f t="shared" si="89"/>
        <v>29.990778871751317</v>
      </c>
      <c r="U205" s="117">
        <f t="shared" si="89"/>
        <v>33.585988243465785</v>
      </c>
      <c r="V205" s="117">
        <f t="shared" si="89"/>
        <v>35.107345032162783</v>
      </c>
      <c r="W205" s="117">
        <f t="shared" ref="W205:Y205" si="90">W206+W208+W210+W219</f>
        <v>40.18403623738422</v>
      </c>
      <c r="X205" s="117">
        <f t="shared" si="90"/>
        <v>31.543725498201695</v>
      </c>
      <c r="Y205" s="117">
        <f t="shared" si="90"/>
        <v>27.011340819459338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37.980819323037856</v>
      </c>
      <c r="C210" s="122">
        <v>36.920168820301434</v>
      </c>
      <c r="D210" s="122">
        <v>33.550887299881111</v>
      </c>
      <c r="E210" s="122">
        <v>34.474009306527392</v>
      </c>
      <c r="F210" s="122">
        <v>35.233783322572208</v>
      </c>
      <c r="G210" s="122">
        <v>34.86871753729806</v>
      </c>
      <c r="H210" s="122">
        <v>36.622253559811874</v>
      </c>
      <c r="I210" s="122">
        <v>35.995267513952435</v>
      </c>
      <c r="J210" s="122">
        <v>33.130385169644079</v>
      </c>
      <c r="K210" s="122">
        <v>30.359961863784395</v>
      </c>
      <c r="L210" s="122">
        <v>32.16305973822903</v>
      </c>
      <c r="M210" s="122">
        <v>34.948680696993122</v>
      </c>
      <c r="N210" s="122">
        <v>32.122408123062016</v>
      </c>
      <c r="O210" s="122">
        <v>27.424047918644096</v>
      </c>
      <c r="P210" s="122">
        <v>23.981931561120753</v>
      </c>
      <c r="Q210" s="122">
        <v>28.826829158620296</v>
      </c>
      <c r="R210" s="122">
        <v>30.093212083422198</v>
      </c>
      <c r="S210" s="122">
        <v>30.870556320553359</v>
      </c>
      <c r="T210" s="122">
        <v>29.990778871751317</v>
      </c>
      <c r="U210" s="122">
        <v>33.585988243465785</v>
      </c>
      <c r="V210" s="122">
        <v>35.107345032162783</v>
      </c>
      <c r="W210" s="122">
        <v>40.18403623738422</v>
      </c>
      <c r="X210" s="122">
        <v>31.543725498201695</v>
      </c>
      <c r="Y210" s="122">
        <v>27.011340819459338</v>
      </c>
      <c r="DA210" s="130" t="s">
        <v>2735</v>
      </c>
    </row>
    <row r="211" spans="1:105" ht="12" customHeight="1" x14ac:dyDescent="0.25">
      <c r="A211" s="97" t="s">
        <v>124</v>
      </c>
      <c r="B211" s="98">
        <v>344.74881304082533</v>
      </c>
      <c r="C211" s="98">
        <v>337.19555183888042</v>
      </c>
      <c r="D211" s="98">
        <v>310.70498443600422</v>
      </c>
      <c r="E211" s="98">
        <v>320.7255978348382</v>
      </c>
      <c r="F211" s="98">
        <v>327.50297668965402</v>
      </c>
      <c r="G211" s="98">
        <v>321.52278981257058</v>
      </c>
      <c r="H211" s="98">
        <v>336.31961828486675</v>
      </c>
      <c r="I211" s="98">
        <v>336.87670115714423</v>
      </c>
      <c r="J211" s="98">
        <v>318.21300688642168</v>
      </c>
      <c r="K211" s="98">
        <v>305.39296384672156</v>
      </c>
      <c r="L211" s="98">
        <v>339.61348618799087</v>
      </c>
      <c r="M211" s="98">
        <v>383.59501752251197</v>
      </c>
      <c r="N211" s="98">
        <v>380.15813380375175</v>
      </c>
      <c r="O211" s="98">
        <v>364.93448587878976</v>
      </c>
      <c r="P211" s="98">
        <v>321.19302365388717</v>
      </c>
      <c r="Q211" s="98">
        <v>370.52043469316249</v>
      </c>
      <c r="R211" s="98">
        <v>370.08259414546853</v>
      </c>
      <c r="S211" s="98">
        <v>360.07213752675818</v>
      </c>
      <c r="T211" s="98">
        <v>334.64210810557938</v>
      </c>
      <c r="U211" s="98">
        <v>334.22350547171771</v>
      </c>
      <c r="V211" s="98">
        <v>303.91884484452896</v>
      </c>
      <c r="W211" s="98">
        <v>292.72584242527199</v>
      </c>
      <c r="X211" s="98">
        <v>221.80532403615095</v>
      </c>
      <c r="Y211" s="98">
        <v>195.24864259004249</v>
      </c>
      <c r="DA211" s="63" t="s">
        <v>2736</v>
      </c>
    </row>
    <row r="212" spans="1:105" ht="12" customHeight="1" x14ac:dyDescent="0.25">
      <c r="A212" s="97" t="s">
        <v>123</v>
      </c>
      <c r="B212" s="98">
        <v>196.72583470179018</v>
      </c>
      <c r="C212" s="98">
        <v>188.71376386276194</v>
      </c>
      <c r="D212" s="98">
        <v>175.53074580797374</v>
      </c>
      <c r="E212" s="98">
        <v>178.23299158940981</v>
      </c>
      <c r="F212" s="98">
        <v>181.04504504452763</v>
      </c>
      <c r="G212" s="98">
        <v>180.59365689365373</v>
      </c>
      <c r="H212" s="98">
        <v>189.19134412162785</v>
      </c>
      <c r="I212" s="98">
        <v>186.73766704317123</v>
      </c>
      <c r="J212" s="98">
        <v>170.7028235865728</v>
      </c>
      <c r="K212" s="98">
        <v>148.8259989243833</v>
      </c>
      <c r="L212" s="98">
        <v>190.99473336530897</v>
      </c>
      <c r="M212" s="98">
        <v>213.42702869286742</v>
      </c>
      <c r="N212" s="98">
        <v>208.71777568077724</v>
      </c>
      <c r="O212" s="98">
        <v>215.05590127416912</v>
      </c>
      <c r="P212" s="98">
        <v>181.98308630255048</v>
      </c>
      <c r="Q212" s="98">
        <v>217.88928232847317</v>
      </c>
      <c r="R212" s="98">
        <v>220.96396314228858</v>
      </c>
      <c r="S212" s="98">
        <v>206.6085246925476</v>
      </c>
      <c r="T212" s="98">
        <v>197.93644633158041</v>
      </c>
      <c r="U212" s="98">
        <v>179.88847146441802</v>
      </c>
      <c r="V212" s="98">
        <v>163.68242588254378</v>
      </c>
      <c r="W212" s="98">
        <v>170.51088236237163</v>
      </c>
      <c r="X212" s="98">
        <v>92.568353783756265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196.72583470179018</v>
      </c>
      <c r="C213" s="101">
        <v>188.71376386276194</v>
      </c>
      <c r="D213" s="101">
        <v>175.53074580797374</v>
      </c>
      <c r="E213" s="101">
        <v>178.23299158940981</v>
      </c>
      <c r="F213" s="101">
        <v>181.04504504452763</v>
      </c>
      <c r="G213" s="101">
        <v>180.59365689365373</v>
      </c>
      <c r="H213" s="101">
        <v>189.19134412162785</v>
      </c>
      <c r="I213" s="101">
        <v>186.73766704317123</v>
      </c>
      <c r="J213" s="101">
        <v>170.7028235865728</v>
      </c>
      <c r="K213" s="101">
        <v>148.8259989243833</v>
      </c>
      <c r="L213" s="101">
        <v>190.99473336530897</v>
      </c>
      <c r="M213" s="101">
        <v>213.42702869286742</v>
      </c>
      <c r="N213" s="101">
        <v>208.71777568077724</v>
      </c>
      <c r="O213" s="101">
        <v>215.05590127416912</v>
      </c>
      <c r="P213" s="101">
        <v>181.98308630255048</v>
      </c>
      <c r="Q213" s="101">
        <v>217.88928232847317</v>
      </c>
      <c r="R213" s="101">
        <v>220.96396314228858</v>
      </c>
      <c r="S213" s="101">
        <v>206.6085246925476</v>
      </c>
      <c r="T213" s="101">
        <v>197.93644633158041</v>
      </c>
      <c r="U213" s="101">
        <v>179.88847146441802</v>
      </c>
      <c r="V213" s="101">
        <v>163.68242588254378</v>
      </c>
      <c r="W213" s="101">
        <v>170.51088236237163</v>
      </c>
      <c r="X213" s="101">
        <v>92.568353783756265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2744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145.91402307690763</v>
      </c>
      <c r="C223" s="118">
        <f t="shared" si="93"/>
        <v>137.68334923388926</v>
      </c>
      <c r="D223" s="118">
        <f t="shared" si="93"/>
        <v>137.22656749932824</v>
      </c>
      <c r="E223" s="118">
        <f t="shared" si="93"/>
        <v>130.22740955489357</v>
      </c>
      <c r="F223" s="118">
        <f t="shared" si="93"/>
        <v>143.84394165825736</v>
      </c>
      <c r="G223" s="118">
        <f t="shared" si="93"/>
        <v>158.65411142450273</v>
      </c>
      <c r="H223" s="118">
        <f t="shared" si="93"/>
        <v>156.21298954012184</v>
      </c>
      <c r="I223" s="118">
        <f t="shared" si="93"/>
        <v>116.57043800655394</v>
      </c>
      <c r="J223" s="118">
        <f t="shared" si="93"/>
        <v>82.202534443032221</v>
      </c>
      <c r="K223" s="118">
        <f t="shared" si="93"/>
        <v>68.336908336902781</v>
      </c>
      <c r="L223" s="118">
        <f t="shared" si="93"/>
        <v>130.72893260409504</v>
      </c>
      <c r="M223" s="118">
        <f t="shared" si="93"/>
        <v>101.71550970838415</v>
      </c>
      <c r="N223" s="118">
        <f t="shared" si="93"/>
        <v>110.83401917817538</v>
      </c>
      <c r="O223" s="118">
        <f t="shared" si="93"/>
        <v>174.51379373541869</v>
      </c>
      <c r="P223" s="118">
        <f t="shared" si="93"/>
        <v>108.02709614987295</v>
      </c>
      <c r="Q223" s="118">
        <f t="shared" si="93"/>
        <v>191.58449174463163</v>
      </c>
      <c r="R223" s="118">
        <f t="shared" ref="R223:V223" si="94">R224+R226+R228+R237</f>
        <v>166.45005949691068</v>
      </c>
      <c r="S223" s="118">
        <f t="shared" si="94"/>
        <v>130.38685472608273</v>
      </c>
      <c r="T223" s="118">
        <f t="shared" si="94"/>
        <v>107.91099971321063</v>
      </c>
      <c r="U223" s="118">
        <f t="shared" si="94"/>
        <v>186.63995370100565</v>
      </c>
      <c r="V223" s="118">
        <f t="shared" si="94"/>
        <v>28.831646954003979</v>
      </c>
      <c r="W223" s="118">
        <f t="shared" ref="W223:Y223" si="95">W224+W226+W228+W237</f>
        <v>249.77207033302332</v>
      </c>
      <c r="X223" s="118">
        <f t="shared" si="95"/>
        <v>48.666530826054959</v>
      </c>
      <c r="Y223" s="118">
        <f t="shared" si="95"/>
        <v>128.42979993798951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130.95757934902974</v>
      </c>
      <c r="C224" s="123">
        <f t="shared" si="96"/>
        <v>123.53688714061687</v>
      </c>
      <c r="D224" s="123">
        <f t="shared" si="96"/>
        <v>123.04104920673201</v>
      </c>
      <c r="E224" s="123">
        <f t="shared" si="96"/>
        <v>116.39878773654972</v>
      </c>
      <c r="F224" s="123">
        <f t="shared" si="96"/>
        <v>129.80710119512753</v>
      </c>
      <c r="G224" s="123">
        <f t="shared" si="96"/>
        <v>144.49918839904052</v>
      </c>
      <c r="H224" s="123">
        <f t="shared" si="96"/>
        <v>141.92548771530605</v>
      </c>
      <c r="I224" s="123">
        <f t="shared" si="96"/>
        <v>102.95397559268272</v>
      </c>
      <c r="J224" s="123">
        <f t="shared" si="96"/>
        <v>68.425327064293199</v>
      </c>
      <c r="K224" s="123">
        <f t="shared" si="96"/>
        <v>55.183469330872079</v>
      </c>
      <c r="L224" s="123">
        <f t="shared" si="96"/>
        <v>115.44877922876388</v>
      </c>
      <c r="M224" s="123">
        <f t="shared" si="96"/>
        <v>85.999635047054582</v>
      </c>
      <c r="N224" s="123">
        <f t="shared" si="96"/>
        <v>95.248317679905384</v>
      </c>
      <c r="O224" s="123">
        <f t="shared" si="96"/>
        <v>157.9934472977356</v>
      </c>
      <c r="P224" s="123">
        <f t="shared" si="96"/>
        <v>92.045573288199378</v>
      </c>
      <c r="Q224" s="123">
        <f t="shared" si="96"/>
        <v>174.83870364147757</v>
      </c>
      <c r="R224" s="123">
        <f t="shared" si="96"/>
        <v>149.66954080785965</v>
      </c>
      <c r="S224" s="123">
        <f t="shared" si="96"/>
        <v>114.41745286572359</v>
      </c>
      <c r="T224" s="123">
        <f t="shared" si="96"/>
        <v>91.97750947703021</v>
      </c>
      <c r="U224" s="123">
        <f t="shared" si="96"/>
        <v>170.82851963723448</v>
      </c>
      <c r="V224" s="123">
        <f t="shared" si="96"/>
        <v>13.371965199286318</v>
      </c>
      <c r="W224" s="123">
        <f t="shared" si="96"/>
        <v>234.68038231487139</v>
      </c>
      <c r="X224" s="123">
        <f t="shared" si="96"/>
        <v>38.754801923566959</v>
      </c>
      <c r="Y224" s="123">
        <f t="shared" si="96"/>
        <v>118.40309461731162</v>
      </c>
      <c r="DA224" s="130" t="s">
        <v>2899</v>
      </c>
    </row>
    <row r="225" spans="1:105" ht="12" customHeight="1" x14ac:dyDescent="0.25">
      <c r="A225" s="97" t="s">
        <v>53</v>
      </c>
      <c r="B225" s="99">
        <v>130.95757934902974</v>
      </c>
      <c r="C225" s="99">
        <v>123.53688714061687</v>
      </c>
      <c r="D225" s="99">
        <v>123.04104920673201</v>
      </c>
      <c r="E225" s="99">
        <v>116.39878773654972</v>
      </c>
      <c r="F225" s="99">
        <v>129.80710119512753</v>
      </c>
      <c r="G225" s="99">
        <v>144.49918839904052</v>
      </c>
      <c r="H225" s="99">
        <v>141.92548771530605</v>
      </c>
      <c r="I225" s="99">
        <v>102.95397559268272</v>
      </c>
      <c r="J225" s="99">
        <v>68.425327064293199</v>
      </c>
      <c r="K225" s="99">
        <v>55.183469330872079</v>
      </c>
      <c r="L225" s="99">
        <v>115.44877922876388</v>
      </c>
      <c r="M225" s="99">
        <v>85.999635047054582</v>
      </c>
      <c r="N225" s="99">
        <v>95.248317679905384</v>
      </c>
      <c r="O225" s="99">
        <v>157.9934472977356</v>
      </c>
      <c r="P225" s="99">
        <v>92.045573288199378</v>
      </c>
      <c r="Q225" s="99">
        <v>174.83870364147757</v>
      </c>
      <c r="R225" s="99">
        <v>149.66954080785965</v>
      </c>
      <c r="S225" s="99">
        <v>114.41745286572359</v>
      </c>
      <c r="T225" s="99">
        <v>91.97750947703021</v>
      </c>
      <c r="U225" s="99">
        <v>170.82851963723448</v>
      </c>
      <c r="V225" s="99">
        <v>13.371965199286318</v>
      </c>
      <c r="W225" s="99">
        <v>234.68038231487139</v>
      </c>
      <c r="X225" s="99">
        <v>38.754801923566959</v>
      </c>
      <c r="Y225" s="99">
        <v>118.40309461731162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3.4148541858696826E-2</v>
      </c>
      <c r="C226" s="123">
        <f t="shared" si="97"/>
        <v>4.1170965125037755E-2</v>
      </c>
      <c r="D226" s="123">
        <f t="shared" si="97"/>
        <v>4.6056203551329049E-2</v>
      </c>
      <c r="E226" s="123">
        <f t="shared" si="97"/>
        <v>4.6462824605892863E-2</v>
      </c>
      <c r="F226" s="123">
        <f t="shared" si="97"/>
        <v>4.3427296622271426E-2</v>
      </c>
      <c r="G226" s="123">
        <f t="shared" si="97"/>
        <v>3.9201318674807618E-2</v>
      </c>
      <c r="H226" s="123">
        <f t="shared" si="97"/>
        <v>3.3411380291607777E-2</v>
      </c>
      <c r="I226" s="123">
        <f t="shared" si="97"/>
        <v>3.4368401224913678E-2</v>
      </c>
      <c r="J226" s="123">
        <f t="shared" si="97"/>
        <v>4.1757031594634349E-2</v>
      </c>
      <c r="K226" s="123">
        <f t="shared" si="97"/>
        <v>5.0147026046086715E-2</v>
      </c>
      <c r="L226" s="123">
        <f t="shared" si="97"/>
        <v>6.6127224237127344E-2</v>
      </c>
      <c r="M226" s="123">
        <f t="shared" si="97"/>
        <v>8.6734803455912113E-2</v>
      </c>
      <c r="N226" s="123">
        <f t="shared" si="97"/>
        <v>0.1128682350680133</v>
      </c>
      <c r="O226" s="123">
        <f t="shared" si="97"/>
        <v>0.10751855602920025</v>
      </c>
      <c r="P226" s="123">
        <f t="shared" si="97"/>
        <v>0.13335138045733019</v>
      </c>
      <c r="Q226" s="123">
        <f t="shared" si="97"/>
        <v>0.15082768729450163</v>
      </c>
      <c r="R226" s="123">
        <f t="shared" si="97"/>
        <v>0.15938233880630548</v>
      </c>
      <c r="S226" s="123">
        <f t="shared" si="97"/>
        <v>0.16350408579396564</v>
      </c>
      <c r="T226" s="123">
        <f t="shared" si="97"/>
        <v>0.18675328634841076</v>
      </c>
      <c r="U226" s="123">
        <f t="shared" si="97"/>
        <v>0.13717024601649411</v>
      </c>
      <c r="V226" s="123">
        <f t="shared" si="97"/>
        <v>0.11008981935892395</v>
      </c>
      <c r="W226" s="123">
        <f t="shared" si="97"/>
        <v>8.2527577038278385E-2</v>
      </c>
      <c r="X226" s="123">
        <f t="shared" si="97"/>
        <v>9.0555736888453697E-2</v>
      </c>
      <c r="Y226" s="123">
        <f t="shared" si="97"/>
        <v>0.15871908960945089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3.4148541858696826E-2</v>
      </c>
      <c r="C227" s="99">
        <f>RES_hhdet_fecs!C165</f>
        <v>4.1170965125037755E-2</v>
      </c>
      <c r="D227" s="99">
        <f>RES_hhdet_fecs!D165</f>
        <v>4.6056203551329049E-2</v>
      </c>
      <c r="E227" s="99">
        <f>RES_hhdet_fecs!E165</f>
        <v>4.6462824605892863E-2</v>
      </c>
      <c r="F227" s="99">
        <f>RES_hhdet_fecs!F165</f>
        <v>4.3427296622271426E-2</v>
      </c>
      <c r="G227" s="99">
        <f>RES_hhdet_fecs!G165</f>
        <v>3.9201318674807618E-2</v>
      </c>
      <c r="H227" s="99">
        <f>RES_hhdet_fecs!H165</f>
        <v>3.3411380291607777E-2</v>
      </c>
      <c r="I227" s="99">
        <f>RES_hhdet_fecs!I165</f>
        <v>3.4368401224913678E-2</v>
      </c>
      <c r="J227" s="99">
        <f>RES_hhdet_fecs!J165</f>
        <v>4.1757031594634349E-2</v>
      </c>
      <c r="K227" s="99">
        <f>RES_hhdet_fecs!K165</f>
        <v>5.0147026046086715E-2</v>
      </c>
      <c r="L227" s="99">
        <f>RES_hhdet_fecs!L165</f>
        <v>6.6127224237127344E-2</v>
      </c>
      <c r="M227" s="99">
        <f>RES_hhdet_fecs!M165</f>
        <v>8.6734803455912113E-2</v>
      </c>
      <c r="N227" s="99">
        <f>RES_hhdet_fecs!N165</f>
        <v>0.1128682350680133</v>
      </c>
      <c r="O227" s="99">
        <f>RES_hhdet_fecs!O165</f>
        <v>0.10751855602920025</v>
      </c>
      <c r="P227" s="99">
        <f>RES_hhdet_fecs!P165</f>
        <v>0.13335138045733019</v>
      </c>
      <c r="Q227" s="99">
        <f>RES_hhdet_fecs!Q165</f>
        <v>0.15082768729450163</v>
      </c>
      <c r="R227" s="99">
        <f>RES_hhdet_fecs!R165</f>
        <v>0.15938233880630548</v>
      </c>
      <c r="S227" s="99">
        <f>RES_hhdet_fecs!S165</f>
        <v>0.16350408579396564</v>
      </c>
      <c r="T227" s="99">
        <f>RES_hhdet_fecs!T165</f>
        <v>0.18675328634841076</v>
      </c>
      <c r="U227" s="99">
        <f>RES_hhdet_fecs!U165</f>
        <v>0.13717024601649411</v>
      </c>
      <c r="V227" s="99">
        <f>RES_hhdet_fecs!V165</f>
        <v>0.11008981935892395</v>
      </c>
      <c r="W227" s="99">
        <f>RES_hhdet_fecs!W165</f>
        <v>8.2527577038278385E-2</v>
      </c>
      <c r="X227" s="99">
        <f>RES_hhdet_fecs!X165</f>
        <v>9.0555736888453697E-2</v>
      </c>
      <c r="Y227" s="99">
        <f>RES_hhdet_fecs!Y165</f>
        <v>0.15871908960945089</v>
      </c>
      <c r="DA227" s="63" t="s">
        <v>2902</v>
      </c>
    </row>
    <row r="228" spans="1:105" ht="12" customHeight="1" x14ac:dyDescent="0.25">
      <c r="A228" s="121" t="s">
        <v>55</v>
      </c>
      <c r="B228" s="123">
        <v>12.268987813869966</v>
      </c>
      <c r="C228" s="123">
        <v>11.505864547627368</v>
      </c>
      <c r="D228" s="123">
        <v>11.505242026690413</v>
      </c>
      <c r="E228" s="123">
        <v>11.171149013795457</v>
      </c>
      <c r="F228" s="123">
        <v>11.379051707239867</v>
      </c>
      <c r="G228" s="123">
        <v>11.47338148040131</v>
      </c>
      <c r="H228" s="123">
        <v>11.544458906843593</v>
      </c>
      <c r="I228" s="123">
        <v>10.911070326661505</v>
      </c>
      <c r="J228" s="123">
        <v>11.012665548371318</v>
      </c>
      <c r="K228" s="123">
        <v>10.369376505554227</v>
      </c>
      <c r="L228" s="123">
        <v>12.173463961667004</v>
      </c>
      <c r="M228" s="123">
        <v>12.663139794037235</v>
      </c>
      <c r="N228" s="123">
        <v>12.533296577448624</v>
      </c>
      <c r="O228" s="123">
        <v>13.288676048445101</v>
      </c>
      <c r="P228" s="123">
        <v>12.687846082093355</v>
      </c>
      <c r="Q228" s="123">
        <v>13.389534244673007</v>
      </c>
      <c r="R228" s="123">
        <v>13.333582721419766</v>
      </c>
      <c r="S228" s="123">
        <v>12.619478658084752</v>
      </c>
      <c r="T228" s="123">
        <v>12.57489090126769</v>
      </c>
      <c r="U228" s="123">
        <v>12.554890371318114</v>
      </c>
      <c r="V228" s="123">
        <v>12.135305509962009</v>
      </c>
      <c r="W228" s="123">
        <v>11.776412533084704</v>
      </c>
      <c r="X228" s="123">
        <v>7.7943932356981982</v>
      </c>
      <c r="Y228" s="123">
        <v>7.6279732236778335</v>
      </c>
      <c r="DA228" s="130" t="s">
        <v>2903</v>
      </c>
    </row>
    <row r="229" spans="1:105" ht="12" customHeight="1" x14ac:dyDescent="0.25">
      <c r="A229" s="97" t="s">
        <v>124</v>
      </c>
      <c r="B229" s="99">
        <v>13.933637297301207</v>
      </c>
      <c r="C229" s="99">
        <v>13.603825293837284</v>
      </c>
      <c r="D229" s="99">
        <v>12.512523800802905</v>
      </c>
      <c r="E229" s="99">
        <v>12.892816654554865</v>
      </c>
      <c r="F229" s="99">
        <v>13.141560000579011</v>
      </c>
      <c r="G229" s="99">
        <v>12.878370621281944</v>
      </c>
      <c r="H229" s="99">
        <v>13.446796933596874</v>
      </c>
      <c r="I229" s="99">
        <v>13.44482357897571</v>
      </c>
      <c r="J229" s="99">
        <v>12.677089217957999</v>
      </c>
      <c r="K229" s="99">
        <v>12.144457893682745</v>
      </c>
      <c r="L229" s="99">
        <v>13.480981780914279</v>
      </c>
      <c r="M229" s="99">
        <v>15.199420794793898</v>
      </c>
      <c r="N229" s="99">
        <v>15.036171226970875</v>
      </c>
      <c r="O229" s="99">
        <v>14.408148575026617</v>
      </c>
      <c r="P229" s="99">
        <v>12.658465743835292</v>
      </c>
      <c r="Q229" s="99">
        <v>14.589435936699692</v>
      </c>
      <c r="R229" s="99">
        <v>14.559173219801394</v>
      </c>
      <c r="S229" s="99">
        <v>14.140085785116193</v>
      </c>
      <c r="T229" s="99">
        <v>13.129732272916357</v>
      </c>
      <c r="U229" s="99">
        <v>13.101631303833361</v>
      </c>
      <c r="V229" s="99">
        <v>11.892502390660676</v>
      </c>
      <c r="W229" s="99">
        <v>11.454514387324526</v>
      </c>
      <c r="X229" s="99">
        <v>8.671649501910176</v>
      </c>
      <c r="Y229" s="99">
        <v>7.6333956437791617</v>
      </c>
      <c r="DA229" s="63" t="s">
        <v>2904</v>
      </c>
    </row>
    <row r="230" spans="1:105" ht="12" customHeight="1" x14ac:dyDescent="0.25">
      <c r="A230" s="97" t="s">
        <v>123</v>
      </c>
      <c r="B230" s="99">
        <v>11.761049819321888</v>
      </c>
      <c r="C230" s="99">
        <v>11.431348033556214</v>
      </c>
      <c r="D230" s="99">
        <v>10.543842153825135</v>
      </c>
      <c r="E230" s="99">
        <v>10.826875214648989</v>
      </c>
      <c r="F230" s="99">
        <v>11.054036655221678</v>
      </c>
      <c r="G230" s="99">
        <v>10.91936391548095</v>
      </c>
      <c r="H230" s="99">
        <v>11.461537515640751</v>
      </c>
      <c r="I230" s="99">
        <v>11.45488752543193</v>
      </c>
      <c r="J230" s="99">
        <v>10.733882901310736</v>
      </c>
      <c r="K230" s="99">
        <v>10.077691141328494</v>
      </c>
      <c r="L230" s="99">
        <v>11.543990890955145</v>
      </c>
      <c r="M230" s="99">
        <v>13.016251239427067</v>
      </c>
      <c r="N230" s="99">
        <v>12.962658747763479</v>
      </c>
      <c r="O230" s="99">
        <v>12.862222755307197</v>
      </c>
      <c r="P230" s="99">
        <v>11.261982535991388</v>
      </c>
      <c r="Q230" s="99">
        <v>13.219090049343166</v>
      </c>
      <c r="R230" s="99">
        <v>13.401399614043775</v>
      </c>
      <c r="S230" s="99">
        <v>12.999672810208038</v>
      </c>
      <c r="T230" s="99">
        <v>12.414293604935256</v>
      </c>
      <c r="U230" s="99">
        <v>11.724054923030229</v>
      </c>
      <c r="V230" s="99">
        <v>10.807383129897717</v>
      </c>
      <c r="W230" s="99">
        <v>10.693080216244603</v>
      </c>
      <c r="X230" s="99">
        <v>7.9573768528465711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7.9510249899510814</v>
      </c>
      <c r="C231" s="102">
        <v>7.6134725388019246</v>
      </c>
      <c r="D231" s="102">
        <v>7.0688683629642055</v>
      </c>
      <c r="E231" s="102">
        <v>7.1647704388672668</v>
      </c>
      <c r="F231" s="102">
        <v>7.2647105266306111</v>
      </c>
      <c r="G231" s="102">
        <v>7.2335527030133138</v>
      </c>
      <c r="H231" s="102">
        <v>7.564285422811591</v>
      </c>
      <c r="I231" s="102">
        <v>7.4527415529808012</v>
      </c>
      <c r="J231" s="102">
        <v>6.8005231638338408</v>
      </c>
      <c r="K231" s="102">
        <v>5.9183127687565076</v>
      </c>
      <c r="L231" s="102">
        <v>7.5815496894697771</v>
      </c>
      <c r="M231" s="102">
        <v>8.4567501398661005</v>
      </c>
      <c r="N231" s="102">
        <v>8.2552915068463335</v>
      </c>
      <c r="O231" s="102">
        <v>8.4907223005601278</v>
      </c>
      <c r="P231" s="102">
        <v>7.1720943304192408</v>
      </c>
      <c r="Q231" s="102">
        <v>8.5795044704005186</v>
      </c>
      <c r="R231" s="102">
        <v>8.6927963260489403</v>
      </c>
      <c r="S231" s="102">
        <v>8.1135471440686437</v>
      </c>
      <c r="T231" s="102">
        <v>7.7660655501434741</v>
      </c>
      <c r="U231" s="102">
        <v>7.0516656978106838</v>
      </c>
      <c r="V231" s="102">
        <v>6.40497841492218</v>
      </c>
      <c r="W231" s="102">
        <v>6.6721794667438168</v>
      </c>
      <c r="X231" s="102">
        <v>3.6190308887748954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3.8100248293708066</v>
      </c>
      <c r="C232" s="105">
        <v>3.8178754947542868</v>
      </c>
      <c r="D232" s="105">
        <v>3.4749737908609299</v>
      </c>
      <c r="E232" s="105">
        <v>3.6621047757817218</v>
      </c>
      <c r="F232" s="105">
        <v>3.7893261285910667</v>
      </c>
      <c r="G232" s="105">
        <v>3.6858112124676357</v>
      </c>
      <c r="H232" s="105">
        <v>3.8972520928291599</v>
      </c>
      <c r="I232" s="105">
        <v>4.0021459724511326</v>
      </c>
      <c r="J232" s="105">
        <v>3.9333597374768958</v>
      </c>
      <c r="K232" s="105">
        <v>4.1593783725719859</v>
      </c>
      <c r="L232" s="105">
        <v>3.9624412014853716</v>
      </c>
      <c r="M232" s="105">
        <v>4.5595010995609657</v>
      </c>
      <c r="N232" s="105">
        <v>4.7073672409171463</v>
      </c>
      <c r="O232" s="105">
        <v>4.3715004547470713</v>
      </c>
      <c r="P232" s="105">
        <v>4.0898882055721488</v>
      </c>
      <c r="Q232" s="105">
        <v>4.6395855789426461</v>
      </c>
      <c r="R232" s="105">
        <v>4.7086032879948325</v>
      </c>
      <c r="S232" s="105">
        <v>4.886125666139395</v>
      </c>
      <c r="T232" s="105">
        <v>4.6482280547917849</v>
      </c>
      <c r="U232" s="105">
        <v>4.6723892252195434</v>
      </c>
      <c r="V232" s="105">
        <v>4.4024047149755399</v>
      </c>
      <c r="W232" s="105">
        <v>4.020900749500786</v>
      </c>
      <c r="X232" s="105">
        <v>4.3383459640716771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12.513791252720395</v>
      </c>
      <c r="C233" s="102">
        <v>11.692055138033036</v>
      </c>
      <c r="D233" s="102">
        <v>11.836987490365845</v>
      </c>
      <c r="E233" s="102">
        <v>11.429727718698649</v>
      </c>
      <c r="F233" s="102">
        <v>11.64772335133333</v>
      </c>
      <c r="G233" s="102">
        <v>11.809942173475365</v>
      </c>
      <c r="H233" s="102">
        <v>11.84496237094268</v>
      </c>
      <c r="I233" s="102">
        <v>11.165142458046178</v>
      </c>
      <c r="J233" s="102">
        <v>11.445679336963623</v>
      </c>
      <c r="K233" s="102">
        <v>10.874084951270557</v>
      </c>
      <c r="L233" s="102">
        <v>12.769918543610183</v>
      </c>
      <c r="M233" s="102">
        <v>13.173441462092915</v>
      </c>
      <c r="N233" s="102">
        <v>13.04702126030857</v>
      </c>
      <c r="O233" s="102">
        <v>13.876816075528808</v>
      </c>
      <c r="P233" s="102">
        <v>13.358011698953288</v>
      </c>
      <c r="Q233" s="102">
        <v>13.950328129389233</v>
      </c>
      <c r="R233" s="102">
        <v>13.876310535460965</v>
      </c>
      <c r="S233" s="102">
        <v>13.118792219006414</v>
      </c>
      <c r="T233" s="102">
        <v>13.149773944924812</v>
      </c>
      <c r="U233" s="102">
        <v>13.102296121727949</v>
      </c>
      <c r="V233" s="102">
        <v>12.704242607536239</v>
      </c>
      <c r="W233" s="102">
        <v>12.246883713162051</v>
      </c>
      <c r="X233" s="102">
        <v>8.023574774789255</v>
      </c>
      <c r="Y233" s="102">
        <v>7.9293803365412483</v>
      </c>
      <c r="DA233" s="131" t="s">
        <v>2908</v>
      </c>
    </row>
    <row r="234" spans="1:105" ht="12" customHeight="1" x14ac:dyDescent="0.25">
      <c r="A234" s="107" t="s">
        <v>121</v>
      </c>
      <c r="B234" s="105">
        <v>11.001944648435432</v>
      </c>
      <c r="C234" s="105">
        <v>10.240897396353276</v>
      </c>
      <c r="D234" s="105">
        <v>10.39010268984144</v>
      </c>
      <c r="E234" s="105">
        <v>10.010261833306377</v>
      </c>
      <c r="F234" s="105">
        <v>10.217292249203012</v>
      </c>
      <c r="G234" s="105">
        <v>10.412310766409298</v>
      </c>
      <c r="H234" s="105">
        <v>10.495997782904416</v>
      </c>
      <c r="I234" s="105">
        <v>9.8890117109433415</v>
      </c>
      <c r="J234" s="105">
        <v>10.081357732904834</v>
      </c>
      <c r="K234" s="105">
        <v>9.4391572896075608</v>
      </c>
      <c r="L234" s="105">
        <v>11.330466168013251</v>
      </c>
      <c r="M234" s="105">
        <v>11.700520572686486</v>
      </c>
      <c r="N234" s="105">
        <v>11.607204363088597</v>
      </c>
      <c r="O234" s="105">
        <v>12.523743762866408</v>
      </c>
      <c r="P234" s="105">
        <v>11.992892204951977</v>
      </c>
      <c r="Q234" s="105">
        <v>12.576712549929605</v>
      </c>
      <c r="R234" s="105">
        <v>12.518324522448099</v>
      </c>
      <c r="S234" s="105">
        <v>11.77571240738104</v>
      </c>
      <c r="T234" s="105">
        <v>11.849193023525125</v>
      </c>
      <c r="U234" s="105">
        <v>11.898450627521415</v>
      </c>
      <c r="V234" s="105">
        <v>11.660885468079634</v>
      </c>
      <c r="W234" s="105">
        <v>11.433635176116212</v>
      </c>
      <c r="X234" s="105">
        <v>7.2993202714166365</v>
      </c>
      <c r="Y234" s="105">
        <v>7.3544544007531227</v>
      </c>
      <c r="DA234" s="132" t="s">
        <v>2909</v>
      </c>
    </row>
    <row r="235" spans="1:105" ht="12" customHeight="1" x14ac:dyDescent="0.25">
      <c r="A235" s="108" t="s">
        <v>53</v>
      </c>
      <c r="B235" s="99">
        <v>7.1440290464818546</v>
      </c>
      <c r="C235" s="99">
        <v>6.5379256357946867</v>
      </c>
      <c r="D235" s="99">
        <v>6.6863961966000955</v>
      </c>
      <c r="E235" s="99">
        <v>6.3538210043039927</v>
      </c>
      <c r="F235" s="99">
        <v>6.4434263941748711</v>
      </c>
      <c r="G235" s="99">
        <v>6.632802914733956</v>
      </c>
      <c r="H235" s="99">
        <v>6.6723421336664925</v>
      </c>
      <c r="I235" s="99">
        <v>6.192295048441955</v>
      </c>
      <c r="J235" s="99">
        <v>6.1398712655291181</v>
      </c>
      <c r="K235" s="99">
        <v>5.295241260198428</v>
      </c>
      <c r="L235" s="99">
        <v>7.1638998969941587</v>
      </c>
      <c r="M235" s="99">
        <v>7.3278521002347654</v>
      </c>
      <c r="N235" s="99">
        <v>7.1198689896515708</v>
      </c>
      <c r="O235" s="99">
        <v>7.9995137730160017</v>
      </c>
      <c r="P235" s="99">
        <v>7.3838992107182619</v>
      </c>
      <c r="Q235" s="99">
        <v>7.8924175128368335</v>
      </c>
      <c r="R235" s="99">
        <v>7.8444529045260261</v>
      </c>
      <c r="S235" s="99">
        <v>7.0819378304855949</v>
      </c>
      <c r="T235" s="99">
        <v>7.1488630928126682</v>
      </c>
      <c r="U235" s="99">
        <v>7.2370239783274126</v>
      </c>
      <c r="V235" s="99">
        <v>7.0340883513540442</v>
      </c>
      <c r="W235" s="99">
        <v>7.2033059987585792</v>
      </c>
      <c r="X235" s="99">
        <v>3.3046048618061046</v>
      </c>
      <c r="Y235" s="99">
        <v>4.1149564660341689</v>
      </c>
      <c r="DA235" s="63" t="s">
        <v>2910</v>
      </c>
    </row>
    <row r="236" spans="1:105" ht="12" customHeight="1" x14ac:dyDescent="0.25">
      <c r="A236" s="108" t="s">
        <v>52</v>
      </c>
      <c r="B236" s="99">
        <v>3.8579156019535761</v>
      </c>
      <c r="C236" s="99">
        <v>3.7029717605585897</v>
      </c>
      <c r="D236" s="99">
        <v>3.703706493241345</v>
      </c>
      <c r="E236" s="99">
        <v>3.6564408290023844</v>
      </c>
      <c r="F236" s="99">
        <v>3.7738658550281405</v>
      </c>
      <c r="G236" s="99">
        <v>3.7795078516753446</v>
      </c>
      <c r="H236" s="99">
        <v>3.8236556492379257</v>
      </c>
      <c r="I236" s="99">
        <v>3.696716662501387</v>
      </c>
      <c r="J236" s="99">
        <v>3.941486467375714</v>
      </c>
      <c r="K236" s="99">
        <v>4.1439160294091328</v>
      </c>
      <c r="L236" s="99">
        <v>4.1665662710190903</v>
      </c>
      <c r="M236" s="99">
        <v>4.3726684724517195</v>
      </c>
      <c r="N236" s="99">
        <v>4.487335373437026</v>
      </c>
      <c r="O236" s="99">
        <v>4.5242299898504044</v>
      </c>
      <c r="P236" s="99">
        <v>4.6089929942337164</v>
      </c>
      <c r="Q236" s="99">
        <v>4.684295037092773</v>
      </c>
      <c r="R236" s="99">
        <v>4.6738716179220745</v>
      </c>
      <c r="S236" s="99">
        <v>4.6937745768954438</v>
      </c>
      <c r="T236" s="99">
        <v>4.7003299307124546</v>
      </c>
      <c r="U236" s="99">
        <v>4.6614266491940022</v>
      </c>
      <c r="V236" s="99">
        <v>4.6267971167255881</v>
      </c>
      <c r="W236" s="99">
        <v>4.2303291773576355</v>
      </c>
      <c r="X236" s="99">
        <v>3.9947154096105337</v>
      </c>
      <c r="Y236" s="99">
        <v>3.2394979347189521</v>
      </c>
      <c r="DA236" s="63" t="s">
        <v>2911</v>
      </c>
    </row>
    <row r="237" spans="1:105" ht="12" customHeight="1" x14ac:dyDescent="0.25">
      <c r="A237" s="121" t="s">
        <v>54</v>
      </c>
      <c r="B237" s="123">
        <v>2.6533073721492317</v>
      </c>
      <c r="C237" s="123">
        <v>2.5994265805200127</v>
      </c>
      <c r="D237" s="123">
        <v>2.6342200623544696</v>
      </c>
      <c r="E237" s="123">
        <v>2.6110099799425059</v>
      </c>
      <c r="F237" s="123">
        <v>2.6143614592677191</v>
      </c>
      <c r="G237" s="123">
        <v>2.6423402263860867</v>
      </c>
      <c r="H237" s="123">
        <v>2.7096315376806035</v>
      </c>
      <c r="I237" s="123">
        <v>2.6710236859848129</v>
      </c>
      <c r="J237" s="123">
        <v>2.7227847987730764</v>
      </c>
      <c r="K237" s="123">
        <v>2.733915474430392</v>
      </c>
      <c r="L237" s="123">
        <v>3.0405621894270083</v>
      </c>
      <c r="M237" s="123">
        <v>2.9660000638364172</v>
      </c>
      <c r="N237" s="123">
        <v>2.9395366857533691</v>
      </c>
      <c r="O237" s="123">
        <v>3.1241518332088063</v>
      </c>
      <c r="P237" s="123">
        <v>3.1603253991228804</v>
      </c>
      <c r="Q237" s="123">
        <v>3.205426171186573</v>
      </c>
      <c r="R237" s="123">
        <v>3.2875536288249942</v>
      </c>
      <c r="S237" s="123">
        <v>3.1864191164804283</v>
      </c>
      <c r="T237" s="123">
        <v>3.1718460485643236</v>
      </c>
      <c r="U237" s="123">
        <v>3.1193734464365606</v>
      </c>
      <c r="V237" s="123">
        <v>3.2142864253967294</v>
      </c>
      <c r="W237" s="123">
        <v>3.2327479080289154</v>
      </c>
      <c r="X237" s="123">
        <v>2.0267799299013425</v>
      </c>
      <c r="Y237" s="123">
        <v>2.2400130073906084</v>
      </c>
      <c r="DA237" s="130" t="s">
        <v>2912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2913</v>
      </c>
    </row>
    <row r="239" spans="1:105" ht="12" customHeight="1" x14ac:dyDescent="0.25">
      <c r="A239" s="109" t="s">
        <v>120</v>
      </c>
      <c r="B239" s="110">
        <v>2.6533073721492317</v>
      </c>
      <c r="C239" s="110">
        <v>2.5994265805200127</v>
      </c>
      <c r="D239" s="110">
        <v>2.6342200623544696</v>
      </c>
      <c r="E239" s="110">
        <v>2.6110099799425059</v>
      </c>
      <c r="F239" s="110">
        <v>2.6143614592677191</v>
      </c>
      <c r="G239" s="110">
        <v>2.6423402263860867</v>
      </c>
      <c r="H239" s="110">
        <v>2.7096315376806035</v>
      </c>
      <c r="I239" s="110">
        <v>2.6710236859848129</v>
      </c>
      <c r="J239" s="110">
        <v>2.7227847987730764</v>
      </c>
      <c r="K239" s="110">
        <v>2.733915474430392</v>
      </c>
      <c r="L239" s="110">
        <v>3.0405621894270083</v>
      </c>
      <c r="M239" s="110">
        <v>2.9660000638364172</v>
      </c>
      <c r="N239" s="110">
        <v>2.9395366857533691</v>
      </c>
      <c r="O239" s="110">
        <v>3.1241518332088063</v>
      </c>
      <c r="P239" s="110">
        <v>3.1603253991228804</v>
      </c>
      <c r="Q239" s="110">
        <v>3.205426171186573</v>
      </c>
      <c r="R239" s="110">
        <v>3.2875536288249942</v>
      </c>
      <c r="S239" s="110">
        <v>3.1864191164804283</v>
      </c>
      <c r="T239" s="110">
        <v>3.1718460485643236</v>
      </c>
      <c r="U239" s="110">
        <v>3.1193734464365606</v>
      </c>
      <c r="V239" s="110">
        <v>3.2142864253967294</v>
      </c>
      <c r="W239" s="110">
        <v>3.2327479080289154</v>
      </c>
      <c r="X239" s="110">
        <v>2.0267799299013425</v>
      </c>
      <c r="Y239" s="110">
        <v>2.2400130073906084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109.25472751323603</v>
      </c>
      <c r="C241" s="118">
        <f t="shared" si="98"/>
        <v>103.13238052084698</v>
      </c>
      <c r="D241" s="118">
        <f t="shared" si="98"/>
        <v>102.83992142651734</v>
      </c>
      <c r="E241" s="118">
        <f t="shared" si="98"/>
        <v>97.643953647574946</v>
      </c>
      <c r="F241" s="118">
        <f t="shared" si="98"/>
        <v>107.91980339932832</v>
      </c>
      <c r="G241" s="118">
        <f t="shared" si="98"/>
        <v>119.11517145192079</v>
      </c>
      <c r="H241" s="118">
        <f t="shared" si="98"/>
        <v>117.58573518968404</v>
      </c>
      <c r="I241" s="118">
        <f t="shared" si="98"/>
        <v>88.283299454227489</v>
      </c>
      <c r="J241" s="118">
        <f t="shared" si="98"/>
        <v>62.803304257504692</v>
      </c>
      <c r="K241" s="118">
        <f t="shared" si="98"/>
        <v>52.774225667580588</v>
      </c>
      <c r="L241" s="118">
        <f t="shared" si="98"/>
        <v>101.84481068154255</v>
      </c>
      <c r="M241" s="118">
        <f t="shared" si="98"/>
        <v>80.674494008648438</v>
      </c>
      <c r="N241" s="118">
        <f t="shared" si="98"/>
        <v>89.729677520680298</v>
      </c>
      <c r="O241" s="118">
        <f t="shared" si="98"/>
        <v>144.04733462122124</v>
      </c>
      <c r="P241" s="118">
        <f t="shared" si="98"/>
        <v>89.363727249175739</v>
      </c>
      <c r="Q241" s="118">
        <f t="shared" si="98"/>
        <v>158.5253991848754</v>
      </c>
      <c r="R241" s="118">
        <f t="shared" ref="R241:V241" si="99">R242+R244+R246+R255</f>
        <v>137.88094990274712</v>
      </c>
      <c r="S241" s="118">
        <f t="shared" si="99"/>
        <v>108.22559650006686</v>
      </c>
      <c r="T241" s="118">
        <f t="shared" si="99"/>
        <v>89.886034121037298</v>
      </c>
      <c r="U241" s="118">
        <f t="shared" si="99"/>
        <v>154.97894345061511</v>
      </c>
      <c r="V241" s="118">
        <f t="shared" si="99"/>
        <v>24.727261331959795</v>
      </c>
      <c r="W241" s="118">
        <f t="shared" ref="W241:Y241" si="100">W242+W244+W246+W255</f>
        <v>208.95378729828633</v>
      </c>
      <c r="X241" s="118">
        <f t="shared" si="100"/>
        <v>41.453962380519833</v>
      </c>
      <c r="Y241" s="118">
        <f t="shared" si="100"/>
        <v>108.38727588058137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98.1874416098929</v>
      </c>
      <c r="C242" s="123">
        <f t="shared" si="101"/>
        <v>92.623664495651937</v>
      </c>
      <c r="D242" s="123">
        <f t="shared" si="101"/>
        <v>92.251902445503376</v>
      </c>
      <c r="E242" s="123">
        <f t="shared" si="101"/>
        <v>87.271765644692877</v>
      </c>
      <c r="F242" s="123">
        <f t="shared" si="101"/>
        <v>97.3248530745729</v>
      </c>
      <c r="G242" s="123">
        <f t="shared" si="101"/>
        <v>108.34046944158656</v>
      </c>
      <c r="H242" s="123">
        <f t="shared" si="101"/>
        <v>106.59310853681292</v>
      </c>
      <c r="I242" s="123">
        <f t="shared" si="101"/>
        <v>77.708169769181438</v>
      </c>
      <c r="J242" s="123">
        <f t="shared" si="101"/>
        <v>52.016464981183439</v>
      </c>
      <c r="K242" s="123">
        <f t="shared" si="101"/>
        <v>42.343612344636036</v>
      </c>
      <c r="L242" s="123">
        <f t="shared" si="101"/>
        <v>89.714398359957684</v>
      </c>
      <c r="M242" s="123">
        <f t="shared" si="101"/>
        <v>68.070057643824171</v>
      </c>
      <c r="N242" s="123">
        <f t="shared" si="101"/>
        <v>77.024383683054623</v>
      </c>
      <c r="O242" s="123">
        <f t="shared" si="101"/>
        <v>130.47340959263147</v>
      </c>
      <c r="P242" s="123">
        <f t="shared" si="101"/>
        <v>76.032838594038253</v>
      </c>
      <c r="Q242" s="123">
        <f t="shared" si="101"/>
        <v>144.45947876324863</v>
      </c>
      <c r="R242" s="123">
        <f t="shared" si="101"/>
        <v>123.67956479227699</v>
      </c>
      <c r="S242" s="123">
        <f t="shared" si="101"/>
        <v>94.559507375330398</v>
      </c>
      <c r="T242" s="123">
        <f t="shared" si="101"/>
        <v>76.016922251336425</v>
      </c>
      <c r="U242" s="123">
        <f t="shared" si="101"/>
        <v>141.19975223173071</v>
      </c>
      <c r="V242" s="123">
        <f t="shared" si="101"/>
        <v>11.091846800977835</v>
      </c>
      <c r="W242" s="123">
        <f t="shared" si="101"/>
        <v>195.5279660891552</v>
      </c>
      <c r="X242" s="123">
        <f t="shared" si="101"/>
        <v>32.333001924358385</v>
      </c>
      <c r="Y242" s="123">
        <f t="shared" si="101"/>
        <v>98.858167210868586</v>
      </c>
      <c r="DA242" s="130" t="s">
        <v>3067</v>
      </c>
    </row>
    <row r="243" spans="1:105" ht="12" customHeight="1" x14ac:dyDescent="0.25">
      <c r="A243" s="97" t="s">
        <v>53</v>
      </c>
      <c r="B243" s="99">
        <v>98.1874416098929</v>
      </c>
      <c r="C243" s="99">
        <v>92.623664495651937</v>
      </c>
      <c r="D243" s="99">
        <v>92.251902445503376</v>
      </c>
      <c r="E243" s="99">
        <v>87.271765644692877</v>
      </c>
      <c r="F243" s="99">
        <v>97.3248530745729</v>
      </c>
      <c r="G243" s="99">
        <v>108.34046944158656</v>
      </c>
      <c r="H243" s="99">
        <v>106.59310853681292</v>
      </c>
      <c r="I243" s="99">
        <v>77.708169769181438</v>
      </c>
      <c r="J243" s="99">
        <v>52.016464981183439</v>
      </c>
      <c r="K243" s="99">
        <v>42.343612344636036</v>
      </c>
      <c r="L243" s="99">
        <v>89.714398359957684</v>
      </c>
      <c r="M243" s="99">
        <v>68.070057643824171</v>
      </c>
      <c r="N243" s="99">
        <v>77.024383683054623</v>
      </c>
      <c r="O243" s="99">
        <v>130.47340959263147</v>
      </c>
      <c r="P243" s="99">
        <v>76.032838594038253</v>
      </c>
      <c r="Q243" s="99">
        <v>144.45947876324863</v>
      </c>
      <c r="R243" s="99">
        <v>123.67956479227699</v>
      </c>
      <c r="S243" s="99">
        <v>94.559507375330398</v>
      </c>
      <c r="T243" s="99">
        <v>76.016922251336425</v>
      </c>
      <c r="U243" s="99">
        <v>141.19975223173071</v>
      </c>
      <c r="V243" s="99">
        <v>11.091846800977835</v>
      </c>
      <c r="W243" s="99">
        <v>195.5279660891552</v>
      </c>
      <c r="X243" s="99">
        <v>32.333001924358385</v>
      </c>
      <c r="Y243" s="99">
        <v>98.858167210868586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7.7125231111519921E-2</v>
      </c>
      <c r="C244" s="123">
        <f t="shared" si="102"/>
        <v>9.7805587322635501E-2</v>
      </c>
      <c r="D244" s="123">
        <f t="shared" si="102"/>
        <v>0.11442184172095209</v>
      </c>
      <c r="E244" s="123">
        <f t="shared" si="102"/>
        <v>0.11849342361102985</v>
      </c>
      <c r="F244" s="123">
        <f t="shared" si="102"/>
        <v>0.11508971759641876</v>
      </c>
      <c r="G244" s="123">
        <f t="shared" si="102"/>
        <v>0.10992815144390705</v>
      </c>
      <c r="H244" s="123">
        <f t="shared" si="102"/>
        <v>0.10406704406530677</v>
      </c>
      <c r="I244" s="123">
        <f t="shared" si="102"/>
        <v>0.11743751119365345</v>
      </c>
      <c r="J244" s="123">
        <f t="shared" si="102"/>
        <v>0.15153173156001701</v>
      </c>
      <c r="K244" s="123">
        <f t="shared" si="102"/>
        <v>0.19609594395629612</v>
      </c>
      <c r="L244" s="123">
        <f t="shared" si="102"/>
        <v>0.27196298796063284</v>
      </c>
      <c r="M244" s="123">
        <f t="shared" si="102"/>
        <v>0.37024561785339227</v>
      </c>
      <c r="N244" s="123">
        <f t="shared" si="102"/>
        <v>0.5005698754098028</v>
      </c>
      <c r="O244" s="123">
        <f t="shared" si="102"/>
        <v>0.50661496339552803</v>
      </c>
      <c r="P244" s="123">
        <f t="shared" si="102"/>
        <v>0.65085020018760131</v>
      </c>
      <c r="Q244" s="123">
        <f t="shared" si="102"/>
        <v>0.75929728995416812</v>
      </c>
      <c r="R244" s="123">
        <f t="shared" si="102"/>
        <v>0.81606003393877558</v>
      </c>
      <c r="S244" s="123">
        <f t="shared" si="102"/>
        <v>0.85059335232577871</v>
      </c>
      <c r="T244" s="123">
        <f t="shared" si="102"/>
        <v>0.9869769915863309</v>
      </c>
      <c r="U244" s="123">
        <f t="shared" si="102"/>
        <v>0.73662930868923016</v>
      </c>
      <c r="V244" s="123">
        <f t="shared" si="102"/>
        <v>0.60259153274936395</v>
      </c>
      <c r="W244" s="123">
        <f t="shared" si="102"/>
        <v>0.46021955267051617</v>
      </c>
      <c r="X244" s="123">
        <f t="shared" si="102"/>
        <v>0.51165136653567267</v>
      </c>
      <c r="Y244" s="123">
        <f t="shared" si="102"/>
        <v>0.90112370827061106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7.7125231111519921E-2</v>
      </c>
      <c r="C245" s="99">
        <f>RES_hhdet_tess!C165</f>
        <v>9.7805587322635501E-2</v>
      </c>
      <c r="D245" s="99">
        <f>RES_hhdet_tess!D165</f>
        <v>0.11442184172095209</v>
      </c>
      <c r="E245" s="99">
        <f>RES_hhdet_tess!E165</f>
        <v>0.11849342361102985</v>
      </c>
      <c r="F245" s="99">
        <f>RES_hhdet_tess!F165</f>
        <v>0.11508971759641876</v>
      </c>
      <c r="G245" s="99">
        <f>RES_hhdet_tess!G165</f>
        <v>0.10992815144390705</v>
      </c>
      <c r="H245" s="99">
        <f>RES_hhdet_tess!H165</f>
        <v>0.10406704406530677</v>
      </c>
      <c r="I245" s="99">
        <f>RES_hhdet_tess!I165</f>
        <v>0.11743751119365345</v>
      </c>
      <c r="J245" s="99">
        <f>RES_hhdet_tess!J165</f>
        <v>0.15153173156001701</v>
      </c>
      <c r="K245" s="99">
        <f>RES_hhdet_tess!K165</f>
        <v>0.19609594395629612</v>
      </c>
      <c r="L245" s="99">
        <f>RES_hhdet_tess!L165</f>
        <v>0.27196298796063284</v>
      </c>
      <c r="M245" s="99">
        <f>RES_hhdet_tess!M165</f>
        <v>0.37024561785339227</v>
      </c>
      <c r="N245" s="99">
        <f>RES_hhdet_tess!N165</f>
        <v>0.5005698754098028</v>
      </c>
      <c r="O245" s="99">
        <f>RES_hhdet_tess!O165</f>
        <v>0.50661496339552803</v>
      </c>
      <c r="P245" s="99">
        <f>RES_hhdet_tess!P165</f>
        <v>0.65085020018760131</v>
      </c>
      <c r="Q245" s="99">
        <f>RES_hhdet_tess!Q165</f>
        <v>0.75929728995416812</v>
      </c>
      <c r="R245" s="99">
        <f>RES_hhdet_tess!R165</f>
        <v>0.81606003393877558</v>
      </c>
      <c r="S245" s="99">
        <f>RES_hhdet_tess!S165</f>
        <v>0.85059335232577871</v>
      </c>
      <c r="T245" s="99">
        <f>RES_hhdet_tess!T165</f>
        <v>0.9869769915863309</v>
      </c>
      <c r="U245" s="99">
        <f>RES_hhdet_tess!U165</f>
        <v>0.73662930868923016</v>
      </c>
      <c r="V245" s="99">
        <f>RES_hhdet_tess!V165</f>
        <v>0.60259153274936395</v>
      </c>
      <c r="W245" s="99">
        <f>RES_hhdet_tess!W165</f>
        <v>0.46021955267051617</v>
      </c>
      <c r="X245" s="99">
        <f>RES_hhdet_tess!X165</f>
        <v>0.51165136653567267</v>
      </c>
      <c r="Y245" s="99">
        <f>RES_hhdet_tess!Y165</f>
        <v>0.90112370827061106</v>
      </c>
      <c r="DA245" s="63" t="s">
        <v>3070</v>
      </c>
    </row>
    <row r="246" spans="1:105" ht="12" customHeight="1" x14ac:dyDescent="0.25">
      <c r="A246" s="121" t="s">
        <v>55</v>
      </c>
      <c r="B246" s="123">
        <v>8.9776567416902608</v>
      </c>
      <c r="C246" s="123">
        <v>8.4378707439309775</v>
      </c>
      <c r="D246" s="123">
        <v>8.4716421968490678</v>
      </c>
      <c r="E246" s="123">
        <v>8.2648320897601533</v>
      </c>
      <c r="F246" s="123">
        <v>8.4802101332897806</v>
      </c>
      <c r="G246" s="123">
        <v>8.6337463720968213</v>
      </c>
      <c r="H246" s="123">
        <v>8.7921673388821411</v>
      </c>
      <c r="I246" s="123">
        <v>8.3847004595708743</v>
      </c>
      <c r="J246" s="123">
        <v>8.5204950834212898</v>
      </c>
      <c r="K246" s="123">
        <v>8.1085628839119845</v>
      </c>
      <c r="L246" s="123">
        <v>9.4900840971487828</v>
      </c>
      <c r="M246" s="123">
        <v>9.9173013990391183</v>
      </c>
      <c r="N246" s="123">
        <v>9.8990714724236177</v>
      </c>
      <c r="O246" s="123">
        <v>10.598818667046775</v>
      </c>
      <c r="P246" s="123">
        <v>10.177881706567652</v>
      </c>
      <c r="Q246" s="123">
        <v>10.76069472850536</v>
      </c>
      <c r="R246" s="123">
        <v>10.764473953897298</v>
      </c>
      <c r="S246" s="123">
        <v>10.263578074403858</v>
      </c>
      <c r="T246" s="123">
        <v>10.320469646942508</v>
      </c>
      <c r="U246" s="123">
        <v>10.476091815440816</v>
      </c>
      <c r="V246" s="123">
        <v>10.323966323027008</v>
      </c>
      <c r="W246" s="123">
        <v>10.172161069036905</v>
      </c>
      <c r="X246" s="123">
        <v>6.8465402042933965</v>
      </c>
      <c r="Y246" s="123">
        <v>6.6718972354190056</v>
      </c>
      <c r="DA246" s="130" t="s">
        <v>3071</v>
      </c>
    </row>
    <row r="247" spans="1:105" ht="12" customHeight="1" x14ac:dyDescent="0.25">
      <c r="A247" s="97" t="s">
        <v>124</v>
      </c>
      <c r="B247" s="99">
        <v>8.8736326773076097</v>
      </c>
      <c r="C247" s="99">
        <v>8.6752265446690799</v>
      </c>
      <c r="D247" s="99">
        <v>7.9971046647330297</v>
      </c>
      <c r="E247" s="99">
        <v>8.2802997703720465</v>
      </c>
      <c r="F247" s="99">
        <v>8.5170746733257516</v>
      </c>
      <c r="G247" s="99">
        <v>8.4388575104751453</v>
      </c>
      <c r="H247" s="99">
        <v>8.9390712146090578</v>
      </c>
      <c r="I247" s="99">
        <v>8.9973075148098545</v>
      </c>
      <c r="J247" s="99">
        <v>8.4943839291159087</v>
      </c>
      <c r="K247" s="99">
        <v>8.1524270548346962</v>
      </c>
      <c r="L247" s="99">
        <v>9.0798978647378288</v>
      </c>
      <c r="M247" s="99">
        <v>10.325758805612207</v>
      </c>
      <c r="N247" s="99">
        <v>10.365070137846105</v>
      </c>
      <c r="O247" s="99">
        <v>10.244697915506913</v>
      </c>
      <c r="P247" s="99">
        <v>9.0780981574443285</v>
      </c>
      <c r="Q247" s="99">
        <v>10.628669720396609</v>
      </c>
      <c r="R247" s="99">
        <v>10.768108901587958</v>
      </c>
      <c r="S247" s="99">
        <v>10.629620174756793</v>
      </c>
      <c r="T247" s="99">
        <v>10.090051895041132</v>
      </c>
      <c r="U247" s="99">
        <v>10.467823160469626</v>
      </c>
      <c r="V247" s="99">
        <v>9.8278411455838857</v>
      </c>
      <c r="W247" s="99">
        <v>9.7125860602912955</v>
      </c>
      <c r="X247" s="99">
        <v>7.3890978193026573</v>
      </c>
      <c r="Y247" s="99">
        <v>6.5242416952720284</v>
      </c>
      <c r="DA247" s="63" t="s">
        <v>3072</v>
      </c>
    </row>
    <row r="248" spans="1:105" ht="12" customHeight="1" x14ac:dyDescent="0.25">
      <c r="A248" s="97" t="s">
        <v>123</v>
      </c>
      <c r="B248" s="99">
        <v>8.8736326773076097</v>
      </c>
      <c r="C248" s="99">
        <v>8.6754761966169109</v>
      </c>
      <c r="D248" s="99">
        <v>7.9971606670802258</v>
      </c>
      <c r="E248" s="99">
        <v>8.2807589034301596</v>
      </c>
      <c r="F248" s="99">
        <v>8.517383911993047</v>
      </c>
      <c r="G248" s="99">
        <v>8.4387986956935652</v>
      </c>
      <c r="H248" s="99">
        <v>8.9399484366074997</v>
      </c>
      <c r="I248" s="99">
        <v>8.9934065827416667</v>
      </c>
      <c r="J248" s="99">
        <v>8.4930038525031701</v>
      </c>
      <c r="K248" s="99">
        <v>8.1435001764203534</v>
      </c>
      <c r="L248" s="99">
        <v>9.0723986861561734</v>
      </c>
      <c r="M248" s="99">
        <v>10.311730376482032</v>
      </c>
      <c r="N248" s="99">
        <v>10.366626959649954</v>
      </c>
      <c r="O248" s="99">
        <v>10.268121907129533</v>
      </c>
      <c r="P248" s="99">
        <v>9.1053425883963985</v>
      </c>
      <c r="Q248" s="99">
        <v>10.659429186961628</v>
      </c>
      <c r="R248" s="99">
        <v>10.834613981310044</v>
      </c>
      <c r="S248" s="99">
        <v>10.663113633329694</v>
      </c>
      <c r="T248" s="99">
        <v>10.213291676018599</v>
      </c>
      <c r="U248" s="99">
        <v>10.498730320204137</v>
      </c>
      <c r="V248" s="99">
        <v>9.8790748175411984</v>
      </c>
      <c r="W248" s="99">
        <v>9.7525715752373827</v>
      </c>
      <c r="X248" s="99">
        <v>7.4435566530162678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5.0636078479368036</v>
      </c>
      <c r="C249" s="102">
        <v>4.8576007018626255</v>
      </c>
      <c r="D249" s="102">
        <v>4.5221868762192976</v>
      </c>
      <c r="E249" s="102">
        <v>4.618654127648437</v>
      </c>
      <c r="F249" s="102">
        <v>4.7280577834019804</v>
      </c>
      <c r="G249" s="102">
        <v>4.7529874832259296</v>
      </c>
      <c r="H249" s="102">
        <v>5.0426963437783394</v>
      </c>
      <c r="I249" s="102">
        <v>4.991260610290535</v>
      </c>
      <c r="J249" s="102">
        <v>4.5596441150262743</v>
      </c>
      <c r="K249" s="102">
        <v>3.9841218038483666</v>
      </c>
      <c r="L249" s="102">
        <v>5.1099574846708018</v>
      </c>
      <c r="M249" s="102">
        <v>5.7522292769210654</v>
      </c>
      <c r="N249" s="102">
        <v>5.6592597187328089</v>
      </c>
      <c r="O249" s="102">
        <v>5.8966214523824618</v>
      </c>
      <c r="P249" s="102">
        <v>5.0154543828242515</v>
      </c>
      <c r="Q249" s="102">
        <v>6.0198436080189834</v>
      </c>
      <c r="R249" s="102">
        <v>6.1260106933152114</v>
      </c>
      <c r="S249" s="102">
        <v>5.7769879671902986</v>
      </c>
      <c r="T249" s="102">
        <v>5.5650636212268152</v>
      </c>
      <c r="U249" s="102">
        <v>5.8263410949845937</v>
      </c>
      <c r="V249" s="102">
        <v>5.4766701025656594</v>
      </c>
      <c r="W249" s="102">
        <v>5.7316708257365958</v>
      </c>
      <c r="X249" s="102">
        <v>3.1052106889445916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3.8100248293708066</v>
      </c>
      <c r="C250" s="105">
        <v>3.8178754947542868</v>
      </c>
      <c r="D250" s="105">
        <v>3.4749737908609299</v>
      </c>
      <c r="E250" s="105">
        <v>3.6621047757817218</v>
      </c>
      <c r="F250" s="105">
        <v>3.7893261285910667</v>
      </c>
      <c r="G250" s="105">
        <v>3.6858112124676357</v>
      </c>
      <c r="H250" s="105">
        <v>3.8972520928291599</v>
      </c>
      <c r="I250" s="105">
        <v>4.0021459724511326</v>
      </c>
      <c r="J250" s="105">
        <v>3.9333597374768958</v>
      </c>
      <c r="K250" s="105">
        <v>4.1593783725719859</v>
      </c>
      <c r="L250" s="105">
        <v>3.9624412014853716</v>
      </c>
      <c r="M250" s="105">
        <v>4.5595010995609657</v>
      </c>
      <c r="N250" s="105">
        <v>4.7073672409171463</v>
      </c>
      <c r="O250" s="105">
        <v>4.3715004547470713</v>
      </c>
      <c r="P250" s="105">
        <v>4.0898882055721488</v>
      </c>
      <c r="Q250" s="105">
        <v>4.6395855789426461</v>
      </c>
      <c r="R250" s="105">
        <v>4.7086032879948325</v>
      </c>
      <c r="S250" s="105">
        <v>4.886125666139395</v>
      </c>
      <c r="T250" s="105">
        <v>4.6482280547917849</v>
      </c>
      <c r="U250" s="105">
        <v>4.6723892252195434</v>
      </c>
      <c r="V250" s="105">
        <v>4.4024047149755399</v>
      </c>
      <c r="W250" s="105">
        <v>4.020900749500786</v>
      </c>
      <c r="X250" s="105">
        <v>4.3383459640716771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8.9905565012492143</v>
      </c>
      <c r="C251" s="102">
        <v>8.4082138777341751</v>
      </c>
      <c r="D251" s="102">
        <v>8.5285876268504204</v>
      </c>
      <c r="E251" s="102">
        <v>8.2621648469339615</v>
      </c>
      <c r="F251" s="102">
        <v>8.4751204672716973</v>
      </c>
      <c r="G251" s="102">
        <v>8.6568906012054008</v>
      </c>
      <c r="H251" s="102">
        <v>8.7739803897356232</v>
      </c>
      <c r="I251" s="102">
        <v>8.3124240226300863</v>
      </c>
      <c r="J251" s="102">
        <v>8.5264046821288328</v>
      </c>
      <c r="K251" s="102">
        <v>8.1083222346121104</v>
      </c>
      <c r="L251" s="102">
        <v>9.5396982645404442</v>
      </c>
      <c r="M251" s="102">
        <v>9.8809617509882255</v>
      </c>
      <c r="N251" s="102">
        <v>9.8567892752964816</v>
      </c>
      <c r="O251" s="102">
        <v>10.626357736620378</v>
      </c>
      <c r="P251" s="102">
        <v>10.267098945249675</v>
      </c>
      <c r="Q251" s="102">
        <v>10.77085659687029</v>
      </c>
      <c r="R251" s="102">
        <v>10.761657330599366</v>
      </c>
      <c r="S251" s="102">
        <v>10.22559811704245</v>
      </c>
      <c r="T251" s="102">
        <v>10.339357349348523</v>
      </c>
      <c r="U251" s="102">
        <v>10.47351359380065</v>
      </c>
      <c r="V251" s="102">
        <v>10.386672911483602</v>
      </c>
      <c r="W251" s="102">
        <v>10.243765315625687</v>
      </c>
      <c r="X251" s="102">
        <v>6.7436528068234436</v>
      </c>
      <c r="Y251" s="102">
        <v>6.680858954440513</v>
      </c>
      <c r="DA251" s="131" t="s">
        <v>3076</v>
      </c>
    </row>
    <row r="252" spans="1:105" ht="12" customHeight="1" x14ac:dyDescent="0.25">
      <c r="A252" s="107" t="s">
        <v>121</v>
      </c>
      <c r="B252" s="105">
        <v>8.9905565012492108</v>
      </c>
      <c r="C252" s="105">
        <v>8.4095981159839486</v>
      </c>
      <c r="D252" s="105">
        <v>8.5304855159966397</v>
      </c>
      <c r="E252" s="105">
        <v>8.2646070730086656</v>
      </c>
      <c r="F252" s="105">
        <v>8.4770160290744112</v>
      </c>
      <c r="G252" s="105">
        <v>8.6585746799251808</v>
      </c>
      <c r="H252" s="105">
        <v>8.774469898336557</v>
      </c>
      <c r="I252" s="105">
        <v>8.3096128657737953</v>
      </c>
      <c r="J252" s="105">
        <v>8.5201579844958371</v>
      </c>
      <c r="K252" s="105">
        <v>8.0988629564957986</v>
      </c>
      <c r="L252" s="105">
        <v>9.526797084544766</v>
      </c>
      <c r="M252" s="105">
        <v>9.8718300900318425</v>
      </c>
      <c r="N252" s="105">
        <v>9.8551018383615947</v>
      </c>
      <c r="O252" s="105">
        <v>10.628927420613737</v>
      </c>
      <c r="P252" s="105">
        <v>10.266443394702103</v>
      </c>
      <c r="Q252" s="105">
        <v>10.772899534867573</v>
      </c>
      <c r="R252" s="105">
        <v>10.766825358476426</v>
      </c>
      <c r="S252" s="105">
        <v>10.233165521716181</v>
      </c>
      <c r="T252" s="105">
        <v>10.347193138372267</v>
      </c>
      <c r="U252" s="105">
        <v>10.480431220681233</v>
      </c>
      <c r="V252" s="105">
        <v>10.390862997952681</v>
      </c>
      <c r="W252" s="105">
        <v>10.246902274908857</v>
      </c>
      <c r="X252" s="105">
        <v>6.768090902528729</v>
      </c>
      <c r="Y252" s="105">
        <v>6.7089038611532539</v>
      </c>
      <c r="DA252" s="132" t="s">
        <v>3077</v>
      </c>
    </row>
    <row r="253" spans="1:105" ht="12" customHeight="1" x14ac:dyDescent="0.25">
      <c r="A253" s="108" t="s">
        <v>53</v>
      </c>
      <c r="B253" s="99">
        <v>5.1326408992956347</v>
      </c>
      <c r="C253" s="99">
        <v>4.7066263554253593</v>
      </c>
      <c r="D253" s="99">
        <v>4.8267790227552956</v>
      </c>
      <c r="E253" s="99">
        <v>4.6081662440062807</v>
      </c>
      <c r="F253" s="99">
        <v>4.7031501740462698</v>
      </c>
      <c r="G253" s="99">
        <v>4.8790668282498357</v>
      </c>
      <c r="H253" s="99">
        <v>4.95081424909863</v>
      </c>
      <c r="I253" s="99">
        <v>4.6128962032724079</v>
      </c>
      <c r="J253" s="99">
        <v>4.5786715171201218</v>
      </c>
      <c r="K253" s="99">
        <v>3.9549469270866657</v>
      </c>
      <c r="L253" s="99">
        <v>5.3602308135256758</v>
      </c>
      <c r="M253" s="99">
        <v>5.499161617580123</v>
      </c>
      <c r="N253" s="99">
        <v>5.3677664649245687</v>
      </c>
      <c r="O253" s="99">
        <v>6.1046974307633342</v>
      </c>
      <c r="P253" s="99">
        <v>5.6574504004683854</v>
      </c>
      <c r="Q253" s="99">
        <v>6.0886044977748011</v>
      </c>
      <c r="R253" s="99">
        <v>6.0929537405543543</v>
      </c>
      <c r="S253" s="99">
        <v>5.5393909448207381</v>
      </c>
      <c r="T253" s="99">
        <v>5.6468632076598109</v>
      </c>
      <c r="U253" s="99">
        <v>5.8190045714872296</v>
      </c>
      <c r="V253" s="99">
        <v>5.7640658812270926</v>
      </c>
      <c r="W253" s="99">
        <v>6.0165730975512233</v>
      </c>
      <c r="X253" s="99">
        <v>2.7733754929181957</v>
      </c>
      <c r="Y253" s="99">
        <v>3.4694059264343009</v>
      </c>
      <c r="DA253" s="63" t="s">
        <v>3078</v>
      </c>
    </row>
    <row r="254" spans="1:105" ht="12" customHeight="1" x14ac:dyDescent="0.25">
      <c r="A254" s="108" t="s">
        <v>52</v>
      </c>
      <c r="B254" s="99">
        <v>3.8579156019535761</v>
      </c>
      <c r="C254" s="99">
        <v>3.7029717605585897</v>
      </c>
      <c r="D254" s="99">
        <v>3.703706493241345</v>
      </c>
      <c r="E254" s="99">
        <v>3.6564408290023844</v>
      </c>
      <c r="F254" s="99">
        <v>3.7738658550281405</v>
      </c>
      <c r="G254" s="99">
        <v>3.7795078516753446</v>
      </c>
      <c r="H254" s="99">
        <v>3.8236556492379257</v>
      </c>
      <c r="I254" s="99">
        <v>3.696716662501387</v>
      </c>
      <c r="J254" s="99">
        <v>3.941486467375714</v>
      </c>
      <c r="K254" s="99">
        <v>4.1439160294091328</v>
      </c>
      <c r="L254" s="99">
        <v>4.1665662710190903</v>
      </c>
      <c r="M254" s="99">
        <v>4.3726684724517195</v>
      </c>
      <c r="N254" s="99">
        <v>4.487335373437026</v>
      </c>
      <c r="O254" s="99">
        <v>4.5242299898504044</v>
      </c>
      <c r="P254" s="99">
        <v>4.6089929942337164</v>
      </c>
      <c r="Q254" s="99">
        <v>4.684295037092773</v>
      </c>
      <c r="R254" s="99">
        <v>4.6738716179220745</v>
      </c>
      <c r="S254" s="99">
        <v>4.6937745768954438</v>
      </c>
      <c r="T254" s="99">
        <v>4.7003299307124546</v>
      </c>
      <c r="U254" s="99">
        <v>4.6614266491940022</v>
      </c>
      <c r="V254" s="99">
        <v>4.6267971167255881</v>
      </c>
      <c r="W254" s="99">
        <v>4.2303291773576355</v>
      </c>
      <c r="X254" s="99">
        <v>3.9947154096105337</v>
      </c>
      <c r="Y254" s="99">
        <v>3.2394979347189521</v>
      </c>
      <c r="DA254" s="63" t="s">
        <v>3079</v>
      </c>
    </row>
    <row r="255" spans="1:105" ht="12" customHeight="1" x14ac:dyDescent="0.25">
      <c r="A255" s="121" t="s">
        <v>54</v>
      </c>
      <c r="B255" s="123">
        <v>2.0125039305413441</v>
      </c>
      <c r="C255" s="123">
        <v>1.9730396939414325</v>
      </c>
      <c r="D255" s="123">
        <v>2.0019549424439353</v>
      </c>
      <c r="E255" s="123">
        <v>1.9888624895108951</v>
      </c>
      <c r="F255" s="123">
        <v>1.999650473869218</v>
      </c>
      <c r="G255" s="123">
        <v>2.031027486793485</v>
      </c>
      <c r="H255" s="123">
        <v>2.0963922699236868</v>
      </c>
      <c r="I255" s="123">
        <v>2.0729917142815126</v>
      </c>
      <c r="J255" s="123">
        <v>2.1148124613399437</v>
      </c>
      <c r="K255" s="123">
        <v>2.1259544950762685</v>
      </c>
      <c r="L255" s="123">
        <v>2.3683652364754488</v>
      </c>
      <c r="M255" s="123">
        <v>2.3168893479317427</v>
      </c>
      <c r="N255" s="123">
        <v>2.3056524897922586</v>
      </c>
      <c r="O255" s="123">
        <v>2.4684913981474721</v>
      </c>
      <c r="P255" s="123">
        <v>2.5021567483822365</v>
      </c>
      <c r="Q255" s="123">
        <v>2.5459284031672422</v>
      </c>
      <c r="R255" s="123">
        <v>2.6208511226340554</v>
      </c>
      <c r="S255" s="123">
        <v>2.5519176980068257</v>
      </c>
      <c r="T255" s="123">
        <v>2.5616652311720221</v>
      </c>
      <c r="U255" s="123">
        <v>2.5664700947543451</v>
      </c>
      <c r="V255" s="123">
        <v>2.7088566752055874</v>
      </c>
      <c r="W255" s="123">
        <v>2.7934405874237145</v>
      </c>
      <c r="X255" s="123">
        <v>1.76276888533238</v>
      </c>
      <c r="Y255" s="123">
        <v>1.9560877260231588</v>
      </c>
      <c r="DA255" s="130" t="s">
        <v>3080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3081</v>
      </c>
    </row>
    <row r="257" spans="1:105" ht="12" customHeight="1" x14ac:dyDescent="0.25">
      <c r="A257" s="109" t="s">
        <v>120</v>
      </c>
      <c r="B257" s="110">
        <v>2.0125039305413441</v>
      </c>
      <c r="C257" s="110">
        <v>1.9730396939414325</v>
      </c>
      <c r="D257" s="110">
        <v>2.0019549424439353</v>
      </c>
      <c r="E257" s="110">
        <v>1.9888624895108951</v>
      </c>
      <c r="F257" s="110">
        <v>1.999650473869218</v>
      </c>
      <c r="G257" s="110">
        <v>2.031027486793485</v>
      </c>
      <c r="H257" s="110">
        <v>2.0963922699236868</v>
      </c>
      <c r="I257" s="110">
        <v>2.0729917142815126</v>
      </c>
      <c r="J257" s="110">
        <v>2.1148124613399437</v>
      </c>
      <c r="K257" s="110">
        <v>2.1259544950762685</v>
      </c>
      <c r="L257" s="110">
        <v>2.3683652364754488</v>
      </c>
      <c r="M257" s="110">
        <v>2.3168893479317427</v>
      </c>
      <c r="N257" s="110">
        <v>2.3056524897922586</v>
      </c>
      <c r="O257" s="110">
        <v>2.4684913981474721</v>
      </c>
      <c r="P257" s="110">
        <v>2.5021567483822365</v>
      </c>
      <c r="Q257" s="110">
        <v>2.5459284031672422</v>
      </c>
      <c r="R257" s="110">
        <v>2.6208511226340554</v>
      </c>
      <c r="S257" s="110">
        <v>2.5519176980068257</v>
      </c>
      <c r="T257" s="110">
        <v>2.5616652311720221</v>
      </c>
      <c r="U257" s="110">
        <v>2.5664700947543451</v>
      </c>
      <c r="V257" s="110">
        <v>2.7088566752055874</v>
      </c>
      <c r="W257" s="110">
        <v>2.7934405874237145</v>
      </c>
      <c r="X257" s="110">
        <v>1.76276888533238</v>
      </c>
      <c r="Y257" s="110">
        <v>1.9560877260231588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0.3487047881981411</v>
      </c>
      <c r="C259" s="118">
        <f t="shared" si="103"/>
        <v>0.33835667394266078</v>
      </c>
      <c r="D259" s="118">
        <f t="shared" si="103"/>
        <v>0.30692521332256623</v>
      </c>
      <c r="E259" s="118">
        <f t="shared" si="103"/>
        <v>0.3148022573751259</v>
      </c>
      <c r="F259" s="118">
        <f t="shared" si="103"/>
        <v>0.32116100615160847</v>
      </c>
      <c r="G259" s="118">
        <f t="shared" si="103"/>
        <v>0.3172612216773632</v>
      </c>
      <c r="H259" s="118">
        <f t="shared" si="103"/>
        <v>0.33261633219897691</v>
      </c>
      <c r="I259" s="118">
        <f t="shared" si="103"/>
        <v>0.32633330380023157</v>
      </c>
      <c r="J259" s="118">
        <f t="shared" si="103"/>
        <v>0.29981956132539389</v>
      </c>
      <c r="K259" s="118">
        <f t="shared" si="103"/>
        <v>0.27425350607631521</v>
      </c>
      <c r="L259" s="118">
        <f t="shared" si="103"/>
        <v>0.29001857293263328</v>
      </c>
      <c r="M259" s="118">
        <f t="shared" si="103"/>
        <v>0.31456958323126122</v>
      </c>
      <c r="N259" s="118">
        <f t="shared" si="103"/>
        <v>0.28861103434916457</v>
      </c>
      <c r="O259" s="118">
        <f t="shared" si="103"/>
        <v>0.24595558671429682</v>
      </c>
      <c r="P259" s="118">
        <f t="shared" si="103"/>
        <v>0.21469947682292526</v>
      </c>
      <c r="Q259" s="118">
        <f t="shared" si="103"/>
        <v>0.2578428368391798</v>
      </c>
      <c r="R259" s="118">
        <f t="shared" ref="R259:V259" si="104">R260+R262+R264+R273</f>
        <v>0.26892950923522962</v>
      </c>
      <c r="S259" s="118">
        <f t="shared" si="104"/>
        <v>0.2753840884973538</v>
      </c>
      <c r="T259" s="118">
        <f t="shared" si="104"/>
        <v>0.2672974944006356</v>
      </c>
      <c r="U259" s="118">
        <f t="shared" si="104"/>
        <v>0.29907380448322157</v>
      </c>
      <c r="V259" s="118">
        <f t="shared" si="104"/>
        <v>0.31206528917478027</v>
      </c>
      <c r="W259" s="118">
        <f t="shared" ref="W259:Y259" si="105">W260+W262+W264+W273</f>
        <v>0.35719143322119307</v>
      </c>
      <c r="X259" s="118">
        <f t="shared" si="105"/>
        <v>0.28013965806573443</v>
      </c>
      <c r="Y259" s="118">
        <f t="shared" si="105"/>
        <v>0.23988757388507406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0.3487047881981411</v>
      </c>
      <c r="C264" s="123">
        <v>0.33835667394266078</v>
      </c>
      <c r="D264" s="123">
        <v>0.30692521332256623</v>
      </c>
      <c r="E264" s="123">
        <v>0.3148022573751259</v>
      </c>
      <c r="F264" s="123">
        <v>0.32116100615160847</v>
      </c>
      <c r="G264" s="123">
        <v>0.3172612216773632</v>
      </c>
      <c r="H264" s="123">
        <v>0.33261633219897691</v>
      </c>
      <c r="I264" s="123">
        <v>0.32633330380023157</v>
      </c>
      <c r="J264" s="123">
        <v>0.29981956132539389</v>
      </c>
      <c r="K264" s="123">
        <v>0.27425350607631521</v>
      </c>
      <c r="L264" s="123">
        <v>0.29001857293263328</v>
      </c>
      <c r="M264" s="123">
        <v>0.31456958323126122</v>
      </c>
      <c r="N264" s="123">
        <v>0.28861103434916457</v>
      </c>
      <c r="O264" s="123">
        <v>0.24595558671429682</v>
      </c>
      <c r="P264" s="123">
        <v>0.21469947682292526</v>
      </c>
      <c r="Q264" s="123">
        <v>0.2578428368391798</v>
      </c>
      <c r="R264" s="123">
        <v>0.26892950923522962</v>
      </c>
      <c r="S264" s="123">
        <v>0.2753840884973538</v>
      </c>
      <c r="T264" s="123">
        <v>0.2672974944006356</v>
      </c>
      <c r="U264" s="123">
        <v>0.29907380448322157</v>
      </c>
      <c r="V264" s="123">
        <v>0.31206528917478027</v>
      </c>
      <c r="W264" s="123">
        <v>0.35719143322119307</v>
      </c>
      <c r="X264" s="123">
        <v>0.28013965806573443</v>
      </c>
      <c r="Y264" s="123">
        <v>0.23988757388507406</v>
      </c>
      <c r="DA264" s="130" t="s">
        <v>3239</v>
      </c>
    </row>
    <row r="265" spans="1:105" ht="12" customHeight="1" x14ac:dyDescent="0.25">
      <c r="A265" s="97" t="s">
        <v>124</v>
      </c>
      <c r="B265" s="99">
        <v>3.1651650484549427</v>
      </c>
      <c r="C265" s="99">
        <v>3.0902449537480776</v>
      </c>
      <c r="D265" s="99">
        <v>2.8423449065903879</v>
      </c>
      <c r="E265" s="99">
        <v>2.9287322312486839</v>
      </c>
      <c r="F265" s="99">
        <v>2.9852367697315283</v>
      </c>
      <c r="G265" s="99">
        <v>2.9254506703304064</v>
      </c>
      <c r="H265" s="99">
        <v>3.0545743914358665</v>
      </c>
      <c r="I265" s="99">
        <v>3.0541261242001236</v>
      </c>
      <c r="J265" s="99">
        <v>2.879727586751339</v>
      </c>
      <c r="K265" s="99">
        <v>2.7587350551289731</v>
      </c>
      <c r="L265" s="99">
        <v>3.0623398213524879</v>
      </c>
      <c r="M265" s="99">
        <v>3.4527004277453823</v>
      </c>
      <c r="N265" s="99">
        <v>3.4156166559187042</v>
      </c>
      <c r="O265" s="99">
        <v>3.2729550303030472</v>
      </c>
      <c r="P265" s="99">
        <v>2.8754970783696252</v>
      </c>
      <c r="Q265" s="99">
        <v>3.3141362673807024</v>
      </c>
      <c r="R265" s="99">
        <v>3.3072617886100852</v>
      </c>
      <c r="S265" s="99">
        <v>3.2120618869469957</v>
      </c>
      <c r="T265" s="99">
        <v>2.9825499831156801</v>
      </c>
      <c r="U265" s="99">
        <v>2.9761665669787867</v>
      </c>
      <c r="V265" s="99">
        <v>2.7015008430624796</v>
      </c>
      <c r="W265" s="99">
        <v>2.6020074882246398</v>
      </c>
      <c r="X265" s="99">
        <v>1.9698519008539161</v>
      </c>
      <c r="Y265" s="99">
        <v>1.7340021544408748</v>
      </c>
      <c r="DA265" s="63" t="s">
        <v>3240</v>
      </c>
    </row>
    <row r="266" spans="1:105" ht="12" customHeight="1" x14ac:dyDescent="0.25">
      <c r="A266" s="97" t="s">
        <v>123</v>
      </c>
      <c r="B266" s="99">
        <v>1.8061548367172882</v>
      </c>
      <c r="C266" s="99">
        <v>1.7294764219142456</v>
      </c>
      <c r="D266" s="99">
        <v>1.605764137330949</v>
      </c>
      <c r="E266" s="99">
        <v>1.6275492528930886</v>
      </c>
      <c r="F266" s="99">
        <v>1.6502516432294099</v>
      </c>
      <c r="G266" s="99">
        <v>1.6431738320165046</v>
      </c>
      <c r="H266" s="99">
        <v>1.7183030766458813</v>
      </c>
      <c r="I266" s="99">
        <v>1.6929647711751192</v>
      </c>
      <c r="J266" s="99">
        <v>1.5448068418964955</v>
      </c>
      <c r="K266" s="99">
        <v>1.3444039285507283</v>
      </c>
      <c r="L266" s="99">
        <v>1.7222248274599548</v>
      </c>
      <c r="M266" s="99">
        <v>1.9210353617719842</v>
      </c>
      <c r="N266" s="99">
        <v>1.8752720186952134</v>
      </c>
      <c r="O266" s="99">
        <v>1.9287524777952387</v>
      </c>
      <c r="P266" s="99">
        <v>1.6292129480980346</v>
      </c>
      <c r="Q266" s="99">
        <v>1.9489202354961825</v>
      </c>
      <c r="R266" s="99">
        <v>1.9746556134252775</v>
      </c>
      <c r="S266" s="99">
        <v>1.8430733692466335</v>
      </c>
      <c r="T266" s="99">
        <v>1.7641394503705916</v>
      </c>
      <c r="U266" s="99">
        <v>1.6018563799146752</v>
      </c>
      <c r="V266" s="99">
        <v>1.4549548967337225</v>
      </c>
      <c r="W266" s="99">
        <v>1.5156522876655256</v>
      </c>
      <c r="X266" s="99">
        <v>0.82209905669410543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1.8061548367172882</v>
      </c>
      <c r="C267" s="102">
        <v>1.7294764219142456</v>
      </c>
      <c r="D267" s="102">
        <v>1.605764137330949</v>
      </c>
      <c r="E267" s="102">
        <v>1.6275492528930886</v>
      </c>
      <c r="F267" s="102">
        <v>1.6502516432294099</v>
      </c>
      <c r="G267" s="102">
        <v>1.6431738320165046</v>
      </c>
      <c r="H267" s="102">
        <v>1.7183030766458813</v>
      </c>
      <c r="I267" s="102">
        <v>1.6929647711751192</v>
      </c>
      <c r="J267" s="102">
        <v>1.5448068418964955</v>
      </c>
      <c r="K267" s="102">
        <v>1.3444039285507283</v>
      </c>
      <c r="L267" s="102">
        <v>1.7222248274599548</v>
      </c>
      <c r="M267" s="102">
        <v>1.9210353617719842</v>
      </c>
      <c r="N267" s="102">
        <v>1.8752720186952134</v>
      </c>
      <c r="O267" s="102">
        <v>1.9287524777952387</v>
      </c>
      <c r="P267" s="102">
        <v>1.6292129480980346</v>
      </c>
      <c r="Q267" s="102">
        <v>1.9489202354961825</v>
      </c>
      <c r="R267" s="102">
        <v>1.9746556134252775</v>
      </c>
      <c r="S267" s="102">
        <v>1.8430733692466335</v>
      </c>
      <c r="T267" s="102">
        <v>1.7641394503705916</v>
      </c>
      <c r="U267" s="102">
        <v>1.6018563799146752</v>
      </c>
      <c r="V267" s="102">
        <v>1.4549548967337225</v>
      </c>
      <c r="W267" s="102">
        <v>1.5156522876655256</v>
      </c>
      <c r="X267" s="102">
        <v>0.82209905669410543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3248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0.28371120723950516</v>
      </c>
      <c r="I279" s="117">
        <f t="shared" si="108"/>
        <v>0.55513071603205066</v>
      </c>
      <c r="J279" s="117">
        <f t="shared" si="108"/>
        <v>0.47674115869745043</v>
      </c>
      <c r="K279" s="117">
        <f t="shared" si="108"/>
        <v>0.40240771706531303</v>
      </c>
      <c r="L279" s="117">
        <f t="shared" si="108"/>
        <v>0.78797925239599276</v>
      </c>
      <c r="M279" s="117">
        <f t="shared" si="108"/>
        <v>0.87597784340029972</v>
      </c>
      <c r="N279" s="117">
        <f t="shared" si="108"/>
        <v>0.94581485534521881</v>
      </c>
      <c r="O279" s="117">
        <f t="shared" si="108"/>
        <v>3.7824742331422017</v>
      </c>
      <c r="P279" s="117">
        <f t="shared" si="108"/>
        <v>0.28668129657884589</v>
      </c>
      <c r="Q279" s="117">
        <f t="shared" si="108"/>
        <v>0.18425841468542437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3.5864940287281433E-2</v>
      </c>
      <c r="W279" s="117">
        <f t="shared" ref="W279:Y279" si="110">W280+W282+W284+W293</f>
        <v>0.25256452988799966</v>
      </c>
      <c r="X279" s="117">
        <f t="shared" si="110"/>
        <v>0</v>
      </c>
      <c r="Y279" s="117">
        <f t="shared" si="110"/>
        <v>3.7629053548498631E-4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0.25590909965679542</v>
      </c>
      <c r="I280" s="122">
        <f t="shared" si="111"/>
        <v>0.48609182003355295</v>
      </c>
      <c r="J280" s="122">
        <f t="shared" si="111"/>
        <v>0.38991769625034223</v>
      </c>
      <c r="K280" s="122">
        <f t="shared" si="111"/>
        <v>0.31784277763507029</v>
      </c>
      <c r="L280" s="122">
        <f t="shared" si="111"/>
        <v>0.68414062366550732</v>
      </c>
      <c r="M280" s="122">
        <f t="shared" si="111"/>
        <v>0.72268332130126023</v>
      </c>
      <c r="N280" s="122">
        <f t="shared" si="111"/>
        <v>0.79475433829220221</v>
      </c>
      <c r="O280" s="122">
        <f t="shared" si="111"/>
        <v>3.3749452622134974</v>
      </c>
      <c r="P280" s="122">
        <f t="shared" si="111"/>
        <v>0.23804882884333892</v>
      </c>
      <c r="Q280" s="122">
        <f t="shared" si="111"/>
        <v>0.16458554581481477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1.1541611281521475E-2</v>
      </c>
      <c r="W280" s="122">
        <f t="shared" si="111"/>
        <v>0.22068680716180661</v>
      </c>
      <c r="X280" s="122">
        <f t="shared" si="111"/>
        <v>0</v>
      </c>
      <c r="Y280" s="122">
        <f t="shared" si="111"/>
        <v>2.9502292153045387E-4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0.25590909965679542</v>
      </c>
      <c r="I281" s="98">
        <v>0.48609182003355295</v>
      </c>
      <c r="J281" s="98">
        <v>0.38991769625034223</v>
      </c>
      <c r="K281" s="98">
        <v>0.31784277763507029</v>
      </c>
      <c r="L281" s="98">
        <v>0.68414062366550732</v>
      </c>
      <c r="M281" s="98">
        <v>0.72268332130126023</v>
      </c>
      <c r="N281" s="98">
        <v>0.79475433829220221</v>
      </c>
      <c r="O281" s="98">
        <v>3.3749452622134974</v>
      </c>
      <c r="P281" s="98">
        <v>0.23804882884333892</v>
      </c>
      <c r="Q281" s="98">
        <v>0.16458554581481477</v>
      </c>
      <c r="R281" s="98">
        <v>0</v>
      </c>
      <c r="S281" s="98">
        <v>0</v>
      </c>
      <c r="T281" s="98">
        <v>0</v>
      </c>
      <c r="U281" s="98">
        <v>0</v>
      </c>
      <c r="V281" s="98">
        <v>1.1541611281521475E-2</v>
      </c>
      <c r="W281" s="98">
        <v>0.22068680716180661</v>
      </c>
      <c r="X281" s="98">
        <v>0</v>
      </c>
      <c r="Y281" s="98">
        <v>2.9502292153045387E-4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2.2137029972355552E-4</v>
      </c>
      <c r="I282" s="122">
        <f t="shared" si="112"/>
        <v>6.5712951006333988E-4</v>
      </c>
      <c r="J282" s="122">
        <f t="shared" si="112"/>
        <v>8.7108448968255335E-4</v>
      </c>
      <c r="K282" s="122">
        <f t="shared" si="112"/>
        <v>9.211979997006607E-4</v>
      </c>
      <c r="L282" s="122">
        <f t="shared" si="112"/>
        <v>1.0213018638755773E-3</v>
      </c>
      <c r="M282" s="122">
        <f t="shared" si="112"/>
        <v>1.5468307161468388E-3</v>
      </c>
      <c r="N282" s="122">
        <f t="shared" si="112"/>
        <v>1.6278324536351026E-3</v>
      </c>
      <c r="O282" s="122">
        <f t="shared" si="112"/>
        <v>4.0881331807802726E-3</v>
      </c>
      <c r="P282" s="122">
        <f t="shared" si="112"/>
        <v>3.9696262199993387E-4</v>
      </c>
      <c r="Q282" s="122">
        <f t="shared" si="112"/>
        <v>1.8481688947320565E-4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3.9903378229825658E-4</v>
      </c>
      <c r="W282" s="122">
        <f t="shared" si="112"/>
        <v>2.203580106345948E-4</v>
      </c>
      <c r="X282" s="122">
        <f t="shared" si="112"/>
        <v>0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2.2137029972355552E-4</v>
      </c>
      <c r="I283" s="98">
        <v>6.5712951006333988E-4</v>
      </c>
      <c r="J283" s="98">
        <v>8.7108448968255335E-4</v>
      </c>
      <c r="K283" s="98">
        <v>9.211979997006607E-4</v>
      </c>
      <c r="L283" s="98">
        <v>1.0213018638755773E-3</v>
      </c>
      <c r="M283" s="98">
        <v>1.5468307161468388E-3</v>
      </c>
      <c r="N283" s="98">
        <v>1.6278324536351026E-3</v>
      </c>
      <c r="O283" s="98">
        <v>4.0881331807802726E-3</v>
      </c>
      <c r="P283" s="98">
        <v>3.9696262199993387E-4</v>
      </c>
      <c r="Q283" s="98">
        <v>1.8481688947320565E-4</v>
      </c>
      <c r="R283" s="98">
        <v>0</v>
      </c>
      <c r="S283" s="98">
        <v>0</v>
      </c>
      <c r="T283" s="98">
        <v>0</v>
      </c>
      <c r="U283" s="98">
        <v>0</v>
      </c>
      <c r="V283" s="98">
        <v>3.9903378229825658E-4</v>
      </c>
      <c r="W283" s="98">
        <v>2.203580106345948E-4</v>
      </c>
      <c r="X283" s="98">
        <v>0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2.2249779538111112E-2</v>
      </c>
      <c r="I284" s="122">
        <v>5.4233358936767714E-2</v>
      </c>
      <c r="J284" s="122">
        <v>6.8203484032925532E-2</v>
      </c>
      <c r="K284" s="122">
        <v>6.5369143328031259E-2</v>
      </c>
      <c r="L284" s="122">
        <v>8.1694166870436249E-2</v>
      </c>
      <c r="M284" s="122">
        <v>0.12229150117307382</v>
      </c>
      <c r="N284" s="122">
        <v>0.12034284585434743</v>
      </c>
      <c r="O284" s="122">
        <v>0.32405439236303868</v>
      </c>
      <c r="P284" s="122">
        <v>3.8210133415155577E-2</v>
      </c>
      <c r="Q284" s="122">
        <v>1.5508480387112857E-2</v>
      </c>
      <c r="R284" s="122">
        <v>0</v>
      </c>
      <c r="S284" s="122">
        <v>0</v>
      </c>
      <c r="T284" s="122">
        <v>0</v>
      </c>
      <c r="U284" s="122">
        <v>0</v>
      </c>
      <c r="V284" s="122">
        <v>1.8611415365439532E-2</v>
      </c>
      <c r="W284" s="122">
        <v>2.4329764182454545E-2</v>
      </c>
      <c r="X284" s="122">
        <v>0</v>
      </c>
      <c r="Y284" s="122">
        <v>6.0360654135379596E-5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2.8475583166842258E-3</v>
      </c>
      <c r="I285" s="98">
        <v>5.4502766753908461E-3</v>
      </c>
      <c r="J285" s="98">
        <v>5.5751485276304465E-3</v>
      </c>
      <c r="K285" s="98">
        <v>4.3127257178081262E-3</v>
      </c>
      <c r="L285" s="98">
        <v>6.4696767693271304E-3</v>
      </c>
      <c r="M285" s="98">
        <v>1.3396355363436556E-2</v>
      </c>
      <c r="N285" s="98">
        <v>1.1252260350729825E-2</v>
      </c>
      <c r="O285" s="98">
        <v>2.3956144552546056E-2</v>
      </c>
      <c r="P285" s="98">
        <v>2.6112642844181915E-3</v>
      </c>
      <c r="Q285" s="98">
        <v>1.7150738104429364E-3</v>
      </c>
      <c r="R285" s="98">
        <v>0</v>
      </c>
      <c r="S285" s="98">
        <v>0</v>
      </c>
      <c r="T285" s="98">
        <v>0</v>
      </c>
      <c r="U285" s="98">
        <v>0</v>
      </c>
      <c r="V285" s="98">
        <v>2.5165372111345154E-3</v>
      </c>
      <c r="W285" s="98">
        <v>4.0923335882445157E-3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1.0602063808685353E-4</v>
      </c>
      <c r="J286" s="98">
        <v>0</v>
      </c>
      <c r="K286" s="98">
        <v>9.2726920980667604E-5</v>
      </c>
      <c r="L286" s="98">
        <v>0</v>
      </c>
      <c r="M286" s="98">
        <v>1.1846705746170522E-4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6.876063834429657E-5</v>
      </c>
      <c r="J287" s="101">
        <v>0</v>
      </c>
      <c r="K287" s="101">
        <v>5.4116461932121929E-5</v>
      </c>
      <c r="L287" s="101">
        <v>0</v>
      </c>
      <c r="M287" s="101">
        <v>7.6263650179557435E-5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3.7259999742556952E-5</v>
      </c>
      <c r="J288" s="104">
        <v>0</v>
      </c>
      <c r="K288" s="104">
        <v>3.8610459048545674E-5</v>
      </c>
      <c r="L288" s="104">
        <v>0</v>
      </c>
      <c r="M288" s="104">
        <v>4.2203407282147788E-5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1.1608191825181566E-2</v>
      </c>
      <c r="I289" s="101">
        <v>1.1680670913552732E-2</v>
      </c>
      <c r="J289" s="101">
        <v>2.3022215921424657E-2</v>
      </c>
      <c r="K289" s="101">
        <v>2.1495505270676323E-2</v>
      </c>
      <c r="L289" s="101">
        <v>3.7702101102948173E-2</v>
      </c>
      <c r="M289" s="101">
        <v>6.2406880951580181E-2</v>
      </c>
      <c r="N289" s="101">
        <v>6.7228428681722768E-2</v>
      </c>
      <c r="O289" s="101">
        <v>0.16755326911065813</v>
      </c>
      <c r="P289" s="101">
        <v>2.0558800869376885E-2</v>
      </c>
      <c r="Q289" s="101">
        <v>6.619171491589671E-3</v>
      </c>
      <c r="R289" s="101">
        <v>0</v>
      </c>
      <c r="S289" s="101">
        <v>0</v>
      </c>
      <c r="T289" s="101">
        <v>0</v>
      </c>
      <c r="U289" s="101">
        <v>0</v>
      </c>
      <c r="V289" s="101">
        <v>8.4338195455703896E-3</v>
      </c>
      <c r="W289" s="101">
        <v>1.0935429193593561E-2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7.7940293962453205E-3</v>
      </c>
      <c r="I290" s="104">
        <v>3.699639070973728E-2</v>
      </c>
      <c r="J290" s="104">
        <v>3.9606119583870419E-2</v>
      </c>
      <c r="K290" s="104">
        <v>3.9468185418566136E-2</v>
      </c>
      <c r="L290" s="104">
        <v>3.7522388998160947E-2</v>
      </c>
      <c r="M290" s="104">
        <v>4.6369797800595372E-2</v>
      </c>
      <c r="N290" s="104">
        <v>4.1862156821894841E-2</v>
      </c>
      <c r="O290" s="104">
        <v>0.13254497869983453</v>
      </c>
      <c r="P290" s="104">
        <v>1.5040068261360498E-2</v>
      </c>
      <c r="Q290" s="104">
        <v>7.1742350850802494E-3</v>
      </c>
      <c r="R290" s="104">
        <v>0</v>
      </c>
      <c r="S290" s="104">
        <v>0</v>
      </c>
      <c r="T290" s="104">
        <v>0</v>
      </c>
      <c r="U290" s="104">
        <v>0</v>
      </c>
      <c r="V290" s="104">
        <v>7.6610586087346288E-3</v>
      </c>
      <c r="W290" s="104">
        <v>9.3020014006164678E-3</v>
      </c>
      <c r="X290" s="104">
        <v>0</v>
      </c>
      <c r="Y290" s="104">
        <v>6.0360654135379596E-5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4.9435063945124326E-3</v>
      </c>
      <c r="I291" s="98">
        <v>2.312975203214301E-2</v>
      </c>
      <c r="J291" s="98">
        <v>2.4070171982044676E-2</v>
      </c>
      <c r="K291" s="98">
        <v>2.2078080374550092E-2</v>
      </c>
      <c r="L291" s="98">
        <v>2.3657168922388269E-2</v>
      </c>
      <c r="M291" s="98">
        <v>2.8927886462025279E-2</v>
      </c>
      <c r="N291" s="98">
        <v>2.5528794719258393E-2</v>
      </c>
      <c r="O291" s="98">
        <v>8.4146568860759607E-2</v>
      </c>
      <c r="P291" s="98">
        <v>9.1504976122981242E-3</v>
      </c>
      <c r="Q291" s="98">
        <v>4.4335069345983217E-3</v>
      </c>
      <c r="R291" s="98">
        <v>0</v>
      </c>
      <c r="S291" s="98">
        <v>0</v>
      </c>
      <c r="T291" s="98">
        <v>0</v>
      </c>
      <c r="U291" s="98">
        <v>0</v>
      </c>
      <c r="V291" s="98">
        <v>4.5591398980770644E-3</v>
      </c>
      <c r="W291" s="98">
        <v>5.8082945785176664E-3</v>
      </c>
      <c r="X291" s="98">
        <v>0</v>
      </c>
      <c r="Y291" s="98">
        <v>3.3122584976493676E-5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2.8505230017328875E-3</v>
      </c>
      <c r="I292" s="98">
        <v>1.3866638677594268E-2</v>
      </c>
      <c r="J292" s="98">
        <v>1.5535947601825745E-2</v>
      </c>
      <c r="K292" s="98">
        <v>1.7390105044016044E-2</v>
      </c>
      <c r="L292" s="98">
        <v>1.3865220075772674E-2</v>
      </c>
      <c r="M292" s="98">
        <v>1.7441911338570093E-2</v>
      </c>
      <c r="N292" s="98">
        <v>1.6333362102636452E-2</v>
      </c>
      <c r="O292" s="98">
        <v>4.8398409839074931E-2</v>
      </c>
      <c r="P292" s="98">
        <v>5.8895706490623735E-3</v>
      </c>
      <c r="Q292" s="98">
        <v>2.7407281504819281E-3</v>
      </c>
      <c r="R292" s="98">
        <v>0</v>
      </c>
      <c r="S292" s="98">
        <v>0</v>
      </c>
      <c r="T292" s="98">
        <v>0</v>
      </c>
      <c r="U292" s="98">
        <v>0</v>
      </c>
      <c r="V292" s="98">
        <v>3.1019187106575644E-3</v>
      </c>
      <c r="W292" s="98">
        <v>3.4937068220988014E-3</v>
      </c>
      <c r="X292" s="98">
        <v>0</v>
      </c>
      <c r="Y292" s="98">
        <v>2.7238069158885923E-5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5.3309577448749923E-3</v>
      </c>
      <c r="I293" s="122">
        <v>1.4148407551666674E-2</v>
      </c>
      <c r="J293" s="122">
        <v>1.7748893924500127E-2</v>
      </c>
      <c r="K293" s="122">
        <v>1.8274598102510819E-2</v>
      </c>
      <c r="L293" s="122">
        <v>2.1123159996173556E-2</v>
      </c>
      <c r="M293" s="122">
        <v>2.9456190209818853E-2</v>
      </c>
      <c r="N293" s="122">
        <v>2.9089838745034173E-2</v>
      </c>
      <c r="O293" s="122">
        <v>7.9386445384885415E-2</v>
      </c>
      <c r="P293" s="122">
        <v>1.0025371698351503E-2</v>
      </c>
      <c r="Q293" s="122">
        <v>3.9795715940235434E-3</v>
      </c>
      <c r="R293" s="122">
        <v>0</v>
      </c>
      <c r="S293" s="122">
        <v>0</v>
      </c>
      <c r="T293" s="122">
        <v>0</v>
      </c>
      <c r="U293" s="122">
        <v>0</v>
      </c>
      <c r="V293" s="122">
        <v>5.3128798580221711E-3</v>
      </c>
      <c r="W293" s="122">
        <v>7.3276005331038866E-3</v>
      </c>
      <c r="X293" s="122">
        <v>0</v>
      </c>
      <c r="Y293" s="122">
        <v>2.090695981915284E-5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5.3309577448749923E-3</v>
      </c>
      <c r="I295" s="33">
        <v>1.4148407551666674E-2</v>
      </c>
      <c r="J295" s="33">
        <v>1.7748893924500127E-2</v>
      </c>
      <c r="K295" s="33">
        <v>1.8274598102510819E-2</v>
      </c>
      <c r="L295" s="33">
        <v>2.1123159996173556E-2</v>
      </c>
      <c r="M295" s="33">
        <v>2.9456190209818853E-2</v>
      </c>
      <c r="N295" s="33">
        <v>2.9089838745034173E-2</v>
      </c>
      <c r="O295" s="33">
        <v>7.9386445384885415E-2</v>
      </c>
      <c r="P295" s="33">
        <v>1.0025371698351503E-2</v>
      </c>
      <c r="Q295" s="33">
        <v>3.9795715940235434E-3</v>
      </c>
      <c r="R295" s="33">
        <v>0</v>
      </c>
      <c r="S295" s="33">
        <v>0</v>
      </c>
      <c r="T295" s="33">
        <v>0</v>
      </c>
      <c r="U295" s="33">
        <v>0</v>
      </c>
      <c r="V295" s="33">
        <v>5.3128798580221711E-3</v>
      </c>
      <c r="W295" s="33">
        <v>7.3276005331038866E-3</v>
      </c>
      <c r="X295" s="33">
        <v>0</v>
      </c>
      <c r="Y295" s="33">
        <v>2.090695981915284E-5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0.22966438338548004</v>
      </c>
      <c r="I297" s="117">
        <f t="shared" si="113"/>
        <v>0.45319642672451671</v>
      </c>
      <c r="J297" s="117">
        <f t="shared" si="113"/>
        <v>0.39096453533228392</v>
      </c>
      <c r="K297" s="117">
        <f t="shared" si="113"/>
        <v>0.3324262998699784</v>
      </c>
      <c r="L297" s="117">
        <f t="shared" si="113"/>
        <v>0.64981338829130586</v>
      </c>
      <c r="M297" s="117">
        <f t="shared" si="113"/>
        <v>0.72436467386502634</v>
      </c>
      <c r="N297" s="117">
        <f t="shared" si="113"/>
        <v>0.78522947944704768</v>
      </c>
      <c r="O297" s="117">
        <f t="shared" si="113"/>
        <v>3.1480856954834882</v>
      </c>
      <c r="P297" s="117">
        <f t="shared" si="113"/>
        <v>0.23969914282952262</v>
      </c>
      <c r="Q297" s="117">
        <f t="shared" si="113"/>
        <v>0.15526737658518483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3.4021781249434238E-2</v>
      </c>
      <c r="W297" s="117">
        <f t="shared" ref="W297:Y297" si="115">W298+W300+W302+W311</f>
        <v>0.23890162951730975</v>
      </c>
      <c r="X297" s="117">
        <f t="shared" si="115"/>
        <v>0</v>
      </c>
      <c r="Y297" s="117">
        <f t="shared" si="115"/>
        <v>3.6001271726048239E-4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0.20755649277907282</v>
      </c>
      <c r="I298" s="122">
        <f t="shared" si="116"/>
        <v>0.39590507952920695</v>
      </c>
      <c r="J298" s="122">
        <f t="shared" si="116"/>
        <v>0.3188976349710384</v>
      </c>
      <c r="K298" s="122">
        <f t="shared" si="116"/>
        <v>0.26102173784024935</v>
      </c>
      <c r="L298" s="122">
        <f t="shared" si="116"/>
        <v>0.56412516271904289</v>
      </c>
      <c r="M298" s="122">
        <f t="shared" si="116"/>
        <v>0.59786188568775211</v>
      </c>
      <c r="N298" s="122">
        <f t="shared" si="116"/>
        <v>0.65894979829477518</v>
      </c>
      <c r="O298" s="122">
        <f t="shared" si="116"/>
        <v>2.8025506076649322</v>
      </c>
      <c r="P298" s="122">
        <f t="shared" si="116"/>
        <v>0.198150782219568</v>
      </c>
      <c r="Q298" s="122">
        <f t="shared" si="116"/>
        <v>0.13802443854439306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1.0793792029627819E-2</v>
      </c>
      <c r="W298" s="122">
        <f t="shared" si="116"/>
        <v>0.20973825806361349</v>
      </c>
      <c r="X298" s="122">
        <f t="shared" si="116"/>
        <v>0</v>
      </c>
      <c r="Y298" s="122">
        <f t="shared" si="116"/>
        <v>2.8466492408967317E-4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0.20755649277907282</v>
      </c>
      <c r="I299" s="98">
        <v>0.39590507952920695</v>
      </c>
      <c r="J299" s="98">
        <v>0.3188976349710384</v>
      </c>
      <c r="K299" s="98">
        <v>0.26102173784024935</v>
      </c>
      <c r="L299" s="98">
        <v>0.56412516271904289</v>
      </c>
      <c r="M299" s="98">
        <v>0.59786188568775211</v>
      </c>
      <c r="N299" s="98">
        <v>0.65894979829477518</v>
      </c>
      <c r="O299" s="98">
        <v>2.8025506076649322</v>
      </c>
      <c r="P299" s="98">
        <v>0.198150782219568</v>
      </c>
      <c r="Q299" s="98">
        <v>0.13802443854439306</v>
      </c>
      <c r="R299" s="98">
        <v>0</v>
      </c>
      <c r="S299" s="98">
        <v>0</v>
      </c>
      <c r="T299" s="98">
        <v>0</v>
      </c>
      <c r="U299" s="98">
        <v>0</v>
      </c>
      <c r="V299" s="98">
        <v>1.0793792029627819E-2</v>
      </c>
      <c r="W299" s="98">
        <v>0.20973825806361349</v>
      </c>
      <c r="X299" s="98">
        <v>0</v>
      </c>
      <c r="Y299" s="98">
        <v>2.8466492408967317E-4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8.3597301586977289E-4</v>
      </c>
      <c r="I300" s="122">
        <f t="shared" si="117"/>
        <v>2.5863767203561728E-3</v>
      </c>
      <c r="J300" s="122">
        <f t="shared" si="117"/>
        <v>3.570031353832338E-3</v>
      </c>
      <c r="K300" s="122">
        <f t="shared" si="117"/>
        <v>3.9284777858044238E-3</v>
      </c>
      <c r="L300" s="122">
        <f t="shared" si="117"/>
        <v>4.5288873584405391E-3</v>
      </c>
      <c r="M300" s="122">
        <f t="shared" si="117"/>
        <v>7.1604531268234075E-3</v>
      </c>
      <c r="N300" s="122">
        <f t="shared" si="117"/>
        <v>7.9028672476369223E-3</v>
      </c>
      <c r="O300" s="122">
        <f t="shared" si="117"/>
        <v>2.0895300166407456E-2</v>
      </c>
      <c r="P300" s="122">
        <f t="shared" si="117"/>
        <v>2.13298551056551E-3</v>
      </c>
      <c r="Q300" s="122">
        <f t="shared" si="117"/>
        <v>1.0302414520608648E-3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2.2550404744669135E-3</v>
      </c>
      <c r="W300" s="122">
        <f t="shared" si="117"/>
        <v>1.257653521440191E-3</v>
      </c>
      <c r="X300" s="122">
        <f t="shared" si="117"/>
        <v>0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8.3597301586977289E-4</v>
      </c>
      <c r="I301" s="98">
        <v>2.5863767203561728E-3</v>
      </c>
      <c r="J301" s="98">
        <v>3.570031353832338E-3</v>
      </c>
      <c r="K301" s="98">
        <v>3.9284777858044238E-3</v>
      </c>
      <c r="L301" s="98">
        <v>4.5288873584405391E-3</v>
      </c>
      <c r="M301" s="98">
        <v>7.1604531268234075E-3</v>
      </c>
      <c r="N301" s="98">
        <v>7.9028672476369223E-3</v>
      </c>
      <c r="O301" s="98">
        <v>2.0895300166407456E-2</v>
      </c>
      <c r="P301" s="98">
        <v>2.13298551056551E-3</v>
      </c>
      <c r="Q301" s="98">
        <v>1.0302414520608648E-3</v>
      </c>
      <c r="R301" s="98">
        <v>0</v>
      </c>
      <c r="S301" s="98">
        <v>0</v>
      </c>
      <c r="T301" s="98">
        <v>0</v>
      </c>
      <c r="U301" s="98">
        <v>0</v>
      </c>
      <c r="V301" s="98">
        <v>2.2550404744669135E-3</v>
      </c>
      <c r="W301" s="98">
        <v>1.257653521440191E-3</v>
      </c>
      <c r="X301" s="98">
        <v>0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1.7123899746162526E-2</v>
      </c>
      <c r="I302" s="122">
        <v>4.3675244559228832E-2</v>
      </c>
      <c r="J302" s="122">
        <v>5.4632255827279264E-2</v>
      </c>
      <c r="K302" s="122">
        <v>5.3169277957273865E-2</v>
      </c>
      <c r="L302" s="122">
        <v>6.4582695800387932E-2</v>
      </c>
      <c r="M302" s="122">
        <v>9.6146985603342686E-2</v>
      </c>
      <c r="N302" s="122">
        <v>9.5362734423571571E-2</v>
      </c>
      <c r="O302" s="122">
        <v>0.26142762355271665</v>
      </c>
      <c r="P302" s="122">
        <v>3.1364691140138137E-2</v>
      </c>
      <c r="Q302" s="122">
        <v>1.2982103897193393E-2</v>
      </c>
      <c r="R302" s="122">
        <v>0</v>
      </c>
      <c r="S302" s="122">
        <v>0</v>
      </c>
      <c r="T302" s="122">
        <v>0</v>
      </c>
      <c r="U302" s="122">
        <v>0</v>
      </c>
      <c r="V302" s="122">
        <v>1.6282527309660035E-2</v>
      </c>
      <c r="W302" s="122">
        <v>2.1366472877001511E-2</v>
      </c>
      <c r="X302" s="122">
        <v>0</v>
      </c>
      <c r="Y302" s="122">
        <v>5.6409231008280628E-5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1.9158981309887627E-3</v>
      </c>
      <c r="I303" s="98">
        <v>3.6833146336580072E-3</v>
      </c>
      <c r="J303" s="98">
        <v>3.7870401755444225E-3</v>
      </c>
      <c r="K303" s="98">
        <v>2.9473491505170291E-3</v>
      </c>
      <c r="L303" s="98">
        <v>4.4528154150422303E-3</v>
      </c>
      <c r="M303" s="98">
        <v>9.3526665342216157E-3</v>
      </c>
      <c r="N303" s="98">
        <v>8.039220833916191E-3</v>
      </c>
      <c r="O303" s="98">
        <v>1.768655862580502E-2</v>
      </c>
      <c r="P303" s="98">
        <v>2.0033403810942748E-3</v>
      </c>
      <c r="Q303" s="98">
        <v>1.3604216327094448E-3</v>
      </c>
      <c r="R303" s="98">
        <v>0</v>
      </c>
      <c r="S303" s="98">
        <v>0</v>
      </c>
      <c r="T303" s="98">
        <v>0</v>
      </c>
      <c r="U303" s="98">
        <v>0</v>
      </c>
      <c r="V303" s="98">
        <v>2.1676487419084057E-3</v>
      </c>
      <c r="W303" s="98">
        <v>3.5487463751584475E-3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8.3728661888970155E-5</v>
      </c>
      <c r="J304" s="98">
        <v>0</v>
      </c>
      <c r="K304" s="98">
        <v>7.5594055627854707E-5</v>
      </c>
      <c r="L304" s="98">
        <v>0</v>
      </c>
      <c r="M304" s="98">
        <v>9.5446880559864493E-5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4.646866214641321E-5</v>
      </c>
      <c r="J305" s="101">
        <v>0</v>
      </c>
      <c r="K305" s="101">
        <v>3.6983596579309033E-5</v>
      </c>
      <c r="L305" s="101">
        <v>0</v>
      </c>
      <c r="M305" s="101">
        <v>5.3243473277716705E-5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3.7259999742556952E-5</v>
      </c>
      <c r="J306" s="104">
        <v>0</v>
      </c>
      <c r="K306" s="104">
        <v>3.8610459048545674E-5</v>
      </c>
      <c r="L306" s="104">
        <v>0</v>
      </c>
      <c r="M306" s="104">
        <v>4.2203407282147788E-5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8.66666249688622E-3</v>
      </c>
      <c r="I307" s="101">
        <v>8.7382713826057688E-3</v>
      </c>
      <c r="J307" s="101">
        <v>1.7261762022744688E-2</v>
      </c>
      <c r="K307" s="101">
        <v>1.6159140862300542E-2</v>
      </c>
      <c r="L307" s="101">
        <v>2.8427243345053331E-2</v>
      </c>
      <c r="M307" s="101">
        <v>4.7321639209537331E-2</v>
      </c>
      <c r="N307" s="101">
        <v>5.1452125897714876E-2</v>
      </c>
      <c r="O307" s="101">
        <v>0.13003703427270197</v>
      </c>
      <c r="P307" s="101">
        <v>1.6242445227326832E-2</v>
      </c>
      <c r="Q307" s="101">
        <v>5.3185803497399538E-3</v>
      </c>
      <c r="R307" s="101">
        <v>0</v>
      </c>
      <c r="S307" s="101">
        <v>0</v>
      </c>
      <c r="T307" s="101">
        <v>0</v>
      </c>
      <c r="U307" s="101">
        <v>0</v>
      </c>
      <c r="V307" s="101">
        <v>7.1485881642425761E-3</v>
      </c>
      <c r="W307" s="101">
        <v>9.3551055372990861E-3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6.5413391182875414E-3</v>
      </c>
      <c r="I308" s="104">
        <v>3.1169929881076086E-2</v>
      </c>
      <c r="J308" s="104">
        <v>3.3583453628990158E-2</v>
      </c>
      <c r="K308" s="104">
        <v>3.398719388882844E-2</v>
      </c>
      <c r="L308" s="104">
        <v>3.1702637040292372E-2</v>
      </c>
      <c r="M308" s="104">
        <v>3.9377232979023874E-2</v>
      </c>
      <c r="N308" s="104">
        <v>3.5871387691940496E-2</v>
      </c>
      <c r="O308" s="104">
        <v>0.1137040306542097</v>
      </c>
      <c r="P308" s="104">
        <v>1.3118905531717032E-2</v>
      </c>
      <c r="Q308" s="104">
        <v>6.3031019147439943E-3</v>
      </c>
      <c r="R308" s="104">
        <v>0</v>
      </c>
      <c r="S308" s="104">
        <v>0</v>
      </c>
      <c r="T308" s="104">
        <v>0</v>
      </c>
      <c r="U308" s="104">
        <v>0</v>
      </c>
      <c r="V308" s="104">
        <v>6.9662904035090517E-3</v>
      </c>
      <c r="W308" s="104">
        <v>8.4626209645439765E-3</v>
      </c>
      <c r="X308" s="104">
        <v>0</v>
      </c>
      <c r="Y308" s="104">
        <v>5.6409231008280628E-5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3.6908161165546544E-3</v>
      </c>
      <c r="I309" s="98">
        <v>1.7303291203481817E-2</v>
      </c>
      <c r="J309" s="98">
        <v>1.8047506027164411E-2</v>
      </c>
      <c r="K309" s="98">
        <v>1.6597088844812397E-2</v>
      </c>
      <c r="L309" s="98">
        <v>1.7837416964519695E-2</v>
      </c>
      <c r="M309" s="98">
        <v>2.1935321640453781E-2</v>
      </c>
      <c r="N309" s="98">
        <v>1.9538025589304047E-2</v>
      </c>
      <c r="O309" s="98">
        <v>6.5305620815134774E-2</v>
      </c>
      <c r="P309" s="98">
        <v>7.229334882654659E-3</v>
      </c>
      <c r="Q309" s="98">
        <v>3.5623737642620666E-3</v>
      </c>
      <c r="R309" s="98">
        <v>0</v>
      </c>
      <c r="S309" s="98">
        <v>0</v>
      </c>
      <c r="T309" s="98">
        <v>0</v>
      </c>
      <c r="U309" s="98">
        <v>0</v>
      </c>
      <c r="V309" s="98">
        <v>3.8643716928514872E-3</v>
      </c>
      <c r="W309" s="98">
        <v>4.9689141424451751E-3</v>
      </c>
      <c r="X309" s="98">
        <v>0</v>
      </c>
      <c r="Y309" s="98">
        <v>2.9171161849394705E-5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2.8505230017328875E-3</v>
      </c>
      <c r="I310" s="98">
        <v>1.3866638677594268E-2</v>
      </c>
      <c r="J310" s="98">
        <v>1.5535947601825745E-2</v>
      </c>
      <c r="K310" s="98">
        <v>1.7390105044016044E-2</v>
      </c>
      <c r="L310" s="98">
        <v>1.3865220075772674E-2</v>
      </c>
      <c r="M310" s="98">
        <v>1.7441911338570093E-2</v>
      </c>
      <c r="N310" s="98">
        <v>1.6333362102636452E-2</v>
      </c>
      <c r="O310" s="98">
        <v>4.8398409839074931E-2</v>
      </c>
      <c r="P310" s="98">
        <v>5.8895706490623735E-3</v>
      </c>
      <c r="Q310" s="98">
        <v>2.7407281504819281E-3</v>
      </c>
      <c r="R310" s="98">
        <v>0</v>
      </c>
      <c r="S310" s="98">
        <v>0</v>
      </c>
      <c r="T310" s="98">
        <v>0</v>
      </c>
      <c r="U310" s="98">
        <v>0</v>
      </c>
      <c r="V310" s="98">
        <v>3.1019187106575644E-3</v>
      </c>
      <c r="W310" s="98">
        <v>3.4937068220988014E-3</v>
      </c>
      <c r="X310" s="98">
        <v>0</v>
      </c>
      <c r="Y310" s="98">
        <v>2.7238069158885923E-5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4.1480178443749271E-3</v>
      </c>
      <c r="I311" s="122">
        <v>1.1029725915724785E-2</v>
      </c>
      <c r="J311" s="122">
        <v>1.3864613180133933E-2</v>
      </c>
      <c r="K311" s="122">
        <v>1.4306806286650738E-2</v>
      </c>
      <c r="L311" s="122">
        <v>1.6576642413434522E-2</v>
      </c>
      <c r="M311" s="122">
        <v>2.319534944710808E-2</v>
      </c>
      <c r="N311" s="122">
        <v>2.3014079481064015E-2</v>
      </c>
      <c r="O311" s="122">
        <v>6.3212164099431367E-2</v>
      </c>
      <c r="P311" s="122">
        <v>8.0506839592509923E-3</v>
      </c>
      <c r="Q311" s="122">
        <v>3.2305926915374926E-3</v>
      </c>
      <c r="R311" s="122">
        <v>0</v>
      </c>
      <c r="S311" s="122">
        <v>0</v>
      </c>
      <c r="T311" s="122">
        <v>0</v>
      </c>
      <c r="U311" s="122">
        <v>0</v>
      </c>
      <c r="V311" s="122">
        <v>4.6904214356794753E-3</v>
      </c>
      <c r="W311" s="122">
        <v>6.53924505525455E-3</v>
      </c>
      <c r="X311" s="122">
        <v>0</v>
      </c>
      <c r="Y311" s="122">
        <v>1.8938562162528595E-5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4.1480178443749271E-3</v>
      </c>
      <c r="I313" s="33">
        <v>1.1029725915724785E-2</v>
      </c>
      <c r="J313" s="33">
        <v>1.3864613180133933E-2</v>
      </c>
      <c r="K313" s="33">
        <v>1.4306806286650738E-2</v>
      </c>
      <c r="L313" s="33">
        <v>1.6576642413434522E-2</v>
      </c>
      <c r="M313" s="33">
        <v>2.319534944710808E-2</v>
      </c>
      <c r="N313" s="33">
        <v>2.3014079481064015E-2</v>
      </c>
      <c r="O313" s="33">
        <v>6.3212164099431367E-2</v>
      </c>
      <c r="P313" s="33">
        <v>8.0506839592509923E-3</v>
      </c>
      <c r="Q313" s="33">
        <v>3.2305926915374926E-3</v>
      </c>
      <c r="R313" s="33">
        <v>0</v>
      </c>
      <c r="S313" s="33">
        <v>0</v>
      </c>
      <c r="T313" s="33">
        <v>0</v>
      </c>
      <c r="U313" s="33">
        <v>0</v>
      </c>
      <c r="V313" s="33">
        <v>4.6904214356794753E-3</v>
      </c>
      <c r="W313" s="33">
        <v>6.53924505525455E-3</v>
      </c>
      <c r="X313" s="33">
        <v>0</v>
      </c>
      <c r="Y313" s="33">
        <v>1.8938562162528595E-5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>
        <f t="shared" si="118"/>
        <v>0.80950056791940717</v>
      </c>
      <c r="I315" s="154">
        <f t="shared" si="118"/>
        <v>0.8163778613510394</v>
      </c>
      <c r="J315" s="154">
        <f t="shared" si="118"/>
        <v>0.82007715969075357</v>
      </c>
      <c r="K315" s="154">
        <f t="shared" si="118"/>
        <v>0.82609325262026168</v>
      </c>
      <c r="L315" s="154">
        <f t="shared" si="118"/>
        <v>0.824657992346158</v>
      </c>
      <c r="M315" s="154">
        <f t="shared" si="118"/>
        <v>0.82692122788545241</v>
      </c>
      <c r="N315" s="154">
        <f t="shared" si="118"/>
        <v>0.83021478781959068</v>
      </c>
      <c r="O315" s="154">
        <f t="shared" si="118"/>
        <v>0.83228212578418281</v>
      </c>
      <c r="P315" s="154">
        <f t="shared" si="118"/>
        <v>0.83611712968375751</v>
      </c>
      <c r="Q315" s="154">
        <f t="shared" si="118"/>
        <v>0.84266098159080249</v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>
        <f t="shared" si="119"/>
        <v>0.94860833384683418</v>
      </c>
      <c r="W315" s="154">
        <f t="shared" ref="W315:Y315" si="120">IF(W297=0,"",W297/W279)</f>
        <v>0.94590332863942239</v>
      </c>
      <c r="X315" s="154" t="str">
        <f t="shared" si="120"/>
        <v/>
      </c>
      <c r="Y315" s="154">
        <f t="shared" si="120"/>
        <v>0.95674135624079926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>
        <f t="shared" si="121"/>
        <v>0.8110555390856784</v>
      </c>
      <c r="I316" s="155">
        <f t="shared" si="121"/>
        <v>0.81446562812326118</v>
      </c>
      <c r="J316" s="155">
        <f t="shared" si="121"/>
        <v>0.81785884056489144</v>
      </c>
      <c r="K316" s="155">
        <f t="shared" si="121"/>
        <v>0.82122909880916106</v>
      </c>
      <c r="L316" s="155">
        <f t="shared" si="121"/>
        <v>0.82457486546633896</v>
      </c>
      <c r="M316" s="155">
        <f t="shared" si="121"/>
        <v>0.82728059174140722</v>
      </c>
      <c r="N316" s="155">
        <f t="shared" si="121"/>
        <v>0.82912387708477453</v>
      </c>
      <c r="O316" s="155">
        <f t="shared" si="121"/>
        <v>0.83039883314339935</v>
      </c>
      <c r="P316" s="155">
        <f t="shared" si="121"/>
        <v>0.8323955349092349</v>
      </c>
      <c r="Q316" s="155">
        <f t="shared" si="121"/>
        <v>0.83861822653425933</v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>
        <f t="shared" si="122"/>
        <v>0.93520668530130269</v>
      </c>
      <c r="W316" s="155">
        <f t="shared" ref="W316:Y316" si="123">IF(W298=0,"",W298/W280)</f>
        <v>0.95038874666320361</v>
      </c>
      <c r="X316" s="155" t="str">
        <f t="shared" si="123"/>
        <v/>
      </c>
      <c r="Y316" s="155">
        <f t="shared" si="123"/>
        <v>0.96489087225139047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>
        <f t="shared" si="124"/>
        <v>0.8110555390856784</v>
      </c>
      <c r="I317" s="156">
        <f t="shared" si="124"/>
        <v>0.81446562812326118</v>
      </c>
      <c r="J317" s="156">
        <f t="shared" si="124"/>
        <v>0.81785884056489144</v>
      </c>
      <c r="K317" s="156">
        <f t="shared" si="124"/>
        <v>0.82122909880916106</v>
      </c>
      <c r="L317" s="156">
        <f t="shared" si="124"/>
        <v>0.82457486546633896</v>
      </c>
      <c r="M317" s="156">
        <f t="shared" si="124"/>
        <v>0.82728059174140722</v>
      </c>
      <c r="N317" s="156">
        <f t="shared" si="124"/>
        <v>0.82912387708477453</v>
      </c>
      <c r="O317" s="156">
        <f t="shared" si="124"/>
        <v>0.83039883314339935</v>
      </c>
      <c r="P317" s="156">
        <f t="shared" si="124"/>
        <v>0.8323955349092349</v>
      </c>
      <c r="Q317" s="156">
        <f t="shared" si="124"/>
        <v>0.83861822653425933</v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>
        <f t="shared" si="125"/>
        <v>0.93520668530130269</v>
      </c>
      <c r="W317" s="156">
        <f t="shared" ref="W317:Y317" si="126">IF(W299=0,"",W299/W281)</f>
        <v>0.95038874666320361</v>
      </c>
      <c r="X317" s="156" t="str">
        <f t="shared" si="126"/>
        <v/>
      </c>
      <c r="Y317" s="156">
        <f t="shared" si="126"/>
        <v>0.96489087225139047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>
        <f t="shared" si="127"/>
        <v>3.7763558025341504</v>
      </c>
      <c r="I318" s="155">
        <f t="shared" si="127"/>
        <v>3.9358706019866241</v>
      </c>
      <c r="J318" s="155">
        <f t="shared" si="127"/>
        <v>4.0983755262745563</v>
      </c>
      <c r="K318" s="155">
        <f t="shared" si="127"/>
        <v>4.2645313896480079</v>
      </c>
      <c r="L318" s="155">
        <f t="shared" si="127"/>
        <v>4.4344258231886302</v>
      </c>
      <c r="M318" s="155">
        <f t="shared" si="127"/>
        <v>4.6291123211337073</v>
      </c>
      <c r="N318" s="155">
        <f t="shared" si="127"/>
        <v>4.8548406993539652</v>
      </c>
      <c r="O318" s="155">
        <f t="shared" si="127"/>
        <v>5.1112082807486523</v>
      </c>
      <c r="P318" s="155">
        <f t="shared" si="127"/>
        <v>5.3732653714834271</v>
      </c>
      <c r="Q318" s="155">
        <f t="shared" si="127"/>
        <v>5.574390170711248</v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>
        <f t="shared" si="128"/>
        <v>5.6512520355516926</v>
      </c>
      <c r="W318" s="155">
        <f t="shared" ref="W318:Y318" si="129">IF(W300=0,"",W300/W282)</f>
        <v>5.7073192747491044</v>
      </c>
      <c r="X318" s="155" t="str">
        <f t="shared" si="129"/>
        <v/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>
        <f t="shared" si="130"/>
        <v>3.7763558025341504</v>
      </c>
      <c r="I319" s="156">
        <f t="shared" si="130"/>
        <v>3.9358706019866241</v>
      </c>
      <c r="J319" s="156">
        <f t="shared" si="130"/>
        <v>4.0983755262745563</v>
      </c>
      <c r="K319" s="156">
        <f t="shared" si="130"/>
        <v>4.2645313896480079</v>
      </c>
      <c r="L319" s="156">
        <f t="shared" si="130"/>
        <v>4.4344258231886302</v>
      </c>
      <c r="M319" s="156">
        <f t="shared" si="130"/>
        <v>4.6291123211337073</v>
      </c>
      <c r="N319" s="156">
        <f t="shared" si="130"/>
        <v>4.8548406993539652</v>
      </c>
      <c r="O319" s="156">
        <f t="shared" si="130"/>
        <v>5.1112082807486523</v>
      </c>
      <c r="P319" s="156">
        <f t="shared" si="130"/>
        <v>5.3732653714834271</v>
      </c>
      <c r="Q319" s="156">
        <f t="shared" si="130"/>
        <v>5.574390170711248</v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>
        <f t="shared" si="131"/>
        <v>5.6512520355516926</v>
      </c>
      <c r="W319" s="156">
        <f t="shared" ref="W319:Y319" si="132">IF(W301=0,"",W301/W283)</f>
        <v>5.7073192747491044</v>
      </c>
      <c r="X319" s="156" t="str">
        <f t="shared" si="132"/>
        <v/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>
        <f t="shared" si="133"/>
        <v>0.76962109745093921</v>
      </c>
      <c r="I320" s="155">
        <f t="shared" si="133"/>
        <v>0.8053206626967564</v>
      </c>
      <c r="J320" s="155">
        <f t="shared" si="133"/>
        <v>0.80101854915366644</v>
      </c>
      <c r="K320" s="155">
        <f t="shared" si="133"/>
        <v>0.81336966113297815</v>
      </c>
      <c r="L320" s="155">
        <f t="shared" si="133"/>
        <v>0.79054231500779681</v>
      </c>
      <c r="M320" s="155">
        <f t="shared" si="133"/>
        <v>0.786211508412756</v>
      </c>
      <c r="N320" s="155">
        <f t="shared" si="133"/>
        <v>0.79242545534439479</v>
      </c>
      <c r="O320" s="155">
        <f t="shared" si="133"/>
        <v>0.80673994771790913</v>
      </c>
      <c r="P320" s="155">
        <f t="shared" si="133"/>
        <v>0.82084746471201064</v>
      </c>
      <c r="Q320" s="155">
        <f t="shared" si="133"/>
        <v>0.83709709611401917</v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>
        <f t="shared" si="134"/>
        <v>0.8748677620669234</v>
      </c>
      <c r="W320" s="155">
        <f t="shared" ref="W320:Y320" si="135">IF(W302=0,"",W302/W284)</f>
        <v>0.87820304038992625</v>
      </c>
      <c r="X320" s="155" t="str">
        <f t="shared" si="135"/>
        <v/>
      </c>
      <c r="Y320" s="155">
        <f t="shared" si="135"/>
        <v>0.93453644292461546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>
        <f t="shared" si="136"/>
        <v>0.67282138517173073</v>
      </c>
      <c r="I321" s="156">
        <f t="shared" si="136"/>
        <v>0.67580323954726063</v>
      </c>
      <c r="J321" s="156">
        <f t="shared" si="136"/>
        <v>0.67927162061707314</v>
      </c>
      <c r="K321" s="156">
        <f t="shared" si="136"/>
        <v>0.68340751148324175</v>
      </c>
      <c r="L321" s="156">
        <f t="shared" si="136"/>
        <v>0.68825933254550198</v>
      </c>
      <c r="M321" s="156">
        <f t="shared" si="136"/>
        <v>0.69815007742690871</v>
      </c>
      <c r="N321" s="156">
        <f t="shared" si="136"/>
        <v>0.71445385934344863</v>
      </c>
      <c r="O321" s="156">
        <f t="shared" si="136"/>
        <v>0.73828902589107537</v>
      </c>
      <c r="P321" s="156">
        <f t="shared" si="136"/>
        <v>0.76719173660380124</v>
      </c>
      <c r="Q321" s="156">
        <f t="shared" si="136"/>
        <v>0.7932146269308965</v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>
        <f t="shared" si="137"/>
        <v>0.8613616887195471</v>
      </c>
      <c r="W321" s="156">
        <f t="shared" ref="W321:Y321" si="138">IF(W303=0,"",W303/W285)</f>
        <v>0.86716937870178612</v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0.78973927529448096</v>
      </c>
      <c r="J322" s="156" t="str">
        <f t="shared" si="139"/>
        <v/>
      </c>
      <c r="K322" s="156">
        <f t="shared" si="139"/>
        <v>0.81523310413396688</v>
      </c>
      <c r="L322" s="156" t="str">
        <f t="shared" si="139"/>
        <v/>
      </c>
      <c r="M322" s="156">
        <f t="shared" si="139"/>
        <v>0.80568288438090008</v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0.67580323954726063</v>
      </c>
      <c r="J323" s="157" t="str">
        <f t="shared" si="142"/>
        <v/>
      </c>
      <c r="K323" s="157">
        <f t="shared" si="142"/>
        <v>0.68340751148324175</v>
      </c>
      <c r="L323" s="157" t="str">
        <f t="shared" si="142"/>
        <v/>
      </c>
      <c r="M323" s="157">
        <f t="shared" si="142"/>
        <v>0.69815007742690871</v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0.74659883532297355</v>
      </c>
      <c r="I325" s="157">
        <f t="shared" si="148"/>
        <v>0.74809670157448016</v>
      </c>
      <c r="J325" s="157">
        <f t="shared" si="148"/>
        <v>0.74978716565162418</v>
      </c>
      <c r="K325" s="157">
        <f t="shared" si="148"/>
        <v>0.75174510479381351</v>
      </c>
      <c r="L325" s="157">
        <f t="shared" si="148"/>
        <v>0.75399626316397572</v>
      </c>
      <c r="M325" s="157">
        <f t="shared" si="148"/>
        <v>0.75827598636523619</v>
      </c>
      <c r="N325" s="157">
        <f t="shared" si="148"/>
        <v>0.7653328644836086</v>
      </c>
      <c r="O325" s="157">
        <f t="shared" si="148"/>
        <v>0.77609368628206765</v>
      </c>
      <c r="P325" s="157">
        <f t="shared" si="148"/>
        <v>0.79004827813282497</v>
      </c>
      <c r="Q325" s="157">
        <f t="shared" si="148"/>
        <v>0.80351149029719959</v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>
        <f t="shared" si="149"/>
        <v>0.84760980782392448</v>
      </c>
      <c r="W325" s="157">
        <f t="shared" ref="W325:Y325" si="150">IF(W307=0,"",W307/W289)</f>
        <v>0.85548590473062591</v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>
        <f t="shared" si="151"/>
        <v>0.83927565393052694</v>
      </c>
      <c r="I326" s="158">
        <f t="shared" si="151"/>
        <v>0.84251272308226288</v>
      </c>
      <c r="J326" s="158">
        <f t="shared" si="151"/>
        <v>0.84793597509277352</v>
      </c>
      <c r="K326" s="158">
        <f t="shared" si="151"/>
        <v>0.8611288694524224</v>
      </c>
      <c r="L326" s="158">
        <f t="shared" si="151"/>
        <v>0.84489921582141769</v>
      </c>
      <c r="M326" s="158">
        <f t="shared" si="151"/>
        <v>0.84920001481046536</v>
      </c>
      <c r="N326" s="158">
        <f t="shared" si="151"/>
        <v>0.85689296527547665</v>
      </c>
      <c r="O326" s="158">
        <f t="shared" si="151"/>
        <v>0.85785241937914047</v>
      </c>
      <c r="P326" s="158">
        <f t="shared" si="151"/>
        <v>0.87226369613101207</v>
      </c>
      <c r="Q326" s="158">
        <f t="shared" si="151"/>
        <v>0.87857476650745814</v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>
        <f t="shared" si="152"/>
        <v>0.9093117229995541</v>
      </c>
      <c r="W326" s="158">
        <f t="shared" ref="W326:Y326" si="153">IF(W308=0,"",W308/W290)</f>
        <v>0.90976345842983175</v>
      </c>
      <c r="X326" s="158" t="str">
        <f t="shared" si="153"/>
        <v/>
      </c>
      <c r="Y326" s="158">
        <f t="shared" si="153"/>
        <v>0.93453644292461546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>
        <f t="shared" si="154"/>
        <v>0.74659883532297355</v>
      </c>
      <c r="I327" s="156">
        <f t="shared" si="154"/>
        <v>0.74809670157448016</v>
      </c>
      <c r="J327" s="156">
        <f t="shared" si="154"/>
        <v>0.74978716565162407</v>
      </c>
      <c r="K327" s="156">
        <f t="shared" si="154"/>
        <v>0.75174510479381351</v>
      </c>
      <c r="L327" s="156">
        <f t="shared" si="154"/>
        <v>0.75399626316397583</v>
      </c>
      <c r="M327" s="156">
        <f t="shared" si="154"/>
        <v>0.75827598636523619</v>
      </c>
      <c r="N327" s="156">
        <f t="shared" si="154"/>
        <v>0.7653328644836086</v>
      </c>
      <c r="O327" s="156">
        <f t="shared" si="154"/>
        <v>0.77609368628206765</v>
      </c>
      <c r="P327" s="156">
        <f t="shared" si="154"/>
        <v>0.79004827813282497</v>
      </c>
      <c r="Q327" s="156">
        <f t="shared" si="154"/>
        <v>0.80351149029719959</v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>
        <f t="shared" si="155"/>
        <v>0.84760980782392448</v>
      </c>
      <c r="W327" s="156">
        <f t="shared" ref="W327:Y327" si="156">IF(W309=0,"",W309/W291)</f>
        <v>0.85548590473062591</v>
      </c>
      <c r="X327" s="156" t="str">
        <f t="shared" si="156"/>
        <v/>
      </c>
      <c r="Y327" s="156">
        <f t="shared" si="156"/>
        <v>0.88070305714656016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>
        <f t="shared" si="158"/>
        <v>1</v>
      </c>
      <c r="W328" s="156">
        <f t="shared" ref="W328:Y328" si="159">IF(W310=0,"",W310/W292)</f>
        <v>1</v>
      </c>
      <c r="X328" s="156" t="str">
        <f t="shared" si="159"/>
        <v/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>
        <f t="shared" si="160"/>
        <v>0.77809992929745042</v>
      </c>
      <c r="I329" s="155">
        <f t="shared" si="160"/>
        <v>0.77957366406408679</v>
      </c>
      <c r="J329" s="155">
        <f t="shared" si="160"/>
        <v>0.78115364479110272</v>
      </c>
      <c r="K329" s="155">
        <f t="shared" si="160"/>
        <v>0.78287939392139461</v>
      </c>
      <c r="L329" s="155">
        <f t="shared" si="160"/>
        <v>0.78476148532877499</v>
      </c>
      <c r="M329" s="155">
        <f t="shared" si="160"/>
        <v>0.78745246014116921</v>
      </c>
      <c r="N329" s="155">
        <f t="shared" si="160"/>
        <v>0.79113809061566798</v>
      </c>
      <c r="O329" s="155">
        <f t="shared" si="160"/>
        <v>0.79625890532020838</v>
      </c>
      <c r="P329" s="155">
        <f t="shared" si="160"/>
        <v>0.80303096997139634</v>
      </c>
      <c r="Q329" s="155">
        <f t="shared" si="160"/>
        <v>0.8117940876824894</v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>
        <f t="shared" si="161"/>
        <v>0.88283973306815589</v>
      </c>
      <c r="W329" s="155">
        <f t="shared" ref="W329:Y329" si="162">IF(W311=0,"",W311/W293)</f>
        <v>0.89241287454361296</v>
      </c>
      <c r="X329" s="155" t="str">
        <f t="shared" si="162"/>
        <v/>
      </c>
      <c r="Y329" s="155">
        <f t="shared" si="162"/>
        <v>0.90584964654588385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>
        <f t="shared" si="166"/>
        <v>0.77809992929745042</v>
      </c>
      <c r="I331" s="159">
        <f t="shared" si="166"/>
        <v>0.77957366406408679</v>
      </c>
      <c r="J331" s="159">
        <f t="shared" si="166"/>
        <v>0.78115364479110272</v>
      </c>
      <c r="K331" s="159">
        <f t="shared" si="166"/>
        <v>0.78287939392139461</v>
      </c>
      <c r="L331" s="159">
        <f t="shared" si="166"/>
        <v>0.78476148532877499</v>
      </c>
      <c r="M331" s="159">
        <f t="shared" si="166"/>
        <v>0.78745246014116921</v>
      </c>
      <c r="N331" s="159">
        <f t="shared" si="166"/>
        <v>0.79113809061566798</v>
      </c>
      <c r="O331" s="159">
        <f t="shared" si="166"/>
        <v>0.79625890532020838</v>
      </c>
      <c r="P331" s="159">
        <f t="shared" si="166"/>
        <v>0.80303096997139634</v>
      </c>
      <c r="Q331" s="159">
        <f t="shared" si="166"/>
        <v>0.8117940876824894</v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>
        <f t="shared" si="167"/>
        <v>0.88283973306815589</v>
      </c>
      <c r="W331" s="159">
        <f t="shared" ref="W331:Y331" si="168">IF(W313=0,"",W313/W295)</f>
        <v>0.89241287454361296</v>
      </c>
      <c r="X331" s="159" t="str">
        <f t="shared" si="168"/>
        <v/>
      </c>
      <c r="Y331" s="159">
        <f t="shared" si="168"/>
        <v>0.90584964654588385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7.5228811681452099E-3</v>
      </c>
      <c r="I333" s="117">
        <f t="shared" si="169"/>
        <v>1.4580583523267314E-2</v>
      </c>
      <c r="J333" s="117">
        <f t="shared" si="169"/>
        <v>1.4728822100809872E-2</v>
      </c>
      <c r="K333" s="117">
        <f t="shared" si="169"/>
        <v>1.1536632842864115E-2</v>
      </c>
      <c r="L333" s="117">
        <f t="shared" si="169"/>
        <v>1.7092050142323685E-2</v>
      </c>
      <c r="M333" s="117">
        <f t="shared" si="169"/>
        <v>3.5592918771597218E-2</v>
      </c>
      <c r="N333" s="117">
        <f t="shared" si="169"/>
        <v>2.9727018054590888E-2</v>
      </c>
      <c r="O333" s="117">
        <f t="shared" si="169"/>
        <v>6.3289038773950507E-2</v>
      </c>
      <c r="P333" s="117">
        <f t="shared" si="169"/>
        <v>6.8986228640873165E-3</v>
      </c>
      <c r="Q333" s="117">
        <f t="shared" si="169"/>
        <v>4.5310034196539293E-3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6.6483661752097124E-3</v>
      </c>
      <c r="W333" s="117">
        <f t="shared" ref="W333:Y333" si="171">W334+W336+W338+W347</f>
        <v>1.0811416610642411E-2</v>
      </c>
      <c r="X333" s="117">
        <f t="shared" si="171"/>
        <v>0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7.5228811681452099E-3</v>
      </c>
      <c r="I338" s="122">
        <v>1.4580583523267314E-2</v>
      </c>
      <c r="J338" s="122">
        <v>1.4728822100809872E-2</v>
      </c>
      <c r="K338" s="122">
        <v>1.1536632842864115E-2</v>
      </c>
      <c r="L338" s="122">
        <v>1.7092050142323685E-2</v>
      </c>
      <c r="M338" s="122">
        <v>3.5592918771597218E-2</v>
      </c>
      <c r="N338" s="122">
        <v>2.9727018054590888E-2</v>
      </c>
      <c r="O338" s="122">
        <v>6.3289038773950507E-2</v>
      </c>
      <c r="P338" s="122">
        <v>6.8986228640873165E-3</v>
      </c>
      <c r="Q338" s="122">
        <v>4.5310034196539293E-3</v>
      </c>
      <c r="R338" s="122">
        <v>0</v>
      </c>
      <c r="S338" s="122">
        <v>0</v>
      </c>
      <c r="T338" s="122">
        <v>0</v>
      </c>
      <c r="U338" s="122">
        <v>0</v>
      </c>
      <c r="V338" s="122">
        <v>6.6483661752097124E-3</v>
      </c>
      <c r="W338" s="122">
        <v>1.0811416610642411E-2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7.5228811681452099E-3</v>
      </c>
      <c r="I339" s="98">
        <v>1.4398926800636157E-2</v>
      </c>
      <c r="J339" s="98">
        <v>1.4728822100809872E-2</v>
      </c>
      <c r="K339" s="98">
        <v>1.139366414228633E-2</v>
      </c>
      <c r="L339" s="98">
        <v>1.7092050142323685E-2</v>
      </c>
      <c r="M339" s="98">
        <v>3.5391440061086431E-2</v>
      </c>
      <c r="N339" s="98">
        <v>2.9727018054590888E-2</v>
      </c>
      <c r="O339" s="98">
        <v>6.3289038773950507E-2</v>
      </c>
      <c r="P339" s="98">
        <v>6.8986228640873165E-3</v>
      </c>
      <c r="Q339" s="98">
        <v>4.5310034196539293E-3</v>
      </c>
      <c r="R339" s="98">
        <v>0</v>
      </c>
      <c r="S339" s="98">
        <v>0</v>
      </c>
      <c r="T339" s="98">
        <v>0</v>
      </c>
      <c r="U339" s="98">
        <v>0</v>
      </c>
      <c r="V339" s="98">
        <v>6.6483661752097124E-3</v>
      </c>
      <c r="W339" s="98">
        <v>1.0811416610642411E-2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1.8165672263115748E-4</v>
      </c>
      <c r="J340" s="98">
        <v>0</v>
      </c>
      <c r="K340" s="98">
        <v>1.4296870057778452E-4</v>
      </c>
      <c r="L340" s="98">
        <v>0</v>
      </c>
      <c r="M340" s="98">
        <v>2.0147871051078757E-4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1.8165672263115748E-4</v>
      </c>
      <c r="J341" s="101">
        <v>0</v>
      </c>
      <c r="K341" s="101">
        <v>1.4296870057778452E-4</v>
      </c>
      <c r="L341" s="101">
        <v>0</v>
      </c>
      <c r="M341" s="101">
        <v>2.0147871051078757E-4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15787.374833471024</v>
      </c>
      <c r="I351" s="117">
        <f t="shared" si="174"/>
        <v>11508.324826118982</v>
      </c>
      <c r="J351" s="117">
        <f t="shared" si="174"/>
        <v>8035.5067763063034</v>
      </c>
      <c r="K351" s="117">
        <f t="shared" si="174"/>
        <v>6619.5215692639185</v>
      </c>
      <c r="L351" s="117">
        <f t="shared" si="174"/>
        <v>12485.284339734872</v>
      </c>
      <c r="M351" s="117">
        <f t="shared" si="174"/>
        <v>9721.0136629250828</v>
      </c>
      <c r="N351" s="117">
        <f t="shared" si="174"/>
        <v>10546.334388940459</v>
      </c>
      <c r="O351" s="117">
        <f t="shared" si="174"/>
        <v>16469.552726111495</v>
      </c>
      <c r="P351" s="117">
        <f t="shared" si="174"/>
        <v>9952.547699140232</v>
      </c>
      <c r="Q351" s="117">
        <f t="shared" si="174"/>
        <v>16234.283051450648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2330.2193046987882</v>
      </c>
      <c r="W351" s="117">
        <f t="shared" ref="W351:Y351" si="176">W352+W354+W356+W365</f>
        <v>12137.708605774529</v>
      </c>
      <c r="X351" s="117">
        <f t="shared" si="176"/>
        <v>0</v>
      </c>
      <c r="Y351" s="117">
        <f t="shared" si="176"/>
        <v>4376.25892769039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14240.300617265697</v>
      </c>
      <c r="I352" s="122">
        <f t="shared" si="177"/>
        <v>10077.090671996828</v>
      </c>
      <c r="J352" s="122">
        <f t="shared" si="177"/>
        <v>6572.0910252050444</v>
      </c>
      <c r="K352" s="122">
        <f t="shared" si="177"/>
        <v>5228.4462572784551</v>
      </c>
      <c r="L352" s="122">
        <f t="shared" si="177"/>
        <v>10839.99380549026</v>
      </c>
      <c r="M352" s="122">
        <f t="shared" si="177"/>
        <v>8019.854033142803</v>
      </c>
      <c r="N352" s="122">
        <f t="shared" si="177"/>
        <v>8861.9299658085456</v>
      </c>
      <c r="O352" s="122">
        <f t="shared" si="177"/>
        <v>14695.100486537991</v>
      </c>
      <c r="P352" s="122">
        <f t="shared" si="177"/>
        <v>8264.202625218004</v>
      </c>
      <c r="Q352" s="122">
        <f t="shared" si="177"/>
        <v>14500.984074441634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749.8823419223171</v>
      </c>
      <c r="W352" s="122">
        <f t="shared" si="177"/>
        <v>10605.733749139714</v>
      </c>
      <c r="X352" s="122">
        <f t="shared" si="177"/>
        <v>0</v>
      </c>
      <c r="Y352" s="122">
        <f t="shared" si="177"/>
        <v>3431.1165773991784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14240.300617265697</v>
      </c>
      <c r="I353" s="98">
        <v>10077.090671996828</v>
      </c>
      <c r="J353" s="98">
        <v>6572.0910252050444</v>
      </c>
      <c r="K353" s="98">
        <v>5228.4462572784551</v>
      </c>
      <c r="L353" s="98">
        <v>10839.99380549026</v>
      </c>
      <c r="M353" s="98">
        <v>8019.854033142803</v>
      </c>
      <c r="N353" s="98">
        <v>8861.9299658085456</v>
      </c>
      <c r="O353" s="98">
        <v>14695.100486537991</v>
      </c>
      <c r="P353" s="98">
        <v>8264.202625218004</v>
      </c>
      <c r="Q353" s="98">
        <v>14500.984074441634</v>
      </c>
      <c r="R353" s="98">
        <v>0</v>
      </c>
      <c r="S353" s="98">
        <v>0</v>
      </c>
      <c r="T353" s="98">
        <v>0</v>
      </c>
      <c r="U353" s="98">
        <v>0</v>
      </c>
      <c r="V353" s="98">
        <v>749.8823419223171</v>
      </c>
      <c r="W353" s="98">
        <v>10605.733749139714</v>
      </c>
      <c r="X353" s="98">
        <v>0</v>
      </c>
      <c r="Y353" s="98">
        <v>3431.1165773991784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12.318356869784452</v>
      </c>
      <c r="I354" s="122">
        <f t="shared" si="178"/>
        <v>13.622845279922714</v>
      </c>
      <c r="J354" s="122">
        <f t="shared" si="178"/>
        <v>14.682192195663905</v>
      </c>
      <c r="K354" s="122">
        <f t="shared" si="178"/>
        <v>15.153511649955705</v>
      </c>
      <c r="L354" s="122">
        <f t="shared" si="178"/>
        <v>16.182208006638916</v>
      </c>
      <c r="M354" s="122">
        <f t="shared" si="178"/>
        <v>17.165688195408144</v>
      </c>
      <c r="N354" s="122">
        <f t="shared" si="178"/>
        <v>18.151190254819024</v>
      </c>
      <c r="O354" s="122">
        <f t="shared" si="178"/>
        <v>17.800445111371985</v>
      </c>
      <c r="P354" s="122">
        <f t="shared" si="178"/>
        <v>13.781120280176808</v>
      </c>
      <c r="Q354" s="122">
        <f t="shared" si="178"/>
        <v>16.283488064949861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25.926049654350411</v>
      </c>
      <c r="W354" s="122">
        <f t="shared" si="178"/>
        <v>10.589932494546851</v>
      </c>
      <c r="X354" s="122">
        <f t="shared" si="178"/>
        <v>0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12.318356869784452</v>
      </c>
      <c r="I355" s="98">
        <f>RES_hhdet_in_fech!I165</f>
        <v>13.622845279922714</v>
      </c>
      <c r="J355" s="98">
        <f>RES_hhdet_in_fech!J165</f>
        <v>14.682192195663905</v>
      </c>
      <c r="K355" s="98">
        <f>RES_hhdet_in_fech!K165</f>
        <v>15.153511649955705</v>
      </c>
      <c r="L355" s="98">
        <f>RES_hhdet_in_fech!L165</f>
        <v>16.182208006638916</v>
      </c>
      <c r="M355" s="98">
        <f>RES_hhdet_in_fech!M165</f>
        <v>17.165688195408144</v>
      </c>
      <c r="N355" s="98">
        <f>RES_hhdet_in_fech!N165</f>
        <v>18.151190254819024</v>
      </c>
      <c r="O355" s="98">
        <f>RES_hhdet_in_fech!O165</f>
        <v>17.800445111371985</v>
      </c>
      <c r="P355" s="98">
        <f>RES_hhdet_in_fech!P165</f>
        <v>13.781120280176808</v>
      </c>
      <c r="Q355" s="98">
        <f>RES_hhdet_in_fech!Q165</f>
        <v>16.283488064949861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25.926049654350411</v>
      </c>
      <c r="W355" s="98">
        <f>RES_hhdet_in_fech!W165</f>
        <v>10.589932494546851</v>
      </c>
      <c r="X355" s="98">
        <f>RES_hhdet_in_fech!X165</f>
        <v>0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1238.1097417618766</v>
      </c>
      <c r="I356" s="122">
        <v>1124.3029669066107</v>
      </c>
      <c r="J356" s="122">
        <v>1149.5746656564118</v>
      </c>
      <c r="K356" s="122">
        <v>1075.3085387623812</v>
      </c>
      <c r="L356" s="122">
        <v>1294.4184750724437</v>
      </c>
      <c r="M356" s="122">
        <v>1357.1089300027181</v>
      </c>
      <c r="N356" s="122">
        <v>1341.8861910700487</v>
      </c>
      <c r="O356" s="122">
        <v>1410.9893609817073</v>
      </c>
      <c r="P356" s="122">
        <v>1326.5189600545057</v>
      </c>
      <c r="Q356" s="122">
        <v>1366.3911128948675</v>
      </c>
      <c r="R356" s="122">
        <v>0</v>
      </c>
      <c r="S356" s="122">
        <v>0</v>
      </c>
      <c r="T356" s="122">
        <v>0</v>
      </c>
      <c r="U356" s="122">
        <v>0</v>
      </c>
      <c r="V356" s="122">
        <v>1209.2221268159874</v>
      </c>
      <c r="W356" s="122">
        <v>1169.236187776638</v>
      </c>
      <c r="X356" s="122">
        <v>0</v>
      </c>
      <c r="Y356" s="122">
        <v>701.99440759446475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1439.8740531755457</v>
      </c>
      <c r="I357" s="98">
        <v>1440.607221245353</v>
      </c>
      <c r="J357" s="98">
        <v>1350.8120286737935</v>
      </c>
      <c r="K357" s="98">
        <v>1286.0769255925256</v>
      </c>
      <c r="L357" s="98">
        <v>1419.6668080617835</v>
      </c>
      <c r="M357" s="98">
        <v>1589.7919681302767</v>
      </c>
      <c r="N357" s="98">
        <v>1557.9022366546174</v>
      </c>
      <c r="O357" s="98">
        <v>1489.8928403535326</v>
      </c>
      <c r="P357" s="98">
        <v>1265.3751511576486</v>
      </c>
      <c r="Q357" s="98">
        <v>1424.7363153893823</v>
      </c>
      <c r="R357" s="98">
        <v>0</v>
      </c>
      <c r="S357" s="98">
        <v>0</v>
      </c>
      <c r="T357" s="98">
        <v>0</v>
      </c>
      <c r="U357" s="98">
        <v>0</v>
      </c>
      <c r="V357" s="98">
        <v>1170.6931106197765</v>
      </c>
      <c r="W357" s="98">
        <v>1133.1866578877075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1233.0200209501065</v>
      </c>
      <c r="J358" s="98">
        <v>0</v>
      </c>
      <c r="K358" s="98">
        <v>1078.4140910051642</v>
      </c>
      <c r="L358" s="98">
        <v>0</v>
      </c>
      <c r="M358" s="98">
        <v>1377.7718782796317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799.68622394416911</v>
      </c>
      <c r="J359" s="101">
        <v>0</v>
      </c>
      <c r="K359" s="101">
        <v>629.3744522705781</v>
      </c>
      <c r="L359" s="101">
        <v>0</v>
      </c>
      <c r="M359" s="101">
        <v>886.94625158825306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433.3337970059373</v>
      </c>
      <c r="J360" s="104">
        <v>0</v>
      </c>
      <c r="K360" s="104">
        <v>449.03963873458616</v>
      </c>
      <c r="L360" s="104">
        <v>0</v>
      </c>
      <c r="M360" s="104">
        <v>490.82562669137883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1273.6157634609585</v>
      </c>
      <c r="I361" s="101">
        <v>1202.1787851736131</v>
      </c>
      <c r="J361" s="101">
        <v>1228.2035374594896</v>
      </c>
      <c r="K361" s="101">
        <v>1162.7568665021658</v>
      </c>
      <c r="L361" s="101">
        <v>1361.7249559853642</v>
      </c>
      <c r="M361" s="101">
        <v>1401.1429063067133</v>
      </c>
      <c r="N361" s="101">
        <v>1383.8347355193553</v>
      </c>
      <c r="O361" s="101">
        <v>1470.6751092505312</v>
      </c>
      <c r="P361" s="101">
        <v>1390.109616923565</v>
      </c>
      <c r="Q361" s="101">
        <v>1425.5734156886642</v>
      </c>
      <c r="R361" s="101">
        <v>0</v>
      </c>
      <c r="S361" s="101">
        <v>0</v>
      </c>
      <c r="T361" s="101">
        <v>0</v>
      </c>
      <c r="U361" s="101">
        <v>0</v>
      </c>
      <c r="V361" s="101">
        <v>1257.5041194228672</v>
      </c>
      <c r="W361" s="101">
        <v>1211.2289668713629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1133.0570234791635</v>
      </c>
      <c r="I362" s="104">
        <v>1067.6625904571824</v>
      </c>
      <c r="J362" s="104">
        <v>1086.365968774559</v>
      </c>
      <c r="K362" s="104">
        <v>1015.5199035794783</v>
      </c>
      <c r="L362" s="104">
        <v>1215.5581728373588</v>
      </c>
      <c r="M362" s="104">
        <v>1251.2314348513321</v>
      </c>
      <c r="N362" s="104">
        <v>1235.677370148825</v>
      </c>
      <c r="O362" s="104">
        <v>1330.0242470052419</v>
      </c>
      <c r="P362" s="104">
        <v>1258.3884451771407</v>
      </c>
      <c r="Q362" s="104">
        <v>1303.6930318669267</v>
      </c>
      <c r="R362" s="104">
        <v>0</v>
      </c>
      <c r="S362" s="104">
        <v>0</v>
      </c>
      <c r="T362" s="104">
        <v>0</v>
      </c>
      <c r="U362" s="104">
        <v>0</v>
      </c>
      <c r="V362" s="104">
        <v>1172.3435739418912</v>
      </c>
      <c r="W362" s="104">
        <v>1138.7608030438896</v>
      </c>
      <c r="X362" s="104">
        <v>0</v>
      </c>
      <c r="Y362" s="104">
        <v>701.99440759446475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718.66224210224493</v>
      </c>
      <c r="I363" s="98">
        <v>667.49135517077718</v>
      </c>
      <c r="J363" s="98">
        <v>660.22665129995187</v>
      </c>
      <c r="K363" s="98">
        <v>568.07096184959642</v>
      </c>
      <c r="L363" s="98">
        <v>766.38683723502947</v>
      </c>
      <c r="M363" s="98">
        <v>780.58310801242226</v>
      </c>
      <c r="N363" s="98">
        <v>753.55300148470837</v>
      </c>
      <c r="O363" s="98">
        <v>844.36979797293725</v>
      </c>
      <c r="P363" s="98">
        <v>765.61357720163448</v>
      </c>
      <c r="Q363" s="98">
        <v>805.65133827153875</v>
      </c>
      <c r="R363" s="98">
        <v>0</v>
      </c>
      <c r="S363" s="98">
        <v>0</v>
      </c>
      <c r="T363" s="98">
        <v>0</v>
      </c>
      <c r="U363" s="98">
        <v>0</v>
      </c>
      <c r="V363" s="98">
        <v>697.66838177152977</v>
      </c>
      <c r="W363" s="98">
        <v>711.05753629642595</v>
      </c>
      <c r="X363" s="98">
        <v>0</v>
      </c>
      <c r="Y363" s="98">
        <v>385.21566327662146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414.3947813769185</v>
      </c>
      <c r="I364" s="98">
        <v>400.17123528640531</v>
      </c>
      <c r="J364" s="98">
        <v>426.13931747460714</v>
      </c>
      <c r="K364" s="98">
        <v>447.44894172988182</v>
      </c>
      <c r="L364" s="98">
        <v>449.17133560232924</v>
      </c>
      <c r="M364" s="98">
        <v>470.64832683890995</v>
      </c>
      <c r="N364" s="98">
        <v>482.12436866411656</v>
      </c>
      <c r="O364" s="98">
        <v>485.65444903230502</v>
      </c>
      <c r="P364" s="98">
        <v>492.77486797550648</v>
      </c>
      <c r="Q364" s="98">
        <v>498.04169359538787</v>
      </c>
      <c r="R364" s="98">
        <v>0</v>
      </c>
      <c r="S364" s="98">
        <v>0</v>
      </c>
      <c r="T364" s="98">
        <v>0</v>
      </c>
      <c r="U364" s="98">
        <v>0</v>
      </c>
      <c r="V364" s="98">
        <v>474.67519217036153</v>
      </c>
      <c r="W364" s="98">
        <v>427.70326674746372</v>
      </c>
      <c r="X364" s="98">
        <v>0</v>
      </c>
      <c r="Y364" s="98">
        <v>316.77874431784329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296.64611757366583</v>
      </c>
      <c r="I365" s="122">
        <v>293.30834193562112</v>
      </c>
      <c r="J365" s="122">
        <v>299.15889324918334</v>
      </c>
      <c r="K365" s="122">
        <v>300.61326157312703</v>
      </c>
      <c r="L365" s="122">
        <v>334.68985116552921</v>
      </c>
      <c r="M365" s="122">
        <v>326.88501158415386</v>
      </c>
      <c r="N365" s="122">
        <v>324.36704180704453</v>
      </c>
      <c r="O365" s="122">
        <v>345.66243348042582</v>
      </c>
      <c r="P365" s="122">
        <v>348.04499358754623</v>
      </c>
      <c r="Q365" s="122">
        <v>350.62437604919552</v>
      </c>
      <c r="R365" s="122">
        <v>0</v>
      </c>
      <c r="S365" s="122">
        <v>0</v>
      </c>
      <c r="T365" s="122">
        <v>0</v>
      </c>
      <c r="U365" s="122">
        <v>0</v>
      </c>
      <c r="V365" s="122">
        <v>345.18878630613324</v>
      </c>
      <c r="W365" s="122">
        <v>352.14873636362893</v>
      </c>
      <c r="X365" s="122">
        <v>0</v>
      </c>
      <c r="Y365" s="122">
        <v>243.14794269674752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296.64611757366583</v>
      </c>
      <c r="I367" s="33">
        <v>293.30834193562112</v>
      </c>
      <c r="J367" s="33">
        <v>299.15889324918334</v>
      </c>
      <c r="K367" s="33">
        <v>300.61326157312703</v>
      </c>
      <c r="L367" s="33">
        <v>334.68985116552921</v>
      </c>
      <c r="M367" s="33">
        <v>326.88501158415386</v>
      </c>
      <c r="N367" s="33">
        <v>324.36704180704453</v>
      </c>
      <c r="O367" s="33">
        <v>345.66243348042582</v>
      </c>
      <c r="P367" s="33">
        <v>348.04499358754623</v>
      </c>
      <c r="Q367" s="33">
        <v>350.62437604919552</v>
      </c>
      <c r="R367" s="33">
        <v>0</v>
      </c>
      <c r="S367" s="33">
        <v>0</v>
      </c>
      <c r="T367" s="33">
        <v>0</v>
      </c>
      <c r="U367" s="33">
        <v>0</v>
      </c>
      <c r="V367" s="33">
        <v>345.18878630613324</v>
      </c>
      <c r="W367" s="33">
        <v>352.14873636362893</v>
      </c>
      <c r="X367" s="33">
        <v>0</v>
      </c>
      <c r="Y367" s="33">
        <v>243.14794269674752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12779.888893651352</v>
      </c>
      <c r="I369" s="117">
        <f t="shared" si="179"/>
        <v>9395.1416092800901</v>
      </c>
      <c r="J369" s="117">
        <f t="shared" si="179"/>
        <v>6589.7355737890757</v>
      </c>
      <c r="K369" s="117">
        <f t="shared" si="179"/>
        <v>5468.3421039432087</v>
      </c>
      <c r="L369" s="117">
        <f t="shared" si="179"/>
        <v>10296.089517476685</v>
      </c>
      <c r="M369" s="117">
        <f t="shared" si="179"/>
        <v>8038.5125544372668</v>
      </c>
      <c r="N369" s="117">
        <f t="shared" si="179"/>
        <v>8755.7227669886524</v>
      </c>
      <c r="O369" s="117">
        <f t="shared" si="179"/>
        <v>13707.314353602756</v>
      </c>
      <c r="P369" s="117">
        <f t="shared" si="179"/>
        <v>8321.4956152458162</v>
      </c>
      <c r="Q369" s="117">
        <f t="shared" si="179"/>
        <v>13679.996891558329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2210.4654521280463</v>
      </c>
      <c r="W369" s="117">
        <f t="shared" ref="W369:Y369" si="181">W370+W372+W374+W383</f>
        <v>11481.098972257489</v>
      </c>
      <c r="X369" s="117">
        <f t="shared" si="181"/>
        <v>0</v>
      </c>
      <c r="Y369" s="117">
        <f t="shared" si="181"/>
        <v>4186.9479017394106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11549.674693878549</v>
      </c>
      <c r="I370" s="122">
        <f t="shared" si="182"/>
        <v>8207.4439838229537</v>
      </c>
      <c r="J370" s="122">
        <f t="shared" si="182"/>
        <v>5375.0427459611255</v>
      </c>
      <c r="K370" s="122">
        <f t="shared" si="182"/>
        <v>4293.7522080369163</v>
      </c>
      <c r="L370" s="122">
        <f t="shared" si="182"/>
        <v>8938.3864338180774</v>
      </c>
      <c r="M370" s="122">
        <f t="shared" si="182"/>
        <v>6634.6695902180891</v>
      </c>
      <c r="N370" s="122">
        <f t="shared" si="182"/>
        <v>7347.6377317049237</v>
      </c>
      <c r="O370" s="122">
        <f t="shared" si="182"/>
        <v>12202.794296946147</v>
      </c>
      <c r="P370" s="122">
        <f t="shared" si="182"/>
        <v>6879.085364816644</v>
      </c>
      <c r="Q370" s="122">
        <f t="shared" si="182"/>
        <v>12160.789547509781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701.29497935514826</v>
      </c>
      <c r="W370" s="122">
        <f t="shared" si="182"/>
        <v>10079.570005288533</v>
      </c>
      <c r="X370" s="122">
        <f t="shared" si="182"/>
        <v>0</v>
      </c>
      <c r="Y370" s="122">
        <f t="shared" si="182"/>
        <v>3310.6530671628989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11549.674693878549</v>
      </c>
      <c r="I371" s="98">
        <v>8207.4439838229537</v>
      </c>
      <c r="J371" s="98">
        <v>5375.0427459611255</v>
      </c>
      <c r="K371" s="98">
        <v>4293.7522080369163</v>
      </c>
      <c r="L371" s="98">
        <v>8938.3864338180774</v>
      </c>
      <c r="M371" s="98">
        <v>6634.6695902180891</v>
      </c>
      <c r="N371" s="98">
        <v>7347.6377317049237</v>
      </c>
      <c r="O371" s="98">
        <v>12202.794296946147</v>
      </c>
      <c r="P371" s="98">
        <v>6879.085364816644</v>
      </c>
      <c r="Q371" s="98">
        <v>12160.789547509781</v>
      </c>
      <c r="R371" s="98">
        <v>0</v>
      </c>
      <c r="S371" s="98">
        <v>0</v>
      </c>
      <c r="T371" s="98">
        <v>0</v>
      </c>
      <c r="U371" s="98">
        <v>0</v>
      </c>
      <c r="V371" s="98">
        <v>701.29497935514826</v>
      </c>
      <c r="W371" s="98">
        <v>10079.570005288533</v>
      </c>
      <c r="X371" s="98">
        <v>0</v>
      </c>
      <c r="Y371" s="98">
        <v>3310.6530671628989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46.518498442896934</v>
      </c>
      <c r="I372" s="122">
        <f t="shared" si="183"/>
        <v>53.617756252660058</v>
      </c>
      <c r="J372" s="122">
        <f t="shared" si="183"/>
        <v>60.173137166768242</v>
      </c>
      <c r="K372" s="122">
        <f t="shared" si="183"/>
        <v>64.622626094632878</v>
      </c>
      <c r="L372" s="122">
        <f t="shared" si="183"/>
        <v>71.758801060849407</v>
      </c>
      <c r="M372" s="122">
        <f t="shared" si="183"/>
        <v>79.461898726103271</v>
      </c>
      <c r="N372" s="122">
        <f t="shared" si="183"/>
        <v>88.121137190812476</v>
      </c>
      <c r="O372" s="122">
        <f t="shared" si="183"/>
        <v>90.981782454256347</v>
      </c>
      <c r="P372" s="122">
        <f t="shared" si="183"/>
        <v>74.049616381722032</v>
      </c>
      <c r="Q372" s="122">
        <f t="shared" si="183"/>
        <v>90.770515814150428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146.51464088296203</v>
      </c>
      <c r="W372" s="122">
        <f t="shared" si="183"/>
        <v>60.440125844419093</v>
      </c>
      <c r="X372" s="122">
        <f t="shared" si="183"/>
        <v>0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46.518498442896934</v>
      </c>
      <c r="I373" s="98">
        <f>RES_hhdet_in_tesh!I165</f>
        <v>53.617756252660058</v>
      </c>
      <c r="J373" s="98">
        <f>RES_hhdet_in_tesh!J165</f>
        <v>60.173137166768242</v>
      </c>
      <c r="K373" s="98">
        <f>RES_hhdet_in_tesh!K165</f>
        <v>64.622626094632878</v>
      </c>
      <c r="L373" s="98">
        <f>RES_hhdet_in_tesh!L165</f>
        <v>71.758801060849407</v>
      </c>
      <c r="M373" s="98">
        <f>RES_hhdet_in_tesh!M165</f>
        <v>79.461898726103271</v>
      </c>
      <c r="N373" s="98">
        <f>RES_hhdet_in_tesh!N165</f>
        <v>88.121137190812476</v>
      </c>
      <c r="O373" s="98">
        <f>RES_hhdet_in_tesh!O165</f>
        <v>90.981782454256347</v>
      </c>
      <c r="P373" s="98">
        <f>RES_hhdet_in_tesh!P165</f>
        <v>74.049616381722032</v>
      </c>
      <c r="Q373" s="98">
        <f>RES_hhdet_in_tesh!Q165</f>
        <v>90.770515814150428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146.51464088296203</v>
      </c>
      <c r="W373" s="98">
        <f>RES_hhdet_in_tesh!W165</f>
        <v>60.440125844419093</v>
      </c>
      <c r="X373" s="98">
        <f>RES_hhdet_in_tesh!X165</f>
        <v>0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952.87537821947456</v>
      </c>
      <c r="I374" s="122">
        <v>905.42441038116101</v>
      </c>
      <c r="J374" s="122">
        <v>920.83063082790989</v>
      </c>
      <c r="K374" s="122">
        <v>874.6233417865559</v>
      </c>
      <c r="L374" s="122">
        <v>1023.2925778726317</v>
      </c>
      <c r="M374" s="122">
        <v>1066.9746589378581</v>
      </c>
      <c r="N374" s="122">
        <v>1063.3447759790388</v>
      </c>
      <c r="O374" s="122">
        <v>1138.3014833089087</v>
      </c>
      <c r="P374" s="122">
        <v>1088.869725253154</v>
      </c>
      <c r="Q374" s="122">
        <v>1143.8020327602969</v>
      </c>
      <c r="R374" s="122">
        <v>0</v>
      </c>
      <c r="S374" s="122">
        <v>0</v>
      </c>
      <c r="T374" s="122">
        <v>0</v>
      </c>
      <c r="U374" s="122">
        <v>0</v>
      </c>
      <c r="V374" s="122">
        <v>1057.9094559293085</v>
      </c>
      <c r="W374" s="122">
        <v>1026.82677503937</v>
      </c>
      <c r="X374" s="122">
        <v>0</v>
      </c>
      <c r="Y374" s="122">
        <v>656.03935662630374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968.77805493040478</v>
      </c>
      <c r="I375" s="98">
        <v>973.56702703278677</v>
      </c>
      <c r="J375" s="98">
        <v>917.56827586628413</v>
      </c>
      <c r="K375" s="98">
        <v>878.91463129520628</v>
      </c>
      <c r="L375" s="98">
        <v>977.0989297536064</v>
      </c>
      <c r="M375" s="98">
        <v>1109.9133856428305</v>
      </c>
      <c r="N375" s="98">
        <v>1113.0492654576822</v>
      </c>
      <c r="O375" s="98">
        <v>1099.9715337866971</v>
      </c>
      <c r="P375" s="98">
        <v>970.78535967193386</v>
      </c>
      <c r="Q375" s="98">
        <v>1130.1216848864888</v>
      </c>
      <c r="R375" s="98">
        <v>0</v>
      </c>
      <c r="S375" s="98">
        <v>0</v>
      </c>
      <c r="T375" s="98">
        <v>0</v>
      </c>
      <c r="U375" s="98">
        <v>0</v>
      </c>
      <c r="V375" s="98">
        <v>1008.3901947357903</v>
      </c>
      <c r="W375" s="98">
        <v>982.66477007363676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973.76433776872295</v>
      </c>
      <c r="J376" s="98">
        <v>0</v>
      </c>
      <c r="K376" s="98">
        <v>879.15886695195024</v>
      </c>
      <c r="L376" s="98">
        <v>0</v>
      </c>
      <c r="M376" s="98">
        <v>1110.047220911224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540.43054076278565</v>
      </c>
      <c r="J377" s="101">
        <v>0</v>
      </c>
      <c r="K377" s="101">
        <v>430.11922821736403</v>
      </c>
      <c r="L377" s="101">
        <v>0</v>
      </c>
      <c r="M377" s="101">
        <v>619.2215942198452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433.3337970059373</v>
      </c>
      <c r="J378" s="104">
        <v>0</v>
      </c>
      <c r="K378" s="104">
        <v>449.03963873458616</v>
      </c>
      <c r="L378" s="104">
        <v>0</v>
      </c>
      <c r="M378" s="104">
        <v>490.82562669137883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950.8800456489314</v>
      </c>
      <c r="I379" s="101">
        <v>899.34598389119549</v>
      </c>
      <c r="J379" s="101">
        <v>920.89124919504911</v>
      </c>
      <c r="K379" s="101">
        <v>874.09678245839677</v>
      </c>
      <c r="L379" s="101">
        <v>1026.7355282700939</v>
      </c>
      <c r="M379" s="101">
        <v>1062.4530193183766</v>
      </c>
      <c r="N379" s="101">
        <v>1059.094202106945</v>
      </c>
      <c r="O379" s="101">
        <v>1141.3816668615275</v>
      </c>
      <c r="P379" s="101">
        <v>1098.2537092663435</v>
      </c>
      <c r="Q379" s="101">
        <v>1145.4646197680679</v>
      </c>
      <c r="R379" s="101">
        <v>0</v>
      </c>
      <c r="S379" s="101">
        <v>0</v>
      </c>
      <c r="T379" s="101">
        <v>0</v>
      </c>
      <c r="U379" s="101">
        <v>0</v>
      </c>
      <c r="V379" s="101">
        <v>1065.8728250018098</v>
      </c>
      <c r="W379" s="101">
        <v>1036.1893085598892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950.94717432105131</v>
      </c>
      <c r="I380" s="104">
        <v>899.51931641914359</v>
      </c>
      <c r="J380" s="104">
        <v>921.16878704046121</v>
      </c>
      <c r="K380" s="104">
        <v>874.49350647582912</v>
      </c>
      <c r="L380" s="104">
        <v>1027.0241470155997</v>
      </c>
      <c r="M380" s="104">
        <v>1062.5457530070712</v>
      </c>
      <c r="N380" s="104">
        <v>1058.8432458306295</v>
      </c>
      <c r="O380" s="104">
        <v>1140.9645181263666</v>
      </c>
      <c r="P380" s="104">
        <v>1097.6465563587703</v>
      </c>
      <c r="Q380" s="104">
        <v>1145.3918010698851</v>
      </c>
      <c r="R380" s="104">
        <v>0</v>
      </c>
      <c r="S380" s="104">
        <v>0</v>
      </c>
      <c r="T380" s="104">
        <v>0</v>
      </c>
      <c r="U380" s="104">
        <v>0</v>
      </c>
      <c r="V380" s="104">
        <v>1066.0257551685563</v>
      </c>
      <c r="W380" s="104">
        <v>1036.0029665015413</v>
      </c>
      <c r="X380" s="104">
        <v>0</v>
      </c>
      <c r="Y380" s="104">
        <v>656.03935662630374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536.55239294413286</v>
      </c>
      <c r="I381" s="98">
        <v>499.34808113273829</v>
      </c>
      <c r="J381" s="98">
        <v>495.02946956585396</v>
      </c>
      <c r="K381" s="98">
        <v>427.04456474594724</v>
      </c>
      <c r="L381" s="98">
        <v>577.85281141327027</v>
      </c>
      <c r="M381" s="98">
        <v>591.89742616816113</v>
      </c>
      <c r="N381" s="98">
        <v>576.71887716651281</v>
      </c>
      <c r="O381" s="98">
        <v>655.31006909406165</v>
      </c>
      <c r="P381" s="98">
        <v>604.87168838326397</v>
      </c>
      <c r="Q381" s="98">
        <v>647.35010747449735</v>
      </c>
      <c r="R381" s="98">
        <v>0</v>
      </c>
      <c r="S381" s="98">
        <v>0</v>
      </c>
      <c r="T381" s="98">
        <v>0</v>
      </c>
      <c r="U381" s="98">
        <v>0</v>
      </c>
      <c r="V381" s="98">
        <v>591.35056299819462</v>
      </c>
      <c r="W381" s="98">
        <v>608.29969975407766</v>
      </c>
      <c r="X381" s="98">
        <v>0</v>
      </c>
      <c r="Y381" s="98">
        <v>339.26061230846045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414.3947813769185</v>
      </c>
      <c r="I382" s="98">
        <v>400.17123528640531</v>
      </c>
      <c r="J382" s="98">
        <v>426.13931747460714</v>
      </c>
      <c r="K382" s="98">
        <v>447.44894172988182</v>
      </c>
      <c r="L382" s="98">
        <v>449.17133560232924</v>
      </c>
      <c r="M382" s="98">
        <v>470.64832683890995</v>
      </c>
      <c r="N382" s="98">
        <v>482.12436866411656</v>
      </c>
      <c r="O382" s="98">
        <v>485.65444903230502</v>
      </c>
      <c r="P382" s="98">
        <v>492.77486797550648</v>
      </c>
      <c r="Q382" s="98">
        <v>498.04169359538787</v>
      </c>
      <c r="R382" s="98">
        <v>0</v>
      </c>
      <c r="S382" s="98">
        <v>0</v>
      </c>
      <c r="T382" s="98">
        <v>0</v>
      </c>
      <c r="U382" s="98">
        <v>0</v>
      </c>
      <c r="V382" s="98">
        <v>474.67519217036153</v>
      </c>
      <c r="W382" s="98">
        <v>427.70326674746372</v>
      </c>
      <c r="X382" s="98">
        <v>0</v>
      </c>
      <c r="Y382" s="98">
        <v>316.77874431784329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230.82032311043253</v>
      </c>
      <c r="I383" s="122">
        <v>228.65545882331415</v>
      </c>
      <c r="J383" s="122">
        <v>233.68905983327195</v>
      </c>
      <c r="K383" s="122">
        <v>235.34392802510337</v>
      </c>
      <c r="L383" s="122">
        <v>262.65170472512733</v>
      </c>
      <c r="M383" s="122">
        <v>257.40640655521662</v>
      </c>
      <c r="N383" s="122">
        <v>256.61912211387778</v>
      </c>
      <c r="O383" s="122">
        <v>275.23679089344324</v>
      </c>
      <c r="P383" s="122">
        <v>279.49090879429565</v>
      </c>
      <c r="Q383" s="122">
        <v>284.63479547409878</v>
      </c>
      <c r="R383" s="122">
        <v>0</v>
      </c>
      <c r="S383" s="122">
        <v>0</v>
      </c>
      <c r="T383" s="122">
        <v>0</v>
      </c>
      <c r="U383" s="122">
        <v>0</v>
      </c>
      <c r="V383" s="122">
        <v>304.74637596062735</v>
      </c>
      <c r="W383" s="122">
        <v>314.26206608516702</v>
      </c>
      <c r="X383" s="122">
        <v>0</v>
      </c>
      <c r="Y383" s="122">
        <v>220.25547795020756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230.82032311043253</v>
      </c>
      <c r="I385" s="33">
        <v>228.65545882331415</v>
      </c>
      <c r="J385" s="33">
        <v>233.68905983327195</v>
      </c>
      <c r="K385" s="33">
        <v>235.34392802510337</v>
      </c>
      <c r="L385" s="33">
        <v>262.65170472512733</v>
      </c>
      <c r="M385" s="33">
        <v>257.40640655521662</v>
      </c>
      <c r="N385" s="33">
        <v>256.61912211387778</v>
      </c>
      <c r="O385" s="33">
        <v>275.23679089344324</v>
      </c>
      <c r="P385" s="33">
        <v>279.49090879429565</v>
      </c>
      <c r="Q385" s="33">
        <v>284.63479547409878</v>
      </c>
      <c r="R385" s="33">
        <v>0</v>
      </c>
      <c r="S385" s="33">
        <v>0</v>
      </c>
      <c r="T385" s="33">
        <v>0</v>
      </c>
      <c r="U385" s="33">
        <v>0</v>
      </c>
      <c r="V385" s="33">
        <v>304.74637596062735</v>
      </c>
      <c r="W385" s="33">
        <v>314.26206608516702</v>
      </c>
      <c r="X385" s="33">
        <v>0</v>
      </c>
      <c r="Y385" s="33">
        <v>220.25547795020756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35.99464673753689</v>
      </c>
      <c r="I387" s="117">
        <f t="shared" si="184"/>
        <v>25.99034496126081</v>
      </c>
      <c r="J387" s="117">
        <f t="shared" si="184"/>
        <v>21.346118986680974</v>
      </c>
      <c r="K387" s="117">
        <f t="shared" si="184"/>
        <v>16.317726793301436</v>
      </c>
      <c r="L387" s="117">
        <f t="shared" si="184"/>
        <v>23.286171856026819</v>
      </c>
      <c r="M387" s="117">
        <f t="shared" si="184"/>
        <v>33.962708751524062</v>
      </c>
      <c r="N387" s="117">
        <f t="shared" si="184"/>
        <v>28.501455469406412</v>
      </c>
      <c r="O387" s="117">
        <f t="shared" si="184"/>
        <v>23.694885351535195</v>
      </c>
      <c r="P387" s="117">
        <f t="shared" si="184"/>
        <v>20.592904071902439</v>
      </c>
      <c r="Q387" s="117">
        <f t="shared" si="184"/>
        <v>34.325783482226733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37.141710476031911</v>
      </c>
      <c r="W387" s="117">
        <f t="shared" ref="W387:Y387" si="186">W388+W390+W392+W401</f>
        <v>44.675275250588477</v>
      </c>
      <c r="X387" s="117">
        <f t="shared" si="186"/>
        <v>0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35.99464673753689</v>
      </c>
      <c r="I392" s="122">
        <v>25.99034496126081</v>
      </c>
      <c r="J392" s="122">
        <v>21.346118986680974</v>
      </c>
      <c r="K392" s="122">
        <v>16.317726793301436</v>
      </c>
      <c r="L392" s="122">
        <v>23.286171856026819</v>
      </c>
      <c r="M392" s="122">
        <v>33.962708751524062</v>
      </c>
      <c r="N392" s="122">
        <v>28.501455469406412</v>
      </c>
      <c r="O392" s="122">
        <v>23.694885351535195</v>
      </c>
      <c r="P392" s="122">
        <v>20.592904071902439</v>
      </c>
      <c r="Q392" s="122">
        <v>34.325783482226733</v>
      </c>
      <c r="R392" s="122">
        <v>0</v>
      </c>
      <c r="S392" s="122">
        <v>0</v>
      </c>
      <c r="T392" s="122">
        <v>0</v>
      </c>
      <c r="U392" s="122">
        <v>0</v>
      </c>
      <c r="V392" s="122">
        <v>37.141710476031911</v>
      </c>
      <c r="W392" s="122">
        <v>44.675275250588477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327.08178991935694</v>
      </c>
      <c r="I393" s="98">
        <v>327.24833637809451</v>
      </c>
      <c r="J393" s="98">
        <v>306.85046043353901</v>
      </c>
      <c r="K393" s="98">
        <v>292.1452344175982</v>
      </c>
      <c r="L393" s="98">
        <v>322.49151211931485</v>
      </c>
      <c r="M393" s="98">
        <v>361.13714348047381</v>
      </c>
      <c r="N393" s="98">
        <v>353.89307207846298</v>
      </c>
      <c r="O393" s="98">
        <v>338.44405761470858</v>
      </c>
      <c r="P393" s="98">
        <v>287.44261933697152</v>
      </c>
      <c r="Q393" s="98">
        <v>323.64310140385209</v>
      </c>
      <c r="R393" s="98">
        <v>0</v>
      </c>
      <c r="S393" s="98">
        <v>0</v>
      </c>
      <c r="T393" s="98">
        <v>0</v>
      </c>
      <c r="U393" s="98">
        <v>0</v>
      </c>
      <c r="V393" s="98">
        <v>265.93464700838848</v>
      </c>
      <c r="W393" s="98">
        <v>257.41468120577167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181.65672263115746</v>
      </c>
      <c r="J394" s="98">
        <v>0</v>
      </c>
      <c r="K394" s="98">
        <v>142.96870057778452</v>
      </c>
      <c r="L394" s="98">
        <v>0</v>
      </c>
      <c r="M394" s="98">
        <v>201.47871051078758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181.65672263115746</v>
      </c>
      <c r="J395" s="101">
        <v>0</v>
      </c>
      <c r="K395" s="101">
        <v>142.96870057778452</v>
      </c>
      <c r="L395" s="101">
        <v>0</v>
      </c>
      <c r="M395" s="101">
        <v>201.47871051078758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133.72210402310733</v>
      </c>
      <c r="I405" s="118">
        <f t="shared" si="189"/>
        <v>98.492067919906546</v>
      </c>
      <c r="J405" s="118">
        <f t="shared" si="189"/>
        <v>69.079215389462959</v>
      </c>
      <c r="K405" s="118">
        <f t="shared" si="189"/>
        <v>56.861244338514915</v>
      </c>
      <c r="L405" s="118">
        <f t="shared" si="189"/>
        <v>106.83123003942652</v>
      </c>
      <c r="M405" s="118">
        <f t="shared" si="189"/>
        <v>83.302058766472157</v>
      </c>
      <c r="N405" s="118">
        <f t="shared" si="189"/>
        <v>90.307195231919522</v>
      </c>
      <c r="O405" s="118">
        <f t="shared" si="189"/>
        <v>140.94301617747465</v>
      </c>
      <c r="P405" s="118">
        <f t="shared" si="189"/>
        <v>84.823633669285925</v>
      </c>
      <c r="Q405" s="118">
        <f t="shared" si="189"/>
        <v>143.35155212624397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19.722119612232497</v>
      </c>
      <c r="W405" s="118">
        <f t="shared" ref="W405:Y405" si="191">W406+W408+W410+W419</f>
        <v>110.37933009914964</v>
      </c>
      <c r="X405" s="118">
        <f t="shared" si="191"/>
        <v>0</v>
      </c>
      <c r="Y405" s="118">
        <f t="shared" si="191"/>
        <v>39.75598883188286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120.61808758889488</v>
      </c>
      <c r="I406" s="123">
        <f t="shared" si="192"/>
        <v>86.243090449514114</v>
      </c>
      <c r="J406" s="123">
        <f t="shared" si="192"/>
        <v>56.498601037579405</v>
      </c>
      <c r="K406" s="123">
        <f t="shared" si="192"/>
        <v>44.912001122002977</v>
      </c>
      <c r="L406" s="123">
        <f t="shared" si="192"/>
        <v>92.753183696005422</v>
      </c>
      <c r="M406" s="123">
        <f t="shared" si="192"/>
        <v>68.724350683235855</v>
      </c>
      <c r="N406" s="123">
        <f t="shared" si="192"/>
        <v>75.883810434942262</v>
      </c>
      <c r="O406" s="123">
        <f t="shared" si="192"/>
        <v>125.75762196140394</v>
      </c>
      <c r="P406" s="123">
        <f t="shared" si="192"/>
        <v>70.434196071303447</v>
      </c>
      <c r="Q406" s="123">
        <f t="shared" si="192"/>
        <v>128.04621970930856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6.3467284871733023</v>
      </c>
      <c r="W406" s="123">
        <f t="shared" si="192"/>
        <v>96.447675954507972</v>
      </c>
      <c r="X406" s="123">
        <f t="shared" si="192"/>
        <v>0</v>
      </c>
      <c r="Y406" s="123">
        <f t="shared" si="192"/>
        <v>31.169872392344967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120.61808758889488</v>
      </c>
      <c r="I407" s="99">
        <v>86.243090449514114</v>
      </c>
      <c r="J407" s="99">
        <v>56.498601037579405</v>
      </c>
      <c r="K407" s="99">
        <v>44.912001122002977</v>
      </c>
      <c r="L407" s="99">
        <v>92.753183696005422</v>
      </c>
      <c r="M407" s="99">
        <v>68.724350683235855</v>
      </c>
      <c r="N407" s="99">
        <v>75.883810434942262</v>
      </c>
      <c r="O407" s="99">
        <v>125.75762196140394</v>
      </c>
      <c r="P407" s="99">
        <v>70.434196071303447</v>
      </c>
      <c r="Q407" s="99">
        <v>128.04621970930856</v>
      </c>
      <c r="R407" s="99">
        <v>0</v>
      </c>
      <c r="S407" s="99">
        <v>0</v>
      </c>
      <c r="T407" s="99">
        <v>0</v>
      </c>
      <c r="U407" s="99">
        <v>0</v>
      </c>
      <c r="V407" s="99">
        <v>6.3467284871733023</v>
      </c>
      <c r="W407" s="99">
        <v>96.447675954507972</v>
      </c>
      <c r="X407" s="99">
        <v>0</v>
      </c>
      <c r="Y407" s="99">
        <v>31.169872392344967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0.10433885405968488</v>
      </c>
      <c r="I408" s="123">
        <f t="shared" si="193"/>
        <v>0.11658883658960896</v>
      </c>
      <c r="J408" s="123">
        <f t="shared" si="193"/>
        <v>0.12621908552978334</v>
      </c>
      <c r="K408" s="123">
        <f t="shared" si="193"/>
        <v>0.13016764421699401</v>
      </c>
      <c r="L408" s="123">
        <f t="shared" si="193"/>
        <v>0.13846422228456853</v>
      </c>
      <c r="M408" s="123">
        <f t="shared" si="193"/>
        <v>0.14709753698572153</v>
      </c>
      <c r="N408" s="123">
        <f t="shared" si="193"/>
        <v>0.15542680722816887</v>
      </c>
      <c r="O408" s="123">
        <f t="shared" si="193"/>
        <v>0.15233251716184865</v>
      </c>
      <c r="P408" s="123">
        <f t="shared" si="193"/>
        <v>0.11745381519739592</v>
      </c>
      <c r="Q408" s="123">
        <f t="shared" si="193"/>
        <v>0.14378604098141243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0.21942855392397165</v>
      </c>
      <c r="W408" s="123">
        <f t="shared" si="193"/>
        <v>9.6303980636607805E-2</v>
      </c>
      <c r="X408" s="123">
        <f t="shared" si="193"/>
        <v>0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0.10433885405968488</v>
      </c>
      <c r="I409" s="99">
        <f>RES_hhdet_in_fecs!I165</f>
        <v>0.11658883658960896</v>
      </c>
      <c r="J409" s="99">
        <f>RES_hhdet_in_fecs!J165</f>
        <v>0.12621908552978334</v>
      </c>
      <c r="K409" s="99">
        <f>RES_hhdet_in_fecs!K165</f>
        <v>0.13016764421699401</v>
      </c>
      <c r="L409" s="99">
        <f>RES_hhdet_in_fecs!L165</f>
        <v>0.13846422228456853</v>
      </c>
      <c r="M409" s="99">
        <f>RES_hhdet_in_fecs!M165</f>
        <v>0.14709753698572153</v>
      </c>
      <c r="N409" s="99">
        <f>RES_hhdet_in_fecs!N165</f>
        <v>0.15542680722816887</v>
      </c>
      <c r="O409" s="99">
        <f>RES_hhdet_in_fecs!O165</f>
        <v>0.15233251716184865</v>
      </c>
      <c r="P409" s="99">
        <f>RES_hhdet_in_fecs!P165</f>
        <v>0.11745381519739592</v>
      </c>
      <c r="Q409" s="99">
        <f>RES_hhdet_in_fecs!Q165</f>
        <v>0.14378604098141243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0.21942855392397165</v>
      </c>
      <c r="W409" s="99">
        <f>RES_hhdet_in_fecs!W165</f>
        <v>9.6303980636607805E-2</v>
      </c>
      <c r="X409" s="99">
        <f>RES_hhdet_in_fecs!X165</f>
        <v>0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10.487027857784984</v>
      </c>
      <c r="I410" s="123">
        <v>9.6221583811917899</v>
      </c>
      <c r="J410" s="123">
        <v>9.8826020742468295</v>
      </c>
      <c r="K410" s="123">
        <v>9.2368279069839545</v>
      </c>
      <c r="L410" s="123">
        <v>11.075784428685619</v>
      </c>
      <c r="M410" s="123">
        <v>11.629442335911037</v>
      </c>
      <c r="N410" s="123">
        <v>11.490435801377464</v>
      </c>
      <c r="O410" s="123">
        <v>12.074954289183228</v>
      </c>
      <c r="P410" s="123">
        <v>11.305663808347866</v>
      </c>
      <c r="Q410" s="123">
        <v>12.065471953655656</v>
      </c>
      <c r="R410" s="123">
        <v>0</v>
      </c>
      <c r="S410" s="123">
        <v>0</v>
      </c>
      <c r="T410" s="123">
        <v>0</v>
      </c>
      <c r="U410" s="123">
        <v>0</v>
      </c>
      <c r="V410" s="123">
        <v>10.234411574367162</v>
      </c>
      <c r="W410" s="123">
        <v>10.632938335088111</v>
      </c>
      <c r="X410" s="123">
        <v>0</v>
      </c>
      <c r="Y410" s="123">
        <v>6.3772464768438004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12.196010416545031</v>
      </c>
      <c r="I411" s="99">
        <v>12.329195293373983</v>
      </c>
      <c r="J411" s="99">
        <v>11.612588686326486</v>
      </c>
      <c r="K411" s="99">
        <v>11.047314150888759</v>
      </c>
      <c r="L411" s="99">
        <v>12.147480764111089</v>
      </c>
      <c r="M411" s="99">
        <v>13.623367742063667</v>
      </c>
      <c r="N411" s="99">
        <v>13.340159362417779</v>
      </c>
      <c r="O411" s="99">
        <v>12.750193899784838</v>
      </c>
      <c r="P411" s="99">
        <v>10.784546984415449</v>
      </c>
      <c r="Q411" s="99">
        <v>12.580670272559017</v>
      </c>
      <c r="R411" s="99">
        <v>0</v>
      </c>
      <c r="S411" s="99">
        <v>0</v>
      </c>
      <c r="T411" s="99">
        <v>0</v>
      </c>
      <c r="U411" s="99">
        <v>0</v>
      </c>
      <c r="V411" s="99">
        <v>9.9083161444515895</v>
      </c>
      <c r="W411" s="99">
        <v>10.305106856448367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10.552595054877093</v>
      </c>
      <c r="J412" s="99">
        <v>0</v>
      </c>
      <c r="K412" s="99">
        <v>9.2635043915357738</v>
      </c>
      <c r="L412" s="99">
        <v>0</v>
      </c>
      <c r="M412" s="99">
        <v>11.806508863264737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6.8439804292423938</v>
      </c>
      <c r="J413" s="102">
        <v>0</v>
      </c>
      <c r="K413" s="102">
        <v>5.4062841455407167</v>
      </c>
      <c r="L413" s="102">
        <v>0</v>
      </c>
      <c r="M413" s="102">
        <v>7.6004881110592741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3.7086146256346995</v>
      </c>
      <c r="J414" s="105">
        <v>0</v>
      </c>
      <c r="K414" s="105">
        <v>3.8572202459950584</v>
      </c>
      <c r="L414" s="105">
        <v>0</v>
      </c>
      <c r="M414" s="105">
        <v>4.2060207522054656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10.787770696741665</v>
      </c>
      <c r="I415" s="102">
        <v>10.288645510983603</v>
      </c>
      <c r="J415" s="102">
        <v>10.558554558927833</v>
      </c>
      <c r="K415" s="102">
        <v>9.988003151082351</v>
      </c>
      <c r="L415" s="102">
        <v>11.651697155211892</v>
      </c>
      <c r="M415" s="102">
        <v>12.006781676126828</v>
      </c>
      <c r="N415" s="102">
        <v>11.849636946872243</v>
      </c>
      <c r="O415" s="102">
        <v>12.585732543074748</v>
      </c>
      <c r="P415" s="102">
        <v>11.847634642963039</v>
      </c>
      <c r="Q415" s="102">
        <v>12.588062014270498</v>
      </c>
      <c r="R415" s="102">
        <v>0</v>
      </c>
      <c r="S415" s="102">
        <v>0</v>
      </c>
      <c r="T415" s="102">
        <v>0</v>
      </c>
      <c r="U415" s="102">
        <v>0</v>
      </c>
      <c r="V415" s="102">
        <v>10.643052611453109</v>
      </c>
      <c r="W415" s="102">
        <v>11.014817236289623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9.5972111105238707</v>
      </c>
      <c r="I416" s="105">
        <v>9.137411218719885</v>
      </c>
      <c r="J416" s="105">
        <v>9.3392129255669136</v>
      </c>
      <c r="K416" s="105">
        <v>8.7232475585813116</v>
      </c>
      <c r="L416" s="105">
        <v>10.401010602170272</v>
      </c>
      <c r="M416" s="105">
        <v>10.722148752240285</v>
      </c>
      <c r="N416" s="105">
        <v>10.580980404595898</v>
      </c>
      <c r="O416" s="105">
        <v>11.382071637251594</v>
      </c>
      <c r="P416" s="105">
        <v>10.725000644467055</v>
      </c>
      <c r="Q416" s="105">
        <v>11.511836957751775</v>
      </c>
      <c r="R416" s="105">
        <v>0</v>
      </c>
      <c r="S416" s="105">
        <v>0</v>
      </c>
      <c r="T416" s="105">
        <v>0</v>
      </c>
      <c r="U416" s="105">
        <v>0</v>
      </c>
      <c r="V416" s="105">
        <v>9.9222850593038157</v>
      </c>
      <c r="W416" s="105">
        <v>10.355797676948216</v>
      </c>
      <c r="X416" s="105">
        <v>0</v>
      </c>
      <c r="Y416" s="105">
        <v>6.3772464768438004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6.0872075382748791</v>
      </c>
      <c r="I417" s="99">
        <v>5.7126128157438698</v>
      </c>
      <c r="J417" s="99">
        <v>5.6758012059045164</v>
      </c>
      <c r="K417" s="99">
        <v>4.8796912926951803</v>
      </c>
      <c r="L417" s="99">
        <v>6.5576438853920873</v>
      </c>
      <c r="M417" s="99">
        <v>6.6890328715164369</v>
      </c>
      <c r="N417" s="99">
        <v>6.4525981742093528</v>
      </c>
      <c r="O417" s="99">
        <v>7.2259415950495445</v>
      </c>
      <c r="P417" s="99">
        <v>6.525176022054449</v>
      </c>
      <c r="Q417" s="99">
        <v>7.1140418981108473</v>
      </c>
      <c r="R417" s="99">
        <v>0</v>
      </c>
      <c r="S417" s="99">
        <v>0</v>
      </c>
      <c r="T417" s="99">
        <v>0</v>
      </c>
      <c r="U417" s="99">
        <v>0</v>
      </c>
      <c r="V417" s="99">
        <v>5.904808722177072</v>
      </c>
      <c r="W417" s="99">
        <v>6.4662991234615284</v>
      </c>
      <c r="X417" s="99">
        <v>0</v>
      </c>
      <c r="Y417" s="99">
        <v>3.499479774880264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3.5100035722489906</v>
      </c>
      <c r="I418" s="99">
        <v>3.4247984029760161</v>
      </c>
      <c r="J418" s="99">
        <v>3.6634117196623972</v>
      </c>
      <c r="K418" s="99">
        <v>3.8435562658861309</v>
      </c>
      <c r="L418" s="99">
        <v>3.8433667167781835</v>
      </c>
      <c r="M418" s="99">
        <v>4.0331158807238499</v>
      </c>
      <c r="N418" s="99">
        <v>4.1283822303865447</v>
      </c>
      <c r="O418" s="99">
        <v>4.1561300422020517</v>
      </c>
      <c r="P418" s="99">
        <v>4.199824622412609</v>
      </c>
      <c r="Q418" s="99">
        <v>4.3977950596409263</v>
      </c>
      <c r="R418" s="99">
        <v>0</v>
      </c>
      <c r="S418" s="99">
        <v>0</v>
      </c>
      <c r="T418" s="99">
        <v>0</v>
      </c>
      <c r="U418" s="99">
        <v>0</v>
      </c>
      <c r="V418" s="99">
        <v>4.0174763371267446</v>
      </c>
      <c r="W418" s="99">
        <v>3.8894985534866882</v>
      </c>
      <c r="X418" s="99">
        <v>0</v>
      </c>
      <c r="Y418" s="99">
        <v>2.877766701963536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2.512649722367756</v>
      </c>
      <c r="I419" s="123">
        <v>2.5102302526110232</v>
      </c>
      <c r="J419" s="123">
        <v>2.5717931921069344</v>
      </c>
      <c r="K419" s="123">
        <v>2.5822476653109865</v>
      </c>
      <c r="L419" s="123">
        <v>2.8637976924508992</v>
      </c>
      <c r="M419" s="123">
        <v>2.8011682103395446</v>
      </c>
      <c r="N419" s="123">
        <v>2.7775221883716394</v>
      </c>
      <c r="O419" s="123">
        <v>2.9581074097256019</v>
      </c>
      <c r="P419" s="123">
        <v>2.9663199744372331</v>
      </c>
      <c r="Q419" s="123">
        <v>3.0960744222983543</v>
      </c>
      <c r="R419" s="123">
        <v>0</v>
      </c>
      <c r="S419" s="123">
        <v>0</v>
      </c>
      <c r="T419" s="123">
        <v>0</v>
      </c>
      <c r="U419" s="123">
        <v>0</v>
      </c>
      <c r="V419" s="123">
        <v>2.9215509967680608</v>
      </c>
      <c r="W419" s="123">
        <v>3.2024118289169512</v>
      </c>
      <c r="X419" s="123">
        <v>0</v>
      </c>
      <c r="Y419" s="123">
        <v>2.2088699626940986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2.512649722367756</v>
      </c>
      <c r="I421" s="110">
        <v>2.5102302526110232</v>
      </c>
      <c r="J421" s="110">
        <v>2.5717931921069344</v>
      </c>
      <c r="K421" s="110">
        <v>2.5822476653109865</v>
      </c>
      <c r="L421" s="110">
        <v>2.8637976924508992</v>
      </c>
      <c r="M421" s="110">
        <v>2.8011682103395446</v>
      </c>
      <c r="N421" s="110">
        <v>2.7775221883716394</v>
      </c>
      <c r="O421" s="110">
        <v>2.9581074097256019</v>
      </c>
      <c r="P421" s="110">
        <v>2.9663199744372331</v>
      </c>
      <c r="Q421" s="110">
        <v>3.0960744222983543</v>
      </c>
      <c r="R421" s="110">
        <v>0</v>
      </c>
      <c r="S421" s="110">
        <v>0</v>
      </c>
      <c r="T421" s="110">
        <v>0</v>
      </c>
      <c r="U421" s="110">
        <v>0</v>
      </c>
      <c r="V421" s="110">
        <v>2.9215509967680608</v>
      </c>
      <c r="W421" s="110">
        <v>3.2024118289169512</v>
      </c>
      <c r="X421" s="110">
        <v>0</v>
      </c>
      <c r="Y421" s="110">
        <v>2.2088699626940986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108.24811915008344</v>
      </c>
      <c r="I423" s="118">
        <f t="shared" si="194"/>
        <v>80.406743768494636</v>
      </c>
      <c r="J423" s="118">
        <f t="shared" si="194"/>
        <v>56.650286750256562</v>
      </c>
      <c r="K423" s="118">
        <f t="shared" si="194"/>
        <v>46.97269028363921</v>
      </c>
      <c r="L423" s="118">
        <f t="shared" si="194"/>
        <v>88.099227684184029</v>
      </c>
      <c r="M423" s="118">
        <f t="shared" si="194"/>
        <v>68.884240720557258</v>
      </c>
      <c r="N423" s="118">
        <f t="shared" si="194"/>
        <v>74.97436892805041</v>
      </c>
      <c r="O423" s="118">
        <f t="shared" si="194"/>
        <v>117.30435311862301</v>
      </c>
      <c r="P423" s="118">
        <f t="shared" si="194"/>
        <v>70.922493112909891</v>
      </c>
      <c r="Q423" s="118">
        <f t="shared" si="194"/>
        <v>120.79675962726583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18.708567025287842</v>
      </c>
      <c r="W423" s="118">
        <f t="shared" ref="W423:Y423" si="196">W424+W426+W428+W437</f>
        <v>104.40817575377525</v>
      </c>
      <c r="X423" s="118">
        <f t="shared" si="196"/>
        <v>0</v>
      </c>
      <c r="Y423" s="118">
        <f t="shared" si="196"/>
        <v>38.036198673709684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97.827968052894718</v>
      </c>
      <c r="I424" s="123">
        <f t="shared" si="197"/>
        <v>70.242032834254744</v>
      </c>
      <c r="J424" s="123">
        <f t="shared" si="197"/>
        <v>46.207880338133059</v>
      </c>
      <c r="K424" s="123">
        <f t="shared" si="197"/>
        <v>36.88304220713853</v>
      </c>
      <c r="L424" s="123">
        <f t="shared" si="197"/>
        <v>76.48194396770829</v>
      </c>
      <c r="M424" s="123">
        <f t="shared" si="197"/>
        <v>56.85432150027134</v>
      </c>
      <c r="N424" s="123">
        <f t="shared" si="197"/>
        <v>62.917079115785384</v>
      </c>
      <c r="O424" s="123">
        <f t="shared" si="197"/>
        <v>104.42898253563855</v>
      </c>
      <c r="P424" s="123">
        <f t="shared" si="197"/>
        <v>58.62911031467457</v>
      </c>
      <c r="Q424" s="123">
        <f t="shared" si="197"/>
        <v>107.38189368703648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5.9355029109966955</v>
      </c>
      <c r="W424" s="123">
        <f t="shared" si="197"/>
        <v>91.662785868983647</v>
      </c>
      <c r="X424" s="123">
        <f t="shared" si="197"/>
        <v>0</v>
      </c>
      <c r="Y424" s="123">
        <f t="shared" si="197"/>
        <v>30.075525360614272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97.827968052894718</v>
      </c>
      <c r="I425" s="99">
        <v>70.242032834254744</v>
      </c>
      <c r="J425" s="99">
        <v>46.207880338133059</v>
      </c>
      <c r="K425" s="99">
        <v>36.88304220713853</v>
      </c>
      <c r="L425" s="99">
        <v>76.48194396770829</v>
      </c>
      <c r="M425" s="99">
        <v>56.85432150027134</v>
      </c>
      <c r="N425" s="99">
        <v>62.917079115785384</v>
      </c>
      <c r="O425" s="99">
        <v>104.42898253563855</v>
      </c>
      <c r="P425" s="99">
        <v>58.62911031467457</v>
      </c>
      <c r="Q425" s="99">
        <v>107.38189368703648</v>
      </c>
      <c r="R425" s="99">
        <v>0</v>
      </c>
      <c r="S425" s="99">
        <v>0</v>
      </c>
      <c r="T425" s="99">
        <v>0</v>
      </c>
      <c r="U425" s="99">
        <v>0</v>
      </c>
      <c r="V425" s="99">
        <v>5.9355029109966955</v>
      </c>
      <c r="W425" s="99">
        <v>91.662785868983647</v>
      </c>
      <c r="X425" s="99">
        <v>0</v>
      </c>
      <c r="Y425" s="99">
        <v>30.075525360614272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0.39402063695805495</v>
      </c>
      <c r="I426" s="123">
        <f t="shared" si="198"/>
        <v>0.45887857445286445</v>
      </c>
      <c r="J426" s="123">
        <f t="shared" si="198"/>
        <v>0.51729321108401904</v>
      </c>
      <c r="K426" s="123">
        <f t="shared" si="198"/>
        <v>0.55510400467990484</v>
      </c>
      <c r="L426" s="123">
        <f t="shared" si="198"/>
        <v>0.61400932288642118</v>
      </c>
      <c r="M426" s="123">
        <f t="shared" si="198"/>
        <v>0.68093102086902468</v>
      </c>
      <c r="N426" s="123">
        <f t="shared" si="198"/>
        <v>0.75457238950195737</v>
      </c>
      <c r="O426" s="123">
        <f t="shared" si="198"/>
        <v>0.77860322314492691</v>
      </c>
      <c r="P426" s="123">
        <f t="shared" si="198"/>
        <v>0.63111051794878148</v>
      </c>
      <c r="Q426" s="123">
        <f t="shared" si="198"/>
        <v>0.80151949353227014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1.2400460620210092</v>
      </c>
      <c r="W426" s="123">
        <f t="shared" si="198"/>
        <v>0.54963756492237614</v>
      </c>
      <c r="X426" s="123">
        <f t="shared" si="198"/>
        <v>0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0.39402063695805495</v>
      </c>
      <c r="I427" s="99">
        <f>RES_hhdet_in_tess!I165</f>
        <v>0.45887857445286445</v>
      </c>
      <c r="J427" s="99">
        <f>RES_hhdet_in_tess!J165</f>
        <v>0.51729321108401904</v>
      </c>
      <c r="K427" s="99">
        <f>RES_hhdet_in_tess!K165</f>
        <v>0.55510400467990484</v>
      </c>
      <c r="L427" s="99">
        <f>RES_hhdet_in_tess!L165</f>
        <v>0.61400932288642118</v>
      </c>
      <c r="M427" s="99">
        <f>RES_hhdet_in_tess!M165</f>
        <v>0.68093102086902468</v>
      </c>
      <c r="N427" s="99">
        <f>RES_hhdet_in_tess!N165</f>
        <v>0.75457238950195737</v>
      </c>
      <c r="O427" s="99">
        <f>RES_hhdet_in_tess!O165</f>
        <v>0.77860322314492691</v>
      </c>
      <c r="P427" s="99">
        <f>RES_hhdet_in_tess!P165</f>
        <v>0.63111051794878148</v>
      </c>
      <c r="Q427" s="99">
        <f>RES_hhdet_in_tess!Q165</f>
        <v>0.80151949353227014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1.2400460620210092</v>
      </c>
      <c r="W427" s="99">
        <f>RES_hhdet_in_tess!W165</f>
        <v>0.54963756492237614</v>
      </c>
      <c r="X427" s="99">
        <f>RES_hhdet_in_tess!X165</f>
        <v>0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8.0710378889070515</v>
      </c>
      <c r="I428" s="123">
        <v>7.748922964114521</v>
      </c>
      <c r="J428" s="123">
        <v>7.9161475753762076</v>
      </c>
      <c r="K428" s="123">
        <v>7.5129555846471749</v>
      </c>
      <c r="L428" s="123">
        <v>8.7558762627804381</v>
      </c>
      <c r="M428" s="123">
        <v>9.1432014009157783</v>
      </c>
      <c r="N428" s="123">
        <v>9.1053138220120715</v>
      </c>
      <c r="O428" s="123">
        <v>9.7413479919518213</v>
      </c>
      <c r="P428" s="123">
        <v>9.2802254739686809</v>
      </c>
      <c r="Q428" s="123">
        <v>10.099971535650294</v>
      </c>
      <c r="R428" s="123">
        <v>0</v>
      </c>
      <c r="S428" s="123">
        <v>0</v>
      </c>
      <c r="T428" s="123">
        <v>0</v>
      </c>
      <c r="U428" s="123">
        <v>0</v>
      </c>
      <c r="V428" s="123">
        <v>8.9537567501384174</v>
      </c>
      <c r="W428" s="123">
        <v>9.3378787741529781</v>
      </c>
      <c r="X428" s="123">
        <v>0</v>
      </c>
      <c r="Y428" s="123">
        <v>5.9597692381231413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8.2057366220286827</v>
      </c>
      <c r="I429" s="99">
        <v>8.3321101202729757</v>
      </c>
      <c r="J429" s="99">
        <v>7.8881019365204814</v>
      </c>
      <c r="K429" s="99">
        <v>7.5498174724324896</v>
      </c>
      <c r="L429" s="99">
        <v>8.3606170028164222</v>
      </c>
      <c r="M429" s="99">
        <v>9.5111552439370008</v>
      </c>
      <c r="N429" s="99">
        <v>9.5309283407360219</v>
      </c>
      <c r="O429" s="99">
        <v>9.4133282341944806</v>
      </c>
      <c r="P429" s="99">
        <v>8.2738153294589765</v>
      </c>
      <c r="Q429" s="99">
        <v>9.9791716767885195</v>
      </c>
      <c r="R429" s="99">
        <v>0</v>
      </c>
      <c r="S429" s="99">
        <v>0</v>
      </c>
      <c r="T429" s="99">
        <v>0</v>
      </c>
      <c r="U429" s="99">
        <v>0</v>
      </c>
      <c r="V429" s="99">
        <v>8.5346439265519738</v>
      </c>
      <c r="W429" s="99">
        <v>8.9362731101618458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8.3337987711147612</v>
      </c>
      <c r="J430" s="99">
        <v>0</v>
      </c>
      <c r="K430" s="99">
        <v>7.551915440270343</v>
      </c>
      <c r="L430" s="99">
        <v>0</v>
      </c>
      <c r="M430" s="99">
        <v>9.512302115423795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4.6251841454800608</v>
      </c>
      <c r="J431" s="102">
        <v>0</v>
      </c>
      <c r="K431" s="102">
        <v>3.6946951942752846</v>
      </c>
      <c r="L431" s="102">
        <v>0</v>
      </c>
      <c r="M431" s="102">
        <v>5.3062813632183303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3.7086146256346995</v>
      </c>
      <c r="J432" s="105">
        <v>0</v>
      </c>
      <c r="K432" s="105">
        <v>3.8572202459950584</v>
      </c>
      <c r="L432" s="105">
        <v>0</v>
      </c>
      <c r="M432" s="105">
        <v>4.2060207522054656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8.054137037918629</v>
      </c>
      <c r="I433" s="102">
        <v>7.6969017704359155</v>
      </c>
      <c r="J433" s="102">
        <v>7.9166686961165347</v>
      </c>
      <c r="K433" s="102">
        <v>7.5084324754913405</v>
      </c>
      <c r="L433" s="102">
        <v>8.7853361145480928</v>
      </c>
      <c r="M433" s="102">
        <v>9.1044542185371125</v>
      </c>
      <c r="N433" s="102">
        <v>9.0689165876405351</v>
      </c>
      <c r="O433" s="102">
        <v>9.7677075639150637</v>
      </c>
      <c r="P433" s="102">
        <v>9.3602033496197556</v>
      </c>
      <c r="Q433" s="102">
        <v>10.114652469040058</v>
      </c>
      <c r="R433" s="102">
        <v>0</v>
      </c>
      <c r="S433" s="102">
        <v>0</v>
      </c>
      <c r="T433" s="102">
        <v>0</v>
      </c>
      <c r="U433" s="102">
        <v>0</v>
      </c>
      <c r="V433" s="102">
        <v>9.0211557786536876</v>
      </c>
      <c r="W433" s="102">
        <v>9.4230208888297202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8.0547056306942402</v>
      </c>
      <c r="I434" s="105">
        <v>7.6983852078061092</v>
      </c>
      <c r="J434" s="105">
        <v>7.9190546186396142</v>
      </c>
      <c r="K434" s="105">
        <v>7.5118403080747287</v>
      </c>
      <c r="L434" s="105">
        <v>8.7878057015239133</v>
      </c>
      <c r="M434" s="105">
        <v>9.1052488792024651</v>
      </c>
      <c r="N434" s="105">
        <v>9.0667676744158925</v>
      </c>
      <c r="O434" s="105">
        <v>9.7641376915629756</v>
      </c>
      <c r="P434" s="105">
        <v>9.355028703150321</v>
      </c>
      <c r="Q434" s="105">
        <v>10.114009467228691</v>
      </c>
      <c r="R434" s="105">
        <v>0</v>
      </c>
      <c r="S434" s="105">
        <v>0</v>
      </c>
      <c r="T434" s="105">
        <v>0</v>
      </c>
      <c r="U434" s="105">
        <v>0</v>
      </c>
      <c r="V434" s="105">
        <v>9.0224501233682854</v>
      </c>
      <c r="W434" s="105">
        <v>9.4213263093800261</v>
      </c>
      <c r="X434" s="105">
        <v>0</v>
      </c>
      <c r="Y434" s="105">
        <v>5.9597692381231413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4.5447020584452495</v>
      </c>
      <c r="I435" s="99">
        <v>4.2735868048300931</v>
      </c>
      <c r="J435" s="99">
        <v>4.2556428989772161</v>
      </c>
      <c r="K435" s="99">
        <v>3.6682840421885974</v>
      </c>
      <c r="L435" s="99">
        <v>4.9444389847457275</v>
      </c>
      <c r="M435" s="99">
        <v>5.0721329984786134</v>
      </c>
      <c r="N435" s="99">
        <v>4.9383854440293469</v>
      </c>
      <c r="O435" s="99">
        <v>5.6080076493609248</v>
      </c>
      <c r="P435" s="99">
        <v>5.1552040807377137</v>
      </c>
      <c r="Q435" s="99">
        <v>5.7162144075877652</v>
      </c>
      <c r="R435" s="99">
        <v>0</v>
      </c>
      <c r="S435" s="99">
        <v>0</v>
      </c>
      <c r="T435" s="99">
        <v>0</v>
      </c>
      <c r="U435" s="99">
        <v>0</v>
      </c>
      <c r="V435" s="99">
        <v>5.00497378624154</v>
      </c>
      <c r="W435" s="99">
        <v>5.531827755893338</v>
      </c>
      <c r="X435" s="99">
        <v>0</v>
      </c>
      <c r="Y435" s="99">
        <v>3.0820025361596048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3.5100035722489906</v>
      </c>
      <c r="I436" s="99">
        <v>3.4247984029760161</v>
      </c>
      <c r="J436" s="99">
        <v>3.6634117196623972</v>
      </c>
      <c r="K436" s="99">
        <v>3.8435562658861309</v>
      </c>
      <c r="L436" s="99">
        <v>3.8433667167781835</v>
      </c>
      <c r="M436" s="99">
        <v>4.0331158807238499</v>
      </c>
      <c r="N436" s="99">
        <v>4.1283822303865447</v>
      </c>
      <c r="O436" s="99">
        <v>4.1561300422020517</v>
      </c>
      <c r="P436" s="99">
        <v>4.199824622412609</v>
      </c>
      <c r="Q436" s="99">
        <v>4.3977950596409263</v>
      </c>
      <c r="R436" s="99">
        <v>0</v>
      </c>
      <c r="S436" s="99">
        <v>0</v>
      </c>
      <c r="T436" s="99">
        <v>0</v>
      </c>
      <c r="U436" s="99">
        <v>0</v>
      </c>
      <c r="V436" s="99">
        <v>4.0174763371267446</v>
      </c>
      <c r="W436" s="99">
        <v>3.8894985534866882</v>
      </c>
      <c r="X436" s="99">
        <v>0</v>
      </c>
      <c r="Y436" s="99">
        <v>2.877766701963536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1.9550925713236091</v>
      </c>
      <c r="I437" s="123">
        <v>1.9569093956724932</v>
      </c>
      <c r="J437" s="123">
        <v>2.0089656256632762</v>
      </c>
      <c r="K437" s="123">
        <v>2.0215884871736014</v>
      </c>
      <c r="L437" s="123">
        <v>2.247398130808886</v>
      </c>
      <c r="M437" s="123">
        <v>2.2057867985011113</v>
      </c>
      <c r="N437" s="123">
        <v>2.1974036007509907</v>
      </c>
      <c r="O437" s="123">
        <v>2.3554193678877051</v>
      </c>
      <c r="P437" s="123">
        <v>2.3820468063178586</v>
      </c>
      <c r="Q437" s="123">
        <v>2.5133749110467831</v>
      </c>
      <c r="R437" s="123">
        <v>0</v>
      </c>
      <c r="S437" s="123">
        <v>0</v>
      </c>
      <c r="T437" s="123">
        <v>0</v>
      </c>
      <c r="U437" s="123">
        <v>0</v>
      </c>
      <c r="V437" s="123">
        <v>2.5792613021317194</v>
      </c>
      <c r="W437" s="123">
        <v>2.8578735457162452</v>
      </c>
      <c r="X437" s="123">
        <v>0</v>
      </c>
      <c r="Y437" s="123">
        <v>2.0009040749722691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1.9550925713236091</v>
      </c>
      <c r="I439" s="110">
        <v>1.9569093956724932</v>
      </c>
      <c r="J439" s="110">
        <v>2.0089656256632762</v>
      </c>
      <c r="K439" s="110">
        <v>2.0215884871736014</v>
      </c>
      <c r="L439" s="110">
        <v>2.247398130808886</v>
      </c>
      <c r="M439" s="110">
        <v>2.2057867985011113</v>
      </c>
      <c r="N439" s="110">
        <v>2.1974036007509907</v>
      </c>
      <c r="O439" s="110">
        <v>2.3554193678877051</v>
      </c>
      <c r="P439" s="110">
        <v>2.3820468063178586</v>
      </c>
      <c r="Q439" s="110">
        <v>2.5133749110467831</v>
      </c>
      <c r="R439" s="110">
        <v>0</v>
      </c>
      <c r="S439" s="110">
        <v>0</v>
      </c>
      <c r="T439" s="110">
        <v>0</v>
      </c>
      <c r="U439" s="110">
        <v>0</v>
      </c>
      <c r="V439" s="110">
        <v>2.5792613021317194</v>
      </c>
      <c r="W439" s="110">
        <v>2.8578735457162452</v>
      </c>
      <c r="X439" s="110">
        <v>0</v>
      </c>
      <c r="Y439" s="110">
        <v>2.0009040749722691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0.30488158709624158</v>
      </c>
      <c r="I441" s="118">
        <f t="shared" si="199"/>
        <v>0.22243400841246244</v>
      </c>
      <c r="J441" s="118">
        <f t="shared" si="199"/>
        <v>0.18350717537293393</v>
      </c>
      <c r="K441" s="118">
        <f t="shared" si="199"/>
        <v>0.14016817386792191</v>
      </c>
      <c r="L441" s="118">
        <f t="shared" si="199"/>
        <v>0.19924979796989128</v>
      </c>
      <c r="M441" s="118">
        <f t="shared" si="199"/>
        <v>0.29103585885062233</v>
      </c>
      <c r="N441" s="118">
        <f t="shared" si="199"/>
        <v>0.24405508194095221</v>
      </c>
      <c r="O441" s="118">
        <f t="shared" si="199"/>
        <v>0.20277591413457446</v>
      </c>
      <c r="P441" s="118">
        <f t="shared" si="199"/>
        <v>0.17550932725825535</v>
      </c>
      <c r="Q441" s="118">
        <f t="shared" si="199"/>
        <v>0.30310265778487183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0.31435378427005917</v>
      </c>
      <c r="W441" s="118">
        <f t="shared" ref="W441:Y441" si="201">W442+W444+W446+W455</f>
        <v>0.40627330201427309</v>
      </c>
      <c r="X441" s="118">
        <f t="shared" si="201"/>
        <v>0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0.30488158709624158</v>
      </c>
      <c r="I446" s="123">
        <v>0.22243400841246244</v>
      </c>
      <c r="J446" s="123">
        <v>0.18350717537293393</v>
      </c>
      <c r="K446" s="123">
        <v>0.14016817386792191</v>
      </c>
      <c r="L446" s="123">
        <v>0.19924979796989128</v>
      </c>
      <c r="M446" s="123">
        <v>0.29103585885062233</v>
      </c>
      <c r="N446" s="123">
        <v>0.24405508194095221</v>
      </c>
      <c r="O446" s="123">
        <v>0.20277591413457446</v>
      </c>
      <c r="P446" s="123">
        <v>0.17550932725825535</v>
      </c>
      <c r="Q446" s="123">
        <v>0.30310265778487183</v>
      </c>
      <c r="R446" s="123">
        <v>0</v>
      </c>
      <c r="S446" s="123">
        <v>0</v>
      </c>
      <c r="T446" s="123">
        <v>0</v>
      </c>
      <c r="U446" s="123">
        <v>0</v>
      </c>
      <c r="V446" s="123">
        <v>0.31435378427005917</v>
      </c>
      <c r="W446" s="123">
        <v>0.40627330201427309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2.770445726222369</v>
      </c>
      <c r="I447" s="99">
        <v>2.8007000028428353</v>
      </c>
      <c r="J447" s="99">
        <v>2.6379156459859252</v>
      </c>
      <c r="K447" s="99">
        <v>2.5095078825158912</v>
      </c>
      <c r="L447" s="99">
        <v>2.7594217303754758</v>
      </c>
      <c r="M447" s="99">
        <v>3.0946842162871837</v>
      </c>
      <c r="N447" s="99">
        <v>3.0303506007668237</v>
      </c>
      <c r="O447" s="99">
        <v>2.896334046275125</v>
      </c>
      <c r="P447" s="99">
        <v>2.4498176929798139</v>
      </c>
      <c r="Q447" s="99">
        <v>2.8578250591145062</v>
      </c>
      <c r="R447" s="99">
        <v>0</v>
      </c>
      <c r="S447" s="99">
        <v>0</v>
      </c>
      <c r="T447" s="99">
        <v>0</v>
      </c>
      <c r="U447" s="99">
        <v>0</v>
      </c>
      <c r="V447" s="99">
        <v>2.2507730953736238</v>
      </c>
      <c r="W447" s="99">
        <v>2.3409080735108114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1.5546785943067023</v>
      </c>
      <c r="J448" s="99">
        <v>0</v>
      </c>
      <c r="K448" s="99">
        <v>1.2280915065010292</v>
      </c>
      <c r="L448" s="99">
        <v>0</v>
      </c>
      <c r="M448" s="99">
        <v>1.7265268793082247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1.5546785943067023</v>
      </c>
      <c r="J449" s="102">
        <v>0</v>
      </c>
      <c r="K449" s="102">
        <v>1.2280915065010292</v>
      </c>
      <c r="L449" s="102">
        <v>0</v>
      </c>
      <c r="M449" s="102">
        <v>1.7265268793082247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2025-11-06T10:21:54Z</dcterms:created>
  <dcterms:modified xsi:type="dcterms:W3CDTF">2025-11-06T10:21:54Z</dcterms:modified>
</cp:coreProperties>
</file>